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0455" windowHeight="6600" activeTab="1"/>
  </bookViews>
  <sheets>
    <sheet name="April 06- Summary" sheetId="1" r:id="rId1"/>
    <sheet name="April 06-Detailed" sheetId="2" r:id="rId2"/>
  </sheets>
  <definedNames>
    <definedName name="_xlnm.Print_Titles" localSheetId="0">'April 06- Summary'!$1:$4</definedName>
    <definedName name="_xlnm.Print_Titles" localSheetId="1">'April 06-Detailed'!$1:$4</definedName>
  </definedNames>
  <calcPr fullCalcOnLoad="1"/>
</workbook>
</file>

<file path=xl/comments2.xml><?xml version="1.0" encoding="utf-8"?>
<comments xmlns="http://schemas.openxmlformats.org/spreadsheetml/2006/main">
  <authors>
    <author>LAGA</author>
    <author>GLOBAL WITNESS</author>
    <author>Talla Tene Marius</author>
    <author>horline</author>
    <author>USER</author>
  </authors>
  <commentList>
    <comment ref="C31" authorId="0">
      <text>
        <r>
          <rPr>
            <b/>
            <sz val="8"/>
            <rFont val="Tahoma"/>
            <family val="0"/>
          </rPr>
          <t>i17
to informer(ousmanou)</t>
        </r>
        <r>
          <rPr>
            <sz val="8"/>
            <rFont val="Tahoma"/>
            <family val="0"/>
          </rPr>
          <t xml:space="preserve">
</t>
        </r>
      </text>
    </comment>
    <comment ref="C37" authorId="0">
      <text>
        <r>
          <rPr>
            <b/>
            <sz val="8"/>
            <rFont val="Tahoma"/>
            <family val="0"/>
          </rPr>
          <t>i17
no receipt issued</t>
        </r>
        <r>
          <rPr>
            <sz val="8"/>
            <rFont val="Tahoma"/>
            <family val="0"/>
          </rPr>
          <t xml:space="preserve">
</t>
        </r>
      </text>
    </comment>
    <comment ref="C38" authorId="0">
      <text>
        <r>
          <rPr>
            <b/>
            <sz val="8"/>
            <rFont val="Tahoma"/>
            <family val="0"/>
          </rPr>
          <t xml:space="preserve">i17
no receipt issued
</t>
        </r>
        <r>
          <rPr>
            <sz val="8"/>
            <rFont val="Tahoma"/>
            <family val="0"/>
          </rPr>
          <t xml:space="preserve">
</t>
        </r>
      </text>
    </comment>
    <comment ref="C39" authorId="0">
      <text>
        <r>
          <rPr>
            <b/>
            <sz val="8"/>
            <rFont val="Tahoma"/>
            <family val="0"/>
          </rPr>
          <t>i17
no receipt issued</t>
        </r>
        <r>
          <rPr>
            <sz val="8"/>
            <rFont val="Tahoma"/>
            <family val="0"/>
          </rPr>
          <t xml:space="preserve">
</t>
        </r>
      </text>
    </comment>
    <comment ref="C40" authorId="0">
      <text>
        <r>
          <rPr>
            <b/>
            <sz val="8"/>
            <rFont val="Tahoma"/>
            <family val="0"/>
          </rPr>
          <t xml:space="preserve">i17
no receipt issued
</t>
        </r>
        <r>
          <rPr>
            <sz val="8"/>
            <rFont val="Tahoma"/>
            <family val="0"/>
          </rPr>
          <t xml:space="preserve">
</t>
        </r>
      </text>
    </comment>
    <comment ref="C47" authorId="0">
      <text>
        <r>
          <rPr>
            <b/>
            <sz val="8"/>
            <rFont val="Tahoma"/>
            <family val="0"/>
          </rPr>
          <t>i17
bafoussam + foumban towns</t>
        </r>
        <r>
          <rPr>
            <sz val="8"/>
            <rFont val="Tahoma"/>
            <family val="0"/>
          </rPr>
          <t xml:space="preserve">
</t>
        </r>
      </text>
    </comment>
    <comment ref="C48" authorId="0">
      <text>
        <r>
          <rPr>
            <b/>
            <sz val="8"/>
            <rFont val="Tahoma"/>
            <family val="0"/>
          </rPr>
          <t>i17
bafoussam-bamenda</t>
        </r>
        <r>
          <rPr>
            <sz val="8"/>
            <rFont val="Tahoma"/>
            <family val="0"/>
          </rPr>
          <t xml:space="preserve">
</t>
        </r>
      </text>
    </comment>
    <comment ref="C49" authorId="0">
      <text>
        <r>
          <rPr>
            <b/>
            <sz val="8"/>
            <rFont val="Tahoma"/>
            <family val="0"/>
          </rPr>
          <t>i17
bamenda-bafoussam</t>
        </r>
        <r>
          <rPr>
            <sz val="8"/>
            <rFont val="Tahoma"/>
            <family val="0"/>
          </rPr>
          <t xml:space="preserve">
</t>
        </r>
      </text>
    </comment>
    <comment ref="C50" authorId="0">
      <text>
        <r>
          <rPr>
            <b/>
            <sz val="8"/>
            <rFont val="Tahoma"/>
            <family val="0"/>
          </rPr>
          <t>i17
bafoussam + foumban towns</t>
        </r>
        <r>
          <rPr>
            <sz val="8"/>
            <rFont val="Tahoma"/>
            <family val="0"/>
          </rPr>
          <t xml:space="preserve">
</t>
        </r>
      </text>
    </comment>
    <comment ref="C51" authorId="0">
      <text>
        <r>
          <rPr>
            <b/>
            <sz val="8"/>
            <rFont val="Tahoma"/>
            <family val="0"/>
          </rPr>
          <t>i17
foumban-founte with informer(ousmanou)</t>
        </r>
        <r>
          <rPr>
            <sz val="8"/>
            <rFont val="Tahoma"/>
            <family val="0"/>
          </rPr>
          <t xml:space="preserve">
</t>
        </r>
      </text>
    </comment>
    <comment ref="C52" authorId="0">
      <text>
        <r>
          <rPr>
            <b/>
            <sz val="8"/>
            <rFont val="Tahoma"/>
            <family val="0"/>
          </rPr>
          <t>i17
founte-foumban with informer</t>
        </r>
        <r>
          <rPr>
            <sz val="8"/>
            <rFont val="Tahoma"/>
            <family val="0"/>
          </rPr>
          <t xml:space="preserve">
</t>
        </r>
      </text>
    </comment>
    <comment ref="C53" authorId="0">
      <text>
        <r>
          <rPr>
            <b/>
            <sz val="8"/>
            <rFont val="Tahoma"/>
            <family val="0"/>
          </rPr>
          <t>i17
money used to hire a motor-bike for follow-up of 2 dealers who bought 3 leopard skins and was moving to Bangante</t>
        </r>
        <r>
          <rPr>
            <sz val="8"/>
            <rFont val="Tahoma"/>
            <family val="0"/>
          </rPr>
          <t xml:space="preserve">
</t>
        </r>
      </text>
    </comment>
    <comment ref="C54" authorId="0">
      <text>
        <r>
          <rPr>
            <b/>
            <sz val="8"/>
            <rFont val="Tahoma"/>
            <family val="0"/>
          </rPr>
          <t>i17
foumban town with informer(ousmanou)</t>
        </r>
        <r>
          <rPr>
            <sz val="8"/>
            <rFont val="Tahoma"/>
            <family val="0"/>
          </rPr>
          <t xml:space="preserve">
</t>
        </r>
      </text>
    </comment>
    <comment ref="C55" authorId="0">
      <text>
        <r>
          <rPr>
            <b/>
            <sz val="8"/>
            <rFont val="Tahoma"/>
            <family val="0"/>
          </rPr>
          <t>i17
bafoussam + yaounde towns</t>
        </r>
        <r>
          <rPr>
            <sz val="8"/>
            <rFont val="Tahoma"/>
            <family val="0"/>
          </rPr>
          <t xml:space="preserve">
</t>
        </r>
      </text>
    </comment>
    <comment ref="C56" authorId="0">
      <text>
        <r>
          <rPr>
            <b/>
            <sz val="8"/>
            <rFont val="Tahoma"/>
            <family val="0"/>
          </rPr>
          <t>i17
office transport</t>
        </r>
        <r>
          <rPr>
            <sz val="8"/>
            <rFont val="Tahoma"/>
            <family val="0"/>
          </rPr>
          <t xml:space="preserve">
</t>
        </r>
      </text>
    </comment>
    <comment ref="C77" authorId="0">
      <text>
        <r>
          <rPr>
            <b/>
            <sz val="8"/>
            <rFont val="Tahoma"/>
            <family val="0"/>
          </rPr>
          <t>i17
ousmanou</t>
        </r>
        <r>
          <rPr>
            <sz val="8"/>
            <rFont val="Tahoma"/>
            <family val="0"/>
          </rPr>
          <t xml:space="preserve">
</t>
        </r>
      </text>
    </comment>
    <comment ref="C86" authorId="0">
      <text>
        <r>
          <rPr>
            <b/>
            <sz val="8"/>
            <rFont val="Tahoma"/>
            <family val="0"/>
          </rPr>
          <t>JULIUS:</t>
        </r>
        <r>
          <rPr>
            <sz val="8"/>
            <rFont val="Tahoma"/>
            <family val="0"/>
          </rPr>
          <t xml:space="preserve">
FOR ONE ELEMENT</t>
        </r>
      </text>
    </comment>
    <comment ref="C88" authorId="0">
      <text>
        <r>
          <rPr>
            <b/>
            <sz val="8"/>
            <rFont val="Tahoma"/>
            <family val="0"/>
          </rPr>
          <t>JULIUS:</t>
        </r>
        <r>
          <rPr>
            <sz val="8"/>
            <rFont val="Tahoma"/>
            <family val="0"/>
          </rPr>
          <t xml:space="preserve">
FOR ONE ELEMENT</t>
        </r>
      </text>
    </comment>
    <comment ref="C90" authorId="0">
      <text>
        <r>
          <rPr>
            <b/>
            <sz val="8"/>
            <rFont val="Tahoma"/>
            <family val="0"/>
          </rPr>
          <t>JULIUS:</t>
        </r>
        <r>
          <rPr>
            <sz val="8"/>
            <rFont val="Tahoma"/>
            <family val="0"/>
          </rPr>
          <t xml:space="preserve">
FOR ONE ELEMENT</t>
        </r>
      </text>
    </comment>
    <comment ref="C92" authorId="0">
      <text>
        <r>
          <rPr>
            <b/>
            <sz val="8"/>
            <rFont val="Tahoma"/>
            <family val="0"/>
          </rPr>
          <t>JULIUS:</t>
        </r>
        <r>
          <rPr>
            <sz val="8"/>
            <rFont val="Tahoma"/>
            <family val="0"/>
          </rPr>
          <t xml:space="preserve">
FOR ONE ELEMENT</t>
        </r>
      </text>
    </comment>
    <comment ref="C93" authorId="0">
      <text>
        <r>
          <rPr>
            <b/>
            <sz val="8"/>
            <rFont val="Tahoma"/>
            <family val="0"/>
          </rPr>
          <t>julius:</t>
        </r>
        <r>
          <rPr>
            <sz val="8"/>
            <rFont val="Tahoma"/>
            <family val="0"/>
          </rPr>
          <t xml:space="preserve">
hired car,for a whole day</t>
        </r>
      </text>
    </comment>
    <comment ref="C94" authorId="0">
      <text>
        <r>
          <rPr>
            <b/>
            <sz val="8"/>
            <rFont val="Tahoma"/>
            <family val="0"/>
          </rPr>
          <t>julius:</t>
        </r>
        <r>
          <rPr>
            <sz val="8"/>
            <rFont val="Tahoma"/>
            <family val="0"/>
          </rPr>
          <t xml:space="preserve">
x 3 motobikes</t>
        </r>
      </text>
    </comment>
    <comment ref="C96" authorId="0">
      <text>
        <r>
          <rPr>
            <b/>
            <sz val="8"/>
            <rFont val="Tahoma"/>
            <family val="0"/>
          </rPr>
          <t>JULIUS:</t>
        </r>
        <r>
          <rPr>
            <sz val="8"/>
            <rFont val="Tahoma"/>
            <family val="0"/>
          </rPr>
          <t xml:space="preserve">
FOR ONE ELEMENT</t>
        </r>
      </text>
    </comment>
    <comment ref="C98" authorId="0">
      <text>
        <r>
          <rPr>
            <b/>
            <sz val="8"/>
            <rFont val="Tahoma"/>
            <family val="0"/>
          </rPr>
          <t>JULIUS:</t>
        </r>
        <r>
          <rPr>
            <sz val="8"/>
            <rFont val="Tahoma"/>
            <family val="0"/>
          </rPr>
          <t xml:space="preserve">
FOR ONE ELEMENT</t>
        </r>
      </text>
    </comment>
    <comment ref="C100" authorId="0">
      <text>
        <r>
          <rPr>
            <b/>
            <sz val="8"/>
            <rFont val="Tahoma"/>
            <family val="0"/>
          </rPr>
          <t>JULIUS:</t>
        </r>
        <r>
          <rPr>
            <sz val="8"/>
            <rFont val="Tahoma"/>
            <family val="0"/>
          </rPr>
          <t xml:space="preserve">
FOR ONE ELEMENT</t>
        </r>
      </text>
    </comment>
    <comment ref="C101" authorId="0">
      <text>
        <r>
          <rPr>
            <b/>
            <sz val="8"/>
            <rFont val="Tahoma"/>
            <family val="0"/>
          </rPr>
          <t>julius:</t>
        </r>
        <r>
          <rPr>
            <sz val="8"/>
            <rFont val="Tahoma"/>
            <family val="0"/>
          </rPr>
          <t xml:space="preserve">
for ecoguard</t>
        </r>
      </text>
    </comment>
    <comment ref="C109" authorId="0">
      <text>
        <r>
          <rPr>
            <b/>
            <sz val="8"/>
            <rFont val="Tahoma"/>
            <family val="0"/>
          </rPr>
          <t>julius:</t>
        </r>
        <r>
          <rPr>
            <sz val="8"/>
            <rFont val="Tahoma"/>
            <family val="0"/>
          </rPr>
          <t xml:space="preserve">
for element and eco-guards</t>
        </r>
      </text>
    </comment>
    <comment ref="C115" authorId="0">
      <text>
        <r>
          <rPr>
            <b/>
            <sz val="8"/>
            <rFont val="Tahoma"/>
            <family val="0"/>
          </rPr>
          <t>julius:</t>
        </r>
        <r>
          <rPr>
            <sz val="8"/>
            <rFont val="Tahoma"/>
            <family val="0"/>
          </rPr>
          <t xml:space="preserve">
for element</t>
        </r>
      </text>
    </comment>
    <comment ref="C117" authorId="0">
      <text>
        <r>
          <rPr>
            <b/>
            <sz val="8"/>
            <rFont val="Tahoma"/>
            <family val="0"/>
          </rPr>
          <t>julius:</t>
        </r>
        <r>
          <rPr>
            <sz val="8"/>
            <rFont val="Tahoma"/>
            <family val="0"/>
          </rPr>
          <t xml:space="preserve">
for element</t>
        </r>
      </text>
    </comment>
    <comment ref="C119" authorId="0">
      <text>
        <r>
          <rPr>
            <b/>
            <sz val="8"/>
            <rFont val="Tahoma"/>
            <family val="0"/>
          </rPr>
          <t>julius:</t>
        </r>
        <r>
          <rPr>
            <sz val="8"/>
            <rFont val="Tahoma"/>
            <family val="0"/>
          </rPr>
          <t xml:space="preserve">
for element,eco-guard</t>
        </r>
      </text>
    </comment>
    <comment ref="C121" authorId="0">
      <text>
        <r>
          <rPr>
            <b/>
            <sz val="8"/>
            <rFont val="Tahoma"/>
            <family val="0"/>
          </rPr>
          <t>julius:</t>
        </r>
        <r>
          <rPr>
            <sz val="8"/>
            <rFont val="Tahoma"/>
            <family val="0"/>
          </rPr>
          <t xml:space="preserve">
for element,eco-guard</t>
        </r>
      </text>
    </comment>
    <comment ref="C132" authorId="0">
      <text>
        <r>
          <rPr>
            <b/>
            <sz val="8"/>
            <rFont val="Tahoma"/>
            <family val="0"/>
          </rPr>
          <t>i5:</t>
        </r>
        <r>
          <rPr>
            <sz val="8"/>
            <rFont val="Tahoma"/>
            <family val="0"/>
          </rPr>
          <t xml:space="preserve">
given to informer hans</t>
        </r>
      </text>
    </comment>
    <comment ref="C140" authorId="0">
      <text>
        <r>
          <rPr>
            <b/>
            <sz val="8"/>
            <rFont val="Tahoma"/>
            <family val="0"/>
          </rPr>
          <t>i5:</t>
        </r>
        <r>
          <rPr>
            <sz val="8"/>
            <rFont val="Tahoma"/>
            <family val="0"/>
          </rPr>
          <t xml:space="preserve">
I left y`de late so I took a private car to reach earlier</t>
        </r>
      </text>
    </comment>
    <comment ref="C146" authorId="0">
      <text>
        <r>
          <rPr>
            <b/>
            <sz val="8"/>
            <rFont val="Tahoma"/>
            <family val="0"/>
          </rPr>
          <t>i5:</t>
        </r>
        <r>
          <rPr>
            <sz val="8"/>
            <rFont val="Tahoma"/>
            <family val="0"/>
          </rPr>
          <t xml:space="preserve">
within d`la with informer hans and then y`de</t>
        </r>
      </text>
    </comment>
    <comment ref="C156" authorId="0">
      <text>
        <r>
          <rPr>
            <b/>
            <sz val="8"/>
            <rFont val="Tahoma"/>
            <family val="0"/>
          </rPr>
          <t>i5:</t>
        </r>
        <r>
          <rPr>
            <sz val="8"/>
            <rFont val="Tahoma"/>
            <family val="0"/>
          </rPr>
          <t xml:space="preserve">
circulation in douala with informer hans</t>
        </r>
      </text>
    </comment>
    <comment ref="C185" authorId="0">
      <text>
        <r>
          <rPr>
            <b/>
            <sz val="8"/>
            <rFont val="Tahoma"/>
            <family val="0"/>
          </rPr>
          <t>i5:</t>
        </r>
        <r>
          <rPr>
            <sz val="8"/>
            <rFont val="Tahoma"/>
            <family val="0"/>
          </rPr>
          <t xml:space="preserve">
I negotiated the room just for siester before taking the train and no receipt was issued</t>
        </r>
      </text>
    </comment>
    <comment ref="C204" authorId="0">
      <text>
        <r>
          <rPr>
            <sz val="8"/>
            <rFont val="Tahoma"/>
            <family val="0"/>
          </rPr>
          <t>I21
transport to valle ,miniferm,to vally and park.</t>
        </r>
      </text>
    </comment>
    <comment ref="C206" authorId="0">
      <text>
        <r>
          <rPr>
            <sz val="8"/>
            <rFont val="Tahoma"/>
            <family val="0"/>
          </rPr>
          <t>I21
transport to valley, etugebe,,valley,vogbetsi,etugebe and park.</t>
        </r>
      </text>
    </comment>
    <comment ref="C207" authorId="0">
      <text>
        <r>
          <rPr>
            <sz val="8"/>
            <rFont val="Tahoma"/>
            <family val="0"/>
          </rPr>
          <t>I21:
transport to etugebe ,valley and park.</t>
        </r>
      </text>
    </comment>
    <comment ref="C227" authorId="0">
      <text>
        <r>
          <rPr>
            <b/>
            <sz val="8"/>
            <rFont val="Tahoma"/>
            <family val="0"/>
          </rPr>
          <t>i17:</t>
        </r>
        <r>
          <rPr>
            <sz val="8"/>
            <rFont val="Tahoma"/>
            <family val="0"/>
          </rPr>
          <t xml:space="preserve">
to follow up mission C1, ofir`s phone having network problem</t>
        </r>
      </text>
    </comment>
    <comment ref="C241" authorId="0">
      <text>
        <r>
          <rPr>
            <b/>
            <sz val="8"/>
            <rFont val="Tahoma"/>
            <family val="0"/>
          </rPr>
          <t>i5:</t>
        </r>
        <r>
          <rPr>
            <sz val="8"/>
            <rFont val="Tahoma"/>
            <family val="0"/>
          </rPr>
          <t xml:space="preserve">
to informer melanie about dragage</t>
        </r>
      </text>
    </comment>
    <comment ref="C242" authorId="0">
      <text>
        <r>
          <rPr>
            <b/>
            <sz val="8"/>
            <rFont val="Tahoma"/>
            <family val="0"/>
          </rPr>
          <t>i5:</t>
        </r>
        <r>
          <rPr>
            <sz val="8"/>
            <rFont val="Tahoma"/>
            <family val="0"/>
          </rPr>
          <t xml:space="preserve">
transferred credit to informer Simplice</t>
        </r>
      </text>
    </comment>
    <comment ref="C255" authorId="0">
      <text>
        <r>
          <rPr>
            <b/>
            <sz val="8"/>
            <rFont val="Tahoma"/>
            <family val="0"/>
          </rPr>
          <t>i5:</t>
        </r>
        <r>
          <rPr>
            <sz val="8"/>
            <rFont val="Tahoma"/>
            <family val="0"/>
          </rPr>
          <t xml:space="preserve">
withen y`de with informers Massayo and brother about dragage</t>
        </r>
      </text>
    </comment>
    <comment ref="C256" authorId="0">
      <text>
        <r>
          <rPr>
            <b/>
            <sz val="8"/>
            <rFont val="Tahoma"/>
            <family val="0"/>
          </rPr>
          <t>i5:</t>
        </r>
        <r>
          <rPr>
            <sz val="8"/>
            <rFont val="Tahoma"/>
            <family val="0"/>
          </rPr>
          <t xml:space="preserve">
1500frs was for special taxi and the rest 1600 for the remaining local circulation</t>
        </r>
      </text>
    </comment>
    <comment ref="C272" authorId="1">
      <text>
        <r>
          <rPr>
            <b/>
            <sz val="8"/>
            <rFont val="Tahoma"/>
            <family val="0"/>
          </rPr>
          <t>julius:</t>
        </r>
        <r>
          <rPr>
            <sz val="8"/>
            <rFont val="Tahoma"/>
            <family val="0"/>
          </rPr>
          <t xml:space="preserve">
for undercover</t>
        </r>
      </text>
    </comment>
    <comment ref="C279" authorId="0">
      <text>
        <r>
          <rPr>
            <b/>
            <sz val="8"/>
            <rFont val="Tahoma"/>
            <family val="0"/>
          </rPr>
          <t>i5:</t>
        </r>
        <r>
          <rPr>
            <sz val="8"/>
            <rFont val="Tahoma"/>
            <family val="0"/>
          </rPr>
          <t xml:space="preserve">
informer melanie about German</t>
        </r>
      </text>
    </comment>
    <comment ref="C280" authorId="0">
      <text>
        <r>
          <rPr>
            <b/>
            <sz val="8"/>
            <rFont val="Tahoma"/>
            <family val="0"/>
          </rPr>
          <t>i5:</t>
        </r>
        <r>
          <rPr>
            <sz val="8"/>
            <rFont val="Tahoma"/>
            <family val="0"/>
          </rPr>
          <t xml:space="preserve">
informer melanie about German</t>
        </r>
      </text>
    </comment>
    <comment ref="C281" authorId="0">
      <text>
        <r>
          <rPr>
            <b/>
            <sz val="8"/>
            <rFont val="Tahoma"/>
            <family val="0"/>
          </rPr>
          <t>i5:</t>
        </r>
        <r>
          <rPr>
            <sz val="8"/>
            <rFont val="Tahoma"/>
            <family val="0"/>
          </rPr>
          <t xml:space="preserve">
informers Massayo and his brother Simplice</t>
        </r>
      </text>
    </comment>
    <comment ref="C282" authorId="0">
      <text>
        <r>
          <rPr>
            <b/>
            <sz val="8"/>
            <rFont val="Tahoma"/>
            <family val="0"/>
          </rPr>
          <t>i5:</t>
        </r>
        <r>
          <rPr>
            <sz val="8"/>
            <rFont val="Tahoma"/>
            <family val="0"/>
          </rPr>
          <t xml:space="preserve">
informer Simplice</t>
        </r>
      </text>
    </comment>
    <comment ref="C296" authorId="0">
      <text>
        <r>
          <rPr>
            <b/>
            <sz val="8"/>
            <rFont val="Tahoma"/>
            <family val="0"/>
          </rPr>
          <t>TEMGOUA:</t>
        </r>
        <r>
          <rPr>
            <sz val="8"/>
            <rFont val="Tahoma"/>
            <family val="0"/>
          </rPr>
          <t xml:space="preserve">
OFFICE,Buena visna,international inn, café de y`de, forets danse , la terrase , plaza,makoumbe,mondial hotel,and mvan</t>
        </r>
      </text>
    </comment>
    <comment ref="C297" authorId="0">
      <text>
        <r>
          <rPr>
            <b/>
            <sz val="8"/>
            <rFont val="Tahoma"/>
            <family val="0"/>
          </rPr>
          <t>temgoua:</t>
        </r>
        <r>
          <rPr>
            <sz val="8"/>
            <rFont val="Tahoma"/>
            <family val="0"/>
          </rPr>
          <t xml:space="preserve">
restaurant jardin, makoumbe,il paticio, le baroque, train station, Hilton and mercure hotel</t>
        </r>
      </text>
    </comment>
    <comment ref="C298" authorId="0">
      <text>
        <r>
          <rPr>
            <b/>
            <sz val="8"/>
            <rFont val="Tahoma"/>
            <family val="0"/>
          </rPr>
          <t>Temgoua:</t>
        </r>
        <r>
          <rPr>
            <sz val="8"/>
            <rFont val="Tahoma"/>
            <family val="0"/>
          </rPr>
          <t xml:space="preserve">
mont febe,mimfof,mimbo-man,bastos,Nkoldongo,mvombi and aiprport</t>
        </r>
      </text>
    </comment>
    <comment ref="E310" authorId="0">
      <text>
        <r>
          <rPr>
            <b/>
            <sz val="8"/>
            <rFont val="Tahoma"/>
            <family val="0"/>
          </rPr>
          <t>LAGA:</t>
        </r>
        <r>
          <rPr>
            <sz val="8"/>
            <rFont val="Tahoma"/>
            <family val="0"/>
          </rPr>
          <t xml:space="preserve">
DANIEL</t>
        </r>
      </text>
    </comment>
    <comment ref="C318" authorId="0">
      <text>
        <r>
          <rPr>
            <b/>
            <sz val="8"/>
            <rFont val="Tahoma"/>
            <family val="0"/>
          </rPr>
          <t>i17
transport for 5 people</t>
        </r>
        <r>
          <rPr>
            <sz val="8"/>
            <rFont val="Tahoma"/>
            <family val="0"/>
          </rPr>
          <t xml:space="preserve">
</t>
        </r>
      </text>
    </comment>
    <comment ref="C320" authorId="0">
      <text>
        <r>
          <rPr>
            <b/>
            <sz val="8"/>
            <rFont val="Tahoma"/>
            <family val="0"/>
          </rPr>
          <t>i5:</t>
        </r>
        <r>
          <rPr>
            <sz val="8"/>
            <rFont val="Tahoma"/>
            <family val="0"/>
          </rPr>
          <t xml:space="preserve">
for peter</t>
        </r>
      </text>
    </comment>
    <comment ref="C321" authorId="0">
      <text>
        <r>
          <rPr>
            <b/>
            <sz val="8"/>
            <rFont val="Tahoma"/>
            <family val="0"/>
          </rPr>
          <t>i5:</t>
        </r>
        <r>
          <rPr>
            <sz val="8"/>
            <rFont val="Tahoma"/>
            <family val="0"/>
          </rPr>
          <t xml:space="preserve">
with peter but no reciept issued</t>
        </r>
      </text>
    </comment>
    <comment ref="C324" authorId="1">
      <text>
        <r>
          <rPr>
            <b/>
            <sz val="8"/>
            <rFont val="Tahoma"/>
            <family val="0"/>
          </rPr>
          <t>juliuS:</t>
        </r>
        <r>
          <rPr>
            <sz val="8"/>
            <rFont val="Tahoma"/>
            <family val="0"/>
          </rPr>
          <t xml:space="preserve">
no receipt issued</t>
        </r>
      </text>
    </comment>
    <comment ref="C325" authorId="1">
      <text>
        <r>
          <rPr>
            <b/>
            <sz val="8"/>
            <rFont val="Tahoma"/>
            <family val="0"/>
          </rPr>
          <t>juliuS:</t>
        </r>
        <r>
          <rPr>
            <sz val="8"/>
            <rFont val="Tahoma"/>
            <family val="0"/>
          </rPr>
          <t xml:space="preserve">
for undercover, no receipt issued</t>
        </r>
      </text>
    </comment>
    <comment ref="C327" authorId="1">
      <text>
        <r>
          <rPr>
            <b/>
            <sz val="8"/>
            <rFont val="Tahoma"/>
            <family val="0"/>
          </rPr>
          <t>julius:</t>
        </r>
        <r>
          <rPr>
            <sz val="8"/>
            <rFont val="Tahoma"/>
            <family val="0"/>
          </rPr>
          <t xml:space="preserve">
for undercover</t>
        </r>
      </text>
    </comment>
    <comment ref="C333" authorId="0">
      <text>
        <r>
          <rPr>
            <b/>
            <sz val="8"/>
            <rFont val="Tahoma"/>
            <family val="0"/>
          </rPr>
          <t>i17
depot to mvan</t>
        </r>
        <r>
          <rPr>
            <sz val="8"/>
            <rFont val="Tahoma"/>
            <family val="0"/>
          </rPr>
          <t xml:space="preserve">
</t>
        </r>
      </text>
    </comment>
    <comment ref="C334" authorId="0">
      <text>
        <r>
          <rPr>
            <b/>
            <sz val="8"/>
            <rFont val="Tahoma"/>
            <family val="0"/>
          </rPr>
          <t>i17
hiring of taxi for 1.5hours for arrangement of vehicle for bertoua and back to the office</t>
        </r>
        <r>
          <rPr>
            <sz val="8"/>
            <rFont val="Tahoma"/>
            <family val="0"/>
          </rPr>
          <t xml:space="preserve">
ofir said I should hire in oder to collect him from ministry on way to office because of rain</t>
        </r>
      </text>
    </comment>
    <comment ref="C335" authorId="0">
      <text>
        <r>
          <rPr>
            <b/>
            <sz val="8"/>
            <rFont val="Tahoma"/>
            <family val="0"/>
          </rPr>
          <t>i17
transport back to mvan at night to confirm journey</t>
        </r>
        <r>
          <rPr>
            <sz val="8"/>
            <rFont val="Tahoma"/>
            <family val="0"/>
          </rPr>
          <t xml:space="preserve">
</t>
        </r>
      </text>
    </comment>
    <comment ref="C347" authorId="0">
      <text>
        <r>
          <rPr>
            <b/>
            <sz val="8"/>
            <rFont val="Tahoma"/>
            <family val="0"/>
          </rPr>
          <t>i5:</t>
        </r>
        <r>
          <rPr>
            <sz val="8"/>
            <rFont val="Tahoma"/>
            <family val="0"/>
          </rPr>
          <t xml:space="preserve">
for peter, the white boss</t>
        </r>
      </text>
    </comment>
    <comment ref="C349" authorId="0">
      <text>
        <r>
          <rPr>
            <b/>
            <sz val="8"/>
            <rFont val="Tahoma"/>
            <family val="0"/>
          </rPr>
          <t>i5:</t>
        </r>
        <r>
          <rPr>
            <sz val="8"/>
            <rFont val="Tahoma"/>
            <family val="0"/>
          </rPr>
          <t xml:space="preserve">
this was negotiated lodging in belabo </t>
        </r>
      </text>
    </comment>
    <comment ref="C351" authorId="1">
      <text>
        <r>
          <rPr>
            <b/>
            <sz val="8"/>
            <rFont val="Tahoma"/>
            <family val="0"/>
          </rPr>
          <t>temgoua:</t>
        </r>
        <r>
          <rPr>
            <sz val="8"/>
            <rFont val="Tahoma"/>
            <family val="0"/>
          </rPr>
          <t xml:space="preserve">
no receipt issued because the price was negociated</t>
        </r>
      </text>
    </comment>
    <comment ref="C353" authorId="1">
      <text>
        <r>
          <rPr>
            <b/>
            <sz val="8"/>
            <rFont val="Tahoma"/>
            <family val="0"/>
          </rPr>
          <t>julius:</t>
        </r>
        <r>
          <rPr>
            <sz val="8"/>
            <rFont val="Tahoma"/>
            <family val="0"/>
          </rPr>
          <t xml:space="preserve">
for undercover</t>
        </r>
      </text>
    </comment>
    <comment ref="C354" authorId="1">
      <text>
        <r>
          <rPr>
            <b/>
            <sz val="8"/>
            <rFont val="Tahoma"/>
            <family val="0"/>
          </rPr>
          <t>julius:</t>
        </r>
        <r>
          <rPr>
            <sz val="8"/>
            <rFont val="Tahoma"/>
            <family val="0"/>
          </rPr>
          <t xml:space="preserve">
with undercover, no receipt because it was negociated</t>
        </r>
      </text>
    </comment>
    <comment ref="C360" authorId="0">
      <text>
        <r>
          <rPr>
            <b/>
            <sz val="8"/>
            <rFont val="Tahoma"/>
            <family val="0"/>
          </rPr>
          <t>i5:</t>
        </r>
        <r>
          <rPr>
            <sz val="8"/>
            <rFont val="Tahoma"/>
            <family val="0"/>
          </rPr>
          <t xml:space="preserve">
for peter</t>
        </r>
      </text>
    </comment>
    <comment ref="C362" authorId="0">
      <text>
        <r>
          <rPr>
            <b/>
            <sz val="8"/>
            <rFont val="Tahoma"/>
            <family val="0"/>
          </rPr>
          <t>i5:</t>
        </r>
        <r>
          <rPr>
            <sz val="8"/>
            <rFont val="Tahoma"/>
            <family val="0"/>
          </rPr>
          <t xml:space="preserve">
peter`s feeding and local transport</t>
        </r>
      </text>
    </comment>
    <comment ref="C366" authorId="1">
      <text>
        <r>
          <rPr>
            <b/>
            <sz val="8"/>
            <rFont val="Tahoma"/>
            <family val="0"/>
          </rPr>
          <t>julius:</t>
        </r>
        <r>
          <rPr>
            <sz val="8"/>
            <rFont val="Tahoma"/>
            <family val="0"/>
          </rPr>
          <t xml:space="preserve">
for undercover</t>
        </r>
      </text>
    </comment>
    <comment ref="C368" authorId="1">
      <text>
        <r>
          <rPr>
            <b/>
            <sz val="8"/>
            <rFont val="Tahoma"/>
            <family val="0"/>
          </rPr>
          <t>julius:</t>
        </r>
        <r>
          <rPr>
            <sz val="8"/>
            <rFont val="Tahoma"/>
            <family val="0"/>
          </rPr>
          <t xml:space="preserve">
for undercover</t>
        </r>
      </text>
    </comment>
    <comment ref="C372" authorId="1">
      <text>
        <r>
          <rPr>
            <b/>
            <sz val="8"/>
            <rFont val="Tahoma"/>
            <family val="0"/>
          </rPr>
          <t>julius:</t>
        </r>
        <r>
          <rPr>
            <sz val="8"/>
            <rFont val="Tahoma"/>
            <family val="0"/>
          </rPr>
          <t xml:space="preserve">
negociated in bertoua</t>
        </r>
      </text>
    </comment>
    <comment ref="C385" authorId="0">
      <text>
        <r>
          <rPr>
            <b/>
            <sz val="8"/>
            <rFont val="Tahoma"/>
            <family val="0"/>
          </rPr>
          <t>i17:</t>
        </r>
        <r>
          <rPr>
            <sz val="8"/>
            <rFont val="Tahoma"/>
            <family val="0"/>
          </rPr>
          <t xml:space="preserve">
call box</t>
        </r>
      </text>
    </comment>
    <comment ref="C387" authorId="0">
      <text>
        <r>
          <rPr>
            <b/>
            <sz val="8"/>
            <rFont val="Tahoma"/>
            <family val="0"/>
          </rPr>
          <t>i17:</t>
        </r>
        <r>
          <rPr>
            <sz val="8"/>
            <rFont val="Tahoma"/>
            <family val="0"/>
          </rPr>
          <t xml:space="preserve">
call box</t>
        </r>
      </text>
    </comment>
    <comment ref="C395" authorId="0">
      <text>
        <r>
          <rPr>
            <b/>
            <sz val="8"/>
            <rFont val="Tahoma"/>
            <family val="0"/>
          </rPr>
          <t>i17:</t>
        </r>
        <r>
          <rPr>
            <sz val="8"/>
            <rFont val="Tahoma"/>
            <family val="0"/>
          </rPr>
          <t xml:space="preserve">
informer</t>
        </r>
      </text>
    </comment>
    <comment ref="C397" authorId="0">
      <text>
        <r>
          <rPr>
            <b/>
            <sz val="8"/>
            <rFont val="Tahoma"/>
            <family val="0"/>
          </rPr>
          <t>i17:</t>
        </r>
        <r>
          <rPr>
            <sz val="8"/>
            <rFont val="Tahoma"/>
            <family val="0"/>
          </rPr>
          <t xml:space="preserve">
informer</t>
        </r>
      </text>
    </comment>
    <comment ref="C403" authorId="0">
      <text>
        <r>
          <rPr>
            <b/>
            <sz val="8"/>
            <rFont val="Tahoma"/>
            <family val="0"/>
          </rPr>
          <t>i17:
hiring of taxi from office-house-camrail to catch up with train. I left the office late( 5:26pm) and was slowed down by traffic congestion</t>
        </r>
        <r>
          <rPr>
            <sz val="8"/>
            <rFont val="Tahoma"/>
            <family val="0"/>
          </rPr>
          <t xml:space="preserve">
</t>
        </r>
      </text>
    </comment>
    <comment ref="C411" authorId="0">
      <text>
        <r>
          <rPr>
            <b/>
            <sz val="8"/>
            <rFont val="Tahoma"/>
            <family val="0"/>
          </rPr>
          <t>i17:</t>
        </r>
        <r>
          <rPr>
            <sz val="8"/>
            <rFont val="Tahoma"/>
            <family val="0"/>
          </rPr>
          <t xml:space="preserve">
no receipt issued because auberge far in a village</t>
        </r>
      </text>
    </comment>
    <comment ref="C412" authorId="0">
      <text>
        <r>
          <rPr>
            <b/>
            <sz val="8"/>
            <rFont val="Tahoma"/>
            <family val="0"/>
          </rPr>
          <t>i17:</t>
        </r>
        <r>
          <rPr>
            <sz val="8"/>
            <rFont val="Tahoma"/>
            <family val="0"/>
          </rPr>
          <t xml:space="preserve">
informer, no receipt issued because it is far in a village</t>
        </r>
      </text>
    </comment>
    <comment ref="C417" authorId="0">
      <text>
        <r>
          <rPr>
            <b/>
            <sz val="8"/>
            <rFont val="Tahoma"/>
            <family val="0"/>
          </rPr>
          <t>i17:</t>
        </r>
        <r>
          <rPr>
            <sz val="8"/>
            <rFont val="Tahoma"/>
            <family val="0"/>
          </rPr>
          <t xml:space="preserve">
bienvenue</t>
        </r>
      </text>
    </comment>
    <comment ref="C418" authorId="0">
      <text>
        <r>
          <rPr>
            <b/>
            <sz val="8"/>
            <rFont val="Tahoma"/>
            <family val="0"/>
          </rPr>
          <t>i17:</t>
        </r>
        <r>
          <rPr>
            <sz val="8"/>
            <rFont val="Tahoma"/>
            <family val="0"/>
          </rPr>
          <t xml:space="preserve">
bienvenue</t>
        </r>
      </text>
    </comment>
    <comment ref="C436" authorId="0">
      <text>
        <r>
          <rPr>
            <b/>
            <sz val="8"/>
            <rFont val="Tahoma"/>
            <family val="0"/>
          </rPr>
          <t>i17
Ticket was collected on the Pangar train station for me to stay there from rain which was there.</t>
        </r>
        <r>
          <rPr>
            <sz val="8"/>
            <rFont val="Tahoma"/>
            <family val="0"/>
          </rPr>
          <t xml:space="preserve">
</t>
        </r>
      </text>
    </comment>
    <comment ref="C441" authorId="0">
      <text>
        <r>
          <rPr>
            <b/>
            <sz val="8"/>
            <rFont val="Tahoma"/>
            <family val="0"/>
          </rPr>
          <t>i17
office</t>
        </r>
        <r>
          <rPr>
            <sz val="8"/>
            <rFont val="Tahoma"/>
            <family val="0"/>
          </rPr>
          <t xml:space="preserve">
</t>
        </r>
      </text>
    </comment>
    <comment ref="C442" authorId="0">
      <text>
        <r>
          <rPr>
            <b/>
            <sz val="8"/>
            <rFont val="Tahoma"/>
            <family val="0"/>
          </rPr>
          <t>i17
depot from house to train station</t>
        </r>
        <r>
          <rPr>
            <sz val="8"/>
            <rFont val="Tahoma"/>
            <family val="0"/>
          </rPr>
          <t xml:space="preserve">
</t>
        </r>
      </text>
    </comment>
    <comment ref="C443" authorId="0">
      <text>
        <r>
          <rPr>
            <b/>
            <sz val="8"/>
            <rFont val="Tahoma"/>
            <family val="0"/>
          </rPr>
          <t>i17
hiring of motor-bike for Pangar market and to Ngaoundal for investigation</t>
        </r>
        <r>
          <rPr>
            <sz val="8"/>
            <rFont val="Tahoma"/>
            <family val="0"/>
          </rPr>
          <t xml:space="preserve">
</t>
        </r>
      </text>
    </comment>
    <comment ref="C465" authorId="0">
      <text>
        <r>
          <rPr>
            <b/>
            <sz val="8"/>
            <rFont val="Tahoma"/>
            <family val="0"/>
          </rPr>
          <t>i17
Paid a ticket for dealer(Ngama) at Pangar(no network to update) for him to accompany me to Yde for collection of money arranged for wildlife products with him. But when he was caught at camrail Pangar, I had to keep myself from the incident, therefore not collecting the ticket.</t>
        </r>
        <r>
          <rPr>
            <sz val="8"/>
            <rFont val="Tahoma"/>
            <family val="0"/>
          </rPr>
          <t xml:space="preserve">
</t>
        </r>
      </text>
    </comment>
    <comment ref="C466" authorId="0">
      <text>
        <r>
          <rPr>
            <b/>
            <sz val="8"/>
            <rFont val="Tahoma"/>
            <family val="0"/>
          </rPr>
          <t>i17:
1000f was added to the normal amount (7900) because I had to withdraw back my ticket</t>
        </r>
        <r>
          <rPr>
            <sz val="8"/>
            <rFont val="Tahoma"/>
            <family val="0"/>
          </rPr>
          <t xml:space="preserve">
</t>
        </r>
      </text>
    </comment>
    <comment ref="C471" authorId="0">
      <text>
        <r>
          <rPr>
            <b/>
            <sz val="8"/>
            <rFont val="Tahoma"/>
            <family val="0"/>
          </rPr>
          <t>i17:</t>
        </r>
        <r>
          <rPr>
            <sz val="8"/>
            <rFont val="Tahoma"/>
            <family val="0"/>
          </rPr>
          <t xml:space="preserve">
transport from Pangar to cattle shed with dealer(Ngama) for collection of wildlife products.</t>
        </r>
      </text>
    </comment>
    <comment ref="C473" authorId="0">
      <text>
        <r>
          <rPr>
            <b/>
            <sz val="8"/>
            <rFont val="Tahoma"/>
            <family val="0"/>
          </rPr>
          <t>i17:
motor-bike from Pangar to Ngaoundal early in the morning</t>
        </r>
        <r>
          <rPr>
            <sz val="8"/>
            <rFont val="Tahoma"/>
            <family val="0"/>
          </rPr>
          <t xml:space="preserve">
</t>
        </r>
      </text>
    </comment>
    <comment ref="C474" authorId="0">
      <text>
        <r>
          <rPr>
            <b/>
            <sz val="8"/>
            <rFont val="Tahoma"/>
            <family val="0"/>
          </rPr>
          <t>i17:
ngaoundal town</t>
        </r>
        <r>
          <rPr>
            <sz val="8"/>
            <rFont val="Tahoma"/>
            <family val="0"/>
          </rPr>
          <t xml:space="preserve">
</t>
        </r>
      </text>
    </comment>
    <comment ref="C475" authorId="0">
      <text>
        <r>
          <rPr>
            <b/>
            <sz val="8"/>
            <rFont val="Tahoma"/>
            <family val="0"/>
          </rPr>
          <t>i17:
transport from ngaoundal to pangar m, and from pangar back to ngaoundal, for investigations whether dealer is still around with wildlife products or not by a hired motor-bike</t>
        </r>
        <r>
          <rPr>
            <sz val="8"/>
            <rFont val="Tahoma"/>
            <family val="0"/>
          </rPr>
          <t xml:space="preserve">
</t>
        </r>
      </text>
    </comment>
    <comment ref="C494" authorId="0">
      <text>
        <r>
          <rPr>
            <b/>
            <sz val="8"/>
            <rFont val="Tahoma"/>
            <family val="0"/>
          </rPr>
          <t>i17:
Marcel</t>
        </r>
        <r>
          <rPr>
            <sz val="8"/>
            <rFont val="Tahoma"/>
            <family val="0"/>
          </rPr>
          <t xml:space="preserve">
</t>
        </r>
      </text>
    </comment>
    <comment ref="C505" authorId="0">
      <text>
        <r>
          <rPr>
            <b/>
            <sz val="8"/>
            <rFont val="Tahoma"/>
            <family val="0"/>
          </rPr>
          <t>i17:</t>
        </r>
        <r>
          <rPr>
            <sz val="8"/>
            <rFont val="Tahoma"/>
            <family val="0"/>
          </rPr>
          <t xml:space="preserve">
call box</t>
        </r>
      </text>
    </comment>
    <comment ref="C511" authorId="0">
      <text>
        <r>
          <rPr>
            <b/>
            <sz val="8"/>
            <rFont val="Tahoma"/>
            <family val="0"/>
          </rPr>
          <t>i17:</t>
        </r>
        <r>
          <rPr>
            <sz val="8"/>
            <rFont val="Tahoma"/>
            <family val="0"/>
          </rPr>
          <t xml:space="preserve">
much because while in the train I moved from class B to class A</t>
        </r>
      </text>
    </comment>
    <comment ref="C516" authorId="0">
      <text>
        <r>
          <rPr>
            <b/>
            <sz val="8"/>
            <rFont val="Tahoma"/>
            <family val="0"/>
          </rPr>
          <t>i17:</t>
        </r>
        <r>
          <rPr>
            <sz val="8"/>
            <rFont val="Tahoma"/>
            <family val="0"/>
          </rPr>
          <t xml:space="preserve">
hired motor-bike from ngoundal to pangar</t>
        </r>
      </text>
    </comment>
    <comment ref="C517" authorId="0">
      <text>
        <r>
          <rPr>
            <b/>
            <sz val="8"/>
            <rFont val="Tahoma"/>
            <family val="0"/>
          </rPr>
          <t>i17:</t>
        </r>
        <r>
          <rPr>
            <sz val="8"/>
            <rFont val="Tahoma"/>
            <family val="0"/>
          </rPr>
          <t xml:space="preserve">
pangar-ngoundal</t>
        </r>
      </text>
    </comment>
    <comment ref="C531" authorId="0">
      <text>
        <r>
          <rPr>
            <b/>
            <sz val="8"/>
            <rFont val="Tahoma"/>
            <family val="0"/>
          </rPr>
          <t>i17:</t>
        </r>
        <r>
          <rPr>
            <sz val="8"/>
            <rFont val="Tahoma"/>
            <family val="0"/>
          </rPr>
          <t xml:space="preserve">
marcel at pangar</t>
        </r>
      </text>
    </comment>
    <comment ref="C541" authorId="0">
      <text>
        <r>
          <rPr>
            <b/>
            <sz val="8"/>
            <rFont val="Tahoma"/>
            <family val="0"/>
          </rPr>
          <t>i17:</t>
        </r>
        <r>
          <rPr>
            <sz val="8"/>
            <rFont val="Tahoma"/>
            <family val="0"/>
          </rPr>
          <t xml:space="preserve">
call box</t>
        </r>
      </text>
    </comment>
    <comment ref="C547" authorId="0">
      <text>
        <r>
          <rPr>
            <b/>
            <sz val="8"/>
            <rFont val="Tahoma"/>
            <family val="0"/>
          </rPr>
          <t>i17:</t>
        </r>
        <r>
          <rPr>
            <sz val="8"/>
            <rFont val="Tahoma"/>
            <family val="0"/>
          </rPr>
          <t xml:space="preserve">
receipt was taken in the train because it was the white one-I delayed because of phone calls from a call box odered by ofir</t>
        </r>
      </text>
    </comment>
    <comment ref="C553" authorId="0">
      <text>
        <r>
          <rPr>
            <b/>
            <sz val="8"/>
            <rFont val="Tahoma"/>
            <family val="0"/>
          </rPr>
          <t>i17:</t>
        </r>
        <r>
          <rPr>
            <sz val="8"/>
            <rFont val="Tahoma"/>
            <family val="0"/>
          </rPr>
          <t xml:space="preserve">
ngoundal town, ngoundal-njerem-ngoundal</t>
        </r>
      </text>
    </comment>
    <comment ref="C554" authorId="0">
      <text>
        <r>
          <rPr>
            <b/>
            <sz val="8"/>
            <rFont val="Tahoma"/>
            <family val="0"/>
          </rPr>
          <t>i17:</t>
        </r>
        <r>
          <rPr>
            <sz val="8"/>
            <rFont val="Tahoma"/>
            <family val="0"/>
          </rPr>
          <t xml:space="preserve">
hire moto-bike for fourou fou market to and fro</t>
        </r>
      </text>
    </comment>
    <comment ref="C577" authorId="1">
      <text>
        <r>
          <rPr>
            <b/>
            <sz val="8"/>
            <rFont val="Tahoma"/>
            <family val="0"/>
          </rPr>
          <t>i17:</t>
        </r>
        <r>
          <rPr>
            <sz val="8"/>
            <rFont val="Tahoma"/>
            <family val="0"/>
          </rPr>
          <t xml:space="preserve">
for dealer ndingi</t>
        </r>
      </text>
    </comment>
    <comment ref="C582" authorId="1">
      <text>
        <r>
          <rPr>
            <b/>
            <sz val="8"/>
            <rFont val="Tahoma"/>
            <family val="0"/>
          </rPr>
          <t>i17:</t>
        </r>
        <r>
          <rPr>
            <sz val="8"/>
            <rFont val="Tahoma"/>
            <family val="0"/>
          </rPr>
          <t xml:space="preserve">
no receipt issued</t>
        </r>
      </text>
    </comment>
    <comment ref="C585" authorId="1">
      <text>
        <r>
          <rPr>
            <b/>
            <sz val="8"/>
            <rFont val="Tahoma"/>
            <family val="0"/>
          </rPr>
          <t>i17:</t>
        </r>
        <r>
          <rPr>
            <sz val="8"/>
            <rFont val="Tahoma"/>
            <family val="0"/>
          </rPr>
          <t xml:space="preserve">
no receipt issued</t>
        </r>
      </text>
    </comment>
    <comment ref="C586" authorId="1">
      <text>
        <r>
          <rPr>
            <b/>
            <sz val="8"/>
            <rFont val="Tahoma"/>
            <family val="0"/>
          </rPr>
          <t>i17:</t>
        </r>
        <r>
          <rPr>
            <sz val="8"/>
            <rFont val="Tahoma"/>
            <family val="0"/>
          </rPr>
          <t xml:space="preserve">
took a clando and no receipt issued</t>
        </r>
      </text>
    </comment>
    <comment ref="C590" authorId="1">
      <text>
        <r>
          <rPr>
            <b/>
            <sz val="8"/>
            <rFont val="Tahoma"/>
            <family val="0"/>
          </rPr>
          <t>i17:</t>
        </r>
        <r>
          <rPr>
            <sz val="8"/>
            <rFont val="Tahoma"/>
            <family val="0"/>
          </rPr>
          <t xml:space="preserve">
D`la and buea towns</t>
        </r>
      </text>
    </comment>
    <comment ref="C605" authorId="0">
      <text>
        <r>
          <rPr>
            <b/>
            <sz val="8"/>
            <rFont val="Tahoma"/>
            <family val="0"/>
          </rPr>
          <t>i17:
Ndingi</t>
        </r>
        <r>
          <rPr>
            <sz val="8"/>
            <rFont val="Tahoma"/>
            <family val="0"/>
          </rPr>
          <t xml:space="preserve">
</t>
        </r>
      </text>
    </comment>
    <comment ref="C623" authorId="0">
      <text>
        <r>
          <rPr>
            <b/>
            <sz val="8"/>
            <rFont val="Tahoma"/>
            <family val="0"/>
          </rPr>
          <t>i5:</t>
        </r>
        <r>
          <rPr>
            <sz val="8"/>
            <rFont val="Tahoma"/>
            <family val="0"/>
          </rPr>
          <t xml:space="preserve">
private car taken with no reciept</t>
        </r>
      </text>
    </comment>
    <comment ref="C624" authorId="0">
      <text>
        <r>
          <rPr>
            <b/>
            <sz val="8"/>
            <rFont val="Tahoma"/>
            <family val="0"/>
          </rPr>
          <t>i5:</t>
        </r>
        <r>
          <rPr>
            <sz val="8"/>
            <rFont val="Tahoma"/>
            <family val="0"/>
          </rPr>
          <t xml:space="preserve">
took a private car</t>
        </r>
      </text>
    </comment>
    <comment ref="C645" authorId="0">
      <text>
        <r>
          <rPr>
            <b/>
            <sz val="8"/>
            <rFont val="Tahoma"/>
            <family val="0"/>
          </rPr>
          <t>i5:</t>
        </r>
        <r>
          <rPr>
            <sz val="8"/>
            <rFont val="Tahoma"/>
            <family val="0"/>
          </rPr>
          <t xml:space="preserve">
withen d`la and y`de</t>
        </r>
      </text>
    </comment>
    <comment ref="C649" authorId="0">
      <text>
        <r>
          <rPr>
            <b/>
            <sz val="8"/>
            <rFont val="Tahoma"/>
            <family val="0"/>
          </rPr>
          <t>i5:</t>
        </r>
        <r>
          <rPr>
            <sz val="8"/>
            <rFont val="Tahoma"/>
            <family val="0"/>
          </rPr>
          <t xml:space="preserve">
informers Neba and Numfor</t>
        </r>
      </text>
    </comment>
    <comment ref="C657" authorId="0">
      <text>
        <r>
          <rPr>
            <b/>
            <sz val="8"/>
            <rFont val="Tahoma"/>
            <family val="0"/>
          </rPr>
          <t>b`vue:</t>
        </r>
        <r>
          <rPr>
            <sz val="8"/>
            <rFont val="Tahoma"/>
            <family val="0"/>
          </rPr>
          <t xml:space="preserve">
call box</t>
        </r>
      </text>
    </comment>
    <comment ref="C658" authorId="0">
      <text>
        <r>
          <rPr>
            <b/>
            <sz val="8"/>
            <rFont val="Tahoma"/>
            <family val="0"/>
          </rPr>
          <t>b`vue:</t>
        </r>
        <r>
          <rPr>
            <sz val="8"/>
            <rFont val="Tahoma"/>
            <family val="0"/>
          </rPr>
          <t xml:space="preserve">
call box</t>
        </r>
      </text>
    </comment>
    <comment ref="C684" authorId="0">
      <text>
        <r>
          <rPr>
            <b/>
            <sz val="8"/>
            <rFont val="Tahoma"/>
            <family val="0"/>
          </rPr>
          <t>i21:</t>
        </r>
        <r>
          <rPr>
            <sz val="8"/>
            <rFont val="Tahoma"/>
            <family val="0"/>
          </rPr>
          <t xml:space="preserve">
no receipt issued</t>
        </r>
      </text>
    </comment>
    <comment ref="C688" authorId="0">
      <text>
        <r>
          <rPr>
            <sz val="8"/>
            <rFont val="Tahoma"/>
            <family val="0"/>
          </rPr>
          <t>I21:
transport to mvan,shell camp yabassi,airport,to fairrouge,and to bonaberri.</t>
        </r>
      </text>
    </comment>
    <comment ref="C689" authorId="0">
      <text>
        <r>
          <rPr>
            <b/>
            <sz val="8"/>
            <rFont val="Tahoma"/>
            <family val="0"/>
          </rPr>
          <t>I21:</t>
        </r>
        <r>
          <rPr>
            <sz val="8"/>
            <rFont val="Tahoma"/>
            <family val="0"/>
          </rPr>
          <t xml:space="preserve">
special taxi from Airport to bonaberi in night</t>
        </r>
      </text>
    </comment>
    <comment ref="C690" authorId="0">
      <text>
        <r>
          <rPr>
            <sz val="8"/>
            <rFont val="Tahoma"/>
            <family val="0"/>
          </rPr>
          <t>I21:
transport to fairouge ,camp yabassi,and airport.</t>
        </r>
      </text>
    </comment>
    <comment ref="C691" authorId="0">
      <text>
        <r>
          <rPr>
            <sz val="8"/>
            <rFont val="Tahoma"/>
            <family val="0"/>
          </rPr>
          <t>i21:
transport to fair rouge ,shell camp yabassi,,dutch,mvan,and park.</t>
        </r>
      </text>
    </comment>
    <comment ref="C727" authorId="0">
      <text>
        <r>
          <rPr>
            <sz val="8"/>
            <rFont val="Tahoma"/>
            <family val="0"/>
          </rPr>
          <t>i21:
transport from valey to park  ,mvan,dutch  to bonaberi.</t>
        </r>
      </text>
    </comment>
    <comment ref="C763" authorId="0">
      <text>
        <r>
          <rPr>
            <b/>
            <sz val="8"/>
            <rFont val="Tahoma"/>
            <family val="0"/>
          </rPr>
          <t>i5:</t>
        </r>
        <r>
          <rPr>
            <sz val="8"/>
            <rFont val="Tahoma"/>
            <family val="0"/>
          </rPr>
          <t xml:space="preserve">
reporting to ofir about things in field</t>
        </r>
      </text>
    </comment>
    <comment ref="C767" authorId="0">
      <text>
        <r>
          <rPr>
            <b/>
            <sz val="8"/>
            <rFont val="Tahoma"/>
            <family val="0"/>
          </rPr>
          <t>I5 :</t>
        </r>
        <r>
          <rPr>
            <sz val="8"/>
            <rFont val="Tahoma"/>
            <family val="0"/>
          </rPr>
          <t xml:space="preserve">
to cordinate operation H2</t>
        </r>
      </text>
    </comment>
    <comment ref="C771" authorId="0">
      <text>
        <r>
          <rPr>
            <b/>
            <sz val="8"/>
            <rFont val="Tahoma"/>
            <family val="0"/>
          </rPr>
          <t>i5:</t>
        </r>
        <r>
          <rPr>
            <sz val="8"/>
            <rFont val="Tahoma"/>
            <family val="0"/>
          </rPr>
          <t xml:space="preserve">
given to J P</t>
        </r>
      </text>
    </comment>
    <comment ref="C772" authorId="0">
      <text>
        <r>
          <rPr>
            <b/>
            <sz val="8"/>
            <rFont val="Tahoma"/>
            <family val="0"/>
          </rPr>
          <t>i5:</t>
        </r>
        <r>
          <rPr>
            <sz val="8"/>
            <rFont val="Tahoma"/>
            <family val="0"/>
          </rPr>
          <t xml:space="preserve">
trasfered credit to informer fabian</t>
        </r>
      </text>
    </comment>
    <comment ref="C773" authorId="0">
      <text>
        <r>
          <rPr>
            <b/>
            <sz val="8"/>
            <rFont val="Tahoma"/>
            <family val="0"/>
          </rPr>
          <t>i5:</t>
        </r>
        <r>
          <rPr>
            <sz val="8"/>
            <rFont val="Tahoma"/>
            <family val="0"/>
          </rPr>
          <t xml:space="preserve">
transferred credit to J P</t>
        </r>
      </text>
    </comment>
    <comment ref="C784" authorId="0">
      <text>
        <r>
          <rPr>
            <b/>
            <sz val="8"/>
            <rFont val="Tahoma"/>
            <family val="0"/>
          </rPr>
          <t>i5:</t>
        </r>
        <r>
          <rPr>
            <sz val="8"/>
            <rFont val="Tahoma"/>
            <family val="0"/>
          </rPr>
          <t xml:space="preserve">
2000 was special taxi to collect temngoua to mvan and the rest 2000 was circulation withen d`la</t>
        </r>
      </text>
    </comment>
    <comment ref="C785" authorId="0">
      <text>
        <r>
          <rPr>
            <b/>
            <sz val="8"/>
            <rFont val="Tahoma"/>
            <family val="0"/>
          </rPr>
          <t>i5:</t>
        </r>
        <r>
          <rPr>
            <sz val="8"/>
            <rFont val="Tahoma"/>
            <family val="0"/>
          </rPr>
          <t xml:space="preserve">
circulation in d`la with informers hans and Ateba of minfof</t>
        </r>
      </text>
    </comment>
    <comment ref="C786" authorId="0">
      <text>
        <r>
          <rPr>
            <b/>
            <sz val="8"/>
            <rFont val="Tahoma"/>
            <family val="0"/>
          </rPr>
          <t>i5:</t>
        </r>
        <r>
          <rPr>
            <sz val="8"/>
            <rFont val="Tahoma"/>
            <family val="0"/>
          </rPr>
          <t xml:space="preserve">
4000 was for special taxi before the operation and 800 for the rest of the circulation</t>
        </r>
      </text>
    </comment>
    <comment ref="C806" authorId="0">
      <text>
        <r>
          <rPr>
            <b/>
            <sz val="8"/>
            <rFont val="Tahoma"/>
            <family val="0"/>
          </rPr>
          <t>i5:</t>
        </r>
        <r>
          <rPr>
            <sz val="8"/>
            <rFont val="Tahoma"/>
            <family val="0"/>
          </rPr>
          <t xml:space="preserve">
informer hans</t>
        </r>
      </text>
    </comment>
    <comment ref="C807" authorId="0">
      <text>
        <r>
          <rPr>
            <b/>
            <sz val="8"/>
            <rFont val="Tahoma"/>
            <family val="0"/>
          </rPr>
          <t>i5:</t>
        </r>
        <r>
          <rPr>
            <sz val="8"/>
            <rFont val="Tahoma"/>
            <family val="0"/>
          </rPr>
          <t xml:space="preserve">
Ateba-Mimfof</t>
        </r>
      </text>
    </comment>
    <comment ref="C808" authorId="0">
      <text>
        <r>
          <rPr>
            <b/>
            <sz val="8"/>
            <rFont val="Tahoma"/>
            <family val="0"/>
          </rPr>
          <t>i5:</t>
        </r>
        <r>
          <rPr>
            <sz val="8"/>
            <rFont val="Tahoma"/>
            <family val="0"/>
          </rPr>
          <t xml:space="preserve">
informer J P</t>
        </r>
      </text>
    </comment>
    <comment ref="C809" authorId="0">
      <text>
        <r>
          <rPr>
            <b/>
            <sz val="8"/>
            <rFont val="Tahoma"/>
            <family val="0"/>
          </rPr>
          <t>i5:</t>
        </r>
        <r>
          <rPr>
            <sz val="8"/>
            <rFont val="Tahoma"/>
            <family val="0"/>
          </rPr>
          <t xml:space="preserve">
to J P </t>
        </r>
      </text>
    </comment>
    <comment ref="C810" authorId="0">
      <text>
        <r>
          <rPr>
            <b/>
            <sz val="8"/>
            <rFont val="Tahoma"/>
            <family val="0"/>
          </rPr>
          <t>i5:</t>
        </r>
        <r>
          <rPr>
            <sz val="8"/>
            <rFont val="Tahoma"/>
            <family val="0"/>
          </rPr>
          <t xml:space="preserve">
informer fabian who helped to reimforce the investigation before the operation</t>
        </r>
      </text>
    </comment>
    <comment ref="C811" authorId="0">
      <text>
        <r>
          <rPr>
            <b/>
            <sz val="8"/>
            <rFont val="Tahoma"/>
            <family val="0"/>
          </rPr>
          <t>i5:</t>
        </r>
        <r>
          <rPr>
            <sz val="8"/>
            <rFont val="Tahoma"/>
            <family val="0"/>
          </rPr>
          <t xml:space="preserve">
J P</t>
        </r>
      </text>
    </comment>
    <comment ref="C812" authorId="0">
      <text>
        <r>
          <rPr>
            <b/>
            <sz val="8"/>
            <rFont val="Tahoma"/>
            <family val="0"/>
          </rPr>
          <t>i5:</t>
        </r>
        <r>
          <rPr>
            <sz val="8"/>
            <rFont val="Tahoma"/>
            <family val="0"/>
          </rPr>
          <t xml:space="preserve">
for J Pierre</t>
        </r>
      </text>
    </comment>
    <comment ref="C855" authorId="0">
      <text>
        <r>
          <rPr>
            <b/>
            <sz val="8"/>
            <rFont val="Tahoma"/>
            <family val="0"/>
          </rPr>
          <t>I17:</t>
        </r>
        <r>
          <rPr>
            <sz val="8"/>
            <rFont val="Tahoma"/>
            <family val="0"/>
          </rPr>
          <t xml:space="preserve">
UPDATING JOURNEY in the train of mission E3 and bamenda mission</t>
        </r>
      </text>
    </comment>
    <comment ref="C862" authorId="0">
      <text>
        <r>
          <rPr>
            <b/>
            <sz val="8"/>
            <rFont val="Tahoma"/>
            <family val="0"/>
          </rPr>
          <t>i5:</t>
        </r>
        <r>
          <rPr>
            <sz val="8"/>
            <rFont val="Tahoma"/>
            <family val="0"/>
          </rPr>
          <t xml:space="preserve">
no receipt issued, private car</t>
        </r>
      </text>
    </comment>
    <comment ref="C863" authorId="0">
      <text>
        <r>
          <rPr>
            <b/>
            <sz val="8"/>
            <rFont val="Tahoma"/>
            <family val="0"/>
          </rPr>
          <t>i5:</t>
        </r>
        <r>
          <rPr>
            <sz val="8"/>
            <rFont val="Tahoma"/>
            <family val="0"/>
          </rPr>
          <t xml:space="preserve">
private car, no receipt issued</t>
        </r>
      </text>
    </comment>
    <comment ref="C869" authorId="0">
      <text>
        <r>
          <rPr>
            <b/>
            <sz val="8"/>
            <rFont val="Tahoma"/>
            <family val="0"/>
          </rPr>
          <t>i5:</t>
        </r>
        <r>
          <rPr>
            <sz val="8"/>
            <rFont val="Tahoma"/>
            <family val="0"/>
          </rPr>
          <t xml:space="preserve">
went to Bafut, collected informer John and moved back to b`da ,continued with the circulation before his return to Bafut in the evening</t>
        </r>
      </text>
    </comment>
    <comment ref="C876" authorId="0">
      <text>
        <r>
          <rPr>
            <b/>
            <sz val="8"/>
            <rFont val="Tahoma"/>
            <family val="0"/>
          </rPr>
          <t>i5:</t>
        </r>
        <r>
          <rPr>
            <sz val="8"/>
            <rFont val="Tahoma"/>
            <family val="0"/>
          </rPr>
          <t xml:space="preserve">
lodging was negotiated</t>
        </r>
      </text>
    </comment>
    <comment ref="C877" authorId="0">
      <text>
        <r>
          <rPr>
            <b/>
            <sz val="8"/>
            <rFont val="Tahoma"/>
            <family val="0"/>
          </rPr>
          <t>i5:</t>
        </r>
        <r>
          <rPr>
            <sz val="8"/>
            <rFont val="Tahoma"/>
            <family val="0"/>
          </rPr>
          <t xml:space="preserve">
negotiated with no reciept issued</t>
        </r>
      </text>
    </comment>
    <comment ref="C887" authorId="0">
      <text>
        <r>
          <rPr>
            <b/>
            <sz val="8"/>
            <rFont val="Tahoma"/>
            <family val="0"/>
          </rPr>
          <t>i5:</t>
        </r>
        <r>
          <rPr>
            <sz val="8"/>
            <rFont val="Tahoma"/>
            <family val="0"/>
          </rPr>
          <t xml:space="preserve">
john for two days</t>
        </r>
      </text>
    </comment>
    <comment ref="C898" authorId="0">
      <text>
        <r>
          <rPr>
            <b/>
            <sz val="8"/>
            <rFont val="Tahoma"/>
            <family val="0"/>
          </rPr>
          <t>I17:</t>
        </r>
        <r>
          <rPr>
            <sz val="8"/>
            <rFont val="Tahoma"/>
            <family val="0"/>
          </rPr>
          <t xml:space="preserve">
FOR OPERATION AND OTHER CONTACT</t>
        </r>
      </text>
    </comment>
    <comment ref="C899" authorId="0">
      <text>
        <r>
          <rPr>
            <b/>
            <sz val="8"/>
            <rFont val="Tahoma"/>
            <family val="0"/>
          </rPr>
          <t>LAGA:</t>
        </r>
        <r>
          <rPr>
            <sz val="8"/>
            <rFont val="Tahoma"/>
            <family val="0"/>
          </rPr>
          <t xml:space="preserve">
for operation</t>
        </r>
      </text>
    </comment>
    <comment ref="C904" authorId="0">
      <text>
        <r>
          <rPr>
            <b/>
            <sz val="8"/>
            <rFont val="Tahoma"/>
            <family val="0"/>
          </rPr>
          <t>i5:</t>
        </r>
        <r>
          <rPr>
            <sz val="8"/>
            <rFont val="Tahoma"/>
            <family val="0"/>
          </rPr>
          <t xml:space="preserve">
for temngoua</t>
        </r>
      </text>
    </comment>
    <comment ref="C905" authorId="0">
      <text>
        <r>
          <rPr>
            <b/>
            <sz val="8"/>
            <rFont val="Tahoma"/>
            <family val="0"/>
          </rPr>
          <t>i5:</t>
        </r>
        <r>
          <rPr>
            <sz val="8"/>
            <rFont val="Tahoma"/>
            <family val="0"/>
          </rPr>
          <t xml:space="preserve">
 using private car</t>
        </r>
      </text>
    </comment>
    <comment ref="C906" authorId="0">
      <text>
        <r>
          <rPr>
            <b/>
            <sz val="8"/>
            <rFont val="Tahoma"/>
            <family val="0"/>
          </rPr>
          <t>i5:</t>
        </r>
        <r>
          <rPr>
            <sz val="8"/>
            <rFont val="Tahoma"/>
            <family val="0"/>
          </rPr>
          <t xml:space="preserve">
for temngoua, no reciept issued it was already late and took the last car out of the agency</t>
        </r>
      </text>
    </comment>
    <comment ref="C913" authorId="0">
      <text>
        <r>
          <rPr>
            <b/>
            <sz val="8"/>
            <rFont val="Tahoma"/>
            <family val="0"/>
          </rPr>
          <t>i5:</t>
        </r>
        <r>
          <rPr>
            <sz val="8"/>
            <rFont val="Tahoma"/>
            <family val="0"/>
          </rPr>
          <t xml:space="preserve">
special taxi during operation</t>
        </r>
      </text>
    </comment>
    <comment ref="C914" authorId="0">
      <text>
        <r>
          <rPr>
            <b/>
            <sz val="8"/>
            <rFont val="Tahoma"/>
            <family val="0"/>
          </rPr>
          <t>i5:</t>
        </r>
        <r>
          <rPr>
            <sz val="8"/>
            <rFont val="Tahoma"/>
            <family val="0"/>
          </rPr>
          <t xml:space="preserve">
special taxi to house at 2: 30 am</t>
        </r>
      </text>
    </comment>
    <comment ref="C916" authorId="0">
      <text>
        <r>
          <rPr>
            <b/>
            <sz val="8"/>
            <rFont val="Tahoma"/>
            <family val="0"/>
          </rPr>
          <t>i17:</t>
        </r>
        <r>
          <rPr>
            <sz val="8"/>
            <rFont val="Tahoma"/>
            <family val="0"/>
          </rPr>
          <t xml:space="preserve">
hired a taxi from bamanda to sabga at night to see deale, to and fro</t>
        </r>
      </text>
    </comment>
    <comment ref="C918" authorId="0">
      <text>
        <r>
          <rPr>
            <b/>
            <sz val="8"/>
            <rFont val="Tahoma"/>
            <family val="0"/>
          </rPr>
          <t>i17:</t>
        </r>
        <r>
          <rPr>
            <sz val="8"/>
            <rFont val="Tahoma"/>
            <family val="0"/>
          </rPr>
          <t xml:space="preserve">
hired a taxi from sabga to bamenda with dealer and informer leading to an operation</t>
        </r>
      </text>
    </comment>
    <comment ref="C929" authorId="0">
      <text>
        <r>
          <rPr>
            <b/>
            <sz val="8"/>
            <rFont val="Tahoma"/>
            <family val="0"/>
          </rPr>
          <t>i5:</t>
        </r>
        <r>
          <rPr>
            <sz val="8"/>
            <rFont val="Tahoma"/>
            <family val="0"/>
          </rPr>
          <t xml:space="preserve">
accepted by ofir</t>
        </r>
      </text>
    </comment>
    <comment ref="C935" authorId="0">
      <text>
        <r>
          <rPr>
            <b/>
            <sz val="8"/>
            <rFont val="Tahoma"/>
            <family val="0"/>
          </rPr>
          <t>LAGA:</t>
        </r>
        <r>
          <rPr>
            <sz val="8"/>
            <rFont val="Tahoma"/>
            <family val="0"/>
          </rPr>
          <t xml:space="preserve">
mohammed</t>
        </r>
      </text>
    </comment>
    <comment ref="C954" authorId="0">
      <text>
        <r>
          <rPr>
            <b/>
            <sz val="8"/>
            <rFont val="Tahoma"/>
            <family val="0"/>
          </rPr>
          <t>i5:</t>
        </r>
        <r>
          <rPr>
            <sz val="8"/>
            <rFont val="Tahoma"/>
            <family val="0"/>
          </rPr>
          <t xml:space="preserve">
i17</t>
        </r>
      </text>
    </comment>
    <comment ref="C957" authorId="1">
      <text>
        <r>
          <rPr>
            <b/>
            <sz val="8"/>
            <rFont val="Tahoma"/>
            <family val="0"/>
          </rPr>
          <t xml:space="preserve"> julius; no receipt issued</t>
        </r>
        <r>
          <rPr>
            <sz val="8"/>
            <rFont val="Tahoma"/>
            <family val="0"/>
          </rPr>
          <t xml:space="preserve">
</t>
        </r>
      </text>
    </comment>
    <comment ref="C959" authorId="1">
      <text>
        <r>
          <rPr>
            <b/>
            <sz val="8"/>
            <rFont val="Tahoma"/>
            <family val="0"/>
          </rPr>
          <t>julius:</t>
        </r>
        <r>
          <rPr>
            <sz val="8"/>
            <rFont val="Tahoma"/>
            <family val="0"/>
          </rPr>
          <t xml:space="preserve">
no receipt issued</t>
        </r>
      </text>
    </comment>
    <comment ref="C960" authorId="1">
      <text>
        <r>
          <rPr>
            <b/>
            <sz val="8"/>
            <rFont val="Tahoma"/>
            <family val="0"/>
          </rPr>
          <t>julius:</t>
        </r>
        <r>
          <rPr>
            <sz val="8"/>
            <rFont val="Tahoma"/>
            <family val="0"/>
          </rPr>
          <t xml:space="preserve">
had a breakdown at melon on my way to d`la and so took another car</t>
        </r>
      </text>
    </comment>
    <comment ref="C965" authorId="0">
      <text>
        <r>
          <rPr>
            <b/>
            <sz val="8"/>
            <rFont val="Tahoma"/>
            <family val="0"/>
          </rPr>
          <t>i5:</t>
        </r>
        <r>
          <rPr>
            <sz val="8"/>
            <rFont val="Tahoma"/>
            <family val="0"/>
          </rPr>
          <t xml:space="preserve">
600 in y`de,1300 depot to mvan for d`la,2600 for ciculation in d`la with informers tchinda and hans</t>
        </r>
      </text>
    </comment>
    <comment ref="C980" authorId="1">
      <text>
        <r>
          <rPr>
            <b/>
            <sz val="8"/>
            <rFont val="Tahoma"/>
            <family val="0"/>
          </rPr>
          <t>julius:</t>
        </r>
        <r>
          <rPr>
            <sz val="8"/>
            <rFont val="Tahoma"/>
            <family val="0"/>
          </rPr>
          <t xml:space="preserve">
to have a rest</t>
        </r>
      </text>
    </comment>
    <comment ref="C994" authorId="0">
      <text>
        <r>
          <rPr>
            <b/>
            <sz val="8"/>
            <rFont val="Tahoma"/>
            <family val="0"/>
          </rPr>
          <t>i5:</t>
        </r>
        <r>
          <rPr>
            <sz val="8"/>
            <rFont val="Tahoma"/>
            <family val="0"/>
          </rPr>
          <t xml:space="preserve">
informer tchinda</t>
        </r>
      </text>
    </comment>
    <comment ref="C995" authorId="0">
      <text>
        <r>
          <rPr>
            <b/>
            <sz val="8"/>
            <rFont val="Tahoma"/>
            <family val="0"/>
          </rPr>
          <t>i5:</t>
        </r>
        <r>
          <rPr>
            <sz val="8"/>
            <rFont val="Tahoma"/>
            <family val="0"/>
          </rPr>
          <t xml:space="preserve">
hans</t>
        </r>
      </text>
    </comment>
    <comment ref="C996" authorId="0">
      <text>
        <r>
          <rPr>
            <b/>
            <sz val="8"/>
            <rFont val="Tahoma"/>
            <family val="0"/>
          </rPr>
          <t>i5:</t>
        </r>
        <r>
          <rPr>
            <sz val="8"/>
            <rFont val="Tahoma"/>
            <family val="0"/>
          </rPr>
          <t xml:space="preserve">
J P</t>
        </r>
      </text>
    </comment>
    <comment ref="C1009" authorId="0">
      <text>
        <r>
          <rPr>
            <b/>
            <sz val="8"/>
            <rFont val="Tahoma"/>
            <family val="0"/>
          </rPr>
          <t>i17:
no ticket bamenda-bafoussam</t>
        </r>
        <r>
          <rPr>
            <sz val="8"/>
            <rFont val="Tahoma"/>
            <family val="0"/>
          </rPr>
          <t xml:space="preserve">
</t>
        </r>
      </text>
    </comment>
    <comment ref="C1010" authorId="0">
      <text>
        <r>
          <rPr>
            <b/>
            <sz val="8"/>
            <rFont val="Tahoma"/>
            <family val="0"/>
          </rPr>
          <t>i17:
bafoussam-foumban, no ticket</t>
        </r>
        <r>
          <rPr>
            <sz val="8"/>
            <rFont val="Tahoma"/>
            <family val="0"/>
          </rPr>
          <t xml:space="preserve">
</t>
        </r>
      </text>
    </comment>
    <comment ref="C1015" authorId="0">
      <text>
        <r>
          <rPr>
            <b/>
            <sz val="8"/>
            <rFont val="Tahoma"/>
            <family val="0"/>
          </rPr>
          <t>i17:
foumban-founte with informer( ousmanou)</t>
        </r>
        <r>
          <rPr>
            <sz val="8"/>
            <rFont val="Tahoma"/>
            <family val="0"/>
          </rPr>
          <t xml:space="preserve">
</t>
        </r>
      </text>
    </comment>
    <comment ref="C1016" authorId="0">
      <text>
        <r>
          <rPr>
            <b/>
            <sz val="8"/>
            <rFont val="Tahoma"/>
            <family val="0"/>
          </rPr>
          <t xml:space="preserve">i17:
founte-foumban with informer( ousmanou)
</t>
        </r>
        <r>
          <rPr>
            <sz val="8"/>
            <rFont val="Tahoma"/>
            <family val="0"/>
          </rPr>
          <t xml:space="preserve">
</t>
        </r>
      </text>
    </comment>
    <comment ref="C1052" authorId="0">
      <text>
        <r>
          <rPr>
            <b/>
            <sz val="8"/>
            <rFont val="Tahoma"/>
            <family val="0"/>
          </rPr>
          <t>LAGA:</t>
        </r>
        <r>
          <rPr>
            <sz val="8"/>
            <rFont val="Tahoma"/>
            <family val="0"/>
          </rPr>
          <t xml:space="preserve">
document to chief of wildlife litorial</t>
        </r>
      </text>
    </comment>
    <comment ref="C1061" authorId="0">
      <text>
        <r>
          <rPr>
            <b/>
            <sz val="8"/>
            <rFont val="Tahoma"/>
            <family val="0"/>
          </rPr>
          <t>julius:</t>
        </r>
        <r>
          <rPr>
            <sz val="8"/>
            <rFont val="Tahoma"/>
            <family val="0"/>
          </rPr>
          <t xml:space="preserve">
 for undercover to continue investigations after operation</t>
        </r>
      </text>
    </comment>
    <comment ref="C1066" authorId="0">
      <text>
        <r>
          <rPr>
            <b/>
            <sz val="8"/>
            <rFont val="Tahoma"/>
            <family val="0"/>
          </rPr>
          <t>julius:</t>
        </r>
        <r>
          <rPr>
            <sz val="8"/>
            <rFont val="Tahoma"/>
            <family val="0"/>
          </rPr>
          <t xml:space="preserve">
sea port, bonadiko, bonaberi,bonanjo Aiport, madascar with informer</t>
        </r>
      </text>
    </comment>
    <comment ref="C1067" authorId="0">
      <text>
        <r>
          <rPr>
            <b/>
            <sz val="8"/>
            <rFont val="Tahoma"/>
            <family val="0"/>
          </rPr>
          <t>julius:</t>
        </r>
        <r>
          <rPr>
            <sz val="8"/>
            <rFont val="Tahoma"/>
            <family val="0"/>
          </rPr>
          <t xml:space="preserve">
sea port, bonadiko, bonaberi,bonanjo Aiport, madascar x3 informants</t>
        </r>
      </text>
    </comment>
    <comment ref="C1068" authorId="0">
      <text>
        <r>
          <rPr>
            <b/>
            <sz val="8"/>
            <rFont val="Tahoma"/>
            <family val="0"/>
          </rPr>
          <t>julius:</t>
        </r>
        <r>
          <rPr>
            <sz val="8"/>
            <rFont val="Tahoma"/>
            <family val="0"/>
          </rPr>
          <t xml:space="preserve">
sea port, bonadiko, bonaberi,bonanjo Aiport, madascar </t>
        </r>
      </text>
    </comment>
    <comment ref="C1070" authorId="0">
      <text>
        <r>
          <rPr>
            <b/>
            <sz val="8"/>
            <rFont val="Tahoma"/>
            <family val="0"/>
          </rPr>
          <t>LAGA:</t>
        </r>
        <r>
          <rPr>
            <sz val="8"/>
            <rFont val="Tahoma"/>
            <family val="0"/>
          </rPr>
          <t xml:space="preserve">
special taxi for operation</t>
        </r>
      </text>
    </comment>
    <comment ref="C1073" authorId="0">
      <text>
        <r>
          <rPr>
            <b/>
            <sz val="8"/>
            <rFont val="Tahoma"/>
            <family val="0"/>
          </rPr>
          <t>temgoua:</t>
        </r>
        <r>
          <rPr>
            <sz val="8"/>
            <rFont val="Tahoma"/>
            <family val="0"/>
          </rPr>
          <t xml:space="preserve">
Deido,bonanjo,akwa,cite de palmier,bonapriso,aiport</t>
        </r>
      </text>
    </comment>
    <comment ref="C1075" authorId="0">
      <text>
        <r>
          <rPr>
            <b/>
            <sz val="8"/>
            <rFont val="Tahoma"/>
            <family val="0"/>
          </rPr>
          <t>tegoua:</t>
        </r>
        <r>
          <rPr>
            <sz val="8"/>
            <rFont val="Tahoma"/>
            <family val="0"/>
          </rPr>
          <t xml:space="preserve">
in d`la</t>
        </r>
      </text>
    </comment>
    <comment ref="C1076" authorId="0">
      <text>
        <r>
          <rPr>
            <b/>
            <sz val="8"/>
            <rFont val="Tahoma"/>
            <family val="0"/>
          </rPr>
          <t>temgua:</t>
        </r>
        <r>
          <rPr>
            <sz val="8"/>
            <rFont val="Tahoma"/>
            <family val="0"/>
          </rPr>
          <t xml:space="preserve">
in y`de</t>
        </r>
      </text>
    </comment>
    <comment ref="C1082" authorId="0">
      <text>
        <r>
          <rPr>
            <b/>
            <sz val="8"/>
            <rFont val="Tahoma"/>
            <family val="0"/>
          </rPr>
          <t>i5:</t>
        </r>
        <r>
          <rPr>
            <sz val="8"/>
            <rFont val="Tahoma"/>
            <family val="0"/>
          </rPr>
          <t xml:space="preserve">
that of julius</t>
        </r>
      </text>
    </comment>
    <comment ref="C1083" authorId="0">
      <text>
        <r>
          <rPr>
            <b/>
            <sz val="8"/>
            <rFont val="Tahoma"/>
            <family val="0"/>
          </rPr>
          <t>i5:</t>
        </r>
        <r>
          <rPr>
            <sz val="8"/>
            <rFont val="Tahoma"/>
            <family val="0"/>
          </rPr>
          <t xml:space="preserve">
that of temngoua</t>
        </r>
      </text>
    </comment>
    <comment ref="C1084" authorId="0">
      <text>
        <r>
          <rPr>
            <b/>
            <sz val="8"/>
            <rFont val="Tahoma"/>
            <family val="0"/>
          </rPr>
          <t>i5:</t>
        </r>
        <r>
          <rPr>
            <sz val="8"/>
            <rFont val="Tahoma"/>
            <family val="0"/>
          </rPr>
          <t xml:space="preserve">
that of julius</t>
        </r>
      </text>
    </comment>
    <comment ref="C1085" authorId="0">
      <text>
        <r>
          <rPr>
            <b/>
            <sz val="8"/>
            <rFont val="Tahoma"/>
            <family val="0"/>
          </rPr>
          <t>i5:</t>
        </r>
        <r>
          <rPr>
            <sz val="8"/>
            <rFont val="Tahoma"/>
            <family val="0"/>
          </rPr>
          <t xml:space="preserve">
that of temngoua</t>
        </r>
      </text>
    </comment>
    <comment ref="C1100" authorId="0">
      <text>
        <r>
          <rPr>
            <b/>
            <sz val="8"/>
            <rFont val="Tahoma"/>
            <family val="0"/>
          </rPr>
          <t>temgoua:</t>
        </r>
        <r>
          <rPr>
            <sz val="8"/>
            <rFont val="Tahoma"/>
            <family val="0"/>
          </rPr>
          <t xml:space="preserve">
MoU for sentisation</t>
        </r>
      </text>
    </comment>
    <comment ref="C1104" authorId="0">
      <text>
        <r>
          <rPr>
            <b/>
            <sz val="8"/>
            <rFont val="Tahoma"/>
            <family val="0"/>
          </rPr>
          <t>julius:</t>
        </r>
        <r>
          <rPr>
            <sz val="8"/>
            <rFont val="Tahoma"/>
            <family val="0"/>
          </rPr>
          <t xml:space="preserve">
for 2 days</t>
        </r>
      </text>
    </comment>
    <comment ref="C1124" authorId="0">
      <text>
        <r>
          <rPr>
            <b/>
            <sz val="8"/>
            <rFont val="Tahoma"/>
            <family val="0"/>
          </rPr>
          <t>i5:</t>
        </r>
        <r>
          <rPr>
            <sz val="8"/>
            <rFont val="Tahoma"/>
            <family val="0"/>
          </rPr>
          <t xml:space="preserve">
for temngoua</t>
        </r>
      </text>
    </comment>
    <comment ref="C1125" authorId="0">
      <text>
        <r>
          <rPr>
            <b/>
            <sz val="8"/>
            <rFont val="Tahoma"/>
            <family val="0"/>
          </rPr>
          <t>i5:</t>
        </r>
        <r>
          <rPr>
            <sz val="8"/>
            <rFont val="Tahoma"/>
            <family val="0"/>
          </rPr>
          <t xml:space="preserve">
 temngoua using private car</t>
        </r>
      </text>
    </comment>
    <comment ref="C1126" authorId="0">
      <text>
        <r>
          <rPr>
            <b/>
            <sz val="8"/>
            <rFont val="Tahoma"/>
            <family val="0"/>
          </rPr>
          <t>i5:</t>
        </r>
        <r>
          <rPr>
            <sz val="8"/>
            <rFont val="Tahoma"/>
            <family val="0"/>
          </rPr>
          <t xml:space="preserve">
 no reciept issued it was already late and took the last car out of the agency</t>
        </r>
      </text>
    </comment>
    <comment ref="C1133" authorId="0">
      <text>
        <r>
          <rPr>
            <b/>
            <sz val="8"/>
            <rFont val="Tahoma"/>
            <family val="0"/>
          </rPr>
          <t>temgoua:</t>
        </r>
        <r>
          <rPr>
            <sz val="8"/>
            <rFont val="Tahoma"/>
            <family val="0"/>
          </rPr>
          <t xml:space="preserve">
special taxi to go home because it was late</t>
        </r>
      </text>
    </comment>
    <comment ref="C1149" authorId="0">
      <text>
        <r>
          <rPr>
            <b/>
            <sz val="8"/>
            <rFont val="Tahoma"/>
            <family val="0"/>
          </rPr>
          <t>temgoua:</t>
        </r>
        <r>
          <rPr>
            <sz val="8"/>
            <rFont val="Tahoma"/>
            <family val="0"/>
          </rPr>
          <t xml:space="preserve">
mou-to give to people I b`da</t>
        </r>
      </text>
    </comment>
    <comment ref="C1175" authorId="0">
      <text>
        <r>
          <rPr>
            <b/>
            <sz val="8"/>
            <rFont val="Tahoma"/>
            <family val="0"/>
          </rPr>
          <t>marius:</t>
        </r>
        <r>
          <rPr>
            <sz val="8"/>
            <rFont val="Tahoma"/>
            <family val="0"/>
          </rPr>
          <t xml:space="preserve">
to follow up legal process for mission D in the East</t>
        </r>
      </text>
    </comment>
    <comment ref="C1179" authorId="0">
      <text>
        <r>
          <rPr>
            <b/>
            <sz val="8"/>
            <rFont val="Tahoma"/>
            <family val="0"/>
          </rPr>
          <t>marius:</t>
        </r>
        <r>
          <rPr>
            <sz val="8"/>
            <rFont val="Tahoma"/>
            <family val="0"/>
          </rPr>
          <t xml:space="preserve">
to follow up legal process for mission D in the East</t>
        </r>
      </text>
    </comment>
    <comment ref="C1180" authorId="0">
      <text>
        <r>
          <rPr>
            <b/>
            <sz val="8"/>
            <rFont val="Tahoma"/>
            <family val="0"/>
          </rPr>
          <t>marius:</t>
        </r>
        <r>
          <rPr>
            <sz val="8"/>
            <rFont val="Tahoma"/>
            <family val="0"/>
          </rPr>
          <t xml:space="preserve">
to follow up legal process for mission D in the East</t>
        </r>
      </text>
    </comment>
    <comment ref="C1182" authorId="0">
      <text>
        <r>
          <rPr>
            <b/>
            <sz val="8"/>
            <rFont val="Tahoma"/>
            <family val="0"/>
          </rPr>
          <t>marius:</t>
        </r>
        <r>
          <rPr>
            <sz val="8"/>
            <rFont val="Tahoma"/>
            <family val="0"/>
          </rPr>
          <t xml:space="preserve">
to follow up legal process for mission D in the East,odered by Ofir</t>
        </r>
      </text>
    </comment>
    <comment ref="C1201" authorId="0">
      <text>
        <r>
          <rPr>
            <b/>
            <sz val="8"/>
            <rFont val="Tahoma"/>
            <family val="0"/>
          </rPr>
          <t>marius:</t>
        </r>
        <r>
          <rPr>
            <sz val="8"/>
            <rFont val="Tahoma"/>
            <family val="0"/>
          </rPr>
          <t xml:space="preserve">
American case and operaton in d`la</t>
        </r>
      </text>
    </comment>
    <comment ref="C1212" authorId="0">
      <text>
        <r>
          <rPr>
            <b/>
            <sz val="8"/>
            <rFont val="Tahoma"/>
            <family val="0"/>
          </rPr>
          <t>MARIUS:</t>
        </r>
        <r>
          <rPr>
            <sz val="8"/>
            <rFont val="Tahoma"/>
            <family val="0"/>
          </rPr>
          <t xml:space="preserve">
for legal follow-up of operation and pv</t>
        </r>
      </text>
    </comment>
    <comment ref="C1213" authorId="0">
      <text>
        <r>
          <rPr>
            <b/>
            <sz val="8"/>
            <rFont val="Tahoma"/>
            <family val="0"/>
          </rPr>
          <t>MARIUS:</t>
        </r>
        <r>
          <rPr>
            <sz val="8"/>
            <rFont val="Tahoma"/>
            <family val="0"/>
          </rPr>
          <t xml:space="preserve">
for legal follow-up of operation and pv</t>
        </r>
      </text>
    </comment>
    <comment ref="C1225" authorId="1">
      <text>
        <r>
          <rPr>
            <b/>
            <sz val="8"/>
            <rFont val="Tahoma"/>
            <family val="0"/>
          </rPr>
          <t>horline:</t>
        </r>
        <r>
          <rPr>
            <sz val="8"/>
            <rFont val="Tahoma"/>
            <family val="0"/>
          </rPr>
          <t xml:space="preserve">
call box</t>
        </r>
      </text>
    </comment>
    <comment ref="C1279" authorId="2">
      <text>
        <r>
          <rPr>
            <b/>
            <sz val="8"/>
            <rFont val="Tahoma"/>
            <family val="0"/>
          </rPr>
          <t>Marius:Transport in bfssm,bafang and yaoundé</t>
        </r>
        <r>
          <rPr>
            <sz val="8"/>
            <rFont val="Tahoma"/>
            <family val="0"/>
          </rPr>
          <t xml:space="preserve">
</t>
        </r>
      </text>
    </comment>
    <comment ref="C1308" authorId="2">
      <text>
        <r>
          <rPr>
            <b/>
            <sz val="8"/>
            <rFont val="Tahoma"/>
            <family val="0"/>
          </rPr>
          <t>Marius:Lodging for 5days rom the 29th of March to the 3th of April</t>
        </r>
        <r>
          <rPr>
            <sz val="8"/>
            <rFont val="Tahoma"/>
            <family val="0"/>
          </rPr>
          <t xml:space="preserve">
</t>
        </r>
      </text>
    </comment>
    <comment ref="E1361" authorId="3">
      <text>
        <r>
          <rPr>
            <b/>
            <sz val="8"/>
            <rFont val="Tahoma"/>
            <family val="0"/>
          </rPr>
          <t>horline:</t>
        </r>
        <r>
          <rPr>
            <sz val="8"/>
            <rFont val="Tahoma"/>
            <family val="0"/>
          </rPr>
          <t xml:space="preserve">
tognang</t>
        </r>
      </text>
    </comment>
    <comment ref="E1362" authorId="3">
      <text>
        <r>
          <rPr>
            <b/>
            <sz val="8"/>
            <rFont val="Tahoma"/>
            <family val="0"/>
          </rPr>
          <t>horline:</t>
        </r>
        <r>
          <rPr>
            <sz val="8"/>
            <rFont val="Tahoma"/>
            <family val="0"/>
          </rPr>
          <t xml:space="preserve">
tognang jean</t>
        </r>
      </text>
    </comment>
    <comment ref="C1479" authorId="4">
      <text>
        <r>
          <rPr>
            <b/>
            <sz val="8"/>
            <rFont val="Tahoma"/>
            <family val="0"/>
          </rPr>
          <t>cynthia:distribution of letter of appreciation on MoU by emeline</t>
        </r>
        <r>
          <rPr>
            <sz val="8"/>
            <rFont val="Tahoma"/>
            <family val="0"/>
          </rPr>
          <t xml:space="preserve">
</t>
        </r>
      </text>
    </comment>
    <comment ref="C1551" authorId="4">
      <text>
        <r>
          <rPr>
            <b/>
            <sz val="8"/>
            <rFont val="Tahoma"/>
            <family val="0"/>
          </rPr>
          <t>cynthia:french articles on MoU</t>
        </r>
        <r>
          <rPr>
            <sz val="8"/>
            <rFont val="Tahoma"/>
            <family val="0"/>
          </rPr>
          <t xml:space="preserve">
</t>
        </r>
      </text>
    </comment>
    <comment ref="C1562" authorId="4">
      <text>
        <r>
          <rPr>
            <b/>
            <sz val="8"/>
            <rFont val="Tahoma"/>
            <family val="0"/>
          </rPr>
          <t>vincent: translation of intros to interviews and scripts for radio talkshow "Panoramic"</t>
        </r>
        <r>
          <rPr>
            <sz val="8"/>
            <rFont val="Tahoma"/>
            <family val="0"/>
          </rPr>
          <t xml:space="preserve">
</t>
        </r>
      </text>
    </comment>
    <comment ref="C1566" authorId="4">
      <text>
        <r>
          <rPr>
            <b/>
            <sz val="8"/>
            <rFont val="Tahoma"/>
            <family val="0"/>
          </rPr>
          <t>cynthia:taiping four facts</t>
        </r>
        <r>
          <rPr>
            <sz val="8"/>
            <rFont val="Tahoma"/>
            <family val="0"/>
          </rPr>
          <t xml:space="preserve">
</t>
        </r>
      </text>
    </comment>
    <comment ref="C1570" authorId="4">
      <text>
        <r>
          <rPr>
            <b/>
            <sz val="8"/>
            <rFont val="Tahoma"/>
            <family val="0"/>
          </rPr>
          <t>vincent:translation of intros for crtv radio talkshow panoramic</t>
        </r>
        <r>
          <rPr>
            <sz val="8"/>
            <rFont val="Tahoma"/>
            <family val="0"/>
          </rPr>
          <t xml:space="preserve">
</t>
        </r>
      </text>
    </comment>
    <comment ref="C1575" authorId="0">
      <text>
        <r>
          <rPr>
            <b/>
            <sz val="8"/>
            <rFont val="Tahoma"/>
            <family val="0"/>
          </rPr>
          <t>cynthia:</t>
        </r>
        <r>
          <rPr>
            <sz val="8"/>
            <rFont val="Tahoma"/>
            <family val="0"/>
          </rPr>
          <t xml:space="preserve">
Crtv-Achu Robert</t>
        </r>
      </text>
    </comment>
    <comment ref="C1576" authorId="4">
      <text>
        <r>
          <rPr>
            <b/>
            <sz val="8"/>
            <rFont val="Tahoma"/>
            <family val="0"/>
          </rPr>
          <t>cynthia:distribution of wildlife justice</t>
        </r>
        <r>
          <rPr>
            <sz val="8"/>
            <rFont val="Tahoma"/>
            <family val="0"/>
          </rPr>
          <t xml:space="preserve">
</t>
        </r>
      </text>
    </comment>
    <comment ref="C1577" authorId="4">
      <text>
        <r>
          <rPr>
            <b/>
            <sz val="8"/>
            <rFont val="Tahoma"/>
            <family val="0"/>
          </rPr>
          <t>cynthia:22 letters posted through cameroon post each costing 250frs</t>
        </r>
        <r>
          <rPr>
            <sz val="8"/>
            <rFont val="Tahoma"/>
            <family val="0"/>
          </rPr>
          <t xml:space="preserve">
</t>
        </r>
      </text>
    </comment>
    <comment ref="C1578" authorId="4">
      <text>
        <r>
          <rPr>
            <b/>
            <sz val="8"/>
            <rFont val="Tahoma"/>
            <family val="0"/>
          </rPr>
          <t>cynthia:two mails to douala for Me tabe and Me boniface</t>
        </r>
        <r>
          <rPr>
            <sz val="8"/>
            <rFont val="Tahoma"/>
            <family val="0"/>
          </rPr>
          <t xml:space="preserve">
</t>
        </r>
      </text>
    </comment>
    <comment ref="C1583" authorId="4">
      <text>
        <r>
          <rPr>
            <sz val="8"/>
            <rFont val="Tahoma"/>
            <family val="0"/>
          </rPr>
          <t xml:space="preserve">vincent: financial report form
</t>
        </r>
      </text>
    </comment>
    <comment ref="C1584" authorId="4">
      <text>
        <r>
          <rPr>
            <b/>
            <sz val="8"/>
            <rFont val="Tahoma"/>
            <family val="0"/>
          </rPr>
          <t>vincent: financial report form</t>
        </r>
        <r>
          <rPr>
            <sz val="8"/>
            <rFont val="Tahoma"/>
            <family val="0"/>
          </rPr>
          <t xml:space="preserve">
</t>
        </r>
      </text>
    </comment>
    <comment ref="C1585" authorId="4">
      <text>
        <r>
          <rPr>
            <b/>
            <sz val="8"/>
            <rFont val="Tahoma"/>
            <family val="0"/>
          </rPr>
          <t>vincent:facts and figure sheets french copies 14pages</t>
        </r>
        <r>
          <rPr>
            <sz val="8"/>
            <rFont val="Tahoma"/>
            <family val="0"/>
          </rPr>
          <t xml:space="preserve">
</t>
        </r>
      </text>
    </comment>
    <comment ref="C1586" authorId="4">
      <text>
        <r>
          <rPr>
            <b/>
            <sz val="8"/>
            <rFont val="Tahoma"/>
            <family val="0"/>
          </rPr>
          <t>vincent: facts and figure sheets english version 12 pages</t>
        </r>
        <r>
          <rPr>
            <sz val="8"/>
            <rFont val="Tahoma"/>
            <family val="0"/>
          </rPr>
          <t xml:space="preserve">
</t>
        </r>
      </text>
    </comment>
    <comment ref="C1587" authorId="4">
      <text>
        <r>
          <rPr>
            <b/>
            <sz val="8"/>
            <rFont val="Tahoma"/>
            <family val="0"/>
          </rPr>
          <t>vincent:10 financial report forms</t>
        </r>
        <r>
          <rPr>
            <sz val="8"/>
            <rFont val="Tahoma"/>
            <family val="0"/>
          </rPr>
          <t xml:space="preserve">
</t>
        </r>
      </text>
    </comment>
    <comment ref="C1589" authorId="4">
      <text>
        <r>
          <rPr>
            <b/>
            <sz val="8"/>
            <rFont val="Tahoma"/>
            <family val="0"/>
          </rPr>
          <t>vincent: memo in French and English for the SG of MINJUSTICE</t>
        </r>
        <r>
          <rPr>
            <sz val="8"/>
            <rFont val="Tahoma"/>
            <family val="0"/>
          </rPr>
          <t xml:space="preserve">
</t>
        </r>
      </text>
    </comment>
    <comment ref="C1590" authorId="4">
      <text>
        <r>
          <rPr>
            <b/>
            <sz val="8"/>
            <rFont val="Tahoma"/>
            <family val="0"/>
          </rPr>
          <t>vincent: press release on anti corruption</t>
        </r>
        <r>
          <rPr>
            <sz val="8"/>
            <rFont val="Tahoma"/>
            <family val="0"/>
          </rPr>
          <t xml:space="preserve">
</t>
        </r>
      </text>
    </comment>
    <comment ref="C1591" authorId="4">
      <text>
        <r>
          <rPr>
            <b/>
            <sz val="8"/>
            <rFont val="Tahoma"/>
            <family val="0"/>
          </rPr>
          <t>vin: photocopy of press release on presentation of wildlife dealer in Campofor radio</t>
        </r>
        <r>
          <rPr>
            <sz val="8"/>
            <rFont val="Tahoma"/>
            <family val="0"/>
          </rPr>
          <t xml:space="preserve">
</t>
        </r>
      </text>
    </comment>
    <comment ref="C1595" authorId="4">
      <text>
        <r>
          <rPr>
            <b/>
            <sz val="8"/>
            <rFont val="Tahoma"/>
            <family val="0"/>
          </rPr>
          <t>cynthia: LAGA family photos at 275 frs per photo</t>
        </r>
        <r>
          <rPr>
            <sz val="8"/>
            <rFont val="Tahoma"/>
            <family val="0"/>
          </rPr>
          <t xml:space="preserve">
</t>
        </r>
      </text>
    </comment>
    <comment ref="C1596" authorId="4">
      <text>
        <r>
          <rPr>
            <b/>
            <sz val="8"/>
            <rFont val="Tahoma"/>
            <family val="0"/>
          </rPr>
          <t>cynthia: MoU signing photos at 275 frs per photos</t>
        </r>
        <r>
          <rPr>
            <sz val="8"/>
            <rFont val="Tahoma"/>
            <family val="0"/>
          </rPr>
          <t xml:space="preserve">
</t>
        </r>
      </text>
    </comment>
    <comment ref="C1597" authorId="4">
      <text>
        <r>
          <rPr>
            <b/>
            <sz val="8"/>
            <rFont val="Tahoma"/>
            <family val="0"/>
          </rPr>
          <t>cynthia:3copies frenc facts and figures 1and 2,facts and figures English,3copies each french and english minister's speech,2copies speech laga director</t>
        </r>
        <r>
          <rPr>
            <sz val="8"/>
            <rFont val="Tahoma"/>
            <family val="0"/>
          </rPr>
          <t xml:space="preserve">
</t>
        </r>
      </text>
    </comment>
    <comment ref="C1598" authorId="4">
      <text>
        <r>
          <rPr>
            <b/>
            <sz val="8"/>
            <rFont val="Tahoma"/>
            <family val="0"/>
          </rPr>
          <t xml:space="preserve">cynthia:3copies of 14 page english version of law booklet and 3copies 16 page french law booklets </t>
        </r>
        <r>
          <rPr>
            <sz val="8"/>
            <rFont val="Tahoma"/>
            <family val="0"/>
          </rPr>
          <t xml:space="preserve">
</t>
        </r>
      </text>
    </comment>
    <comment ref="C1599" authorId="4">
      <text>
        <r>
          <rPr>
            <b/>
            <sz val="8"/>
            <rFont val="Tahoma"/>
            <family val="0"/>
          </rPr>
          <t>cynthia:3copies direcotr laga speech</t>
        </r>
        <r>
          <rPr>
            <sz val="8"/>
            <rFont val="Tahoma"/>
            <family val="0"/>
          </rPr>
          <t xml:space="preserve">
</t>
        </r>
      </text>
    </comment>
    <comment ref="C1600" authorId="4">
      <text>
        <r>
          <rPr>
            <b/>
            <sz val="8"/>
            <rFont val="Tahoma"/>
            <family val="0"/>
          </rPr>
          <t>cynthia:x9newspapers</t>
        </r>
        <r>
          <rPr>
            <sz val="8"/>
            <rFont val="Tahoma"/>
            <family val="0"/>
          </rPr>
          <t xml:space="preserve">
</t>
        </r>
      </text>
    </comment>
    <comment ref="C1601" authorId="4">
      <text>
        <r>
          <rPr>
            <b/>
            <sz val="8"/>
            <rFont val="Tahoma"/>
            <family val="0"/>
          </rPr>
          <t>cynthia:letters going out</t>
        </r>
        <r>
          <rPr>
            <sz val="8"/>
            <rFont val="Tahoma"/>
            <family val="0"/>
          </rPr>
          <t xml:space="preserve">
</t>
        </r>
      </text>
    </comment>
    <comment ref="C1602" authorId="4">
      <text>
        <r>
          <rPr>
            <b/>
            <sz val="8"/>
            <rFont val="Tahoma"/>
            <family val="0"/>
          </rPr>
          <t>cynthis:english law booklet. Minister's speech in english, english facts and figures1 and 2, ofir's speech</t>
        </r>
        <r>
          <rPr>
            <sz val="8"/>
            <rFont val="Tahoma"/>
            <family val="0"/>
          </rPr>
          <t xml:space="preserve">
</t>
        </r>
      </text>
    </comment>
    <comment ref="C1603" authorId="4">
      <text>
        <r>
          <rPr>
            <b/>
            <sz val="8"/>
            <rFont val="Tahoma"/>
            <family val="0"/>
          </rPr>
          <t>cynthia:4pages at 250frs vincent's financial report for March</t>
        </r>
        <r>
          <rPr>
            <sz val="8"/>
            <rFont val="Tahoma"/>
            <family val="0"/>
          </rPr>
          <t xml:space="preserve">
</t>
        </r>
      </text>
    </comment>
    <comment ref="C1604" authorId="4">
      <text>
        <r>
          <rPr>
            <b/>
            <sz val="8"/>
            <rFont val="Tahoma"/>
            <family val="0"/>
          </rPr>
          <t>cynthia:x5pages at 25frs each for vincents march financial report</t>
        </r>
        <r>
          <rPr>
            <sz val="8"/>
            <rFont val="Tahoma"/>
            <family val="0"/>
          </rPr>
          <t xml:space="preserve">
</t>
        </r>
      </text>
    </comment>
    <comment ref="C1607" authorId="4">
      <text>
        <r>
          <rPr>
            <b/>
            <sz val="8"/>
            <rFont val="Tahoma"/>
            <family val="0"/>
          </rPr>
          <t>cynthia: newspaper and covers for Mou</t>
        </r>
        <r>
          <rPr>
            <sz val="8"/>
            <rFont val="Tahoma"/>
            <family val="0"/>
          </rPr>
          <t xml:space="preserve">
</t>
        </r>
      </text>
    </comment>
    <comment ref="C1608" authorId="4">
      <text>
        <r>
          <rPr>
            <b/>
            <sz val="8"/>
            <rFont val="Tahoma"/>
            <family val="0"/>
          </rPr>
          <t xml:space="preserve">cynthia:english facts and figures 1 and 2 2copies each,french facts anfd figures 1 and 2 3copies each, minister's speech french and english3 and 2 copies, laga director's speech 5 copies each, 5 copies of signed MoU </t>
        </r>
        <r>
          <rPr>
            <sz val="8"/>
            <rFont val="Tahoma"/>
            <family val="0"/>
          </rPr>
          <t xml:space="preserve">
</t>
        </r>
      </text>
    </comment>
    <comment ref="C1612" authorId="4">
      <text>
        <r>
          <rPr>
            <b/>
            <sz val="8"/>
            <rFont val="Tahoma"/>
            <family val="0"/>
          </rPr>
          <t>cynthia:letter to MINFOF</t>
        </r>
        <r>
          <rPr>
            <sz val="8"/>
            <rFont val="Tahoma"/>
            <family val="0"/>
          </rPr>
          <t xml:space="preserve">
</t>
        </r>
      </text>
    </comment>
    <comment ref="C1613" authorId="4">
      <text>
        <r>
          <rPr>
            <b/>
            <sz val="8"/>
            <rFont val="Tahoma"/>
            <family val="0"/>
          </rPr>
          <t>cynthia: 4 pages of questions on Taiping four</t>
        </r>
        <r>
          <rPr>
            <sz val="8"/>
            <rFont val="Tahoma"/>
            <family val="0"/>
          </rPr>
          <t xml:space="preserve">
</t>
        </r>
      </text>
    </comment>
    <comment ref="C1614" authorId="4">
      <text>
        <r>
          <rPr>
            <b/>
            <sz val="8"/>
            <rFont val="Tahoma"/>
            <family val="0"/>
          </rPr>
          <t xml:space="preserve">cynthia:memo 2pages, press release on campo prosecution, 4pagesx4copies Mou, 2 pages newspapers, facts anf figures english 1and 2 3pages,20 copies wildlife justice covering letter, laga director's speech, minister' s speech </t>
        </r>
        <r>
          <rPr>
            <sz val="8"/>
            <rFont val="Tahoma"/>
            <family val="0"/>
          </rPr>
          <t xml:space="preserve">
</t>
        </r>
      </text>
    </comment>
    <comment ref="C1615" authorId="4">
      <text>
        <r>
          <rPr>
            <b/>
            <sz val="8"/>
            <rFont val="Tahoma"/>
            <family val="0"/>
          </rPr>
          <t>cynthia: 11 additional copies of covering letter on wildlife justice</t>
        </r>
        <r>
          <rPr>
            <sz val="8"/>
            <rFont val="Tahoma"/>
            <family val="0"/>
          </rPr>
          <t xml:space="preserve">
</t>
        </r>
      </text>
    </comment>
    <comment ref="C1617" authorId="4">
      <text>
        <r>
          <rPr>
            <sz val="8"/>
            <rFont val="Tahoma"/>
            <family val="0"/>
          </rPr>
          <t xml:space="preserve">
10*4pages MoU,10*2pages laga director speech,4*5pages frenchand6*4pages english minister's speech4*2*2pages facts and figures facts and figures, 6pages english facts and figures </t>
        </r>
      </text>
    </comment>
    <comment ref="C1620" authorId="4">
      <text>
        <r>
          <rPr>
            <b/>
            <sz val="8"/>
            <rFont val="Tahoma"/>
            <family val="0"/>
          </rPr>
          <t>cynthia:</t>
        </r>
        <r>
          <rPr>
            <sz val="8"/>
            <rFont val="Tahoma"/>
            <family val="0"/>
          </rPr>
          <t xml:space="preserve">
cynthia: 19 copies of ofir,MoU, 7copies english speech Minister MINFOF,facts and figures english 1and 2,12 copies french version speech Minister minfof,facts and figures french version1 and 2</t>
        </r>
      </text>
    </comment>
    <comment ref="C1651" authorId="0">
      <text>
        <r>
          <rPr>
            <b/>
            <sz val="8"/>
            <rFont val="Tahoma"/>
            <family val="0"/>
          </rPr>
          <t>Eunice:</t>
        </r>
        <r>
          <rPr>
            <sz val="8"/>
            <rFont val="Tahoma"/>
            <family val="0"/>
          </rPr>
          <t xml:space="preserve">
invitation documents to Lynn and london</t>
        </r>
      </text>
    </comment>
    <comment ref="C1653" authorId="0">
      <text>
        <r>
          <rPr>
            <b/>
            <sz val="8"/>
            <rFont val="Tahoma"/>
            <family val="0"/>
          </rPr>
          <t>Eunice:</t>
        </r>
        <r>
          <rPr>
            <sz val="8"/>
            <rFont val="Tahoma"/>
            <family val="0"/>
          </rPr>
          <t xml:space="preserve">
for Lynn`s invitation letter</t>
        </r>
      </text>
    </comment>
    <comment ref="C1658" authorId="1">
      <text>
        <r>
          <rPr>
            <b/>
            <sz val="8"/>
            <rFont val="Tahoma"/>
            <family val="0"/>
          </rPr>
          <t>cynthia:</t>
        </r>
        <r>
          <rPr>
            <sz val="8"/>
            <rFont val="Tahoma"/>
            <family val="0"/>
          </rPr>
          <t xml:space="preserve">
mathew cassetta of Carpe</t>
        </r>
      </text>
    </comment>
    <comment ref="C1659" authorId="0">
      <text>
        <r>
          <rPr>
            <b/>
            <sz val="8"/>
            <rFont val="Tahoma"/>
            <family val="0"/>
          </rPr>
          <t>cynthia:</t>
        </r>
        <r>
          <rPr>
            <sz val="8"/>
            <rFont val="Tahoma"/>
            <family val="0"/>
          </rPr>
          <t xml:space="preserve">
bornfree</t>
        </r>
      </text>
    </comment>
    <comment ref="C1675" authorId="0">
      <text>
        <r>
          <rPr>
            <b/>
            <sz val="8"/>
            <rFont val="Tahoma"/>
            <family val="0"/>
          </rPr>
          <t>ofir:</t>
        </r>
        <r>
          <rPr>
            <sz val="8"/>
            <rFont val="Tahoma"/>
            <family val="0"/>
          </rPr>
          <t xml:space="preserve">
mission-D follow-up,East</t>
        </r>
      </text>
    </comment>
    <comment ref="C1693" authorId="0">
      <text>
        <r>
          <rPr>
            <b/>
            <sz val="8"/>
            <rFont val="Tahoma"/>
            <family val="0"/>
          </rPr>
          <t>ofir:</t>
        </r>
        <r>
          <rPr>
            <sz val="8"/>
            <rFont val="Tahoma"/>
            <family val="0"/>
          </rPr>
          <t xml:space="preserve">
coordinating mission H2</t>
        </r>
      </text>
    </comment>
    <comment ref="C1694" authorId="0">
      <text>
        <r>
          <rPr>
            <b/>
            <sz val="8"/>
            <rFont val="Tahoma"/>
            <family val="0"/>
          </rPr>
          <t>Eunice:</t>
        </r>
        <r>
          <rPr>
            <sz val="8"/>
            <rFont val="Tahoma"/>
            <family val="0"/>
          </rPr>
          <t xml:space="preserve">
talkng the people in mission H2</t>
        </r>
      </text>
    </comment>
    <comment ref="C1703" authorId="0">
      <text>
        <r>
          <rPr>
            <b/>
            <sz val="8"/>
            <rFont val="Tahoma"/>
            <family val="0"/>
          </rPr>
          <t>LAGA:</t>
        </r>
        <r>
          <rPr>
            <sz val="8"/>
            <rFont val="Tahoma"/>
            <family val="0"/>
          </rPr>
          <t xml:space="preserve">
American case and bamenda issue</t>
        </r>
      </text>
    </comment>
    <comment ref="C1704" authorId="0">
      <text>
        <r>
          <rPr>
            <b/>
            <sz val="8"/>
            <rFont val="Tahoma"/>
            <family val="0"/>
          </rPr>
          <t>OFIR:</t>
        </r>
        <r>
          <rPr>
            <sz val="8"/>
            <rFont val="Tahoma"/>
            <family val="0"/>
          </rPr>
          <t xml:space="preserve">
FOR BAMENDA mission.american and Guinean case in D`la</t>
        </r>
      </text>
    </comment>
    <comment ref="C1707" authorId="0">
      <text>
        <r>
          <rPr>
            <b/>
            <sz val="8"/>
            <rFont val="Tahoma"/>
            <family val="0"/>
          </rPr>
          <t>LAGA:</t>
        </r>
        <r>
          <rPr>
            <sz val="8"/>
            <rFont val="Tahoma"/>
            <family val="0"/>
          </rPr>
          <t xml:space="preserve">
for operation</t>
        </r>
      </text>
    </comment>
    <comment ref="C1708" authorId="0">
      <text>
        <r>
          <rPr>
            <b/>
            <sz val="8"/>
            <rFont val="Tahoma"/>
            <family val="0"/>
          </rPr>
          <t>LAGA:</t>
        </r>
        <r>
          <rPr>
            <sz val="8"/>
            <rFont val="Tahoma"/>
            <family val="0"/>
          </rPr>
          <t xml:space="preserve">
to cordinate operation</t>
        </r>
      </text>
    </comment>
    <comment ref="C1816" authorId="0">
      <text>
        <r>
          <rPr>
            <b/>
            <sz val="8"/>
            <rFont val="Tahoma"/>
            <family val="0"/>
          </rPr>
          <t>Eunice:</t>
        </r>
        <r>
          <rPr>
            <sz val="8"/>
            <rFont val="Tahoma"/>
            <family val="0"/>
          </rPr>
          <t xml:space="preserve">
20financial sheet,20 French legal registration,10 Enlish legal registration, 10 activity sheets, 40 articles, 10 English introductions.</t>
        </r>
      </text>
    </comment>
    <comment ref="C1819" authorId="0">
      <text>
        <r>
          <rPr>
            <b/>
            <sz val="8"/>
            <rFont val="Tahoma"/>
            <family val="0"/>
          </rPr>
          <t>Eunice:</t>
        </r>
        <r>
          <rPr>
            <sz val="8"/>
            <rFont val="Tahoma"/>
            <family val="0"/>
          </rPr>
          <t xml:space="preserve">
English laga introduction-29, french introduction-29 copies and 29 copies of french legal registration</t>
        </r>
      </text>
    </comment>
    <comment ref="C1824" authorId="0">
      <text>
        <r>
          <rPr>
            <b/>
            <sz val="8"/>
            <rFont val="Tahoma"/>
            <family val="0"/>
          </rPr>
          <t>Eunice:</t>
        </r>
        <r>
          <rPr>
            <sz val="8"/>
            <rFont val="Tahoma"/>
            <family val="0"/>
          </rPr>
          <t xml:space="preserve">
this money was April money used to send 30.000 to marius in march-ofir </t>
        </r>
      </text>
    </comment>
    <comment ref="C1825" authorId="0">
      <text>
        <r>
          <rPr>
            <b/>
            <sz val="8"/>
            <rFont val="Tahoma"/>
            <family val="0"/>
          </rPr>
          <t>Eunice:</t>
        </r>
        <r>
          <rPr>
            <sz val="8"/>
            <rFont val="Tahoma"/>
            <family val="0"/>
          </rPr>
          <t xml:space="preserve">
this money was April money used to send 100.000 to julius in b`foussam in march-ofir </t>
        </r>
      </text>
    </comment>
    <comment ref="C1826" authorId="0">
      <text>
        <r>
          <rPr>
            <b/>
            <sz val="8"/>
            <rFont val="Tahoma"/>
            <family val="0"/>
          </rPr>
          <t>Eunice:</t>
        </r>
        <r>
          <rPr>
            <sz val="8"/>
            <rFont val="Tahoma"/>
            <family val="0"/>
          </rPr>
          <t xml:space="preserve">
30.000 to i17 in foumban</t>
        </r>
      </text>
    </comment>
    <comment ref="C1827" authorId="0">
      <text>
        <r>
          <rPr>
            <b/>
            <sz val="8"/>
            <rFont val="Tahoma"/>
            <family val="0"/>
          </rPr>
          <t>Eunice:</t>
        </r>
        <r>
          <rPr>
            <sz val="8"/>
            <rFont val="Tahoma"/>
            <family val="0"/>
          </rPr>
          <t xml:space="preserve">
7.000 to julius in B`foussam</t>
        </r>
      </text>
    </comment>
    <comment ref="C1828" authorId="0">
      <text>
        <r>
          <rPr>
            <b/>
            <sz val="8"/>
            <rFont val="Tahoma"/>
            <family val="0"/>
          </rPr>
          <t>Eunice:</t>
        </r>
        <r>
          <rPr>
            <sz val="8"/>
            <rFont val="Tahoma"/>
            <family val="0"/>
          </rPr>
          <t xml:space="preserve">
10.000 to Bienvenue  in East kribi</t>
        </r>
      </text>
    </comment>
    <comment ref="C1829" authorId="0">
      <text>
        <r>
          <rPr>
            <b/>
            <sz val="8"/>
            <rFont val="Tahoma"/>
            <family val="0"/>
          </rPr>
          <t>Eunice:</t>
        </r>
        <r>
          <rPr>
            <sz val="8"/>
            <rFont val="Tahoma"/>
            <family val="0"/>
          </rPr>
          <t xml:space="preserve">
40.000 to horline in kribi</t>
        </r>
      </text>
    </comment>
    <comment ref="C1830" authorId="0">
      <text>
        <r>
          <rPr>
            <b/>
            <sz val="8"/>
            <rFont val="Tahoma"/>
            <family val="0"/>
          </rPr>
          <t>Eunice:</t>
        </r>
        <r>
          <rPr>
            <sz val="8"/>
            <rFont val="Tahoma"/>
            <family val="0"/>
          </rPr>
          <t xml:space="preserve">
110.000 to i5 in D`la</t>
        </r>
      </text>
    </comment>
    <comment ref="C1831" authorId="0">
      <text>
        <r>
          <rPr>
            <b/>
            <sz val="8"/>
            <rFont val="Tahoma"/>
            <family val="0"/>
          </rPr>
          <t>Eunice:</t>
        </r>
        <r>
          <rPr>
            <sz val="8"/>
            <rFont val="Tahoma"/>
            <family val="0"/>
          </rPr>
          <t xml:space="preserve">
20.000 to i17 in Belabo</t>
        </r>
      </text>
    </comment>
    <comment ref="C1832" authorId="0">
      <text>
        <r>
          <rPr>
            <b/>
            <sz val="8"/>
            <rFont val="Tahoma"/>
            <family val="0"/>
          </rPr>
          <t>Eunice:</t>
        </r>
        <r>
          <rPr>
            <sz val="8"/>
            <rFont val="Tahoma"/>
            <family val="0"/>
          </rPr>
          <t xml:space="preserve">
20.000 to i17 in Belabo</t>
        </r>
      </text>
    </comment>
    <comment ref="C1833" authorId="0">
      <text>
        <r>
          <rPr>
            <b/>
            <sz val="8"/>
            <rFont val="Tahoma"/>
            <family val="0"/>
          </rPr>
          <t>Eunice:</t>
        </r>
        <r>
          <rPr>
            <sz val="8"/>
            <rFont val="Tahoma"/>
            <family val="0"/>
          </rPr>
          <t xml:space="preserve">
25.000 to i5 in D`la</t>
        </r>
      </text>
    </comment>
    <comment ref="C1834" authorId="0">
      <text>
        <r>
          <rPr>
            <b/>
            <sz val="8"/>
            <rFont val="Tahoma"/>
            <family val="0"/>
          </rPr>
          <t>Eunice:</t>
        </r>
        <r>
          <rPr>
            <sz val="8"/>
            <rFont val="Tahoma"/>
            <family val="0"/>
          </rPr>
          <t xml:space="preserve">
101.000 to i5 in D`la</t>
        </r>
      </text>
    </comment>
    <comment ref="C1835" authorId="0">
      <text>
        <r>
          <rPr>
            <b/>
            <sz val="8"/>
            <rFont val="Tahoma"/>
            <family val="0"/>
          </rPr>
          <t>Eunice:</t>
        </r>
        <r>
          <rPr>
            <sz val="8"/>
            <rFont val="Tahoma"/>
            <family val="0"/>
          </rPr>
          <t xml:space="preserve">
30.000 to julius in bamenda</t>
        </r>
      </text>
    </comment>
    <comment ref="C1836" authorId="0">
      <text>
        <r>
          <rPr>
            <b/>
            <sz val="8"/>
            <rFont val="Tahoma"/>
            <family val="0"/>
          </rPr>
          <t>Eunice:</t>
        </r>
        <r>
          <rPr>
            <sz val="8"/>
            <rFont val="Tahoma"/>
            <family val="0"/>
          </rPr>
          <t xml:space="preserve">
100.000 to i5 in bamenda</t>
        </r>
      </text>
    </comment>
    <comment ref="C1837" authorId="0">
      <text>
        <r>
          <rPr>
            <b/>
            <sz val="8"/>
            <rFont val="Tahoma"/>
            <family val="0"/>
          </rPr>
          <t>Eunice:</t>
        </r>
        <r>
          <rPr>
            <sz val="8"/>
            <rFont val="Tahoma"/>
            <family val="0"/>
          </rPr>
          <t xml:space="preserve">
30.000 to i5 in bamenda</t>
        </r>
      </text>
    </comment>
    <comment ref="C1838" authorId="0">
      <text>
        <r>
          <rPr>
            <b/>
            <sz val="8"/>
            <rFont val="Tahoma"/>
            <family val="0"/>
          </rPr>
          <t>ofir:</t>
        </r>
        <r>
          <rPr>
            <sz val="8"/>
            <rFont val="Tahoma"/>
            <family val="0"/>
          </rPr>
          <t xml:space="preserve">
45.000 to julius in Bafoussam</t>
        </r>
      </text>
    </comment>
    <comment ref="C1839" authorId="0">
      <text>
        <r>
          <rPr>
            <b/>
            <sz val="8"/>
            <rFont val="Tahoma"/>
            <family val="0"/>
          </rPr>
          <t>Eunice:</t>
        </r>
        <r>
          <rPr>
            <sz val="8"/>
            <rFont val="Tahoma"/>
            <family val="0"/>
          </rPr>
          <t xml:space="preserve">
120.000 to i17 in bamenda</t>
        </r>
      </text>
    </comment>
    <comment ref="C1374" authorId="0">
      <text>
        <r>
          <rPr>
            <b/>
            <sz val="8"/>
            <rFont val="Tahoma"/>
            <family val="0"/>
          </rPr>
          <t>horline:</t>
        </r>
        <r>
          <rPr>
            <sz val="8"/>
            <rFont val="Tahoma"/>
            <family val="0"/>
          </rPr>
          <t xml:space="preserve">
photos of campo operation to procureur of kribi</t>
        </r>
      </text>
    </comment>
  </commentList>
</comments>
</file>

<file path=xl/sharedStrings.xml><?xml version="1.0" encoding="utf-8"?>
<sst xmlns="http://schemas.openxmlformats.org/spreadsheetml/2006/main" count="6092" uniqueCount="1018">
  <si>
    <t>ofir-12</t>
  </si>
  <si>
    <t>vigile transportation of ivory</t>
  </si>
  <si>
    <t>ofir-13-16</t>
  </si>
  <si>
    <t>elevator operator</t>
  </si>
  <si>
    <t>ofir-17</t>
  </si>
  <si>
    <t>transporting bagx5</t>
  </si>
  <si>
    <t>ofir-17a</t>
  </si>
  <si>
    <t>transporting plastic</t>
  </si>
  <si>
    <t>lock</t>
  </si>
  <si>
    <t>ofir-17b</t>
  </si>
  <si>
    <t>Mission P</t>
  </si>
  <si>
    <t>MissionH2+H3</t>
  </si>
  <si>
    <t>3 operations - ivory+1 ape initiated by NW delegation</t>
  </si>
  <si>
    <t>2 operations Douala-ivory-Guinean ring</t>
  </si>
  <si>
    <t>phone</t>
  </si>
  <si>
    <t>internet</t>
  </si>
  <si>
    <t>Exp.CFA</t>
  </si>
  <si>
    <t xml:space="preserve"> Category</t>
  </si>
  <si>
    <t>Receipt no.</t>
  </si>
  <si>
    <t xml:space="preserve">  Balance</t>
  </si>
  <si>
    <t>Date</t>
  </si>
  <si>
    <t xml:space="preserve">Value $ </t>
  </si>
  <si>
    <t>Use</t>
  </si>
  <si>
    <t>Detail</t>
  </si>
  <si>
    <t>The Last Great Ape Organization                                                                                     LAGA</t>
  </si>
  <si>
    <t>MissionA</t>
  </si>
  <si>
    <t>West-Protected species</t>
  </si>
  <si>
    <t>Investigations</t>
  </si>
  <si>
    <t>communication</t>
  </si>
  <si>
    <t>A-i17-3</t>
  </si>
  <si>
    <t>31/3</t>
  </si>
  <si>
    <t>Phone</t>
  </si>
  <si>
    <t>investigations</t>
  </si>
  <si>
    <t>i17</t>
  </si>
  <si>
    <t>A-phone-8</t>
  </si>
  <si>
    <t>3/4</t>
  </si>
  <si>
    <t>Julius</t>
  </si>
  <si>
    <t>A-phone-14</t>
  </si>
  <si>
    <t>A-i17-6</t>
  </si>
  <si>
    <t>4/4</t>
  </si>
  <si>
    <t>yde-bfsm</t>
  </si>
  <si>
    <t>Travelling expenses</t>
  </si>
  <si>
    <t>A-i17-1</t>
  </si>
  <si>
    <t>bafoussam-foumban</t>
  </si>
  <si>
    <t>A-i17-r</t>
  </si>
  <si>
    <t>1/4</t>
  </si>
  <si>
    <t>foumban-ba`foussam</t>
  </si>
  <si>
    <t>5/4</t>
  </si>
  <si>
    <t>bafoussam-yaounde</t>
  </si>
  <si>
    <t>A-i17-7</t>
  </si>
  <si>
    <t>inter-city transport</t>
  </si>
  <si>
    <t>transport</t>
  </si>
  <si>
    <t>local transport</t>
  </si>
  <si>
    <t>6/4</t>
  </si>
  <si>
    <t>lodging</t>
  </si>
  <si>
    <t>A-i17-2</t>
  </si>
  <si>
    <t>A-i17-4</t>
  </si>
  <si>
    <t>A-i17-5</t>
  </si>
  <si>
    <t>feeding</t>
  </si>
  <si>
    <t>informer`s fees</t>
  </si>
  <si>
    <t>trust building</t>
  </si>
  <si>
    <t>MissionA1</t>
  </si>
  <si>
    <t>b`foussam-nchang</t>
  </si>
  <si>
    <t>travelling expenses</t>
  </si>
  <si>
    <t>A1-julius-r</t>
  </si>
  <si>
    <t>31/4</t>
  </si>
  <si>
    <t>nchang-menji</t>
  </si>
  <si>
    <t>menji-tinto</t>
  </si>
  <si>
    <t>A1-julius-1a</t>
  </si>
  <si>
    <t>tinto-nguti</t>
  </si>
  <si>
    <t>A1-julius-2a</t>
  </si>
  <si>
    <t>nguti-tinto-fotabe</t>
  </si>
  <si>
    <t>A1-julius-3</t>
  </si>
  <si>
    <t>2/4</t>
  </si>
  <si>
    <t>tinto-takwe-zoax3</t>
  </si>
  <si>
    <t>A1-julius-5</t>
  </si>
  <si>
    <t>tinto-menji</t>
  </si>
  <si>
    <t>A1-julius-5a</t>
  </si>
  <si>
    <t>menji-nchang</t>
  </si>
  <si>
    <t>nchang-b`foussam</t>
  </si>
  <si>
    <t>A1-julius-1</t>
  </si>
  <si>
    <t>A1-julius-2</t>
  </si>
  <si>
    <t>A1-julius-4</t>
  </si>
  <si>
    <t>feedingx2</t>
  </si>
  <si>
    <t>undercoverx3days</t>
  </si>
  <si>
    <t>external assistance</t>
  </si>
  <si>
    <t>MissionB</t>
  </si>
  <si>
    <t>Douala-protected species</t>
  </si>
  <si>
    <t>B-i5-2</t>
  </si>
  <si>
    <t>B-i5-3</t>
  </si>
  <si>
    <t>i5</t>
  </si>
  <si>
    <t>B-phone-1-2</t>
  </si>
  <si>
    <t>temgoua</t>
  </si>
  <si>
    <t>B-phone-3</t>
  </si>
  <si>
    <t>y`de-d`la</t>
  </si>
  <si>
    <t>traveling expenses</t>
  </si>
  <si>
    <t>B-i5-r</t>
  </si>
  <si>
    <t>d`la-y`de</t>
  </si>
  <si>
    <t>B-i5-4</t>
  </si>
  <si>
    <t>B-i5-1</t>
  </si>
  <si>
    <t>MissionB1</t>
  </si>
  <si>
    <t>East-chimpazee</t>
  </si>
  <si>
    <t>B1-phone-7a-b</t>
  </si>
  <si>
    <t>B1-phone-16</t>
  </si>
  <si>
    <t>y`de-belabo</t>
  </si>
  <si>
    <t>B1-i5-5</t>
  </si>
  <si>
    <t>belabo-bertoua</t>
  </si>
  <si>
    <t>B1-i5-7</t>
  </si>
  <si>
    <t>bertroua-belabo</t>
  </si>
  <si>
    <t>B1-i5-8</t>
  </si>
  <si>
    <t>belabo-nanga eboko</t>
  </si>
  <si>
    <t>B1-i5-9</t>
  </si>
  <si>
    <t>nanga eboko-y`de</t>
  </si>
  <si>
    <t>B1-i5-10</t>
  </si>
  <si>
    <t>B1-i5-r</t>
  </si>
  <si>
    <t>B1-i5-6</t>
  </si>
  <si>
    <t>MissionC</t>
  </si>
  <si>
    <t>Yaounde-vertinarian-protected species</t>
  </si>
  <si>
    <t>i21</t>
  </si>
  <si>
    <t>C-phone-13</t>
  </si>
  <si>
    <t>C-phone-15</t>
  </si>
  <si>
    <t>C-i21-r</t>
  </si>
  <si>
    <t>7/4</t>
  </si>
  <si>
    <t>repair equipment</t>
  </si>
  <si>
    <t>office</t>
  </si>
  <si>
    <t>C-i21-1</t>
  </si>
  <si>
    <t>MissionC1</t>
  </si>
  <si>
    <t>Yaounde-American case-protected species</t>
  </si>
  <si>
    <t>C1-phone-39-40</t>
  </si>
  <si>
    <t>C1-phone-41</t>
  </si>
  <si>
    <t>C1-phone-59</t>
  </si>
  <si>
    <t>C1-phone-68</t>
  </si>
  <si>
    <t>C1-phone-69-71</t>
  </si>
  <si>
    <t>C1-phone-87</t>
  </si>
  <si>
    <t>10/4</t>
  </si>
  <si>
    <t>C1-phone-92-93</t>
  </si>
  <si>
    <t>11/4</t>
  </si>
  <si>
    <t>C1-phone-96</t>
  </si>
  <si>
    <t>C1-phone-97</t>
  </si>
  <si>
    <t>C1-phone-120-121</t>
  </si>
  <si>
    <t>13/4</t>
  </si>
  <si>
    <t>C1-phone-211</t>
  </si>
  <si>
    <t>24/4</t>
  </si>
  <si>
    <t>C1-phone-236</t>
  </si>
  <si>
    <t>26/4</t>
  </si>
  <si>
    <t>C1-Phone-243</t>
  </si>
  <si>
    <t>C1-phone-250-252</t>
  </si>
  <si>
    <t>C1-phone-255</t>
  </si>
  <si>
    <t>C1-i5-15</t>
  </si>
  <si>
    <t>C1-i5-16</t>
  </si>
  <si>
    <t>C1-i5-17</t>
  </si>
  <si>
    <t>C1-i5-r</t>
  </si>
  <si>
    <t>12/4</t>
  </si>
  <si>
    <t>b`foussam-y`de</t>
  </si>
  <si>
    <t>C1-julius-10b</t>
  </si>
  <si>
    <t>y`de-b`foussam</t>
  </si>
  <si>
    <t>C1-julius-11</t>
  </si>
  <si>
    <t>C1-julius-r</t>
  </si>
  <si>
    <t>18/4</t>
  </si>
  <si>
    <t>C1-i17-r</t>
  </si>
  <si>
    <t>8/4</t>
  </si>
  <si>
    <t>9/4</t>
  </si>
  <si>
    <t>C1-i21-r</t>
  </si>
  <si>
    <t>25/4</t>
  </si>
  <si>
    <t>27/4</t>
  </si>
  <si>
    <t>28/4</t>
  </si>
  <si>
    <t>undercover</t>
  </si>
  <si>
    <t>C1-julius-10c</t>
  </si>
  <si>
    <t>informer fees</t>
  </si>
  <si>
    <t>MissionC2</t>
  </si>
  <si>
    <t>Yaounde-restaurants-protected species</t>
  </si>
  <si>
    <t>C2-phone-38</t>
  </si>
  <si>
    <t>C2-phone-54-55</t>
  </si>
  <si>
    <t>C2-phone-83</t>
  </si>
  <si>
    <t>C2-Tem-r</t>
  </si>
  <si>
    <t>17/4</t>
  </si>
  <si>
    <t>MissionD</t>
  </si>
  <si>
    <t>D-phone-36-37</t>
  </si>
  <si>
    <t>D-phone-42</t>
  </si>
  <si>
    <t>D-phone-53</t>
  </si>
  <si>
    <t>D-phone-58</t>
  </si>
  <si>
    <t>Undercover</t>
  </si>
  <si>
    <t>D-phone-63</t>
  </si>
  <si>
    <t>D-phone-72-73</t>
  </si>
  <si>
    <t>D-phone-74-75</t>
  </si>
  <si>
    <t>D-phone-76-77</t>
  </si>
  <si>
    <t>x5 y`de-bertoua</t>
  </si>
  <si>
    <t>D-i17-8a-d</t>
  </si>
  <si>
    <t>belabo-y`de</t>
  </si>
  <si>
    <t>D-i5-13</t>
  </si>
  <si>
    <t>D-i5-14</t>
  </si>
  <si>
    <t>bertoua-belabo</t>
  </si>
  <si>
    <t>D-i5-r</t>
  </si>
  <si>
    <t>Bertoua-Belabo</t>
  </si>
  <si>
    <t>travelling expensives</t>
  </si>
  <si>
    <t>D-Temr-r</t>
  </si>
  <si>
    <t>Belabo-yde</t>
  </si>
  <si>
    <t>D-Tem-2</t>
  </si>
  <si>
    <t>Bertoua-belabo</t>
  </si>
  <si>
    <t>D-julius-r</t>
  </si>
  <si>
    <t>D-julius-8</t>
  </si>
  <si>
    <t>D-julius-9</t>
  </si>
  <si>
    <t>D-julius-10a</t>
  </si>
  <si>
    <t>D-i17-r</t>
  </si>
  <si>
    <t>D-Tem-r</t>
  </si>
  <si>
    <t>D-i5-11</t>
  </si>
  <si>
    <t>D-i5-12</t>
  </si>
  <si>
    <t>D-julius-6</t>
  </si>
  <si>
    <t>D-julius-7</t>
  </si>
  <si>
    <t>D-julius-7a</t>
  </si>
  <si>
    <t>undercoverx2 days</t>
  </si>
  <si>
    <t>D-julius-10</t>
  </si>
  <si>
    <t>MissionD1</t>
  </si>
  <si>
    <t>East-protected species</t>
  </si>
  <si>
    <t>D1-phone-124</t>
  </si>
  <si>
    <t>16/4</t>
  </si>
  <si>
    <t>D1-phone-136</t>
  </si>
  <si>
    <t>D1-phone-152</t>
  </si>
  <si>
    <t>19/4</t>
  </si>
  <si>
    <t>D1-phone-179</t>
  </si>
  <si>
    <t>20/4</t>
  </si>
  <si>
    <t>D1-i17-r</t>
  </si>
  <si>
    <t>D1-i17-24</t>
  </si>
  <si>
    <t>Yde-bertoua</t>
  </si>
  <si>
    <t>D1-i17-20</t>
  </si>
  <si>
    <t>b`toua-kagnol</t>
  </si>
  <si>
    <t>D1-i17-22</t>
  </si>
  <si>
    <t>D1-i17-23</t>
  </si>
  <si>
    <t>Kagnol-Bertoua</t>
  </si>
  <si>
    <t>D1-i17-26</t>
  </si>
  <si>
    <t>D1-i17-27</t>
  </si>
  <si>
    <t>D1-i17-27a</t>
  </si>
  <si>
    <t>D1-i17-21</t>
  </si>
  <si>
    <t>D1-i17-25</t>
  </si>
  <si>
    <t>bateries</t>
  </si>
  <si>
    <t>material</t>
  </si>
  <si>
    <t>MissionE</t>
  </si>
  <si>
    <t>Camrail-protected species</t>
  </si>
  <si>
    <t>E-phone-88</t>
  </si>
  <si>
    <t>Yde-Pangar</t>
  </si>
  <si>
    <t>E-i17-r</t>
  </si>
  <si>
    <t>Ngaoundal-Yde</t>
  </si>
  <si>
    <t>E-i17-10</t>
  </si>
  <si>
    <t>MissionE1</t>
  </si>
  <si>
    <t>E1-phone-113</t>
  </si>
  <si>
    <t>E1-phone-127</t>
  </si>
  <si>
    <t>Yde-ngaoundal</t>
  </si>
  <si>
    <t>E1-i17-17</t>
  </si>
  <si>
    <t>14/4</t>
  </si>
  <si>
    <t>Pangar-ngaondal</t>
  </si>
  <si>
    <t>E1-i17-r</t>
  </si>
  <si>
    <t>15/4</t>
  </si>
  <si>
    <t>E1-i17-19</t>
  </si>
  <si>
    <t>E1-i17-18</t>
  </si>
  <si>
    <t>MissionE2</t>
  </si>
  <si>
    <t>E2-phone-187</t>
  </si>
  <si>
    <t>21/4</t>
  </si>
  <si>
    <t>E2-phone-197</t>
  </si>
  <si>
    <t>22/4</t>
  </si>
  <si>
    <t>E2-i17-27b</t>
  </si>
  <si>
    <t>E2-i17-r</t>
  </si>
  <si>
    <t>ofir-8</t>
  </si>
  <si>
    <t>belabo-Ngoundal</t>
  </si>
  <si>
    <t>E2-i17-28</t>
  </si>
  <si>
    <t>Ngoundal-y`de</t>
  </si>
  <si>
    <t>E2-i17-29</t>
  </si>
  <si>
    <t>E2-i17-28a</t>
  </si>
  <si>
    <t>MissionE3</t>
  </si>
  <si>
    <t>23-2606</t>
  </si>
  <si>
    <t>E3-phone-207</t>
  </si>
  <si>
    <t>23/4</t>
  </si>
  <si>
    <t>E3-phone-212</t>
  </si>
  <si>
    <t>E3-i17-r</t>
  </si>
  <si>
    <t>Y`de-bertoua</t>
  </si>
  <si>
    <t>E3-i17-30</t>
  </si>
  <si>
    <t>bertoua-ngoundal</t>
  </si>
  <si>
    <t>E3-i17-32</t>
  </si>
  <si>
    <t>ngoundal-y`de</t>
  </si>
  <si>
    <t>E3-i17-31</t>
  </si>
  <si>
    <t>E3-i17-33</t>
  </si>
  <si>
    <t>E3-i17-34</t>
  </si>
  <si>
    <t>MissionF</t>
  </si>
  <si>
    <t>South west-ivory</t>
  </si>
  <si>
    <t>F-i17-13</t>
  </si>
  <si>
    <t>F-i17-15</t>
  </si>
  <si>
    <t>Y`de-D`la</t>
  </si>
  <si>
    <t>F-i17-11</t>
  </si>
  <si>
    <t>D`la-Buea</t>
  </si>
  <si>
    <t>F-i17-r</t>
  </si>
  <si>
    <t>buea-kumba</t>
  </si>
  <si>
    <t>F-i17-14</t>
  </si>
  <si>
    <t>kumba-buea</t>
  </si>
  <si>
    <t>F-i17-16</t>
  </si>
  <si>
    <t>buea-D`la</t>
  </si>
  <si>
    <t>D`la-y`de</t>
  </si>
  <si>
    <t>F-i17-12</t>
  </si>
  <si>
    <t>MissionG</t>
  </si>
  <si>
    <t>G-phone-98-A</t>
  </si>
  <si>
    <t>G-phone-101</t>
  </si>
  <si>
    <t>G-phone-112</t>
  </si>
  <si>
    <t>G-phone-114</t>
  </si>
  <si>
    <t>G-phone-122</t>
  </si>
  <si>
    <t>G-phone-123d</t>
  </si>
  <si>
    <t>G-i5-18</t>
  </si>
  <si>
    <t>d`la-buea</t>
  </si>
  <si>
    <t>G-i5-r</t>
  </si>
  <si>
    <t>buea-d`la</t>
  </si>
  <si>
    <t>G-i5-21</t>
  </si>
  <si>
    <t>G-i5-19</t>
  </si>
  <si>
    <t>G-i5-20</t>
  </si>
  <si>
    <t>MissionG1</t>
  </si>
  <si>
    <t>G1-B`nue-r</t>
  </si>
  <si>
    <t>MissionH</t>
  </si>
  <si>
    <t>Douala-protected spcies</t>
  </si>
  <si>
    <t>comunication</t>
  </si>
  <si>
    <t>H-i21-8</t>
  </si>
  <si>
    <t>H-phone-111</t>
  </si>
  <si>
    <t>H-phone-123</t>
  </si>
  <si>
    <t>H-phone-123e</t>
  </si>
  <si>
    <t>H-i21-4</t>
  </si>
  <si>
    <t>d`la-yabassi</t>
  </si>
  <si>
    <t>H-i21-5</t>
  </si>
  <si>
    <t>yabassi-d`la</t>
  </si>
  <si>
    <t>H-i21-r</t>
  </si>
  <si>
    <t>H-i21-3</t>
  </si>
  <si>
    <t>lodgingx2 nights</t>
  </si>
  <si>
    <t>H-i21-7</t>
  </si>
  <si>
    <t>13-15/4</t>
  </si>
  <si>
    <t>MissionH1</t>
  </si>
  <si>
    <t>Yabassi-protected spcies</t>
  </si>
  <si>
    <t>H1-phone-146-147</t>
  </si>
  <si>
    <t>H1-phone-177</t>
  </si>
  <si>
    <t>H1-phone-153-154</t>
  </si>
  <si>
    <t>H1-i21-12</t>
  </si>
  <si>
    <t>H1-i21-14</t>
  </si>
  <si>
    <t>H1-i21-8a</t>
  </si>
  <si>
    <t>d`la -yabassi</t>
  </si>
  <si>
    <t>H1-i21-9</t>
  </si>
  <si>
    <t>H1-i21-16</t>
  </si>
  <si>
    <t>H1-i21-17</t>
  </si>
  <si>
    <t>H1-i21-r</t>
  </si>
  <si>
    <t xml:space="preserve">lodging </t>
  </si>
  <si>
    <t>H1-i21-10</t>
  </si>
  <si>
    <t>H1-i21-11</t>
  </si>
  <si>
    <t>H1-i21-13</t>
  </si>
  <si>
    <t>H1-i21-15</t>
  </si>
  <si>
    <t>drink with informer warme</t>
  </si>
  <si>
    <t>Douala-ivory</t>
  </si>
  <si>
    <t>H2-phone-127</t>
  </si>
  <si>
    <t>H2-phone-137</t>
  </si>
  <si>
    <t>H2-phone-163</t>
  </si>
  <si>
    <t>H2-phone-177</t>
  </si>
  <si>
    <t>H2-phone-178</t>
  </si>
  <si>
    <t>H2-phone-189a</t>
  </si>
  <si>
    <t>H2-phone-196</t>
  </si>
  <si>
    <t>H2-i5-27</t>
  </si>
  <si>
    <t>H2-i5-30</t>
  </si>
  <si>
    <t>H2-i5-31</t>
  </si>
  <si>
    <t>H2-i5-r</t>
  </si>
  <si>
    <t>H2-i5-22</t>
  </si>
  <si>
    <t>H2-i5-35</t>
  </si>
  <si>
    <t>H2-i5-23</t>
  </si>
  <si>
    <t>H2-i5-24</t>
  </si>
  <si>
    <t>MissionH3</t>
  </si>
  <si>
    <t>H3-i25-r</t>
  </si>
  <si>
    <t>MissionI</t>
  </si>
  <si>
    <t>Bamenda-ivory</t>
  </si>
  <si>
    <t>I-phone-213</t>
  </si>
  <si>
    <t>I-phone-229</t>
  </si>
  <si>
    <t>I-phone-230-231</t>
  </si>
  <si>
    <t>I-phone-232-233</t>
  </si>
  <si>
    <t>I-phone-249-a</t>
  </si>
  <si>
    <t>ofir-10</t>
  </si>
  <si>
    <t>julius</t>
  </si>
  <si>
    <t>ofir-11a</t>
  </si>
  <si>
    <t>y`de-b`da</t>
  </si>
  <si>
    <t>I-i5-36</t>
  </si>
  <si>
    <t>b`da-b`sam</t>
  </si>
  <si>
    <t>I-i5-r</t>
  </si>
  <si>
    <t>b`sam-y`de</t>
  </si>
  <si>
    <t>bafoussa-b`da</t>
  </si>
  <si>
    <t>I-julius-r</t>
  </si>
  <si>
    <t>b`da-b`foussam</t>
  </si>
  <si>
    <t>undercovers x5</t>
  </si>
  <si>
    <t>I-julius-17</t>
  </si>
  <si>
    <t>MissionI1</t>
  </si>
  <si>
    <t>I1-phone-267-268</t>
  </si>
  <si>
    <t>I1-phone-277</t>
  </si>
  <si>
    <t>I1-phone-278-279</t>
  </si>
  <si>
    <t>I1-phone-287-288</t>
  </si>
  <si>
    <t>I1-i5-37</t>
  </si>
  <si>
    <t>I1-i5-38</t>
  </si>
  <si>
    <t>I1-i5-r</t>
  </si>
  <si>
    <t>28/5</t>
  </si>
  <si>
    <t>I1-i17-35</t>
  </si>
  <si>
    <t>I1-i17-r</t>
  </si>
  <si>
    <t>I1-i17-35a</t>
  </si>
  <si>
    <t>I1-i17-36</t>
  </si>
  <si>
    <t>x12drinks after oper</t>
  </si>
  <si>
    <t>MissionJ</t>
  </si>
  <si>
    <t>J-phone-292</t>
  </si>
  <si>
    <t>29/4</t>
  </si>
  <si>
    <t>J-phone-293</t>
  </si>
  <si>
    <t>J-phone-298</t>
  </si>
  <si>
    <t>J-phone-300</t>
  </si>
  <si>
    <t>30/4</t>
  </si>
  <si>
    <t>J-phone-301</t>
  </si>
  <si>
    <t>J-julius-18-19</t>
  </si>
  <si>
    <t>J-i5-39</t>
  </si>
  <si>
    <t>J-i5-43</t>
  </si>
  <si>
    <t>1/5</t>
  </si>
  <si>
    <t>J-i5-44</t>
  </si>
  <si>
    <t>fuel</t>
  </si>
  <si>
    <t>J-i5-42</t>
  </si>
  <si>
    <t>foumban-Douala</t>
  </si>
  <si>
    <t>J-i17-37</t>
  </si>
  <si>
    <t>J-julius-r</t>
  </si>
  <si>
    <t>b`foussam-d`la</t>
  </si>
  <si>
    <t>melon-d`la</t>
  </si>
  <si>
    <t>D`la-b`foussam</t>
  </si>
  <si>
    <t>J-julius-21</t>
  </si>
  <si>
    <t>J-i5-r</t>
  </si>
  <si>
    <t>J-i17-r</t>
  </si>
  <si>
    <t>J-i5-40</t>
  </si>
  <si>
    <t>J-i5-41</t>
  </si>
  <si>
    <t>J-i17-38</t>
  </si>
  <si>
    <t>J-julius-20</t>
  </si>
  <si>
    <t>J-i5-</t>
  </si>
  <si>
    <t>MissionK</t>
  </si>
  <si>
    <t>West-ivory</t>
  </si>
  <si>
    <t>K-phone-299</t>
  </si>
  <si>
    <t>b`da-bafoussam</t>
  </si>
  <si>
    <t>K-i17-r</t>
  </si>
  <si>
    <t>k-i17-r</t>
  </si>
  <si>
    <t>Operations</t>
  </si>
  <si>
    <t>operations</t>
  </si>
  <si>
    <t>H2-phone-142-143</t>
  </si>
  <si>
    <t>H2-phone-159-160</t>
  </si>
  <si>
    <t>H2-phone-175</t>
  </si>
  <si>
    <t>H2-phone-176</t>
  </si>
  <si>
    <t>H2-phone-182-184a</t>
  </si>
  <si>
    <t>H2-phone-198</t>
  </si>
  <si>
    <t>H2-phone-199</t>
  </si>
  <si>
    <t>sending fax</t>
  </si>
  <si>
    <t>H2-Tem-7</t>
  </si>
  <si>
    <t>H2-julius-12</t>
  </si>
  <si>
    <t>H2-julius-</t>
  </si>
  <si>
    <t>H2-Tem-3</t>
  </si>
  <si>
    <t>Dla-Yde</t>
  </si>
  <si>
    <t>H2-Tem-6</t>
  </si>
  <si>
    <t>H2-i5-28</t>
  </si>
  <si>
    <t>H2-julius-16</t>
  </si>
  <si>
    <t>transport x2</t>
  </si>
  <si>
    <t>H2-julius-r</t>
  </si>
  <si>
    <t>transport x3</t>
  </si>
  <si>
    <t xml:space="preserve">transport </t>
  </si>
  <si>
    <t>H2-Tem-r</t>
  </si>
  <si>
    <t>H2-julius-13</t>
  </si>
  <si>
    <t>H2-Tem-4</t>
  </si>
  <si>
    <t>H2-i5-25</t>
  </si>
  <si>
    <t>H2-i5-26</t>
  </si>
  <si>
    <t>photocopies</t>
  </si>
  <si>
    <t>H2-Tem-5</t>
  </si>
  <si>
    <t>undercover x2</t>
  </si>
  <si>
    <t>bonus</t>
  </si>
  <si>
    <t>H2-julius-14</t>
  </si>
  <si>
    <t>police bonusx7</t>
  </si>
  <si>
    <t>H2-julius-15</t>
  </si>
  <si>
    <t>I1-phone-258</t>
  </si>
  <si>
    <t>I1-phone-264</t>
  </si>
  <si>
    <t>I1-phone-272-273</t>
  </si>
  <si>
    <t>I1-phone-274-276</t>
  </si>
  <si>
    <t>ofir-11b</t>
  </si>
  <si>
    <t>ofir-18</t>
  </si>
  <si>
    <t>I1-julius-r</t>
  </si>
  <si>
    <t>I1-Tem-r</t>
  </si>
  <si>
    <t>x5 police bonus</t>
  </si>
  <si>
    <t>I1-julius-17a</t>
  </si>
  <si>
    <t>minfof bonus</t>
  </si>
  <si>
    <t>I1-Tem-8</t>
  </si>
  <si>
    <t>Salaries</t>
  </si>
  <si>
    <t>Temgoua</t>
  </si>
  <si>
    <t>bank file</t>
  </si>
  <si>
    <t>i5-report</t>
  </si>
  <si>
    <t>13/3</t>
  </si>
  <si>
    <t>i17-report</t>
  </si>
  <si>
    <t>Legal</t>
  </si>
  <si>
    <t>legal</t>
  </si>
  <si>
    <t>horline</t>
  </si>
  <si>
    <t>phone-7</t>
  </si>
  <si>
    <t>phone-11-12</t>
  </si>
  <si>
    <t>marius</t>
  </si>
  <si>
    <t>phone-17-18</t>
  </si>
  <si>
    <t>phone-22</t>
  </si>
  <si>
    <t>phone-31</t>
  </si>
  <si>
    <t>phone-34-35</t>
  </si>
  <si>
    <t>phone-46-47</t>
  </si>
  <si>
    <t>Captain</t>
  </si>
  <si>
    <t>phone-48</t>
  </si>
  <si>
    <t>phone-56-57</t>
  </si>
  <si>
    <t>phone-60-62</t>
  </si>
  <si>
    <t>phone-80</t>
  </si>
  <si>
    <t>phone-81-82</t>
  </si>
  <si>
    <t>phone-86</t>
  </si>
  <si>
    <t>phone-89-90</t>
  </si>
  <si>
    <t>phone-94</t>
  </si>
  <si>
    <t>phone-102</t>
  </si>
  <si>
    <t>phone-103-104</t>
  </si>
  <si>
    <t>phone-107-108</t>
  </si>
  <si>
    <t>phone-115-117</t>
  </si>
  <si>
    <t>phone-123f</t>
  </si>
  <si>
    <t>phone-128-129</t>
  </si>
  <si>
    <t>phone-133</t>
  </si>
  <si>
    <t>phone-138</t>
  </si>
  <si>
    <t>phone-140-141</t>
  </si>
  <si>
    <t>phone-155-156</t>
  </si>
  <si>
    <t>phone-157-158</t>
  </si>
  <si>
    <t>phone-165-166</t>
  </si>
  <si>
    <t>phone-169-170</t>
  </si>
  <si>
    <t>phone-180-181a,b</t>
  </si>
  <si>
    <t>phone-203-204</t>
  </si>
  <si>
    <t>phone-205</t>
  </si>
  <si>
    <t>phone-206</t>
  </si>
  <si>
    <t>phone-218</t>
  </si>
  <si>
    <t>phone-219</t>
  </si>
  <si>
    <t>phone-221-222</t>
  </si>
  <si>
    <t>Phone-237-238</t>
  </si>
  <si>
    <t>phone-246-248</t>
  </si>
  <si>
    <t>phone-260-261</t>
  </si>
  <si>
    <t>phone-262-263</t>
  </si>
  <si>
    <t>phone-269-271</t>
  </si>
  <si>
    <t>phone-280-282</t>
  </si>
  <si>
    <t>phone-291</t>
  </si>
  <si>
    <t>phone-294</t>
  </si>
  <si>
    <t>fidele phone</t>
  </si>
  <si>
    <t>mar-r</t>
  </si>
  <si>
    <t>akono phone</t>
  </si>
  <si>
    <t>mar-4</t>
  </si>
  <si>
    <t>hor-3</t>
  </si>
  <si>
    <t>hor-4, 4a</t>
  </si>
  <si>
    <t>hor-6</t>
  </si>
  <si>
    <t>Nyoh</t>
  </si>
  <si>
    <t>phone-256</t>
  </si>
  <si>
    <t>hor-1</t>
  </si>
  <si>
    <t>hor-r</t>
  </si>
  <si>
    <t>hor-5</t>
  </si>
  <si>
    <t>hor-8</t>
  </si>
  <si>
    <t>hor-10</t>
  </si>
  <si>
    <t>hor-18</t>
  </si>
  <si>
    <t>Bfssm-Bafang with fidele</t>
  </si>
  <si>
    <t>Bafang-Bfssm with fidele</t>
  </si>
  <si>
    <t>Bfssm-Yaoundé</t>
  </si>
  <si>
    <t>mar-2</t>
  </si>
  <si>
    <t>yde-édéa</t>
  </si>
  <si>
    <t>hor-11</t>
  </si>
  <si>
    <t>édéa -kribi</t>
  </si>
  <si>
    <t>hor-12</t>
  </si>
  <si>
    <t>kribi-douala</t>
  </si>
  <si>
    <t>hor-14</t>
  </si>
  <si>
    <t>douala-Buéa</t>
  </si>
  <si>
    <t>27/3</t>
  </si>
  <si>
    <t>29/3</t>
  </si>
  <si>
    <t>lodgingx5days</t>
  </si>
  <si>
    <t>mar-1</t>
  </si>
  <si>
    <t>hor-13</t>
  </si>
  <si>
    <t>hor-15</t>
  </si>
  <si>
    <t>hor-16</t>
  </si>
  <si>
    <t>Fidele Bfssm-Bamenda</t>
  </si>
  <si>
    <t>fidele local transport</t>
  </si>
  <si>
    <t>fidele Bamenda-Bfssm</t>
  </si>
  <si>
    <t>akono ebolowa-sangmelima</t>
  </si>
  <si>
    <t>akono Sangmelima-Ebolowa</t>
  </si>
  <si>
    <t>jail visit Bafia</t>
  </si>
  <si>
    <t>jail visit Douala</t>
  </si>
  <si>
    <t>jail visit Kribi</t>
  </si>
  <si>
    <t>jail visit Garoua</t>
  </si>
  <si>
    <t>akono ebolowa-djoum</t>
  </si>
  <si>
    <t>akono local transport</t>
  </si>
  <si>
    <t>akono Djoum Sangmelima</t>
  </si>
  <si>
    <t>fidele Bfssm-fban</t>
  </si>
  <si>
    <t>fidele fban-bfssm</t>
  </si>
  <si>
    <t>fidele bfsm-bamenda</t>
  </si>
  <si>
    <t>akono Sangmelima-Djoum</t>
  </si>
  <si>
    <t>akono djoum ebolowa</t>
  </si>
  <si>
    <t>akono fees</t>
  </si>
  <si>
    <t>mar-5</t>
  </si>
  <si>
    <t>fidele fees</t>
  </si>
  <si>
    <t>mar-6</t>
  </si>
  <si>
    <t>amouzong fees</t>
  </si>
  <si>
    <t>mar-7</t>
  </si>
  <si>
    <t>mohamadou fees</t>
  </si>
  <si>
    <t>mar-8</t>
  </si>
  <si>
    <t>essomba fees</t>
  </si>
  <si>
    <t>mar-9</t>
  </si>
  <si>
    <t>adamou fees</t>
  </si>
  <si>
    <t>mar-10</t>
  </si>
  <si>
    <t>court fees</t>
  </si>
  <si>
    <t xml:space="preserve">tax registration </t>
  </si>
  <si>
    <t>LF9</t>
  </si>
  <si>
    <t xml:space="preserve">expedition </t>
  </si>
  <si>
    <t>fees of appeal in kribi</t>
  </si>
  <si>
    <t>international phone</t>
  </si>
  <si>
    <t>bonobo case</t>
  </si>
  <si>
    <t>hor-9</t>
  </si>
  <si>
    <t>hor-19</t>
  </si>
  <si>
    <t>DRC Bonobo Smuggling Case</t>
  </si>
  <si>
    <t>printings</t>
  </si>
  <si>
    <t>ma-r</t>
  </si>
  <si>
    <t>photocopies of tejiozem memory</t>
  </si>
  <si>
    <t>mar-3 bis</t>
  </si>
  <si>
    <t>printing</t>
  </si>
  <si>
    <t>enveloppes</t>
  </si>
  <si>
    <t>photocopy</t>
  </si>
  <si>
    <t>letter of condamnation</t>
  </si>
  <si>
    <t>printing tejiozem memory</t>
  </si>
  <si>
    <t>mar-3</t>
  </si>
  <si>
    <t>Me Maurice</t>
  </si>
  <si>
    <t>transport fees  to douala</t>
  </si>
  <si>
    <t>hor-2</t>
  </si>
  <si>
    <t>transport fees  to Kribi</t>
  </si>
  <si>
    <t>hor-17</t>
  </si>
  <si>
    <t>sending mail</t>
  </si>
  <si>
    <t>hor-7</t>
  </si>
  <si>
    <t>Marius</t>
  </si>
  <si>
    <t>legal adv 1</t>
  </si>
  <si>
    <t>Bank file</t>
  </si>
  <si>
    <t>Horline</t>
  </si>
  <si>
    <t>legal adv 2</t>
  </si>
  <si>
    <t>salaries</t>
  </si>
  <si>
    <t>Media</t>
  </si>
  <si>
    <t>media</t>
  </si>
  <si>
    <t>cynthia</t>
  </si>
  <si>
    <t>phone-10</t>
  </si>
  <si>
    <t>Vincent</t>
  </si>
  <si>
    <t>phone-32</t>
  </si>
  <si>
    <t>phone-66</t>
  </si>
  <si>
    <t>phone-67</t>
  </si>
  <si>
    <t>phone-84</t>
  </si>
  <si>
    <t>phone-91</t>
  </si>
  <si>
    <t>phone-109</t>
  </si>
  <si>
    <t>phone-110</t>
  </si>
  <si>
    <t>phone-134</t>
  </si>
  <si>
    <t>phone-135</t>
  </si>
  <si>
    <t>Dr Egbe</t>
  </si>
  <si>
    <t>phone-144</t>
  </si>
  <si>
    <t>Ntsimi</t>
  </si>
  <si>
    <t>phone-145</t>
  </si>
  <si>
    <t>phone-164</t>
  </si>
  <si>
    <t>phone-188</t>
  </si>
  <si>
    <t>phone-209</t>
  </si>
  <si>
    <t>phone-216</t>
  </si>
  <si>
    <t>phone-244</t>
  </si>
  <si>
    <t>phone-257</t>
  </si>
  <si>
    <t>phone-259</t>
  </si>
  <si>
    <t>phone-296</t>
  </si>
  <si>
    <t>phone-297</t>
  </si>
  <si>
    <t>vin-2</t>
  </si>
  <si>
    <t>vin-4</t>
  </si>
  <si>
    <t>vin-7</t>
  </si>
  <si>
    <t>vin-9</t>
  </si>
  <si>
    <t>vin-16</t>
  </si>
  <si>
    <t>vin-19</t>
  </si>
  <si>
    <t>vin-21</t>
  </si>
  <si>
    <t>vin-26</t>
  </si>
  <si>
    <t>vin-28</t>
  </si>
  <si>
    <t>vin-33</t>
  </si>
  <si>
    <t>cyn-3</t>
  </si>
  <si>
    <t>vin-r</t>
  </si>
  <si>
    <t>cyn-r</t>
  </si>
  <si>
    <t>cyn-16</t>
  </si>
  <si>
    <t>cameroon tribune newspaper</t>
  </si>
  <si>
    <t>MoU</t>
  </si>
  <si>
    <t>03/4</t>
  </si>
  <si>
    <t>Dikalo newspaper</t>
  </si>
  <si>
    <t>05/4</t>
  </si>
  <si>
    <t>The Herald newspaper</t>
  </si>
  <si>
    <t>radio talkshow F</t>
  </si>
  <si>
    <t>06/4</t>
  </si>
  <si>
    <t>The Post newspaper</t>
  </si>
  <si>
    <t>07/4</t>
  </si>
  <si>
    <t>MOU,B'da/D'la ivorydealers Bafia ape dealer</t>
  </si>
  <si>
    <t>Bonuses scaled to results</t>
  </si>
  <si>
    <t>radio news flash E</t>
  </si>
  <si>
    <t>Taiping 4</t>
  </si>
  <si>
    <t>prosecution campo</t>
  </si>
  <si>
    <t>radio news flash F</t>
  </si>
  <si>
    <t>logging companies/prosecution kribi</t>
  </si>
  <si>
    <t>Guinean ivory dealer Douala</t>
  </si>
  <si>
    <t>radio talkshow E</t>
  </si>
  <si>
    <t>Guinean/Nigerian Ivory dealer in Douala</t>
  </si>
  <si>
    <t>wildlife jusctice excerpt</t>
  </si>
  <si>
    <t>Editing Costs</t>
  </si>
  <si>
    <t>x2 CDS TV</t>
  </si>
  <si>
    <t>vin-6</t>
  </si>
  <si>
    <t>Protocol MINFOF Assistance</t>
  </si>
  <si>
    <t>vin-8</t>
  </si>
  <si>
    <t>Secretariat 1MINFOF assistance</t>
  </si>
  <si>
    <t>vin-10</t>
  </si>
  <si>
    <t>Secretariat 2MINFOF assistance</t>
  </si>
  <si>
    <t>vin-11</t>
  </si>
  <si>
    <t>vin-13</t>
  </si>
  <si>
    <t>x2pages transcription</t>
  </si>
  <si>
    <t>cyn-7</t>
  </si>
  <si>
    <t>x16 pages translation</t>
  </si>
  <si>
    <t>vin-34</t>
  </si>
  <si>
    <t>recording</t>
  </si>
  <si>
    <t>radio talkshows and news flashes</t>
  </si>
  <si>
    <t>vin-31</t>
  </si>
  <si>
    <t>translation</t>
  </si>
  <si>
    <t>radio talkshow</t>
  </si>
  <si>
    <t>vin-20</t>
  </si>
  <si>
    <t>taiping 4</t>
  </si>
  <si>
    <t>cyn-26</t>
  </si>
  <si>
    <t>x15page translation</t>
  </si>
  <si>
    <t>talkshow</t>
  </si>
  <si>
    <t>vin-5</t>
  </si>
  <si>
    <t>CRTV bertoua</t>
  </si>
  <si>
    <t>wildlife justice distribution</t>
  </si>
  <si>
    <t>cyn-15</t>
  </si>
  <si>
    <t>taxi 2hrs 30mins</t>
  </si>
  <si>
    <t>cyn-24</t>
  </si>
  <si>
    <t>x22cameroonpost</t>
  </si>
  <si>
    <t>cyn-25</t>
  </si>
  <si>
    <t>postage central voyage</t>
  </si>
  <si>
    <t>cyn-31</t>
  </si>
  <si>
    <t>state anthoney kribi</t>
  </si>
  <si>
    <t>cyn-32</t>
  </si>
  <si>
    <t>10photocopy</t>
  </si>
  <si>
    <t>vin-1</t>
  </si>
  <si>
    <t>16 photocopy</t>
  </si>
  <si>
    <t>vin-3</t>
  </si>
  <si>
    <t>vin-14</t>
  </si>
  <si>
    <t>vin-15</t>
  </si>
  <si>
    <t>vin-18</t>
  </si>
  <si>
    <t>vin-22</t>
  </si>
  <si>
    <t>vin-25</t>
  </si>
  <si>
    <t>vin-27</t>
  </si>
  <si>
    <t>x3Newspaper</t>
  </si>
  <si>
    <t>vin-29</t>
  </si>
  <si>
    <t>vin-30</t>
  </si>
  <si>
    <t>x1 the herald newspaper</t>
  </si>
  <si>
    <t>vin-32</t>
  </si>
  <si>
    <t>x9photos printing</t>
  </si>
  <si>
    <t>cyn-1</t>
  </si>
  <si>
    <t>x26photos printing</t>
  </si>
  <si>
    <t>cyn-2</t>
  </si>
  <si>
    <t>x54photocopy</t>
  </si>
  <si>
    <t>cyn-4</t>
  </si>
  <si>
    <t>x90photocopy</t>
  </si>
  <si>
    <t>cyn-5</t>
  </si>
  <si>
    <t>x9photocopy</t>
  </si>
  <si>
    <t>cyn-11</t>
  </si>
  <si>
    <t>x4printing</t>
  </si>
  <si>
    <t>cyn-12</t>
  </si>
  <si>
    <t>x5photocopy</t>
  </si>
  <si>
    <t>x5A4 envelopes</t>
  </si>
  <si>
    <t>cyn-13</t>
  </si>
  <si>
    <t>cyn-14</t>
  </si>
  <si>
    <t>x50A4 envelopes</t>
  </si>
  <si>
    <t>cyn-18</t>
  </si>
  <si>
    <t>x3A5envelopes</t>
  </si>
  <si>
    <t>x A3envelopes</t>
  </si>
  <si>
    <t>cyn-19</t>
  </si>
  <si>
    <t>x4photocopy</t>
  </si>
  <si>
    <t>cyn-22</t>
  </si>
  <si>
    <t>x10A4 envelopes</t>
  </si>
  <si>
    <t>cyn-23</t>
  </si>
  <si>
    <t>cyn-27</t>
  </si>
  <si>
    <t>x10A4envelopes</t>
  </si>
  <si>
    <t>cyn-28</t>
  </si>
  <si>
    <t>x20A4 envelopes</t>
  </si>
  <si>
    <t>cyn-29</t>
  </si>
  <si>
    <t>photocopyx26</t>
  </si>
  <si>
    <t>cyn30</t>
  </si>
  <si>
    <t>x5 audio cassettes</t>
  </si>
  <si>
    <t>vin-12</t>
  </si>
  <si>
    <t>x5 audio cassettes and x20 batteries</t>
  </si>
  <si>
    <t>vin-17</t>
  </si>
  <si>
    <t>x1reel to reel tape</t>
  </si>
  <si>
    <t>vin-23</t>
  </si>
  <si>
    <t>repair recorder</t>
  </si>
  <si>
    <t>vin-24</t>
  </si>
  <si>
    <t>x1earphones</t>
  </si>
  <si>
    <t>cyn-6</t>
  </si>
  <si>
    <t>x10 CDS</t>
  </si>
  <si>
    <t>cyn-8</t>
  </si>
  <si>
    <t>x4batteries</t>
  </si>
  <si>
    <t>cyn-9</t>
  </si>
  <si>
    <t>x2audio cassettes</t>
  </si>
  <si>
    <t>cyn-10</t>
  </si>
  <si>
    <t>x5CDs</t>
  </si>
  <si>
    <t>cyn-17</t>
  </si>
  <si>
    <t>media assistant</t>
  </si>
  <si>
    <t>media officer</t>
  </si>
  <si>
    <t>Policy and External Relations</t>
  </si>
  <si>
    <t>Eun-11a</t>
  </si>
  <si>
    <t>Eun-12</t>
  </si>
  <si>
    <t>Eun-r</t>
  </si>
  <si>
    <t>stamps x2</t>
  </si>
  <si>
    <t>ofir-19</t>
  </si>
  <si>
    <t>speed post</t>
  </si>
  <si>
    <t>Carpe</t>
  </si>
  <si>
    <t>cyn-20</t>
  </si>
  <si>
    <t>Bornfree</t>
  </si>
  <si>
    <t>cyn-21</t>
  </si>
  <si>
    <t>Management</t>
  </si>
  <si>
    <t>management</t>
  </si>
  <si>
    <t>ofir</t>
  </si>
  <si>
    <t>phone-4-5</t>
  </si>
  <si>
    <t>Eunice</t>
  </si>
  <si>
    <t>phone-6</t>
  </si>
  <si>
    <t>phone-9</t>
  </si>
  <si>
    <t>phone-19</t>
  </si>
  <si>
    <t>phone-20-21</t>
  </si>
  <si>
    <t>phone-28-29</t>
  </si>
  <si>
    <t>phone-30</t>
  </si>
  <si>
    <t>phone-43-45</t>
  </si>
  <si>
    <t>phone-49</t>
  </si>
  <si>
    <t>phone-78-79</t>
  </si>
  <si>
    <t>phone-85</t>
  </si>
  <si>
    <t>phone-95</t>
  </si>
  <si>
    <t>phone-100-A</t>
  </si>
  <si>
    <t>phone-105</t>
  </si>
  <si>
    <t>phone-114</t>
  </si>
  <si>
    <t>phone-118-119</t>
  </si>
  <si>
    <t>phone-123a</t>
  </si>
  <si>
    <t>phone-123b-c</t>
  </si>
  <si>
    <t>phone-125-126</t>
  </si>
  <si>
    <t>phone-131</t>
  </si>
  <si>
    <t>phone-132</t>
  </si>
  <si>
    <t>phone-148-149</t>
  </si>
  <si>
    <t>phone-150</t>
  </si>
  <si>
    <t>phone-161-162</t>
  </si>
  <si>
    <t>phone-167-168</t>
  </si>
  <si>
    <t>phone-171-174</t>
  </si>
  <si>
    <t>phone-190-191a</t>
  </si>
  <si>
    <t>phone-192</t>
  </si>
  <si>
    <t>phone-195</t>
  </si>
  <si>
    <t>phone-200-201</t>
  </si>
  <si>
    <t>phone-208</t>
  </si>
  <si>
    <t>phone-210-a</t>
  </si>
  <si>
    <t>phone-214-215</t>
  </si>
  <si>
    <t>hotline</t>
  </si>
  <si>
    <t>phone-220</t>
  </si>
  <si>
    <t>phone-223-224</t>
  </si>
  <si>
    <t>phone-225-228</t>
  </si>
  <si>
    <t>Phone-240-242A</t>
  </si>
  <si>
    <t>phone-253-254</t>
  </si>
  <si>
    <t>phone-265-266</t>
  </si>
  <si>
    <t>phone-283-286</t>
  </si>
  <si>
    <t>phone-284-286</t>
  </si>
  <si>
    <t>phone-290</t>
  </si>
  <si>
    <t>phone-295</t>
  </si>
  <si>
    <t>phone-302</t>
  </si>
  <si>
    <t>ofir-2</t>
  </si>
  <si>
    <t>ofir-3-4</t>
  </si>
  <si>
    <t>ofir-5-a</t>
  </si>
  <si>
    <t>ofir-6</t>
  </si>
  <si>
    <t>ofir-7-a</t>
  </si>
  <si>
    <t>ofir-9-a</t>
  </si>
  <si>
    <t>ofir-21</t>
  </si>
  <si>
    <t>ofir-22-23</t>
  </si>
  <si>
    <t>ofir-r</t>
  </si>
  <si>
    <t>salary+management</t>
  </si>
  <si>
    <t>rent-Director House</t>
  </si>
  <si>
    <t>office-r</t>
  </si>
  <si>
    <t>Director</t>
  </si>
  <si>
    <t>salary</t>
  </si>
  <si>
    <t>ofir-report</t>
  </si>
  <si>
    <t>Office</t>
  </si>
  <si>
    <t>Emeline</t>
  </si>
  <si>
    <t>phone-33</t>
  </si>
  <si>
    <t>phone-50</t>
  </si>
  <si>
    <t>phone-64-65</t>
  </si>
  <si>
    <t>phone-99</t>
  </si>
  <si>
    <t>phone-106</t>
  </si>
  <si>
    <t>phone-151</t>
  </si>
  <si>
    <t>phone-202</t>
  </si>
  <si>
    <t>Phone-239</t>
  </si>
  <si>
    <t>phone-289</t>
  </si>
  <si>
    <t>5/6</t>
  </si>
  <si>
    <t>toilet paperx4</t>
  </si>
  <si>
    <t>Eun-3</t>
  </si>
  <si>
    <t>plastic sleeves</t>
  </si>
  <si>
    <t>Eun-4</t>
  </si>
  <si>
    <t>photocopyx23 BHC RECEIPTS</t>
  </si>
  <si>
    <t>Eun-7</t>
  </si>
  <si>
    <t>photocopyx20 BHC receipts</t>
  </si>
  <si>
    <t>Eun-8</t>
  </si>
  <si>
    <t>printingx3</t>
  </si>
  <si>
    <t>Eun-9</t>
  </si>
  <si>
    <t>envelope A4X10</t>
  </si>
  <si>
    <t>Eun-10</t>
  </si>
  <si>
    <t>pensx 10</t>
  </si>
  <si>
    <t>small envelopes</t>
  </si>
  <si>
    <t>biz cards</t>
  </si>
  <si>
    <t>Eun-11</t>
  </si>
  <si>
    <t>printingx2</t>
  </si>
  <si>
    <t>Eun-13</t>
  </si>
  <si>
    <t>inkx2</t>
  </si>
  <si>
    <t>Eun-14</t>
  </si>
  <si>
    <t>Eun-16</t>
  </si>
  <si>
    <t>photocopyx140</t>
  </si>
  <si>
    <t>Eun-17</t>
  </si>
  <si>
    <t>Eun-24</t>
  </si>
  <si>
    <t>ink</t>
  </si>
  <si>
    <t>Eun-26</t>
  </si>
  <si>
    <t>photocopyx290</t>
  </si>
  <si>
    <t>Eun-27</t>
  </si>
  <si>
    <t>transfer charges</t>
  </si>
  <si>
    <t>Express Union</t>
  </si>
  <si>
    <t>Eun-1</t>
  </si>
  <si>
    <t>Eun-2</t>
  </si>
  <si>
    <t>Eun-5</t>
  </si>
  <si>
    <t>Eun-6</t>
  </si>
  <si>
    <t>Eun-14a</t>
  </si>
  <si>
    <t>Eun-15</t>
  </si>
  <si>
    <t>Eun-18</t>
  </si>
  <si>
    <t>Eun-19</t>
  </si>
  <si>
    <t>Eun-20</t>
  </si>
  <si>
    <t>Eun-21</t>
  </si>
  <si>
    <t>Eun-22</t>
  </si>
  <si>
    <t>Eun-23</t>
  </si>
  <si>
    <t>Eun-25</t>
  </si>
  <si>
    <t>Eun-28</t>
  </si>
  <si>
    <t>ofir-20</t>
  </si>
  <si>
    <t>Eun-29</t>
  </si>
  <si>
    <t>water-snec</t>
  </si>
  <si>
    <t>rents+bills</t>
  </si>
  <si>
    <t>office-report</t>
  </si>
  <si>
    <t>electricity-sonel</t>
  </si>
  <si>
    <t>rent office</t>
  </si>
  <si>
    <t>Amount CFA</t>
  </si>
  <si>
    <t>Budget line</t>
  </si>
  <si>
    <t>Details</t>
  </si>
  <si>
    <t>Amount USD</t>
  </si>
  <si>
    <t>follow up 17 cases14 locked subjects</t>
  </si>
  <si>
    <t>Coordination</t>
  </si>
  <si>
    <t>LAGA Family - Investing in team spirit and professional level</t>
  </si>
  <si>
    <t>$1=535CFA</t>
  </si>
  <si>
    <t>South West-killing of ecoguard</t>
  </si>
  <si>
    <t>4-280406</t>
  </si>
  <si>
    <t>1-070406</t>
  </si>
  <si>
    <t>1-030406</t>
  </si>
  <si>
    <t>31-10406</t>
  </si>
  <si>
    <t>31-050406</t>
  </si>
  <si>
    <t>31-030406</t>
  </si>
  <si>
    <t>6-180506</t>
  </si>
  <si>
    <t>undercoverx2</t>
  </si>
  <si>
    <t>18-200406</t>
  </si>
  <si>
    <t>10-120406</t>
  </si>
  <si>
    <t>14-170406</t>
  </si>
  <si>
    <t>20-220406</t>
  </si>
  <si>
    <t>12-130406</t>
  </si>
  <si>
    <t>South west-Internet fraud</t>
  </si>
  <si>
    <t>12-140406</t>
  </si>
  <si>
    <t>13-170406</t>
  </si>
  <si>
    <t>18-240406</t>
  </si>
  <si>
    <t>19-220406</t>
  </si>
  <si>
    <t>Douala-Bushmeat airport</t>
  </si>
  <si>
    <t>24-270406</t>
  </si>
  <si>
    <t>27-280406</t>
  </si>
  <si>
    <t>Bamenda-ivory (Operation same month)</t>
  </si>
  <si>
    <t>29-010406</t>
  </si>
  <si>
    <t>6-80406</t>
  </si>
  <si>
    <t>24 investigations, 7 provinces</t>
  </si>
  <si>
    <t>10-170406</t>
  </si>
  <si>
    <t>gaz motorbike</t>
  </si>
  <si>
    <t>photocopiesX64</t>
  </si>
  <si>
    <t>lawyers bonuses</t>
  </si>
  <si>
    <t>informations from local community for study</t>
  </si>
  <si>
    <t>Taxi x1hr15mins course</t>
  </si>
  <si>
    <t>25 media pieces+Magazine distribution</t>
  </si>
  <si>
    <t>ivory storage room</t>
  </si>
  <si>
    <t>Bank charges</t>
  </si>
  <si>
    <t>UNICS</t>
  </si>
  <si>
    <t>Afriland</t>
  </si>
  <si>
    <t>AmountCFA</t>
  </si>
  <si>
    <t>Donor</t>
  </si>
  <si>
    <t>Born Free</t>
  </si>
  <si>
    <t>Used</t>
  </si>
  <si>
    <t>World Bank</t>
  </si>
  <si>
    <t>BHC</t>
  </si>
  <si>
    <t>WSPA</t>
  </si>
  <si>
    <t>Arcus</t>
  </si>
  <si>
    <t>TOTAL</t>
  </si>
  <si>
    <t>Balance end 2005</t>
  </si>
  <si>
    <t>Donated February</t>
  </si>
  <si>
    <t>15/2</t>
  </si>
  <si>
    <t>Used January</t>
  </si>
  <si>
    <t>Used February</t>
  </si>
  <si>
    <t>The World Bank</t>
  </si>
  <si>
    <t>Donated December</t>
  </si>
  <si>
    <t>31/12</t>
  </si>
  <si>
    <t xml:space="preserve">Advance payments  </t>
  </si>
  <si>
    <t>Guarantee</t>
  </si>
  <si>
    <t>equipping office</t>
  </si>
  <si>
    <t>House-rep</t>
  </si>
  <si>
    <t>Money transferred to the Bank</t>
  </si>
  <si>
    <t>Bank commission</t>
  </si>
  <si>
    <t>tax</t>
  </si>
  <si>
    <t>Transaction to the account</t>
  </si>
  <si>
    <t>Used March</t>
  </si>
  <si>
    <t>Donated March</t>
  </si>
  <si>
    <t>ProWildlife</t>
  </si>
  <si>
    <t>Bankfile</t>
  </si>
  <si>
    <t xml:space="preserve">      TOTAL EXPENDITURE April</t>
  </si>
  <si>
    <t xml:space="preserve">      TOTAL EXPENDITURE APRIL</t>
  </si>
  <si>
    <t xml:space="preserve">FINANCIAL REPORT      -  APRIL     2006        </t>
  </si>
  <si>
    <t>Used April</t>
  </si>
  <si>
    <t>Donated April</t>
  </si>
  <si>
    <t>Passing to May</t>
  </si>
  <si>
    <t>Balance end March</t>
  </si>
  <si>
    <t>Born Free transaction - detailed</t>
  </si>
  <si>
    <t>(Normal Rate on day of transaction=535)</t>
  </si>
  <si>
    <t xml:space="preserve">FINANCIAL REPORT      -  APRIL     2006 - Summary       </t>
  </si>
  <si>
    <t>MissionH4</t>
  </si>
  <si>
    <t>April</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</si>
</sst>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m/d"/>
    <numFmt numFmtId="189" formatCode="m/d/yy"/>
    <numFmt numFmtId="190" formatCode="#,##0;[Red]#,##0"/>
    <numFmt numFmtId="191" formatCode="#,##0_ ;[Red]\-#,##0\ "/>
    <numFmt numFmtId="192" formatCode="[$$-409]#,##0.0;[Red][$$-409]#,##0.0"/>
    <numFmt numFmtId="193" formatCode="mm/dd/yy"/>
    <numFmt numFmtId="194" formatCode="#,##0\ _€"/>
    <numFmt numFmtId="195" formatCode="[$$-409]#,##0;[Red][$$-409]#,##0"/>
    <numFmt numFmtId="196" formatCode="_ [$€]\ * #,##0.00_ ;_ [$€]\ * \-#,##0.00_ ;_ [$€]\ * &quot;-&quot;??_ ;_ @_ "/>
    <numFmt numFmtId="197" formatCode="&quot;$&quot;#,##0"/>
  </numFmts>
  <fonts count="39">
    <font>
      <sz val="10"/>
      <name val="Arial"/>
      <family val="0"/>
    </font>
    <font>
      <b/>
      <sz val="10"/>
      <name val="Arial"/>
      <family val="2"/>
    </font>
    <font>
      <u val="single"/>
      <sz val="10"/>
      <name val="Arial"/>
      <family val="2"/>
    </font>
    <font>
      <sz val="10"/>
      <color indexed="12"/>
      <name val="Arial"/>
      <family val="2"/>
    </font>
    <font>
      <sz val="10"/>
      <color indexed="8"/>
      <name val="Arial"/>
      <family val="2"/>
    </font>
    <font>
      <b/>
      <sz val="12"/>
      <name val="Arial"/>
      <family val="2"/>
    </font>
    <font>
      <b/>
      <sz val="12"/>
      <name val="Times New Roman"/>
      <family val="1"/>
    </font>
    <font>
      <sz val="12"/>
      <name val="Times New Roman"/>
      <family val="1"/>
    </font>
    <font>
      <sz val="10"/>
      <color indexed="22"/>
      <name val="Arial"/>
      <family val="2"/>
    </font>
    <font>
      <b/>
      <sz val="10"/>
      <color indexed="60"/>
      <name val="Arial"/>
      <family val="2"/>
    </font>
    <font>
      <sz val="10"/>
      <color indexed="60"/>
      <name val="Arial"/>
      <family val="2"/>
    </font>
    <font>
      <b/>
      <sz val="8"/>
      <name val="Tahoma"/>
      <family val="0"/>
    </font>
    <font>
      <sz val="8"/>
      <name val="Tahoma"/>
      <family val="0"/>
    </font>
    <font>
      <sz val="10"/>
      <color indexed="20"/>
      <name val="Arial"/>
      <family val="2"/>
    </font>
    <font>
      <sz val="10"/>
      <color indexed="10"/>
      <name val="Arial"/>
      <family val="2"/>
    </font>
    <font>
      <b/>
      <sz val="10"/>
      <color indexed="12"/>
      <name val="Arial"/>
      <family val="2"/>
    </font>
    <font>
      <u val="single"/>
      <sz val="10"/>
      <color indexed="36"/>
      <name val="Arial"/>
      <family val="0"/>
    </font>
    <font>
      <u val="single"/>
      <sz val="10"/>
      <color indexed="12"/>
      <name val="Arial"/>
      <family val="0"/>
    </font>
    <font>
      <sz val="8"/>
      <name val="Arial"/>
      <family val="0"/>
    </font>
    <font>
      <sz val="10"/>
      <color indexed="53"/>
      <name val="Arial"/>
      <family val="2"/>
    </font>
    <font>
      <sz val="10"/>
      <color indexed="50"/>
      <name val="Arial"/>
      <family val="2"/>
    </font>
    <font>
      <sz val="10"/>
      <color indexed="21"/>
      <name val="Arial"/>
      <family val="2"/>
    </font>
    <font>
      <sz val="9"/>
      <name val="Arial"/>
      <family val="2"/>
    </font>
    <font>
      <sz val="9"/>
      <color indexed="53"/>
      <name val="Arial"/>
      <family val="2"/>
    </font>
    <font>
      <sz val="10"/>
      <color indexed="57"/>
      <name val="Arial"/>
      <family val="2"/>
    </font>
    <font>
      <sz val="8"/>
      <color indexed="50"/>
      <name val="Arial"/>
      <family val="2"/>
    </font>
    <font>
      <sz val="10"/>
      <color indexed="19"/>
      <name val="Arial"/>
      <family val="2"/>
    </font>
    <font>
      <sz val="8"/>
      <color indexed="19"/>
      <name val="Arial"/>
      <family val="2"/>
    </font>
    <font>
      <sz val="8"/>
      <color indexed="60"/>
      <name val="Arial"/>
      <family val="2"/>
    </font>
    <font>
      <sz val="9"/>
      <color indexed="10"/>
      <name val="Arial"/>
      <family val="2"/>
    </font>
    <font>
      <sz val="8"/>
      <color indexed="10"/>
      <name val="Arial"/>
      <family val="2"/>
    </font>
    <font>
      <sz val="8"/>
      <color indexed="21"/>
      <name val="Arial"/>
      <family val="2"/>
    </font>
    <font>
      <b/>
      <sz val="10"/>
      <color indexed="10"/>
      <name val="Arial"/>
      <family val="2"/>
    </font>
    <font>
      <u val="single"/>
      <sz val="10"/>
      <color indexed="53"/>
      <name val="Arial"/>
      <family val="2"/>
    </font>
    <font>
      <u val="single"/>
      <sz val="10"/>
      <color indexed="60"/>
      <name val="Arial"/>
      <family val="2"/>
    </font>
    <font>
      <sz val="8"/>
      <color indexed="53"/>
      <name val="Arial"/>
      <family val="2"/>
    </font>
    <font>
      <b/>
      <sz val="8"/>
      <color indexed="53"/>
      <name val="Arial"/>
      <family val="2"/>
    </font>
    <font>
      <b/>
      <sz val="10"/>
      <color indexed="53"/>
      <name val="Arial"/>
      <family val="2"/>
    </font>
    <font>
      <b/>
      <sz val="8"/>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96"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281">
    <xf numFmtId="0" fontId="0" fillId="0" borderId="0" xfId="0" applyAlignment="1">
      <alignment/>
    </xf>
    <xf numFmtId="49" fontId="0" fillId="0" borderId="0" xfId="0" applyNumberFormat="1" applyAlignment="1">
      <alignment/>
    </xf>
    <xf numFmtId="0" fontId="0" fillId="0" borderId="0" xfId="0" applyBorder="1" applyAlignment="1">
      <alignment/>
    </xf>
    <xf numFmtId="49" fontId="2" fillId="0" borderId="0" xfId="0" applyNumberFormat="1" applyFont="1" applyAlignment="1">
      <alignment/>
    </xf>
    <xf numFmtId="190" fontId="1" fillId="0" borderId="0" xfId="0" applyNumberFormat="1" applyFont="1" applyAlignment="1">
      <alignment horizontal="center"/>
    </xf>
    <xf numFmtId="190" fontId="0" fillId="0" borderId="0" xfId="0" applyNumberFormat="1" applyAlignment="1">
      <alignment/>
    </xf>
    <xf numFmtId="3" fontId="0" fillId="0" borderId="0" xfId="0" applyNumberFormat="1" applyAlignment="1">
      <alignment/>
    </xf>
    <xf numFmtId="3" fontId="4" fillId="0" borderId="0" xfId="0" applyNumberFormat="1" applyFont="1" applyAlignment="1">
      <alignment/>
    </xf>
    <xf numFmtId="3" fontId="2" fillId="0" borderId="0" xfId="0" applyNumberFormat="1" applyFont="1" applyAlignment="1">
      <alignment/>
    </xf>
    <xf numFmtId="3" fontId="0" fillId="0" borderId="0" xfId="0" applyNumberFormat="1" applyAlignment="1" quotePrefix="1">
      <alignment/>
    </xf>
    <xf numFmtId="3" fontId="0" fillId="0" borderId="0" xfId="0" applyNumberFormat="1" applyFont="1" applyAlignment="1" quotePrefix="1">
      <alignment/>
    </xf>
    <xf numFmtId="3" fontId="3" fillId="0" borderId="0" xfId="0" applyNumberFormat="1" applyFont="1" applyAlignment="1">
      <alignment/>
    </xf>
    <xf numFmtId="3" fontId="5" fillId="0" borderId="0" xfId="0" applyNumberFormat="1" applyFont="1" applyAlignment="1">
      <alignment horizontal="center"/>
    </xf>
    <xf numFmtId="49" fontId="5" fillId="0" borderId="0" xfId="0" applyNumberFormat="1" applyFont="1" applyAlignment="1">
      <alignment horizontal="center"/>
    </xf>
    <xf numFmtId="49" fontId="6" fillId="0" borderId="0" xfId="0" applyNumberFormat="1" applyFont="1" applyAlignment="1">
      <alignment horizontal="center"/>
    </xf>
    <xf numFmtId="49" fontId="0" fillId="2"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0" fontId="0" fillId="0" borderId="0" xfId="0" applyNumberFormat="1" applyFill="1" applyAlignment="1">
      <alignment/>
    </xf>
    <xf numFmtId="0" fontId="0" fillId="0" borderId="0" xfId="0" applyFill="1" applyAlignment="1">
      <alignment/>
    </xf>
    <xf numFmtId="49" fontId="0" fillId="2" borderId="0" xfId="0" applyNumberFormat="1" applyFill="1" applyAlignment="1">
      <alignment horizontal="center" shrinkToFit="1"/>
    </xf>
    <xf numFmtId="49" fontId="7" fillId="0" borderId="0" xfId="0" applyNumberFormat="1" applyFont="1" applyAlignment="1">
      <alignment/>
    </xf>
    <xf numFmtId="49" fontId="0" fillId="2" borderId="0" xfId="0" applyNumberFormat="1" applyFill="1" applyAlignment="1">
      <alignment horizontal="center"/>
    </xf>
    <xf numFmtId="3" fontId="0" fillId="2" borderId="0" xfId="0" applyNumberFormat="1" applyFill="1" applyAlignment="1">
      <alignment horizontal="center"/>
    </xf>
    <xf numFmtId="190" fontId="0" fillId="2" borderId="0" xfId="0" applyNumberFormat="1" applyFill="1" applyAlignment="1">
      <alignment/>
    </xf>
    <xf numFmtId="190" fontId="8" fillId="2" borderId="0" xfId="0" applyNumberFormat="1" applyFont="1" applyFill="1" applyAlignment="1">
      <alignment/>
    </xf>
    <xf numFmtId="192" fontId="0" fillId="0" borderId="0" xfId="0" applyNumberFormat="1" applyAlignment="1">
      <alignment/>
    </xf>
    <xf numFmtId="49" fontId="0" fillId="0" borderId="1" xfId="0" applyNumberFormat="1" applyBorder="1" applyAlignment="1">
      <alignment/>
    </xf>
    <xf numFmtId="3" fontId="0" fillId="0" borderId="1" xfId="0" applyNumberFormat="1" applyBorder="1" applyAlignment="1">
      <alignment/>
    </xf>
    <xf numFmtId="190" fontId="0" fillId="0" borderId="1" xfId="0" applyNumberFormat="1" applyFont="1" applyBorder="1" applyAlignment="1">
      <alignment/>
    </xf>
    <xf numFmtId="49" fontId="0" fillId="0" borderId="1" xfId="0" applyNumberFormat="1" applyBorder="1" applyAlignment="1">
      <alignment horizontal="center" shrinkToFit="1"/>
    </xf>
    <xf numFmtId="49" fontId="0" fillId="0" borderId="0" xfId="0" applyNumberFormat="1" applyAlignment="1">
      <alignment horizontal="center"/>
    </xf>
    <xf numFmtId="49" fontId="0" fillId="0" borderId="1" xfId="0" applyNumberFormat="1" applyBorder="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1" fontId="0" fillId="0" borderId="0" xfId="0" applyNumberFormat="1" applyAlignment="1">
      <alignment/>
    </xf>
    <xf numFmtId="1" fontId="0" fillId="0" borderId="0" xfId="0" applyNumberFormat="1" applyFill="1" applyAlignment="1">
      <alignment/>
    </xf>
    <xf numFmtId="1" fontId="0" fillId="0" borderId="0" xfId="0" applyNumberFormat="1" applyFill="1" applyAlignment="1">
      <alignment horizontal="center"/>
    </xf>
    <xf numFmtId="1" fontId="0" fillId="0" borderId="0" xfId="0" applyNumberFormat="1" applyBorder="1" applyAlignment="1">
      <alignment/>
    </xf>
    <xf numFmtId="192" fontId="0" fillId="0" borderId="0" xfId="0" applyNumberFormat="1" applyFill="1" applyAlignment="1">
      <alignment/>
    </xf>
    <xf numFmtId="3" fontId="0" fillId="2" borderId="0" xfId="0" applyNumberFormat="1" applyFill="1" applyAlignment="1">
      <alignment/>
    </xf>
    <xf numFmtId="49" fontId="1" fillId="2" borderId="0" xfId="0" applyNumberFormat="1" applyFont="1" applyFill="1" applyBorder="1" applyAlignment="1">
      <alignment/>
    </xf>
    <xf numFmtId="0" fontId="0" fillId="2" borderId="0" xfId="0" applyFill="1" applyBorder="1" applyAlignment="1">
      <alignment/>
    </xf>
    <xf numFmtId="49" fontId="0" fillId="0" borderId="0" xfId="0" applyNumberFormat="1" applyAlignment="1">
      <alignment horizontal="left"/>
    </xf>
    <xf numFmtId="3" fontId="0" fillId="2" borderId="0" xfId="0" applyNumberFormat="1" applyFont="1" applyFill="1" applyAlignment="1">
      <alignment/>
    </xf>
    <xf numFmtId="49" fontId="0" fillId="2" borderId="0" xfId="0" applyNumberFormat="1" applyFont="1" applyFill="1" applyAlignment="1">
      <alignment/>
    </xf>
    <xf numFmtId="49" fontId="0" fillId="2" borderId="0" xfId="0" applyNumberFormat="1" applyFont="1" applyFill="1" applyAlignment="1">
      <alignment horizontal="center"/>
    </xf>
    <xf numFmtId="49" fontId="0" fillId="2" borderId="0" xfId="0" applyNumberFormat="1" applyFont="1" applyFill="1" applyAlignment="1">
      <alignment horizontal="center"/>
    </xf>
    <xf numFmtId="49" fontId="0" fillId="0" borderId="0" xfId="0" applyNumberFormat="1" applyFill="1" applyAlignment="1">
      <alignment/>
    </xf>
    <xf numFmtId="49" fontId="0" fillId="0" borderId="0" xfId="0" applyNumberFormat="1" applyFill="1" applyAlignment="1">
      <alignment horizontal="left"/>
    </xf>
    <xf numFmtId="3" fontId="0" fillId="0" borderId="0" xfId="0" applyNumberFormat="1" applyFont="1" applyAlignment="1">
      <alignment/>
    </xf>
    <xf numFmtId="49" fontId="0" fillId="2" borderId="0" xfId="0" applyNumberFormat="1" applyFill="1" applyAlignment="1">
      <alignment horizontal="left"/>
    </xf>
    <xf numFmtId="49" fontId="0" fillId="0" borderId="2" xfId="0" applyNumberFormat="1" applyFill="1" applyBorder="1" applyAlignment="1">
      <alignment/>
    </xf>
    <xf numFmtId="49" fontId="1" fillId="0" borderId="2" xfId="0" applyNumberFormat="1" applyFont="1" applyFill="1" applyBorder="1" applyAlignment="1">
      <alignment/>
    </xf>
    <xf numFmtId="49" fontId="0" fillId="0" borderId="2" xfId="0" applyNumberFormat="1" applyFill="1" applyBorder="1" applyAlignment="1">
      <alignment horizontal="center"/>
    </xf>
    <xf numFmtId="3" fontId="0" fillId="0" borderId="2" xfId="0" applyNumberFormat="1" applyBorder="1" applyAlignment="1">
      <alignment/>
    </xf>
    <xf numFmtId="49" fontId="0" fillId="0" borderId="0" xfId="0" applyNumberFormat="1" applyFont="1" applyAlignment="1">
      <alignment horizontal="center"/>
    </xf>
    <xf numFmtId="49" fontId="1" fillId="2" borderId="0" xfId="0" applyNumberFormat="1" applyFont="1" applyFill="1" applyAlignment="1">
      <alignment/>
    </xf>
    <xf numFmtId="49" fontId="1" fillId="2" borderId="0" xfId="0" applyNumberFormat="1" applyFont="1" applyFill="1" applyAlignment="1">
      <alignment horizontal="center"/>
    </xf>
    <xf numFmtId="3" fontId="10" fillId="0" borderId="0" xfId="0" applyNumberFormat="1" applyFont="1" applyAlignment="1">
      <alignment/>
    </xf>
    <xf numFmtId="3" fontId="10" fillId="0" borderId="0" xfId="0" applyNumberFormat="1" applyFont="1" applyFill="1" applyAlignment="1">
      <alignment/>
    </xf>
    <xf numFmtId="192" fontId="0" fillId="2" borderId="0" xfId="0" applyNumberFormat="1" applyFill="1" applyAlignment="1">
      <alignment/>
    </xf>
    <xf numFmtId="0" fontId="0" fillId="2" borderId="0" xfId="0" applyFill="1" applyAlignment="1">
      <alignment/>
    </xf>
    <xf numFmtId="49" fontId="0" fillId="0" borderId="2" xfId="0" applyNumberFormat="1" applyBorder="1" applyAlignment="1">
      <alignment/>
    </xf>
    <xf numFmtId="49" fontId="0" fillId="0" borderId="2" xfId="0" applyNumberFormat="1" applyBorder="1" applyAlignment="1">
      <alignment horizontal="center"/>
    </xf>
    <xf numFmtId="192" fontId="0" fillId="0" borderId="2" xfId="0" applyNumberFormat="1" applyBorder="1" applyAlignment="1">
      <alignment/>
    </xf>
    <xf numFmtId="0" fontId="0" fillId="0" borderId="2" xfId="0" applyBorder="1" applyAlignment="1">
      <alignment/>
    </xf>
    <xf numFmtId="3" fontId="0" fillId="0" borderId="2" xfId="0" applyNumberFormat="1" applyFill="1" applyBorder="1" applyAlignment="1">
      <alignment/>
    </xf>
    <xf numFmtId="49" fontId="0" fillId="0" borderId="2" xfId="0" applyNumberFormat="1" applyFont="1" applyFill="1" applyBorder="1" applyAlignment="1">
      <alignment horizontal="center"/>
    </xf>
    <xf numFmtId="194" fontId="0" fillId="0" borderId="0" xfId="0" applyNumberFormat="1" applyFont="1" applyFill="1" applyAlignment="1">
      <alignment/>
    </xf>
    <xf numFmtId="49" fontId="0" fillId="2" borderId="0" xfId="0" applyNumberFormat="1" applyFont="1" applyFill="1" applyAlignment="1">
      <alignment horizontal="left"/>
    </xf>
    <xf numFmtId="3" fontId="1" fillId="0" borderId="2" xfId="0" applyNumberFormat="1" applyFont="1" applyBorder="1" applyAlignment="1">
      <alignment/>
    </xf>
    <xf numFmtId="49" fontId="1" fillId="0" borderId="2" xfId="0" applyNumberFormat="1" applyFont="1" applyBorder="1" applyAlignment="1">
      <alignment/>
    </xf>
    <xf numFmtId="49" fontId="0" fillId="2" borderId="0" xfId="0" applyNumberFormat="1" applyFont="1" applyFill="1" applyAlignment="1">
      <alignment/>
    </xf>
    <xf numFmtId="49" fontId="0" fillId="0" borderId="0" xfId="0" applyNumberFormat="1" applyFont="1" applyAlignment="1">
      <alignment horizontal="center"/>
    </xf>
    <xf numFmtId="49" fontId="0" fillId="0" borderId="0" xfId="0" applyNumberFormat="1" applyFont="1" applyAlignment="1">
      <alignment/>
    </xf>
    <xf numFmtId="3" fontId="10" fillId="2" borderId="0" xfId="0" applyNumberFormat="1" applyFont="1" applyFill="1" applyAlignment="1">
      <alignment/>
    </xf>
    <xf numFmtId="49" fontId="1" fillId="0" borderId="0" xfId="0" applyNumberFormat="1" applyFont="1" applyFill="1" applyAlignment="1">
      <alignment/>
    </xf>
    <xf numFmtId="3" fontId="14" fillId="0" borderId="0" xfId="0" applyNumberFormat="1" applyFont="1" applyAlignment="1">
      <alignment/>
    </xf>
    <xf numFmtId="49" fontId="0" fillId="0" borderId="0" xfId="0" applyNumberFormat="1" applyBorder="1" applyAlignment="1">
      <alignment/>
    </xf>
    <xf numFmtId="49" fontId="0" fillId="0" borderId="0" xfId="0" applyNumberFormat="1" applyBorder="1" applyAlignment="1">
      <alignment horizontal="center"/>
    </xf>
    <xf numFmtId="3" fontId="1" fillId="0" borderId="3" xfId="0" applyNumberFormat="1" applyFont="1" applyFill="1" applyBorder="1" applyAlignment="1">
      <alignment/>
    </xf>
    <xf numFmtId="49" fontId="1" fillId="0" borderId="3" xfId="0" applyNumberFormat="1" applyFont="1" applyFill="1" applyBorder="1" applyAlignment="1">
      <alignment/>
    </xf>
    <xf numFmtId="49" fontId="1" fillId="0" borderId="3" xfId="0" applyNumberFormat="1" applyFont="1" applyFill="1" applyBorder="1" applyAlignment="1">
      <alignment horizontal="center"/>
    </xf>
    <xf numFmtId="49" fontId="1" fillId="0" borderId="3" xfId="0" applyNumberFormat="1" applyFont="1" applyBorder="1" applyAlignment="1">
      <alignment horizontal="center"/>
    </xf>
    <xf numFmtId="3" fontId="1" fillId="0" borderId="3" xfId="0" applyNumberFormat="1" applyFont="1" applyBorder="1" applyAlignment="1">
      <alignment/>
    </xf>
    <xf numFmtId="192" fontId="1" fillId="0" borderId="3" xfId="0" applyNumberFormat="1" applyFont="1" applyBorder="1" applyAlignment="1">
      <alignment/>
    </xf>
    <xf numFmtId="0" fontId="1" fillId="0" borderId="0" xfId="0" applyFont="1" applyBorder="1" applyAlignment="1">
      <alignment/>
    </xf>
    <xf numFmtId="49" fontId="0" fillId="0" borderId="3" xfId="0" applyNumberFormat="1" applyFill="1" applyBorder="1" applyAlignment="1">
      <alignment/>
    </xf>
    <xf numFmtId="49" fontId="0" fillId="0" borderId="3" xfId="0" applyNumberFormat="1" applyFont="1" applyFill="1" applyBorder="1" applyAlignment="1">
      <alignment/>
    </xf>
    <xf numFmtId="49" fontId="0" fillId="0" borderId="3" xfId="0" applyNumberFormat="1" applyFill="1" applyBorder="1" applyAlignment="1">
      <alignment horizontal="center"/>
    </xf>
    <xf numFmtId="49" fontId="0" fillId="0" borderId="3" xfId="0" applyNumberFormat="1" applyBorder="1" applyAlignment="1">
      <alignment horizontal="center"/>
    </xf>
    <xf numFmtId="3" fontId="0" fillId="0" borderId="3" xfId="0" applyNumberFormat="1" applyBorder="1" applyAlignment="1">
      <alignment/>
    </xf>
    <xf numFmtId="195" fontId="0" fillId="0" borderId="3" xfId="0" applyNumberFormat="1" applyBorder="1" applyAlignment="1">
      <alignment/>
    </xf>
    <xf numFmtId="0" fontId="0" fillId="0" borderId="4" xfId="0" applyBorder="1" applyAlignment="1">
      <alignment/>
    </xf>
    <xf numFmtId="49" fontId="1" fillId="0" borderId="3" xfId="0" applyNumberFormat="1" applyFont="1" applyBorder="1" applyAlignment="1">
      <alignment/>
    </xf>
    <xf numFmtId="49" fontId="0" fillId="0" borderId="3" xfId="0" applyNumberFormat="1" applyBorder="1" applyAlignment="1">
      <alignment/>
    </xf>
    <xf numFmtId="195" fontId="1" fillId="0" borderId="3" xfId="0" applyNumberFormat="1" applyFont="1" applyBorder="1" applyAlignment="1">
      <alignment/>
    </xf>
    <xf numFmtId="0" fontId="0" fillId="0" borderId="0" xfId="0" applyFill="1" applyBorder="1" applyAlignment="1">
      <alignment/>
    </xf>
    <xf numFmtId="49" fontId="0" fillId="2" borderId="0" xfId="0" applyNumberFormat="1" applyFill="1" applyBorder="1" applyAlignment="1">
      <alignment/>
    </xf>
    <xf numFmtId="1" fontId="0" fillId="2" borderId="0" xfId="0" applyNumberFormat="1" applyFill="1" applyAlignment="1">
      <alignment/>
    </xf>
    <xf numFmtId="1" fontId="0" fillId="2" borderId="0" xfId="0" applyNumberFormat="1" applyFill="1" applyAlignment="1">
      <alignment horizontal="center"/>
    </xf>
    <xf numFmtId="3" fontId="15" fillId="0" borderId="2" xfId="0" applyNumberFormat="1" applyFont="1" applyFill="1" applyBorder="1" applyAlignment="1">
      <alignment/>
    </xf>
    <xf numFmtId="192" fontId="0" fillId="0" borderId="2" xfId="0" applyNumberFormat="1" applyFill="1" applyBorder="1" applyAlignment="1">
      <alignment/>
    </xf>
    <xf numFmtId="0" fontId="0" fillId="0" borderId="2" xfId="0" applyFill="1" applyBorder="1" applyAlignment="1">
      <alignment/>
    </xf>
    <xf numFmtId="3" fontId="3" fillId="2" borderId="0" xfId="0" applyNumberFormat="1" applyFont="1" applyFill="1" applyAlignment="1">
      <alignment/>
    </xf>
    <xf numFmtId="3" fontId="1" fillId="0" borderId="0" xfId="0" applyNumberFormat="1" applyFont="1" applyAlignment="1">
      <alignment/>
    </xf>
    <xf numFmtId="192" fontId="18" fillId="0" borderId="0" xfId="0" applyNumberFormat="1" applyFont="1" applyAlignment="1">
      <alignment/>
    </xf>
    <xf numFmtId="49" fontId="1" fillId="0" borderId="0" xfId="0" applyNumberFormat="1" applyFont="1" applyBorder="1" applyAlignment="1">
      <alignment/>
    </xf>
    <xf numFmtId="192" fontId="0" fillId="0" borderId="3" xfId="0" applyNumberFormat="1" applyBorder="1" applyAlignment="1">
      <alignment/>
    </xf>
    <xf numFmtId="3" fontId="19" fillId="0" borderId="3" xfId="0" applyNumberFormat="1" applyFont="1" applyFill="1" applyBorder="1" applyAlignment="1">
      <alignment/>
    </xf>
    <xf numFmtId="49" fontId="19" fillId="0" borderId="3" xfId="0" applyNumberFormat="1" applyFont="1" applyBorder="1" applyAlignment="1">
      <alignment/>
    </xf>
    <xf numFmtId="49" fontId="19" fillId="0" borderId="3" xfId="0" applyNumberFormat="1" applyFont="1" applyBorder="1" applyAlignment="1">
      <alignment horizontal="center"/>
    </xf>
    <xf numFmtId="3" fontId="0" fillId="0" borderId="3" xfId="0" applyNumberFormat="1" applyFont="1" applyBorder="1" applyAlignment="1">
      <alignment/>
    </xf>
    <xf numFmtId="3" fontId="3" fillId="0" borderId="3" xfId="0" applyNumberFormat="1" applyFont="1" applyBorder="1" applyAlignment="1">
      <alignment/>
    </xf>
    <xf numFmtId="49" fontId="3" fillId="0" borderId="3" xfId="0" applyNumberFormat="1" applyFont="1" applyBorder="1" applyAlignment="1">
      <alignment/>
    </xf>
    <xf numFmtId="49" fontId="3" fillId="0" borderId="3" xfId="0" applyNumberFormat="1" applyFont="1" applyBorder="1" applyAlignment="1">
      <alignment horizontal="center"/>
    </xf>
    <xf numFmtId="3" fontId="10" fillId="0" borderId="3" xfId="0" applyNumberFormat="1" applyFont="1" applyBorder="1" applyAlignment="1">
      <alignment/>
    </xf>
    <xf numFmtId="49" fontId="10" fillId="0" borderId="3" xfId="0" applyNumberFormat="1" applyFont="1" applyFill="1" applyBorder="1" applyAlignment="1">
      <alignment/>
    </xf>
    <xf numFmtId="49" fontId="10" fillId="0" borderId="3" xfId="0" applyNumberFormat="1" applyFont="1" applyBorder="1" applyAlignment="1">
      <alignment/>
    </xf>
    <xf numFmtId="49" fontId="10" fillId="0" borderId="3" xfId="0" applyNumberFormat="1" applyFont="1" applyBorder="1" applyAlignment="1">
      <alignment horizontal="center"/>
    </xf>
    <xf numFmtId="0" fontId="10" fillId="0" borderId="0" xfId="0" applyFont="1" applyAlignment="1">
      <alignment/>
    </xf>
    <xf numFmtId="3" fontId="20" fillId="0" borderId="3" xfId="0" applyNumberFormat="1" applyFont="1" applyBorder="1" applyAlignment="1">
      <alignment/>
    </xf>
    <xf numFmtId="49" fontId="20" fillId="0" borderId="3" xfId="0" applyNumberFormat="1" applyFont="1" applyFill="1" applyBorder="1" applyAlignment="1">
      <alignment/>
    </xf>
    <xf numFmtId="49" fontId="20" fillId="0" borderId="3" xfId="0" applyNumberFormat="1" applyFont="1" applyBorder="1" applyAlignment="1">
      <alignment/>
    </xf>
    <xf numFmtId="49" fontId="20" fillId="0" borderId="3" xfId="0" applyNumberFormat="1" applyFont="1" applyBorder="1" applyAlignment="1">
      <alignment horizontal="center"/>
    </xf>
    <xf numFmtId="0" fontId="20" fillId="0" borderId="0" xfId="0" applyFont="1" applyAlignment="1">
      <alignment/>
    </xf>
    <xf numFmtId="3" fontId="14" fillId="0" borderId="3" xfId="0" applyNumberFormat="1" applyFont="1" applyBorder="1" applyAlignment="1">
      <alignment/>
    </xf>
    <xf numFmtId="49" fontId="14" fillId="0" borderId="3" xfId="0" applyNumberFormat="1" applyFont="1" applyFill="1" applyBorder="1" applyAlignment="1">
      <alignment/>
    </xf>
    <xf numFmtId="49" fontId="14" fillId="0" borderId="3" xfId="0" applyNumberFormat="1" applyFont="1" applyBorder="1" applyAlignment="1">
      <alignment/>
    </xf>
    <xf numFmtId="3" fontId="21" fillId="0" borderId="3" xfId="0" applyNumberFormat="1" applyFont="1" applyBorder="1" applyAlignment="1">
      <alignment/>
    </xf>
    <xf numFmtId="49" fontId="21" fillId="0" borderId="3" xfId="0" applyNumberFormat="1" applyFont="1" applyFill="1" applyBorder="1" applyAlignment="1">
      <alignment/>
    </xf>
    <xf numFmtId="49" fontId="21" fillId="0" borderId="3" xfId="0" applyNumberFormat="1" applyFont="1" applyBorder="1" applyAlignment="1">
      <alignment/>
    </xf>
    <xf numFmtId="3" fontId="0" fillId="0" borderId="3" xfId="0" applyNumberFormat="1" applyFont="1" applyBorder="1" applyAlignment="1">
      <alignment/>
    </xf>
    <xf numFmtId="49" fontId="0" fillId="0" borderId="3" xfId="0" applyNumberFormat="1" applyFont="1" applyBorder="1" applyAlignment="1">
      <alignment/>
    </xf>
    <xf numFmtId="3" fontId="22" fillId="0" borderId="3" xfId="0" applyNumberFormat="1" applyFont="1" applyBorder="1" applyAlignment="1">
      <alignment/>
    </xf>
    <xf numFmtId="192" fontId="18" fillId="0" borderId="3" xfId="0" applyNumberFormat="1" applyFont="1" applyBorder="1" applyAlignment="1">
      <alignment/>
    </xf>
    <xf numFmtId="3" fontId="23" fillId="0" borderId="0" xfId="0" applyNumberFormat="1" applyFont="1" applyFill="1" applyAlignment="1">
      <alignment/>
    </xf>
    <xf numFmtId="49" fontId="19" fillId="0" borderId="0" xfId="0" applyNumberFormat="1" applyFont="1" applyAlignment="1">
      <alignment/>
    </xf>
    <xf numFmtId="49" fontId="19" fillId="0" borderId="0" xfId="0" applyNumberFormat="1" applyFont="1" applyAlignment="1">
      <alignment horizontal="center"/>
    </xf>
    <xf numFmtId="3" fontId="19" fillId="0" borderId="0" xfId="0" applyNumberFormat="1" applyFont="1" applyAlignment="1">
      <alignment/>
    </xf>
    <xf numFmtId="3" fontId="23" fillId="2" borderId="0" xfId="0" applyNumberFormat="1" applyFont="1" applyFill="1" applyAlignment="1">
      <alignment/>
    </xf>
    <xf numFmtId="49" fontId="19" fillId="2" borderId="0" xfId="0" applyNumberFormat="1" applyFont="1" applyFill="1" applyAlignment="1">
      <alignment/>
    </xf>
    <xf numFmtId="49" fontId="19" fillId="2" borderId="0" xfId="0" applyNumberFormat="1" applyFont="1" applyFill="1" applyAlignment="1">
      <alignment horizontal="center"/>
    </xf>
    <xf numFmtId="3" fontId="13" fillId="2" borderId="0" xfId="0" applyNumberFormat="1" applyFont="1" applyFill="1" applyAlignment="1">
      <alignment/>
    </xf>
    <xf numFmtId="49" fontId="19" fillId="0" borderId="0" xfId="0" applyNumberFormat="1" applyFont="1" applyFill="1" applyAlignment="1">
      <alignment/>
    </xf>
    <xf numFmtId="49" fontId="19" fillId="0" borderId="0" xfId="0" applyNumberFormat="1" applyFont="1" applyFill="1" applyAlignment="1">
      <alignment horizontal="center"/>
    </xf>
    <xf numFmtId="3" fontId="24" fillId="0" borderId="0" xfId="0" applyNumberFormat="1" applyFont="1" applyFill="1" applyAlignment="1">
      <alignment/>
    </xf>
    <xf numFmtId="49" fontId="24" fillId="0" borderId="0" xfId="0" applyNumberFormat="1" applyFont="1" applyFill="1" applyAlignment="1">
      <alignment/>
    </xf>
    <xf numFmtId="49" fontId="24" fillId="0" borderId="0" xfId="0" applyNumberFormat="1" applyFont="1" applyFill="1" applyAlignment="1">
      <alignment horizontal="center"/>
    </xf>
    <xf numFmtId="3" fontId="13" fillId="0" borderId="0" xfId="0" applyNumberFormat="1" applyFont="1" applyFill="1" applyAlignment="1">
      <alignment/>
    </xf>
    <xf numFmtId="49" fontId="13" fillId="0" borderId="0" xfId="0" applyNumberFormat="1" applyFont="1" applyFill="1" applyAlignment="1">
      <alignment/>
    </xf>
    <xf numFmtId="49" fontId="13" fillId="0" borderId="0" xfId="0" applyNumberFormat="1" applyFont="1" applyFill="1" applyAlignment="1">
      <alignment horizontal="center"/>
    </xf>
    <xf numFmtId="3" fontId="18" fillId="0" borderId="0" xfId="0" applyNumberFormat="1" applyFont="1" applyFill="1" applyAlignment="1">
      <alignment/>
    </xf>
    <xf numFmtId="192" fontId="18" fillId="0" borderId="0" xfId="0" applyNumberFormat="1" applyFont="1" applyFill="1" applyAlignment="1">
      <alignment/>
    </xf>
    <xf numFmtId="3" fontId="3" fillId="0" borderId="0" xfId="0" applyNumberFormat="1"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center"/>
    </xf>
    <xf numFmtId="3" fontId="25" fillId="0" borderId="0" xfId="0" applyNumberFormat="1" applyFont="1" applyFill="1" applyAlignment="1">
      <alignment/>
    </xf>
    <xf numFmtId="49" fontId="3" fillId="2" borderId="0" xfId="0" applyNumberFormat="1" applyFont="1" applyFill="1" applyAlignment="1">
      <alignment/>
    </xf>
    <xf numFmtId="49" fontId="3" fillId="2" borderId="0" xfId="0" applyNumberFormat="1" applyFont="1" applyFill="1" applyAlignment="1">
      <alignment horizontal="center"/>
    </xf>
    <xf numFmtId="3" fontId="18" fillId="2" borderId="0" xfId="0" applyNumberFormat="1" applyFont="1" applyFill="1" applyAlignment="1">
      <alignment/>
    </xf>
    <xf numFmtId="192" fontId="18" fillId="2" borderId="0" xfId="0" applyNumberFormat="1" applyFont="1" applyFill="1" applyAlignment="1">
      <alignment/>
    </xf>
    <xf numFmtId="3" fontId="26" fillId="0" borderId="0" xfId="0" applyNumberFormat="1" applyFont="1" applyFill="1" applyAlignment="1">
      <alignment/>
    </xf>
    <xf numFmtId="49" fontId="26" fillId="0" borderId="0" xfId="0" applyNumberFormat="1" applyFont="1" applyFill="1" applyAlignment="1">
      <alignment/>
    </xf>
    <xf numFmtId="49" fontId="26" fillId="0" borderId="0" xfId="0" applyNumberFormat="1" applyFont="1" applyFill="1" applyAlignment="1">
      <alignment horizontal="center"/>
    </xf>
    <xf numFmtId="3" fontId="27" fillId="0" borderId="0" xfId="0" applyNumberFormat="1" applyFont="1" applyFill="1" applyAlignment="1">
      <alignment/>
    </xf>
    <xf numFmtId="49" fontId="10" fillId="0" borderId="0" xfId="0" applyNumberFormat="1" applyFont="1" applyFill="1" applyAlignment="1">
      <alignment/>
    </xf>
    <xf numFmtId="49" fontId="10" fillId="0" borderId="0" xfId="0" applyNumberFormat="1" applyFont="1" applyFill="1" applyAlignment="1">
      <alignment horizontal="center"/>
    </xf>
    <xf numFmtId="0" fontId="10" fillId="0" borderId="0" xfId="0" applyFont="1" applyFill="1" applyAlignment="1">
      <alignment/>
    </xf>
    <xf numFmtId="0" fontId="10" fillId="0" borderId="0" xfId="0" applyFont="1" applyFill="1" applyBorder="1" applyAlignment="1">
      <alignment/>
    </xf>
    <xf numFmtId="49" fontId="9" fillId="0" borderId="0" xfId="0" applyNumberFormat="1" applyFont="1" applyFill="1" applyAlignment="1">
      <alignment/>
    </xf>
    <xf numFmtId="49" fontId="10" fillId="2" borderId="0" xfId="0" applyNumberFormat="1" applyFont="1" applyFill="1" applyAlignment="1">
      <alignment/>
    </xf>
    <xf numFmtId="49" fontId="10" fillId="2" borderId="0" xfId="0" applyNumberFormat="1" applyFont="1" applyFill="1" applyAlignment="1">
      <alignment horizontal="center"/>
    </xf>
    <xf numFmtId="0" fontId="10" fillId="2" borderId="0" xfId="0" applyFont="1" applyFill="1" applyAlignment="1">
      <alignment/>
    </xf>
    <xf numFmtId="0" fontId="10" fillId="2" borderId="0" xfId="0" applyFont="1" applyFill="1" applyBorder="1" applyAlignment="1">
      <alignment/>
    </xf>
    <xf numFmtId="3" fontId="28" fillId="0" borderId="0" xfId="0" applyNumberFormat="1" applyFont="1" applyFill="1" applyAlignment="1">
      <alignment/>
    </xf>
    <xf numFmtId="192" fontId="10" fillId="0" borderId="0" xfId="0" applyNumberFormat="1" applyFont="1" applyFill="1" applyAlignment="1">
      <alignment/>
    </xf>
    <xf numFmtId="49" fontId="20" fillId="0" borderId="0" xfId="0" applyNumberFormat="1" applyFont="1" applyFill="1" applyAlignment="1">
      <alignment/>
    </xf>
    <xf numFmtId="3" fontId="20" fillId="0" borderId="0" xfId="0" applyNumberFormat="1" applyFont="1" applyFill="1" applyAlignment="1">
      <alignment/>
    </xf>
    <xf numFmtId="49" fontId="20" fillId="0" borderId="0" xfId="0" applyNumberFormat="1" applyFont="1" applyFill="1" applyAlignment="1">
      <alignment horizontal="center"/>
    </xf>
    <xf numFmtId="192" fontId="20" fillId="0" borderId="0" xfId="0" applyNumberFormat="1" applyFont="1" applyFill="1" applyAlignment="1">
      <alignment/>
    </xf>
    <xf numFmtId="0" fontId="20" fillId="0" borderId="0" xfId="0" applyFont="1" applyFill="1" applyAlignment="1">
      <alignment/>
    </xf>
    <xf numFmtId="0" fontId="20" fillId="0" borderId="0" xfId="0" applyFont="1" applyFill="1" applyBorder="1" applyAlignment="1">
      <alignment/>
    </xf>
    <xf numFmtId="192" fontId="20" fillId="0" borderId="0" xfId="0" applyNumberFormat="1" applyFont="1" applyAlignment="1">
      <alignment/>
    </xf>
    <xf numFmtId="0" fontId="20" fillId="0" borderId="0" xfId="0" applyFont="1" applyBorder="1" applyAlignment="1">
      <alignment/>
    </xf>
    <xf numFmtId="49" fontId="20" fillId="2" borderId="0" xfId="0" applyNumberFormat="1" applyFont="1" applyFill="1" applyAlignment="1">
      <alignment/>
    </xf>
    <xf numFmtId="3" fontId="20" fillId="2" borderId="0" xfId="0" applyNumberFormat="1" applyFont="1" applyFill="1" applyAlignment="1">
      <alignment/>
    </xf>
    <xf numFmtId="49" fontId="20" fillId="2" borderId="0" xfId="0" applyNumberFormat="1" applyFont="1" applyFill="1" applyAlignment="1">
      <alignment horizontal="center"/>
    </xf>
    <xf numFmtId="3" fontId="25" fillId="2" borderId="0" xfId="0" applyNumberFormat="1" applyFont="1" applyFill="1" applyAlignment="1">
      <alignment/>
    </xf>
    <xf numFmtId="192" fontId="20" fillId="2" borderId="0" xfId="0" applyNumberFormat="1" applyFont="1" applyFill="1" applyAlignment="1">
      <alignment/>
    </xf>
    <xf numFmtId="0" fontId="20" fillId="2" borderId="0" xfId="0" applyFont="1" applyFill="1" applyAlignment="1">
      <alignment/>
    </xf>
    <xf numFmtId="0" fontId="20" fillId="2" borderId="0" xfId="0" applyFont="1" applyFill="1" applyBorder="1" applyAlignment="1">
      <alignment/>
    </xf>
    <xf numFmtId="49" fontId="14" fillId="0" borderId="0" xfId="0" applyNumberFormat="1" applyFont="1" applyFill="1" applyAlignment="1">
      <alignment/>
    </xf>
    <xf numFmtId="3" fontId="29" fillId="0" borderId="0" xfId="0" applyNumberFormat="1" applyFont="1" applyFill="1" applyAlignment="1">
      <alignment/>
    </xf>
    <xf numFmtId="49" fontId="14" fillId="0" borderId="0" xfId="0" applyNumberFormat="1" applyFont="1" applyFill="1" applyAlignment="1">
      <alignment horizontal="center"/>
    </xf>
    <xf numFmtId="3" fontId="30" fillId="0" borderId="0" xfId="0" applyNumberFormat="1" applyFont="1" applyFill="1" applyAlignment="1">
      <alignment/>
    </xf>
    <xf numFmtId="192" fontId="30" fillId="0" borderId="0" xfId="0" applyNumberFormat="1" applyFont="1" applyFill="1" applyAlignment="1">
      <alignment/>
    </xf>
    <xf numFmtId="0" fontId="14" fillId="0" borderId="0" xfId="0" applyFont="1" applyFill="1" applyAlignment="1">
      <alignment/>
    </xf>
    <xf numFmtId="0" fontId="14" fillId="0" borderId="0" xfId="0" applyFont="1" applyFill="1" applyBorder="1" applyAlignment="1">
      <alignment/>
    </xf>
    <xf numFmtId="49" fontId="14" fillId="2" borderId="0" xfId="0" applyNumberFormat="1" applyFont="1" applyFill="1" applyAlignment="1">
      <alignment/>
    </xf>
    <xf numFmtId="3" fontId="29" fillId="2" borderId="0" xfId="0" applyNumberFormat="1" applyFont="1" applyFill="1" applyAlignment="1">
      <alignment/>
    </xf>
    <xf numFmtId="49" fontId="14" fillId="2" borderId="0" xfId="0" applyNumberFormat="1" applyFont="1" applyFill="1" applyAlignment="1">
      <alignment horizontal="center"/>
    </xf>
    <xf numFmtId="3" fontId="30" fillId="2" borderId="0" xfId="0" applyNumberFormat="1" applyFont="1" applyFill="1" applyAlignment="1">
      <alignment/>
    </xf>
    <xf numFmtId="192" fontId="30" fillId="2" borderId="0" xfId="0" applyNumberFormat="1" applyFont="1" applyFill="1" applyAlignment="1">
      <alignment/>
    </xf>
    <xf numFmtId="0" fontId="14" fillId="2" borderId="0" xfId="0" applyFont="1" applyFill="1" applyAlignment="1">
      <alignment/>
    </xf>
    <xf numFmtId="0" fontId="14" fillId="2" borderId="0" xfId="0" applyFont="1" applyFill="1" applyBorder="1" applyAlignment="1">
      <alignment/>
    </xf>
    <xf numFmtId="49" fontId="21" fillId="0" borderId="0" xfId="0" applyNumberFormat="1" applyFont="1" applyFill="1" applyAlignment="1">
      <alignment/>
    </xf>
    <xf numFmtId="3" fontId="21" fillId="0" borderId="0" xfId="0" applyNumberFormat="1" applyFont="1" applyFill="1" applyAlignment="1">
      <alignment/>
    </xf>
    <xf numFmtId="49" fontId="21" fillId="0" borderId="0" xfId="0" applyNumberFormat="1" applyFont="1" applyFill="1" applyAlignment="1">
      <alignment horizontal="center"/>
    </xf>
    <xf numFmtId="3" fontId="31" fillId="0" borderId="0" xfId="0" applyNumberFormat="1" applyFont="1" applyFill="1" applyAlignment="1">
      <alignment/>
    </xf>
    <xf numFmtId="192" fontId="21" fillId="0" borderId="0" xfId="0" applyNumberFormat="1" applyFont="1" applyFill="1" applyAlignment="1">
      <alignment/>
    </xf>
    <xf numFmtId="0" fontId="21" fillId="0" borderId="0" xfId="0" applyFont="1" applyFill="1" applyAlignment="1">
      <alignment/>
    </xf>
    <xf numFmtId="0" fontId="21" fillId="0" borderId="0" xfId="0" applyFont="1" applyFill="1" applyBorder="1" applyAlignment="1">
      <alignment/>
    </xf>
    <xf numFmtId="49" fontId="21" fillId="2" borderId="0" xfId="0" applyNumberFormat="1" applyFont="1" applyFill="1" applyAlignment="1">
      <alignment/>
    </xf>
    <xf numFmtId="3" fontId="21" fillId="2" borderId="0" xfId="0" applyNumberFormat="1" applyFont="1" applyFill="1" applyAlignment="1">
      <alignment/>
    </xf>
    <xf numFmtId="49" fontId="21" fillId="2" borderId="0" xfId="0" applyNumberFormat="1" applyFont="1" applyFill="1" applyAlignment="1">
      <alignment horizontal="center"/>
    </xf>
    <xf numFmtId="3" fontId="31" fillId="2" borderId="0" xfId="0" applyNumberFormat="1" applyFont="1" applyFill="1" applyAlignment="1">
      <alignment/>
    </xf>
    <xf numFmtId="192" fontId="21" fillId="2" borderId="0" xfId="0" applyNumberFormat="1" applyFont="1" applyFill="1" applyAlignment="1">
      <alignment/>
    </xf>
    <xf numFmtId="0" fontId="21" fillId="2" borderId="0" xfId="0" applyFont="1" applyFill="1" applyAlignment="1">
      <alignment/>
    </xf>
    <xf numFmtId="0" fontId="21" fillId="2" borderId="0" xfId="0" applyFont="1" applyFill="1" applyBorder="1" applyAlignment="1">
      <alignment/>
    </xf>
    <xf numFmtId="3" fontId="32" fillId="0" borderId="2" xfId="0" applyNumberFormat="1" applyFont="1" applyBorder="1" applyAlignment="1">
      <alignment/>
    </xf>
    <xf numFmtId="49" fontId="1" fillId="0" borderId="2" xfId="0" applyNumberFormat="1" applyFont="1" applyBorder="1" applyAlignment="1">
      <alignment horizontal="center"/>
    </xf>
    <xf numFmtId="0" fontId="1" fillId="0" borderId="2" xfId="0" applyFont="1" applyBorder="1" applyAlignment="1">
      <alignment/>
    </xf>
    <xf numFmtId="3" fontId="14" fillId="2" borderId="0" xfId="0" applyNumberFormat="1" applyFont="1" applyFill="1" applyAlignment="1">
      <alignment/>
    </xf>
    <xf numFmtId="49" fontId="1" fillId="0" borderId="0" xfId="0" applyNumberFormat="1" applyFont="1" applyAlignment="1">
      <alignment/>
    </xf>
    <xf numFmtId="49" fontId="14" fillId="0" borderId="0" xfId="0" applyNumberFormat="1" applyFont="1" applyAlignment="1">
      <alignment/>
    </xf>
    <xf numFmtId="49" fontId="14" fillId="0" borderId="0" xfId="0" applyNumberFormat="1" applyFont="1" applyAlignment="1">
      <alignment horizontal="center"/>
    </xf>
    <xf numFmtId="190" fontId="14" fillId="0" borderId="0" xfId="0" applyNumberFormat="1" applyFont="1" applyAlignment="1">
      <alignment/>
    </xf>
    <xf numFmtId="0" fontId="14" fillId="0" borderId="0" xfId="0" applyFont="1" applyAlignment="1">
      <alignment/>
    </xf>
    <xf numFmtId="192" fontId="18" fillId="0" borderId="2" xfId="0" applyNumberFormat="1" applyFont="1" applyBorder="1" applyAlignment="1">
      <alignment/>
    </xf>
    <xf numFmtId="3" fontId="14" fillId="0" borderId="0" xfId="0" applyNumberFormat="1" applyFont="1" applyFill="1" applyAlignment="1">
      <alignment/>
    </xf>
    <xf numFmtId="3" fontId="32" fillId="0" borderId="2" xfId="0" applyNumberFormat="1" applyFont="1" applyFill="1" applyBorder="1" applyAlignment="1">
      <alignment/>
    </xf>
    <xf numFmtId="3" fontId="32" fillId="2" borderId="0" xfId="0" applyNumberFormat="1" applyFont="1" applyFill="1" applyAlignment="1">
      <alignment/>
    </xf>
    <xf numFmtId="3" fontId="0" fillId="0" borderId="2" xfId="0" applyNumberFormat="1" applyFont="1" applyFill="1" applyBorder="1" applyAlignment="1">
      <alignment/>
    </xf>
    <xf numFmtId="3" fontId="10" fillId="0" borderId="0" xfId="0" applyNumberFormat="1" applyFont="1" applyFill="1" applyAlignment="1">
      <alignment/>
    </xf>
    <xf numFmtId="3" fontId="9" fillId="0" borderId="2" xfId="0" applyNumberFormat="1" applyFont="1" applyBorder="1" applyAlignment="1">
      <alignment/>
    </xf>
    <xf numFmtId="3" fontId="10" fillId="0" borderId="0" xfId="0" applyNumberFormat="1" applyFont="1" applyAlignment="1" quotePrefix="1">
      <alignment/>
    </xf>
    <xf numFmtId="1" fontId="10" fillId="0" borderId="0" xfId="0" applyNumberFormat="1" applyFont="1" applyFill="1" applyAlignment="1">
      <alignment/>
    </xf>
    <xf numFmtId="3" fontId="17" fillId="0" borderId="0" xfId="0" applyNumberFormat="1" applyFont="1" applyAlignment="1">
      <alignment/>
    </xf>
    <xf numFmtId="1" fontId="3" fillId="0" borderId="0" xfId="0" applyNumberFormat="1" applyFont="1" applyAlignment="1">
      <alignment/>
    </xf>
    <xf numFmtId="3" fontId="3" fillId="0" borderId="0" xfId="0" applyNumberFormat="1" applyFont="1" applyAlignment="1" quotePrefix="1">
      <alignment/>
    </xf>
    <xf numFmtId="3" fontId="3" fillId="0" borderId="0" xfId="0" applyNumberFormat="1" applyFont="1" applyFill="1" applyAlignment="1" quotePrefix="1">
      <alignment/>
    </xf>
    <xf numFmtId="3" fontId="15" fillId="2" borderId="0" xfId="0" applyNumberFormat="1" applyFont="1" applyFill="1" applyAlignment="1">
      <alignment/>
    </xf>
    <xf numFmtId="3" fontId="19" fillId="2" borderId="0" xfId="0" applyNumberFormat="1" applyFont="1" applyFill="1" applyAlignment="1">
      <alignment/>
    </xf>
    <xf numFmtId="3" fontId="19" fillId="0" borderId="0" xfId="0" applyNumberFormat="1" applyFont="1" applyFill="1" applyAlignment="1">
      <alignment/>
    </xf>
    <xf numFmtId="3" fontId="19" fillId="0" borderId="0" xfId="0" applyNumberFormat="1" applyFont="1" applyAlignment="1" quotePrefix="1">
      <alignment/>
    </xf>
    <xf numFmtId="3" fontId="21" fillId="0" borderId="0" xfId="0" applyNumberFormat="1" applyFont="1" applyAlignment="1">
      <alignment/>
    </xf>
    <xf numFmtId="3" fontId="21" fillId="0" borderId="0" xfId="0" applyNumberFormat="1" applyFont="1" applyAlignment="1" quotePrefix="1">
      <alignment/>
    </xf>
    <xf numFmtId="190" fontId="19" fillId="0" borderId="0" xfId="0" applyNumberFormat="1" applyFont="1" applyFill="1" applyBorder="1" applyAlignment="1">
      <alignment horizontal="right"/>
    </xf>
    <xf numFmtId="190" fontId="19" fillId="0" borderId="0" xfId="0" applyNumberFormat="1" applyFont="1" applyFill="1" applyAlignment="1">
      <alignment/>
    </xf>
    <xf numFmtId="1" fontId="19" fillId="0" borderId="0" xfId="0" applyNumberFormat="1" applyFont="1" applyAlignment="1">
      <alignment/>
    </xf>
    <xf numFmtId="3" fontId="33" fillId="0" borderId="0" xfId="0" applyNumberFormat="1" applyFont="1" applyAlignment="1">
      <alignment/>
    </xf>
    <xf numFmtId="3" fontId="3" fillId="0" borderId="2" xfId="0" applyNumberFormat="1" applyFont="1" applyBorder="1" applyAlignment="1">
      <alignment/>
    </xf>
    <xf numFmtId="3" fontId="19" fillId="0" borderId="0" xfId="0" applyNumberFormat="1" applyFont="1" applyFill="1" applyAlignment="1">
      <alignment/>
    </xf>
    <xf numFmtId="3" fontId="19" fillId="0" borderId="0" xfId="0" applyNumberFormat="1" applyFont="1" applyFill="1" applyBorder="1" applyAlignment="1" quotePrefix="1">
      <alignment/>
    </xf>
    <xf numFmtId="3" fontId="20" fillId="0" borderId="0" xfId="0" applyNumberFormat="1" applyFont="1" applyAlignment="1">
      <alignment/>
    </xf>
    <xf numFmtId="1" fontId="20" fillId="2" borderId="0" xfId="0" applyNumberFormat="1" applyFont="1" applyFill="1" applyAlignment="1">
      <alignment/>
    </xf>
    <xf numFmtId="1" fontId="20" fillId="0" borderId="0" xfId="0" applyNumberFormat="1" applyFont="1" applyFill="1" applyAlignment="1">
      <alignment/>
    </xf>
    <xf numFmtId="3" fontId="34" fillId="0" borderId="0" xfId="0" applyNumberFormat="1" applyFont="1" applyAlignment="1">
      <alignment/>
    </xf>
    <xf numFmtId="49" fontId="0" fillId="0" borderId="1" xfId="0" applyNumberFormat="1" applyFill="1" applyBorder="1" applyAlignment="1">
      <alignment/>
    </xf>
    <xf numFmtId="49" fontId="0" fillId="0" borderId="0" xfId="0" applyNumberFormat="1" applyFill="1" applyBorder="1" applyAlignment="1">
      <alignment/>
    </xf>
    <xf numFmtId="3" fontId="0" fillId="2" borderId="0" xfId="0" applyNumberFormat="1" applyFont="1" applyFill="1" applyAlignment="1">
      <alignment/>
    </xf>
    <xf numFmtId="3" fontId="1" fillId="0" borderId="2" xfId="0" applyNumberFormat="1" applyFont="1" applyFill="1" applyBorder="1" applyAlignment="1">
      <alignment/>
    </xf>
    <xf numFmtId="192" fontId="19" fillId="0" borderId="0" xfId="0" applyNumberFormat="1" applyFont="1" applyFill="1" applyAlignment="1">
      <alignment/>
    </xf>
    <xf numFmtId="0" fontId="19" fillId="0" borderId="0" xfId="0" applyFont="1" applyFill="1" applyAlignment="1">
      <alignment/>
    </xf>
    <xf numFmtId="0" fontId="19" fillId="0" borderId="0" xfId="0" applyFont="1" applyFill="1" applyBorder="1" applyAlignment="1">
      <alignment/>
    </xf>
    <xf numFmtId="0" fontId="19" fillId="0" borderId="0" xfId="0" applyFont="1" applyAlignment="1">
      <alignment/>
    </xf>
    <xf numFmtId="3" fontId="35" fillId="0" borderId="0" xfId="0" applyNumberFormat="1" applyFont="1" applyFill="1" applyAlignment="1">
      <alignment/>
    </xf>
    <xf numFmtId="197" fontId="19" fillId="0" borderId="0" xfId="0" applyNumberFormat="1" applyFont="1" applyFill="1" applyAlignment="1">
      <alignment/>
    </xf>
    <xf numFmtId="192" fontId="19" fillId="0" borderId="0" xfId="0" applyNumberFormat="1" applyFont="1" applyAlignment="1">
      <alignment/>
    </xf>
    <xf numFmtId="3" fontId="36" fillId="0" borderId="0" xfId="0" applyNumberFormat="1" applyFont="1" applyFill="1" applyAlignment="1">
      <alignment/>
    </xf>
    <xf numFmtId="49" fontId="37" fillId="0" borderId="0" xfId="0" applyNumberFormat="1" applyFont="1" applyFill="1" applyAlignment="1">
      <alignment/>
    </xf>
    <xf numFmtId="192" fontId="35" fillId="0" borderId="0" xfId="0" applyNumberFormat="1" applyFont="1" applyAlignment="1">
      <alignment/>
    </xf>
    <xf numFmtId="0" fontId="0" fillId="2" borderId="0" xfId="0" applyFill="1" applyAlignment="1">
      <alignment horizontal="center"/>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348"/>
  <sheetViews>
    <sheetView workbookViewId="0" topLeftCell="A1">
      <pane ySplit="5" topLeftCell="BM6" activePane="bottomLeft" state="frozen"/>
      <selection pane="topLeft" activeCell="A1" sqref="A1"/>
      <selection pane="bottomLeft" activeCell="E240" sqref="E240"/>
    </sheetView>
  </sheetViews>
  <sheetFormatPr defaultColWidth="9.140625" defaultRowHeight="12.75" zeroHeight="1"/>
  <cols>
    <col min="1" max="1" width="5.140625" style="1" customWidth="1"/>
    <col min="2" max="2" width="10.28125" style="6" customWidth="1"/>
    <col min="3" max="3" width="14.00390625" style="1" customWidth="1"/>
    <col min="4" max="4" width="14.57421875" style="1" customWidth="1"/>
    <col min="5" max="5" width="9.57421875" style="1" customWidth="1"/>
    <col min="6" max="6" width="9.140625" style="31" customWidth="1"/>
    <col min="7" max="7" width="6.8515625" style="31" customWidth="1"/>
    <col min="8" max="8" width="10.140625" style="6" customWidth="1"/>
    <col min="9" max="9" width="8.28125" style="5" customWidth="1"/>
    <col min="10" max="10" width="18.28125" style="0" customWidth="1"/>
    <col min="11" max="11" width="9.8515625" style="19" customWidth="1"/>
    <col min="12" max="16384" width="9.8515625" style="0" hidden="1" customWidth="1"/>
  </cols>
  <sheetData>
    <row r="1" spans="1:9" ht="15.75" customHeight="1">
      <c r="A1" s="21" t="s">
        <v>24</v>
      </c>
      <c r="B1" s="12"/>
      <c r="C1" s="13"/>
      <c r="D1" s="13"/>
      <c r="E1" s="14"/>
      <c r="F1" s="13"/>
      <c r="G1" s="13"/>
      <c r="H1" s="12"/>
      <c r="I1" s="4"/>
    </row>
    <row r="2" spans="1:9" ht="17.25" customHeight="1">
      <c r="A2" s="15"/>
      <c r="B2" s="280" t="s">
        <v>1015</v>
      </c>
      <c r="C2" s="280"/>
      <c r="D2" s="280"/>
      <c r="E2" s="280"/>
      <c r="F2" s="280"/>
      <c r="G2" s="280"/>
      <c r="H2" s="280"/>
      <c r="I2" s="25"/>
    </row>
    <row r="3" spans="1:9" s="19" customFormat="1" ht="18" customHeight="1">
      <c r="A3" s="16"/>
      <c r="B3" s="17"/>
      <c r="C3" s="17"/>
      <c r="D3" s="17"/>
      <c r="E3" s="17"/>
      <c r="F3" s="17"/>
      <c r="G3" s="17"/>
      <c r="H3" s="17"/>
      <c r="I3" s="18"/>
    </row>
    <row r="4" spans="1:9" ht="15" customHeight="1">
      <c r="A4" s="15"/>
      <c r="B4" s="23" t="s">
        <v>16</v>
      </c>
      <c r="C4" s="22" t="s">
        <v>22</v>
      </c>
      <c r="D4" s="22" t="s">
        <v>17</v>
      </c>
      <c r="E4" s="22" t="s">
        <v>23</v>
      </c>
      <c r="F4" s="22" t="s">
        <v>18</v>
      </c>
      <c r="G4" s="20" t="s">
        <v>20</v>
      </c>
      <c r="H4" s="23" t="s">
        <v>19</v>
      </c>
      <c r="I4" s="24" t="s">
        <v>21</v>
      </c>
    </row>
    <row r="5" spans="1:11" ht="18.75" customHeight="1">
      <c r="A5" s="266"/>
      <c r="B5" s="27" t="s">
        <v>939</v>
      </c>
      <c r="C5" s="27"/>
      <c r="D5" s="27"/>
      <c r="E5" s="27"/>
      <c r="F5" s="32"/>
      <c r="G5" s="30"/>
      <c r="H5" s="28">
        <v>0</v>
      </c>
      <c r="I5" s="29">
        <v>535</v>
      </c>
      <c r="K5" s="104">
        <v>535</v>
      </c>
    </row>
    <row r="6" spans="1:11" ht="12.75">
      <c r="A6" s="16"/>
      <c r="B6" s="33"/>
      <c r="C6" s="16"/>
      <c r="D6" s="16"/>
      <c r="E6" s="16"/>
      <c r="F6" s="34"/>
      <c r="H6" s="6">
        <v>0</v>
      </c>
      <c r="I6" s="26">
        <v>0</v>
      </c>
      <c r="K6" s="104">
        <v>535</v>
      </c>
    </row>
    <row r="7" spans="1:11" ht="12.75">
      <c r="A7" s="16"/>
      <c r="I7" s="26"/>
      <c r="K7" s="104">
        <v>535</v>
      </c>
    </row>
    <row r="8" spans="1:11" ht="12.75">
      <c r="A8" s="267"/>
      <c r="B8" s="87" t="s">
        <v>932</v>
      </c>
      <c r="C8" s="88"/>
      <c r="D8" s="88" t="s">
        <v>933</v>
      </c>
      <c r="E8" s="88" t="s">
        <v>934</v>
      </c>
      <c r="F8" s="89"/>
      <c r="G8" s="90"/>
      <c r="H8" s="91"/>
      <c r="I8" s="92" t="s">
        <v>935</v>
      </c>
      <c r="J8" s="93"/>
      <c r="K8" s="104">
        <v>535</v>
      </c>
    </row>
    <row r="9" spans="1:12" ht="12.75">
      <c r="A9" s="267"/>
      <c r="B9" s="87">
        <v>1876545</v>
      </c>
      <c r="C9" s="94"/>
      <c r="D9" s="88" t="s">
        <v>27</v>
      </c>
      <c r="E9" s="95" t="s">
        <v>965</v>
      </c>
      <c r="F9" s="96"/>
      <c r="G9" s="97"/>
      <c r="H9" s="98">
        <v>-1876545</v>
      </c>
      <c r="I9" s="99">
        <v>3507.5607476635514</v>
      </c>
      <c r="J9" s="2"/>
      <c r="K9" s="104">
        <v>535</v>
      </c>
      <c r="L9" s="100"/>
    </row>
    <row r="10" spans="1:12" ht="12.75">
      <c r="A10" s="267"/>
      <c r="B10" s="87">
        <v>779150</v>
      </c>
      <c r="C10" s="94"/>
      <c r="D10" s="88" t="s">
        <v>434</v>
      </c>
      <c r="E10" s="95" t="s">
        <v>12</v>
      </c>
      <c r="F10" s="96"/>
      <c r="G10" s="97"/>
      <c r="H10" s="98">
        <v>-2655695</v>
      </c>
      <c r="I10" s="99">
        <v>1456.3551401869158</v>
      </c>
      <c r="J10" s="2"/>
      <c r="K10" s="104">
        <v>535</v>
      </c>
      <c r="L10" s="100"/>
    </row>
    <row r="11" spans="1:12" ht="12.75">
      <c r="A11" s="267"/>
      <c r="B11" s="87">
        <v>1115700</v>
      </c>
      <c r="C11" s="94"/>
      <c r="D11" s="88" t="s">
        <v>487</v>
      </c>
      <c r="E11" s="95" t="s">
        <v>936</v>
      </c>
      <c r="F11" s="96"/>
      <c r="G11" s="97"/>
      <c r="H11" s="98">
        <v>-3771395</v>
      </c>
      <c r="I11" s="99">
        <v>2085.4205607476633</v>
      </c>
      <c r="J11" s="2"/>
      <c r="K11" s="104">
        <v>535</v>
      </c>
      <c r="L11" s="100"/>
    </row>
    <row r="12" spans="1:12" ht="12.75">
      <c r="A12" s="267"/>
      <c r="B12" s="87">
        <v>892960</v>
      </c>
      <c r="C12" s="94"/>
      <c r="D12" s="88" t="s">
        <v>629</v>
      </c>
      <c r="E12" s="95" t="s">
        <v>972</v>
      </c>
      <c r="F12" s="96"/>
      <c r="G12" s="97"/>
      <c r="H12" s="98">
        <v>-4664355</v>
      </c>
      <c r="I12" s="99">
        <v>1669.0841121495328</v>
      </c>
      <c r="J12" s="2"/>
      <c r="K12" s="104">
        <v>535</v>
      </c>
      <c r="L12" s="100"/>
    </row>
    <row r="13" spans="1:12" ht="12.75">
      <c r="A13" s="267"/>
      <c r="B13" s="87">
        <v>149533</v>
      </c>
      <c r="C13" s="94"/>
      <c r="D13" s="88" t="s">
        <v>794</v>
      </c>
      <c r="E13" s="95"/>
      <c r="F13" s="96"/>
      <c r="G13" s="97"/>
      <c r="H13" s="98">
        <v>-4813888</v>
      </c>
      <c r="I13" s="99">
        <v>279.5009345794393</v>
      </c>
      <c r="J13" s="2"/>
      <c r="K13" s="104">
        <v>535</v>
      </c>
      <c r="L13" s="100"/>
    </row>
    <row r="14" spans="1:12" ht="12.75">
      <c r="A14" s="267"/>
      <c r="B14" s="87">
        <v>1542400</v>
      </c>
      <c r="C14" s="94"/>
      <c r="D14" s="88" t="s">
        <v>805</v>
      </c>
      <c r="E14" s="94" t="s">
        <v>937</v>
      </c>
      <c r="F14" s="96"/>
      <c r="G14" s="97"/>
      <c r="H14" s="98">
        <v>-6356288</v>
      </c>
      <c r="I14" s="99">
        <v>2882.9906542056074</v>
      </c>
      <c r="J14" s="2"/>
      <c r="K14" s="104">
        <v>535</v>
      </c>
      <c r="L14" s="100"/>
    </row>
    <row r="15" spans="1:12" ht="12.75">
      <c r="A15" s="267"/>
      <c r="B15" s="87">
        <v>351977</v>
      </c>
      <c r="C15" s="94"/>
      <c r="D15" s="88" t="s">
        <v>869</v>
      </c>
      <c r="E15" s="94"/>
      <c r="F15" s="96"/>
      <c r="G15" s="97"/>
      <c r="H15" s="98">
        <v>-6708265</v>
      </c>
      <c r="I15" s="99">
        <v>657.9009345794393</v>
      </c>
      <c r="J15" s="2"/>
      <c r="K15" s="104">
        <v>535</v>
      </c>
      <c r="L15" s="100"/>
    </row>
    <row r="16" spans="1:12" ht="12.75">
      <c r="A16" s="267"/>
      <c r="B16" s="87">
        <v>0</v>
      </c>
      <c r="C16" s="94"/>
      <c r="D16" s="88" t="s">
        <v>938</v>
      </c>
      <c r="E16" s="94"/>
      <c r="F16" s="96"/>
      <c r="G16" s="97"/>
      <c r="H16" s="98">
        <v>-6708265</v>
      </c>
      <c r="I16" s="99">
        <v>0</v>
      </c>
      <c r="J16" s="2"/>
      <c r="K16" s="104">
        <v>535</v>
      </c>
      <c r="L16" s="100"/>
    </row>
    <row r="17" spans="1:12" ht="12.75">
      <c r="A17" s="267"/>
      <c r="B17" s="91">
        <v>6708265</v>
      </c>
      <c r="C17" s="101" t="s">
        <v>1007</v>
      </c>
      <c r="D17" s="102"/>
      <c r="E17" s="102"/>
      <c r="F17" s="97"/>
      <c r="G17" s="97"/>
      <c r="H17" s="98">
        <v>0</v>
      </c>
      <c r="I17" s="103">
        <v>12538.81308411215</v>
      </c>
      <c r="J17" s="2"/>
      <c r="K17" s="104">
        <v>535</v>
      </c>
      <c r="L17" s="100"/>
    </row>
    <row r="18" spans="1:11" ht="12.75">
      <c r="A18" s="16"/>
      <c r="I18" s="26"/>
      <c r="K18" s="104">
        <v>535</v>
      </c>
    </row>
    <row r="19" spans="1:11" ht="12.75">
      <c r="A19" s="16"/>
      <c r="B19" s="36"/>
      <c r="C19" s="37"/>
      <c r="D19" s="16"/>
      <c r="E19" s="37"/>
      <c r="G19" s="35"/>
      <c r="H19" s="6">
        <v>0</v>
      </c>
      <c r="I19" s="26">
        <v>0</v>
      </c>
      <c r="K19" s="104">
        <v>535</v>
      </c>
    </row>
    <row r="20" spans="1:11" ht="12.75">
      <c r="A20" s="16"/>
      <c r="B20" s="38"/>
      <c r="C20" s="16"/>
      <c r="D20" s="16"/>
      <c r="E20" s="39"/>
      <c r="G20" s="40"/>
      <c r="H20" s="6">
        <v>0</v>
      </c>
      <c r="I20" s="26">
        <v>0</v>
      </c>
      <c r="K20" s="104">
        <v>535</v>
      </c>
    </row>
    <row r="21" spans="1:11" s="72" customFormat="1" ht="13.5" thickBot="1">
      <c r="A21" s="58"/>
      <c r="B21" s="108">
        <v>1876545</v>
      </c>
      <c r="C21" s="58"/>
      <c r="D21" s="59" t="s">
        <v>27</v>
      </c>
      <c r="E21" s="58"/>
      <c r="F21" s="70"/>
      <c r="G21" s="60"/>
      <c r="H21" s="61">
        <v>-1876545</v>
      </c>
      <c r="I21" s="71">
        <v>3507.5607476635514</v>
      </c>
      <c r="K21" s="104">
        <v>535</v>
      </c>
    </row>
    <row r="22" spans="1:11" s="19" customFormat="1" ht="12.75">
      <c r="A22" s="16"/>
      <c r="B22" s="161"/>
      <c r="C22" s="1"/>
      <c r="D22" s="16"/>
      <c r="E22" s="1"/>
      <c r="F22" s="31"/>
      <c r="G22" s="35"/>
      <c r="H22" s="6">
        <v>0</v>
      </c>
      <c r="I22" s="45">
        <v>0</v>
      </c>
      <c r="K22" s="104">
        <v>535</v>
      </c>
    </row>
    <row r="23" spans="1:11" ht="12.75">
      <c r="A23" s="16"/>
      <c r="B23" s="161"/>
      <c r="C23" s="37"/>
      <c r="D23" s="16"/>
      <c r="E23" s="37"/>
      <c r="G23" s="35"/>
      <c r="H23" s="6">
        <v>0</v>
      </c>
      <c r="I23" s="26">
        <v>0</v>
      </c>
      <c r="K23" s="104">
        <v>535</v>
      </c>
    </row>
    <row r="24" spans="1:11" s="68" customFormat="1" ht="12.75">
      <c r="A24" s="16"/>
      <c r="B24" s="111">
        <v>63450</v>
      </c>
      <c r="C24" s="47" t="s">
        <v>25</v>
      </c>
      <c r="D24" s="48" t="s">
        <v>945</v>
      </c>
      <c r="E24" s="47" t="s">
        <v>26</v>
      </c>
      <c r="F24" s="22"/>
      <c r="G24" s="22"/>
      <c r="H24" s="46">
        <v>-63450</v>
      </c>
      <c r="I24" s="67">
        <v>118.59813084112149</v>
      </c>
      <c r="K24" s="104">
        <v>535</v>
      </c>
    </row>
    <row r="25" spans="1:12" ht="12.75">
      <c r="A25" s="16"/>
      <c r="B25" s="161"/>
      <c r="C25" s="16"/>
      <c r="D25" s="16"/>
      <c r="E25" s="16"/>
      <c r="G25" s="34"/>
      <c r="H25" s="6">
        <v>0</v>
      </c>
      <c r="I25" s="26">
        <v>0</v>
      </c>
      <c r="J25" s="41"/>
      <c r="K25" s="104">
        <v>535</v>
      </c>
      <c r="L25" s="44">
        <v>500</v>
      </c>
    </row>
    <row r="26" spans="1:11" ht="12.75">
      <c r="A26" s="16"/>
      <c r="B26" s="11"/>
      <c r="H26" s="6">
        <v>0</v>
      </c>
      <c r="I26" s="26">
        <v>0</v>
      </c>
      <c r="K26" s="104">
        <v>535</v>
      </c>
    </row>
    <row r="27" spans="1:11" s="68" customFormat="1" ht="12.75">
      <c r="A27" s="16"/>
      <c r="B27" s="111">
        <v>143000</v>
      </c>
      <c r="C27" s="47" t="s">
        <v>61</v>
      </c>
      <c r="D27" s="48" t="s">
        <v>946</v>
      </c>
      <c r="E27" s="47" t="s">
        <v>940</v>
      </c>
      <c r="F27" s="22"/>
      <c r="G27" s="22"/>
      <c r="H27" s="46">
        <v>-143000</v>
      </c>
      <c r="I27" s="67">
        <v>267.2897196261682</v>
      </c>
      <c r="K27" s="104">
        <v>535</v>
      </c>
    </row>
    <row r="28" spans="1:11" ht="12.75">
      <c r="A28" s="16"/>
      <c r="B28" s="11"/>
      <c r="H28" s="6">
        <v>0</v>
      </c>
      <c r="I28" s="26">
        <v>0</v>
      </c>
      <c r="K28" s="104">
        <v>535</v>
      </c>
    </row>
    <row r="29" spans="1:11" ht="12.75">
      <c r="A29" s="16"/>
      <c r="B29" s="247"/>
      <c r="H29" s="6">
        <v>0</v>
      </c>
      <c r="I29" s="26">
        <v>0</v>
      </c>
      <c r="K29" s="104">
        <v>535</v>
      </c>
    </row>
    <row r="30" spans="1:11" s="68" customFormat="1" ht="12.75">
      <c r="A30" s="16"/>
      <c r="B30" s="111">
        <v>37000</v>
      </c>
      <c r="C30" s="47" t="s">
        <v>86</v>
      </c>
      <c r="D30" s="48" t="s">
        <v>944</v>
      </c>
      <c r="E30" s="47" t="s">
        <v>87</v>
      </c>
      <c r="F30" s="22"/>
      <c r="G30" s="22"/>
      <c r="H30" s="46">
        <v>-37000</v>
      </c>
      <c r="I30" s="67">
        <v>69.1588785046729</v>
      </c>
      <c r="K30" s="104">
        <v>535</v>
      </c>
    </row>
    <row r="31" spans="1:11" ht="12.75">
      <c r="A31" s="16"/>
      <c r="B31" s="11"/>
      <c r="H31" s="6">
        <v>0</v>
      </c>
      <c r="I31" s="26">
        <v>0</v>
      </c>
      <c r="K31" s="104">
        <v>535</v>
      </c>
    </row>
    <row r="32" spans="1:11" ht="12.75">
      <c r="A32" s="16"/>
      <c r="B32" s="11"/>
      <c r="H32" s="6">
        <v>0</v>
      </c>
      <c r="I32" s="26">
        <v>0</v>
      </c>
      <c r="K32" s="104">
        <v>535</v>
      </c>
    </row>
    <row r="33" spans="1:11" s="68" customFormat="1" ht="12.75">
      <c r="A33" s="16"/>
      <c r="B33" s="111">
        <v>34500</v>
      </c>
      <c r="C33" s="47" t="s">
        <v>100</v>
      </c>
      <c r="D33" s="48" t="s">
        <v>943</v>
      </c>
      <c r="E33" s="47" t="s">
        <v>101</v>
      </c>
      <c r="F33" s="22"/>
      <c r="G33" s="22"/>
      <c r="H33" s="46">
        <v>-34500</v>
      </c>
      <c r="I33" s="67">
        <v>64.48598130841121</v>
      </c>
      <c r="K33" s="104">
        <v>535</v>
      </c>
    </row>
    <row r="34" spans="1:11" ht="12.75">
      <c r="A34" s="16"/>
      <c r="B34" s="11"/>
      <c r="H34" s="6">
        <v>0</v>
      </c>
      <c r="I34" s="26">
        <v>0</v>
      </c>
      <c r="K34" s="104">
        <v>535</v>
      </c>
    </row>
    <row r="35" spans="1:11" ht="12.75">
      <c r="A35" s="16"/>
      <c r="B35" s="11"/>
      <c r="H35" s="6">
        <v>0</v>
      </c>
      <c r="I35" s="26">
        <v>0</v>
      </c>
      <c r="K35" s="104">
        <v>535</v>
      </c>
    </row>
    <row r="36" spans="1:11" s="68" customFormat="1" ht="12.75">
      <c r="A36" s="16"/>
      <c r="B36" s="111">
        <v>10300</v>
      </c>
      <c r="C36" s="47" t="s">
        <v>116</v>
      </c>
      <c r="D36" s="48" t="s">
        <v>942</v>
      </c>
      <c r="E36" s="47" t="s">
        <v>117</v>
      </c>
      <c r="F36" s="22"/>
      <c r="G36" s="22"/>
      <c r="H36" s="46">
        <v>-10300</v>
      </c>
      <c r="I36" s="67">
        <v>19.252336448598133</v>
      </c>
      <c r="K36" s="104">
        <v>535</v>
      </c>
    </row>
    <row r="37" spans="1:11" ht="12.75">
      <c r="A37" s="16"/>
      <c r="B37" s="11"/>
      <c r="H37" s="6">
        <v>0</v>
      </c>
      <c r="I37" s="26">
        <v>0</v>
      </c>
      <c r="K37" s="104">
        <v>535</v>
      </c>
    </row>
    <row r="38" spans="1:11" ht="12.75">
      <c r="A38" s="16"/>
      <c r="B38" s="11"/>
      <c r="H38" s="6">
        <v>0</v>
      </c>
      <c r="I38" s="26">
        <v>0</v>
      </c>
      <c r="K38" s="104">
        <v>535</v>
      </c>
    </row>
    <row r="39" spans="1:11" s="68" customFormat="1" ht="12.75">
      <c r="A39" s="16"/>
      <c r="B39" s="111">
        <v>119050</v>
      </c>
      <c r="C39" s="47" t="s">
        <v>126</v>
      </c>
      <c r="D39" s="105" t="s">
        <v>941</v>
      </c>
      <c r="E39" s="47" t="s">
        <v>127</v>
      </c>
      <c r="F39" s="22"/>
      <c r="G39" s="22"/>
      <c r="H39" s="46">
        <v>-119050</v>
      </c>
      <c r="I39" s="67">
        <v>222.52336448598132</v>
      </c>
      <c r="K39" s="104">
        <v>535</v>
      </c>
    </row>
    <row r="40" spans="1:11" ht="12.75">
      <c r="A40" s="16"/>
      <c r="B40" s="11"/>
      <c r="H40" s="6">
        <v>0</v>
      </c>
      <c r="I40" s="26">
        <v>0</v>
      </c>
      <c r="K40" s="104">
        <v>535</v>
      </c>
    </row>
    <row r="41" spans="1:11" ht="12.75">
      <c r="A41" s="16"/>
      <c r="B41" s="11"/>
      <c r="D41" s="16"/>
      <c r="H41" s="6">
        <v>0</v>
      </c>
      <c r="I41" s="26">
        <v>0</v>
      </c>
      <c r="K41" s="104">
        <v>535</v>
      </c>
    </row>
    <row r="42" spans="1:11" s="68" customFormat="1" ht="12.75">
      <c r="A42" s="16"/>
      <c r="B42" s="111">
        <v>22600</v>
      </c>
      <c r="C42" s="47" t="s">
        <v>169</v>
      </c>
      <c r="D42" s="48" t="s">
        <v>947</v>
      </c>
      <c r="E42" s="47" t="s">
        <v>170</v>
      </c>
      <c r="F42" s="22"/>
      <c r="G42" s="22"/>
      <c r="H42" s="46">
        <v>-38350</v>
      </c>
      <c r="I42" s="67">
        <v>42.242990654205606</v>
      </c>
      <c r="K42" s="104">
        <v>535</v>
      </c>
    </row>
    <row r="43" spans="1:11" ht="12.75">
      <c r="A43" s="16"/>
      <c r="B43" s="11"/>
      <c r="H43" s="6">
        <v>0</v>
      </c>
      <c r="I43" s="26">
        <v>0</v>
      </c>
      <c r="K43" s="104">
        <v>535</v>
      </c>
    </row>
    <row r="44" spans="1:11" ht="12.75">
      <c r="A44" s="16"/>
      <c r="B44" s="11"/>
      <c r="H44" s="6">
        <v>0</v>
      </c>
      <c r="I44" s="26">
        <v>0</v>
      </c>
      <c r="K44" s="104">
        <v>535</v>
      </c>
    </row>
    <row r="45" spans="1:11" s="68" customFormat="1" ht="12.75">
      <c r="A45" s="16"/>
      <c r="B45" s="111">
        <v>193950</v>
      </c>
      <c r="C45" s="47" t="s">
        <v>176</v>
      </c>
      <c r="D45" s="48" t="s">
        <v>964</v>
      </c>
      <c r="E45" s="47" t="s">
        <v>101</v>
      </c>
      <c r="F45" s="22"/>
      <c r="G45" s="22"/>
      <c r="H45" s="46">
        <v>-193950</v>
      </c>
      <c r="I45" s="67">
        <v>362.5233644859813</v>
      </c>
      <c r="K45" s="104">
        <v>535</v>
      </c>
    </row>
    <row r="46" spans="1:11" ht="12.75">
      <c r="A46" s="16"/>
      <c r="B46" s="11"/>
      <c r="H46" s="6">
        <v>0</v>
      </c>
      <c r="I46" s="26">
        <v>0</v>
      </c>
      <c r="K46" s="104">
        <v>535</v>
      </c>
    </row>
    <row r="47" spans="1:11" ht="12.75">
      <c r="A47" s="16"/>
      <c r="B47" s="11"/>
      <c r="D47" s="16"/>
      <c r="F47" s="34"/>
      <c r="H47" s="6">
        <v>0</v>
      </c>
      <c r="I47" s="26">
        <v>0</v>
      </c>
      <c r="K47" s="104">
        <v>535</v>
      </c>
    </row>
    <row r="48" spans="1:11" s="68" customFormat="1" ht="12.75">
      <c r="A48" s="16"/>
      <c r="B48" s="111">
        <v>66975</v>
      </c>
      <c r="C48" s="47" t="s">
        <v>212</v>
      </c>
      <c r="D48" s="48" t="s">
        <v>949</v>
      </c>
      <c r="E48" s="47" t="s">
        <v>213</v>
      </c>
      <c r="F48" s="22"/>
      <c r="G48" s="22"/>
      <c r="H48" s="46">
        <v>-66975</v>
      </c>
      <c r="I48" s="67">
        <v>125.18691588785046</v>
      </c>
      <c r="K48" s="104">
        <v>535</v>
      </c>
    </row>
    <row r="49" spans="1:11" ht="12.75">
      <c r="A49" s="16"/>
      <c r="B49" s="11"/>
      <c r="D49" s="16"/>
      <c r="F49" s="34"/>
      <c r="H49" s="6">
        <v>0</v>
      </c>
      <c r="I49" s="26">
        <v>0</v>
      </c>
      <c r="K49" s="104">
        <v>535</v>
      </c>
    </row>
    <row r="50" spans="1:11" ht="12.75">
      <c r="A50" s="16"/>
      <c r="B50" s="11"/>
      <c r="H50" s="6">
        <v>0</v>
      </c>
      <c r="I50" s="26">
        <v>0</v>
      </c>
      <c r="K50" s="104">
        <v>535</v>
      </c>
    </row>
    <row r="51" spans="1:11" s="68" customFormat="1" ht="12.75">
      <c r="A51" s="16"/>
      <c r="B51" s="111">
        <v>33500</v>
      </c>
      <c r="C51" s="47" t="s">
        <v>236</v>
      </c>
      <c r="D51" s="48" t="s">
        <v>950</v>
      </c>
      <c r="E51" s="47" t="s">
        <v>237</v>
      </c>
      <c r="F51" s="22"/>
      <c r="G51" s="22"/>
      <c r="H51" s="46">
        <v>0</v>
      </c>
      <c r="I51" s="67">
        <v>62.61682242990654</v>
      </c>
      <c r="K51" s="104">
        <v>535</v>
      </c>
    </row>
    <row r="52" spans="1:11" ht="12.75">
      <c r="A52" s="16"/>
      <c r="B52" s="11"/>
      <c r="H52" s="6">
        <v>0</v>
      </c>
      <c r="I52" s="26">
        <v>0</v>
      </c>
      <c r="K52" s="104">
        <v>535</v>
      </c>
    </row>
    <row r="53" spans="1:11" ht="12.75">
      <c r="A53" s="16"/>
      <c r="B53" s="11"/>
      <c r="H53" s="6">
        <v>0</v>
      </c>
      <c r="I53" s="26">
        <v>0</v>
      </c>
      <c r="K53" s="104">
        <v>535</v>
      </c>
    </row>
    <row r="54" spans="1:11" s="68" customFormat="1" ht="12.75">
      <c r="A54" s="16"/>
      <c r="B54" s="111">
        <v>57850</v>
      </c>
      <c r="C54" s="47" t="s">
        <v>243</v>
      </c>
      <c r="D54" s="48" t="s">
        <v>951</v>
      </c>
      <c r="E54" s="47" t="s">
        <v>237</v>
      </c>
      <c r="F54" s="22"/>
      <c r="G54" s="22"/>
      <c r="H54" s="50">
        <v>-57850</v>
      </c>
      <c r="I54" s="67">
        <v>108.13084112149532</v>
      </c>
      <c r="K54" s="104">
        <v>535</v>
      </c>
    </row>
    <row r="55" spans="1:11" ht="12.75">
      <c r="A55" s="16"/>
      <c r="B55" s="11"/>
      <c r="H55" s="6">
        <v>0</v>
      </c>
      <c r="I55" s="26">
        <v>0</v>
      </c>
      <c r="K55" s="104">
        <v>535</v>
      </c>
    </row>
    <row r="56" spans="1:11" ht="12.75">
      <c r="A56" s="16"/>
      <c r="B56" s="11"/>
      <c r="H56" s="6">
        <v>0</v>
      </c>
      <c r="I56" s="26">
        <v>0</v>
      </c>
      <c r="K56" s="104">
        <v>535</v>
      </c>
    </row>
    <row r="57" spans="1:11" s="68" customFormat="1" ht="12.75">
      <c r="A57" s="16"/>
      <c r="B57" s="111">
        <v>46750</v>
      </c>
      <c r="C57" s="47" t="s">
        <v>254</v>
      </c>
      <c r="D57" s="48" t="s">
        <v>952</v>
      </c>
      <c r="E57" s="47" t="s">
        <v>237</v>
      </c>
      <c r="F57" s="22"/>
      <c r="G57" s="22"/>
      <c r="H57" s="46">
        <v>-46750</v>
      </c>
      <c r="I57" s="67">
        <v>87.38317757009345</v>
      </c>
      <c r="K57" s="104">
        <v>535</v>
      </c>
    </row>
    <row r="58" spans="1:11" ht="12.75">
      <c r="A58" s="16"/>
      <c r="B58" s="11"/>
      <c r="H58" s="6">
        <v>0</v>
      </c>
      <c r="I58" s="26">
        <v>0</v>
      </c>
      <c r="K58" s="104">
        <v>535</v>
      </c>
    </row>
    <row r="59" spans="1:11" ht="12.75">
      <c r="A59" s="16"/>
      <c r="B59" s="11"/>
      <c r="H59" s="6">
        <v>0</v>
      </c>
      <c r="I59" s="26">
        <v>0</v>
      </c>
      <c r="K59" s="104">
        <v>535</v>
      </c>
    </row>
    <row r="60" spans="1:11" s="68" customFormat="1" ht="12.75">
      <c r="A60" s="16"/>
      <c r="B60" s="111">
        <v>59850</v>
      </c>
      <c r="C60" s="47" t="s">
        <v>267</v>
      </c>
      <c r="D60" s="48" t="s">
        <v>268</v>
      </c>
      <c r="E60" s="47" t="s">
        <v>237</v>
      </c>
      <c r="F60" s="22"/>
      <c r="G60" s="22"/>
      <c r="H60" s="46">
        <v>-59850</v>
      </c>
      <c r="I60" s="67">
        <v>111.86915887850468</v>
      </c>
      <c r="K60" s="104">
        <v>535</v>
      </c>
    </row>
    <row r="61" spans="1:11" ht="12.75">
      <c r="A61" s="16"/>
      <c r="B61" s="11"/>
      <c r="H61" s="6">
        <v>0</v>
      </c>
      <c r="I61" s="26">
        <v>0</v>
      </c>
      <c r="K61" s="104">
        <v>535</v>
      </c>
    </row>
    <row r="62" spans="1:11" ht="12.75">
      <c r="A62" s="16"/>
      <c r="B62" s="11"/>
      <c r="H62" s="6">
        <v>0</v>
      </c>
      <c r="I62" s="26">
        <v>0</v>
      </c>
      <c r="K62" s="104">
        <v>535</v>
      </c>
    </row>
    <row r="63" spans="1:11" s="68" customFormat="1" ht="12.75">
      <c r="A63" s="16"/>
      <c r="B63" s="111">
        <v>33300</v>
      </c>
      <c r="C63" s="47" t="s">
        <v>281</v>
      </c>
      <c r="D63" s="48" t="s">
        <v>953</v>
      </c>
      <c r="E63" s="47" t="s">
        <v>282</v>
      </c>
      <c r="F63" s="22"/>
      <c r="G63" s="22"/>
      <c r="H63" s="46">
        <v>-33300</v>
      </c>
      <c r="I63" s="67">
        <v>62.242990654205606</v>
      </c>
      <c r="K63" s="104">
        <v>535</v>
      </c>
    </row>
    <row r="64" spans="1:11" ht="12.75">
      <c r="A64" s="16"/>
      <c r="B64" s="11"/>
      <c r="H64" s="6">
        <v>0</v>
      </c>
      <c r="I64" s="26">
        <v>0</v>
      </c>
      <c r="K64" s="104">
        <v>535</v>
      </c>
    </row>
    <row r="65" spans="1:11" ht="12.75">
      <c r="A65" s="16"/>
      <c r="B65" s="11"/>
      <c r="H65" s="6">
        <v>0</v>
      </c>
      <c r="I65" s="26">
        <v>0</v>
      </c>
      <c r="K65" s="104">
        <v>535</v>
      </c>
    </row>
    <row r="66" spans="1:11" s="68" customFormat="1" ht="12.75">
      <c r="A66" s="16"/>
      <c r="B66" s="111">
        <v>57350</v>
      </c>
      <c r="C66" s="47" t="s">
        <v>296</v>
      </c>
      <c r="D66" s="48" t="s">
        <v>955</v>
      </c>
      <c r="E66" s="47" t="s">
        <v>954</v>
      </c>
      <c r="F66" s="22"/>
      <c r="G66" s="22"/>
      <c r="H66" s="46">
        <v>-57350</v>
      </c>
      <c r="I66" s="67">
        <v>107.19626168224299</v>
      </c>
      <c r="K66" s="104">
        <v>535</v>
      </c>
    </row>
    <row r="67" spans="1:11" ht="12.75">
      <c r="A67" s="16"/>
      <c r="B67" s="11"/>
      <c r="H67" s="6">
        <v>0</v>
      </c>
      <c r="I67" s="26">
        <v>0</v>
      </c>
      <c r="K67" s="104">
        <v>535</v>
      </c>
    </row>
    <row r="68" spans="1:11" ht="12.75">
      <c r="A68" s="16"/>
      <c r="B68" s="11"/>
      <c r="H68" s="6">
        <v>0</v>
      </c>
      <c r="I68" s="26">
        <v>0</v>
      </c>
      <c r="K68" s="104">
        <v>535</v>
      </c>
    </row>
    <row r="69" spans="1:11" s="68" customFormat="1" ht="12.75">
      <c r="A69" s="16"/>
      <c r="B69" s="268">
        <v>10000</v>
      </c>
      <c r="C69" s="47" t="s">
        <v>310</v>
      </c>
      <c r="D69" s="48" t="s">
        <v>955</v>
      </c>
      <c r="E69" s="47" t="s">
        <v>101</v>
      </c>
      <c r="F69" s="22"/>
      <c r="G69" s="22"/>
      <c r="H69" s="46">
        <v>-10000</v>
      </c>
      <c r="I69" s="67">
        <v>18.69158878504673</v>
      </c>
      <c r="K69" s="104">
        <v>535</v>
      </c>
    </row>
    <row r="70" spans="1:11" ht="12.75">
      <c r="A70" s="16"/>
      <c r="B70" s="11"/>
      <c r="H70" s="6">
        <v>0</v>
      </c>
      <c r="I70" s="26">
        <v>0</v>
      </c>
      <c r="K70" s="104">
        <v>535</v>
      </c>
    </row>
    <row r="71" spans="1:11" ht="12.75">
      <c r="A71" s="16"/>
      <c r="B71" s="11"/>
      <c r="H71" s="6">
        <v>0</v>
      </c>
      <c r="I71" s="26">
        <v>0</v>
      </c>
      <c r="K71" s="104">
        <v>535</v>
      </c>
    </row>
    <row r="72" spans="1:11" s="68" customFormat="1" ht="12.75">
      <c r="A72" s="16"/>
      <c r="B72" s="111">
        <v>34900</v>
      </c>
      <c r="C72" s="47" t="s">
        <v>312</v>
      </c>
      <c r="D72" s="48" t="s">
        <v>956</v>
      </c>
      <c r="E72" s="47" t="s">
        <v>313</v>
      </c>
      <c r="F72" s="22"/>
      <c r="G72" s="22"/>
      <c r="H72" s="46">
        <v>-34900</v>
      </c>
      <c r="I72" s="67">
        <v>65.23364485981308</v>
      </c>
      <c r="K72" s="104">
        <v>535</v>
      </c>
    </row>
    <row r="73" spans="1:11" ht="12.75">
      <c r="A73" s="16"/>
      <c r="B73" s="11"/>
      <c r="H73" s="6">
        <v>0</v>
      </c>
      <c r="I73" s="26">
        <v>0</v>
      </c>
      <c r="K73" s="104">
        <v>535</v>
      </c>
    </row>
    <row r="74" spans="1:11" ht="12.75">
      <c r="A74" s="16"/>
      <c r="B74" s="11"/>
      <c r="H74" s="6">
        <v>0</v>
      </c>
      <c r="I74" s="26">
        <v>0</v>
      </c>
      <c r="K74" s="104">
        <v>535</v>
      </c>
    </row>
    <row r="75" spans="1:11" s="68" customFormat="1" ht="12.75">
      <c r="A75" s="16"/>
      <c r="B75" s="193">
        <v>51150</v>
      </c>
      <c r="C75" s="47" t="s">
        <v>328</v>
      </c>
      <c r="D75" s="48" t="s">
        <v>957</v>
      </c>
      <c r="E75" s="47" t="s">
        <v>329</v>
      </c>
      <c r="F75" s="22"/>
      <c r="G75" s="22"/>
      <c r="H75" s="46">
        <v>-51150</v>
      </c>
      <c r="I75" s="67">
        <v>95.60747663551402</v>
      </c>
      <c r="K75" s="104">
        <v>535</v>
      </c>
    </row>
    <row r="76" spans="1:11" ht="12.75">
      <c r="A76" s="16"/>
      <c r="B76" s="262"/>
      <c r="D76" s="16"/>
      <c r="F76" s="34"/>
      <c r="H76" s="6">
        <v>0</v>
      </c>
      <c r="I76" s="26">
        <v>0</v>
      </c>
      <c r="K76" s="104">
        <v>535</v>
      </c>
    </row>
    <row r="77" spans="1:11" ht="12.75">
      <c r="A77" s="16"/>
      <c r="B77" s="11"/>
      <c r="H77" s="6">
        <v>0</v>
      </c>
      <c r="I77" s="26">
        <v>0</v>
      </c>
      <c r="K77" s="104">
        <v>535</v>
      </c>
    </row>
    <row r="78" spans="1:11" s="68" customFormat="1" ht="12.75">
      <c r="A78" s="16"/>
      <c r="B78" s="221">
        <v>134700</v>
      </c>
      <c r="C78" s="47" t="s">
        <v>11</v>
      </c>
      <c r="D78" s="48" t="s">
        <v>958</v>
      </c>
      <c r="E78" s="47" t="s">
        <v>347</v>
      </c>
      <c r="F78" s="22"/>
      <c r="G78" s="22"/>
      <c r="H78" s="46">
        <v>-134700</v>
      </c>
      <c r="I78" s="67">
        <v>251.77570093457945</v>
      </c>
      <c r="K78" s="104">
        <v>535</v>
      </c>
    </row>
    <row r="79" spans="1:11" ht="12.75">
      <c r="A79" s="16"/>
      <c r="B79" s="253"/>
      <c r="H79" s="6">
        <v>0</v>
      </c>
      <c r="I79" s="26">
        <v>0</v>
      </c>
      <c r="K79" s="104">
        <v>535</v>
      </c>
    </row>
    <row r="80" spans="1:11" ht="12.75">
      <c r="A80" s="16"/>
      <c r="B80" s="161"/>
      <c r="C80" s="16"/>
      <c r="D80" s="16"/>
      <c r="E80" s="39"/>
      <c r="G80" s="40"/>
      <c r="H80" s="6">
        <v>0</v>
      </c>
      <c r="I80" s="26">
        <v>0</v>
      </c>
      <c r="K80" s="104">
        <v>535</v>
      </c>
    </row>
    <row r="81" spans="1:11" s="68" customFormat="1" ht="12.75">
      <c r="A81" s="16"/>
      <c r="B81" s="193">
        <v>7020</v>
      </c>
      <c r="C81" s="47" t="s">
        <v>1016</v>
      </c>
      <c r="D81" s="48" t="s">
        <v>958</v>
      </c>
      <c r="E81" s="47" t="s">
        <v>959</v>
      </c>
      <c r="F81" s="22"/>
      <c r="G81" s="22"/>
      <c r="H81" s="46">
        <v>-7020</v>
      </c>
      <c r="I81" s="67">
        <v>13.121495327102803</v>
      </c>
      <c r="K81" s="104">
        <v>535</v>
      </c>
    </row>
    <row r="82" spans="1:11" ht="12.75">
      <c r="A82" s="16"/>
      <c r="B82" s="185"/>
      <c r="C82" s="16"/>
      <c r="D82" s="16"/>
      <c r="E82" s="16"/>
      <c r="F82" s="34"/>
      <c r="G82" s="34"/>
      <c r="H82" s="6">
        <v>0</v>
      </c>
      <c r="I82" s="26">
        <v>0</v>
      </c>
      <c r="K82" s="104">
        <v>535</v>
      </c>
    </row>
    <row r="83" spans="1:11" ht="12.75">
      <c r="A83" s="16"/>
      <c r="B83" s="11"/>
      <c r="F83" s="34"/>
      <c r="H83" s="6">
        <v>0</v>
      </c>
      <c r="I83" s="26">
        <v>0</v>
      </c>
      <c r="K83" s="104">
        <v>535</v>
      </c>
    </row>
    <row r="84" spans="1:11" s="68" customFormat="1" ht="12.75">
      <c r="A84" s="16"/>
      <c r="B84" s="221">
        <v>97800</v>
      </c>
      <c r="C84" s="47" t="s">
        <v>365</v>
      </c>
      <c r="D84" s="48" t="s">
        <v>960</v>
      </c>
      <c r="E84" s="47" t="s">
        <v>366</v>
      </c>
      <c r="F84" s="22"/>
      <c r="G84" s="22"/>
      <c r="H84" s="46">
        <v>-97800</v>
      </c>
      <c r="I84" s="67">
        <v>182.80373831775702</v>
      </c>
      <c r="K84" s="104">
        <v>535</v>
      </c>
    </row>
    <row r="85" spans="1:11" ht="12.75">
      <c r="A85" s="16"/>
      <c r="B85" s="253"/>
      <c r="F85" s="34"/>
      <c r="H85" s="6">
        <v>0</v>
      </c>
      <c r="I85" s="26">
        <v>0</v>
      </c>
      <c r="K85" s="104">
        <v>535</v>
      </c>
    </row>
    <row r="86" spans="1:11" ht="12.75">
      <c r="A86" s="16"/>
      <c r="B86" s="11"/>
      <c r="F86" s="34"/>
      <c r="H86" s="6">
        <v>0</v>
      </c>
      <c r="I86" s="26">
        <v>0</v>
      </c>
      <c r="K86" s="104">
        <v>535</v>
      </c>
    </row>
    <row r="87" spans="1:11" s="68" customFormat="1" ht="12.75">
      <c r="A87" s="16"/>
      <c r="B87" s="221">
        <v>103650</v>
      </c>
      <c r="C87" s="47" t="s">
        <v>385</v>
      </c>
      <c r="D87" s="48" t="s">
        <v>961</v>
      </c>
      <c r="E87" s="47" t="s">
        <v>962</v>
      </c>
      <c r="F87" s="22"/>
      <c r="G87" s="22"/>
      <c r="H87" s="46">
        <v>-103650</v>
      </c>
      <c r="I87" s="67">
        <v>193.73831775700936</v>
      </c>
      <c r="K87" s="104">
        <v>535</v>
      </c>
    </row>
    <row r="88" spans="1:11" ht="12.75">
      <c r="A88" s="16"/>
      <c r="B88" s="214"/>
      <c r="C88" s="16"/>
      <c r="D88" s="16"/>
      <c r="E88" s="16"/>
      <c r="F88" s="34"/>
      <c r="G88" s="34"/>
      <c r="H88" s="33">
        <v>0</v>
      </c>
      <c r="I88" s="26">
        <v>0</v>
      </c>
      <c r="K88" s="104">
        <v>535</v>
      </c>
    </row>
    <row r="89" spans="1:11" ht="12.75">
      <c r="A89" s="16"/>
      <c r="B89" s="11"/>
      <c r="F89" s="55"/>
      <c r="H89" s="6">
        <v>0</v>
      </c>
      <c r="I89" s="26">
        <v>0</v>
      </c>
      <c r="K89" s="104">
        <v>535</v>
      </c>
    </row>
    <row r="90" spans="1:11" s="68" customFormat="1" ht="12.75">
      <c r="A90" s="16"/>
      <c r="B90" s="111">
        <v>105500</v>
      </c>
      <c r="C90" s="47" t="s">
        <v>399</v>
      </c>
      <c r="D90" s="48" t="s">
        <v>963</v>
      </c>
      <c r="E90" s="47" t="s">
        <v>347</v>
      </c>
      <c r="F90" s="22"/>
      <c r="G90" s="22"/>
      <c r="H90" s="46">
        <v>-105500</v>
      </c>
      <c r="I90" s="67">
        <v>197.19626168224298</v>
      </c>
      <c r="K90" s="104">
        <v>535</v>
      </c>
    </row>
    <row r="91" spans="1:11" ht="12.75">
      <c r="A91" s="16"/>
      <c r="B91" s="11"/>
      <c r="F91" s="55"/>
      <c r="H91" s="6">
        <v>0</v>
      </c>
      <c r="I91" s="26">
        <v>0</v>
      </c>
      <c r="K91" s="104">
        <v>535</v>
      </c>
    </row>
    <row r="92" spans="1:11" ht="12.75">
      <c r="A92" s="16"/>
      <c r="B92" s="11"/>
      <c r="F92" s="55"/>
      <c r="H92" s="6">
        <v>0</v>
      </c>
      <c r="I92" s="26">
        <v>0</v>
      </c>
      <c r="K92" s="104">
        <v>535</v>
      </c>
    </row>
    <row r="93" spans="1:11" s="68" customFormat="1" ht="12.75">
      <c r="A93" s="16"/>
      <c r="B93" s="111">
        <v>12400</v>
      </c>
      <c r="C93" s="47" t="s">
        <v>428</v>
      </c>
      <c r="D93" s="48">
        <v>290406</v>
      </c>
      <c r="E93" s="47" t="s">
        <v>429</v>
      </c>
      <c r="F93" s="22"/>
      <c r="G93" s="22"/>
      <c r="H93" s="46">
        <v>-12400</v>
      </c>
      <c r="I93" s="67">
        <v>23.177570093457945</v>
      </c>
      <c r="K93" s="104">
        <v>535</v>
      </c>
    </row>
    <row r="94" spans="1:11" ht="12.75">
      <c r="A94" s="16"/>
      <c r="B94" s="11"/>
      <c r="F94" s="55"/>
      <c r="H94" s="6">
        <v>0</v>
      </c>
      <c r="I94" s="26">
        <v>0</v>
      </c>
      <c r="K94" s="104">
        <v>535</v>
      </c>
    </row>
    <row r="95" spans="1:11" ht="12.75">
      <c r="A95" s="16"/>
      <c r="B95" s="11"/>
      <c r="F95" s="34"/>
      <c r="I95" s="26">
        <v>0</v>
      </c>
      <c r="K95" s="104">
        <v>535</v>
      </c>
    </row>
    <row r="96" spans="1:11" s="68" customFormat="1" ht="12.75">
      <c r="A96" s="16"/>
      <c r="B96" s="249">
        <v>340000</v>
      </c>
      <c r="C96" s="63" t="s">
        <v>480</v>
      </c>
      <c r="D96" s="63" t="s">
        <v>32</v>
      </c>
      <c r="E96" s="15"/>
      <c r="F96" s="22"/>
      <c r="G96" s="22"/>
      <c r="H96" s="46"/>
      <c r="I96" s="67">
        <v>635.5140186915888</v>
      </c>
      <c r="K96" s="104">
        <v>535</v>
      </c>
    </row>
    <row r="97" spans="1:11" ht="12.75">
      <c r="A97" s="16"/>
      <c r="B97" s="11"/>
      <c r="F97" s="34"/>
      <c r="I97" s="26">
        <v>0</v>
      </c>
      <c r="K97" s="104">
        <v>535</v>
      </c>
    </row>
    <row r="98" spans="1:11" ht="12.75">
      <c r="A98" s="16"/>
      <c r="F98" s="34"/>
      <c r="I98" s="26">
        <v>0</v>
      </c>
      <c r="K98" s="104">
        <v>535</v>
      </c>
    </row>
    <row r="99" spans="1:11" ht="12.75">
      <c r="A99" s="16"/>
      <c r="F99" s="34"/>
      <c r="I99" s="26">
        <v>0</v>
      </c>
      <c r="K99" s="104">
        <v>535</v>
      </c>
    </row>
    <row r="100" spans="1:11" s="72" customFormat="1" ht="13.5" thickBot="1">
      <c r="A100" s="58"/>
      <c r="B100" s="269">
        <v>779150</v>
      </c>
      <c r="C100" s="58"/>
      <c r="D100" s="59" t="s">
        <v>434</v>
      </c>
      <c r="E100" s="58"/>
      <c r="F100" s="60"/>
      <c r="G100" s="60"/>
      <c r="H100" s="61"/>
      <c r="I100" s="71">
        <v>1456.3551401869158</v>
      </c>
      <c r="K100" s="110">
        <v>535</v>
      </c>
    </row>
    <row r="101" spans="1:11" ht="12.75">
      <c r="A101" s="16"/>
      <c r="B101" s="84"/>
      <c r="F101" s="34"/>
      <c r="I101" s="26">
        <v>0</v>
      </c>
      <c r="K101" s="104">
        <v>535</v>
      </c>
    </row>
    <row r="102" spans="1:11" ht="12.75">
      <c r="A102" s="16"/>
      <c r="B102" s="84"/>
      <c r="F102" s="34"/>
      <c r="I102" s="26">
        <v>0</v>
      </c>
      <c r="K102" s="104">
        <v>535</v>
      </c>
    </row>
    <row r="103" spans="1:11" s="68" customFormat="1" ht="12.75">
      <c r="A103" s="16"/>
      <c r="B103" s="230">
        <v>230200</v>
      </c>
      <c r="C103" s="47" t="s">
        <v>11</v>
      </c>
      <c r="D103" s="48" t="s">
        <v>966</v>
      </c>
      <c r="E103" s="47" t="s">
        <v>13</v>
      </c>
      <c r="F103" s="22"/>
      <c r="G103" s="22"/>
      <c r="H103" s="46"/>
      <c r="I103" s="67">
        <v>430.2803738317757</v>
      </c>
      <c r="K103" s="104">
        <v>535</v>
      </c>
    </row>
    <row r="104" spans="1:11" ht="12.75">
      <c r="A104" s="16"/>
      <c r="B104" s="84"/>
      <c r="F104" s="34"/>
      <c r="H104" s="6">
        <v>0</v>
      </c>
      <c r="I104" s="26">
        <v>0</v>
      </c>
      <c r="K104" s="104">
        <v>535</v>
      </c>
    </row>
    <row r="105" spans="1:11" ht="12.75">
      <c r="A105" s="16"/>
      <c r="B105" s="237"/>
      <c r="C105" s="16"/>
      <c r="D105" s="16"/>
      <c r="E105" s="16"/>
      <c r="F105" s="34"/>
      <c r="G105" s="34"/>
      <c r="H105" s="6">
        <v>0</v>
      </c>
      <c r="I105" s="26">
        <v>0</v>
      </c>
      <c r="K105" s="104">
        <v>535</v>
      </c>
    </row>
    <row r="106" spans="1:11" s="68" customFormat="1" ht="12.75">
      <c r="A106" s="16"/>
      <c r="B106" s="230">
        <v>109950</v>
      </c>
      <c r="C106" s="47" t="s">
        <v>385</v>
      </c>
      <c r="D106" s="48" t="s">
        <v>961</v>
      </c>
      <c r="E106" s="47" t="s">
        <v>366</v>
      </c>
      <c r="F106" s="22"/>
      <c r="G106" s="22"/>
      <c r="H106" s="46">
        <v>-109950</v>
      </c>
      <c r="I106" s="67">
        <v>205.51401869158877</v>
      </c>
      <c r="K106" s="104">
        <v>535</v>
      </c>
    </row>
    <row r="107" spans="1:11" ht="12.75">
      <c r="A107" s="16"/>
      <c r="B107" s="237"/>
      <c r="C107" s="16"/>
      <c r="D107" s="16"/>
      <c r="E107" s="16"/>
      <c r="F107" s="34"/>
      <c r="G107" s="34"/>
      <c r="H107" s="6">
        <v>0</v>
      </c>
      <c r="I107" s="26">
        <v>0</v>
      </c>
      <c r="K107" s="104">
        <v>535</v>
      </c>
    </row>
    <row r="108" spans="1:11" ht="12.75">
      <c r="A108" s="16"/>
      <c r="B108" s="237"/>
      <c r="C108" s="16"/>
      <c r="D108" s="16"/>
      <c r="E108" s="16"/>
      <c r="F108" s="55"/>
      <c r="G108" s="34"/>
      <c r="H108" s="33"/>
      <c r="I108" s="26"/>
      <c r="K108" s="104"/>
    </row>
    <row r="109" spans="1:11" s="68" customFormat="1" ht="12.75">
      <c r="A109" s="16"/>
      <c r="B109" s="193">
        <v>79000</v>
      </c>
      <c r="C109" s="47" t="s">
        <v>10</v>
      </c>
      <c r="D109" s="48">
        <v>280406</v>
      </c>
      <c r="E109" s="47" t="s">
        <v>973</v>
      </c>
      <c r="F109" s="22"/>
      <c r="G109" s="22"/>
      <c r="H109" s="46">
        <v>0</v>
      </c>
      <c r="I109" s="67">
        <v>147.66355140186917</v>
      </c>
      <c r="K109" s="104">
        <v>535</v>
      </c>
    </row>
    <row r="110" spans="1:11" ht="12.75">
      <c r="A110" s="16"/>
      <c r="B110" s="237"/>
      <c r="C110" s="16"/>
      <c r="D110" s="16"/>
      <c r="E110" s="16"/>
      <c r="F110" s="55"/>
      <c r="G110" s="34"/>
      <c r="H110" s="33"/>
      <c r="I110" s="26"/>
      <c r="K110" s="104"/>
    </row>
    <row r="111" spans="1:11" ht="12.75">
      <c r="A111" s="16"/>
      <c r="B111" s="237"/>
      <c r="C111" s="16"/>
      <c r="D111" s="16"/>
      <c r="E111" s="16"/>
      <c r="F111" s="55"/>
      <c r="G111" s="34"/>
      <c r="H111" s="33">
        <v>0</v>
      </c>
      <c r="I111" s="26">
        <v>0</v>
      </c>
      <c r="K111" s="104">
        <v>535</v>
      </c>
    </row>
    <row r="112" spans="1:11" s="68" customFormat="1" ht="12.75">
      <c r="A112" s="16"/>
      <c r="B112" s="239">
        <v>360000</v>
      </c>
      <c r="C112" s="63" t="s">
        <v>480</v>
      </c>
      <c r="D112" s="63" t="s">
        <v>435</v>
      </c>
      <c r="E112" s="63"/>
      <c r="F112" s="64"/>
      <c r="G112" s="22"/>
      <c r="H112" s="46">
        <v>-360000</v>
      </c>
      <c r="I112" s="67">
        <v>672.8971962616822</v>
      </c>
      <c r="K112" s="104">
        <v>535</v>
      </c>
    </row>
    <row r="113" spans="1:11" ht="12.75">
      <c r="A113" s="16"/>
      <c r="B113" s="66"/>
      <c r="C113" s="16"/>
      <c r="D113" s="16"/>
      <c r="E113" s="16"/>
      <c r="F113" s="55"/>
      <c r="G113" s="34"/>
      <c r="H113" s="33">
        <v>0</v>
      </c>
      <c r="I113" s="26">
        <v>0</v>
      </c>
      <c r="K113" s="104">
        <v>535</v>
      </c>
    </row>
    <row r="114" spans="1:11" ht="12.75">
      <c r="A114" s="16"/>
      <c r="H114" s="33">
        <v>0</v>
      </c>
      <c r="I114" s="26">
        <v>0</v>
      </c>
      <c r="K114" s="104">
        <v>535</v>
      </c>
    </row>
    <row r="115" spans="1:11" ht="12.75">
      <c r="A115" s="16"/>
      <c r="H115" s="33">
        <v>0</v>
      </c>
      <c r="I115" s="26">
        <v>0</v>
      </c>
      <c r="K115" s="104">
        <v>535</v>
      </c>
    </row>
    <row r="116" spans="1:11" s="72" customFormat="1" ht="13.5" thickBot="1">
      <c r="A116" s="58"/>
      <c r="B116" s="240">
        <v>1115700</v>
      </c>
      <c r="C116" s="58"/>
      <c r="D116" s="59" t="s">
        <v>486</v>
      </c>
      <c r="E116" s="59"/>
      <c r="F116" s="70"/>
      <c r="G116" s="74"/>
      <c r="H116" s="73">
        <v>-1115700</v>
      </c>
      <c r="I116" s="71">
        <v>2085.4205607476633</v>
      </c>
      <c r="K116" s="104">
        <v>535</v>
      </c>
    </row>
    <row r="117" spans="1:11" ht="12.75">
      <c r="A117" s="16"/>
      <c r="B117" s="251"/>
      <c r="C117" s="37"/>
      <c r="D117" s="16"/>
      <c r="E117" s="37"/>
      <c r="G117" s="35"/>
      <c r="H117" s="33">
        <v>0</v>
      </c>
      <c r="I117" s="26">
        <v>0</v>
      </c>
      <c r="K117" s="104">
        <v>535</v>
      </c>
    </row>
    <row r="118" spans="1:11" ht="12.75">
      <c r="A118" s="16"/>
      <c r="B118" s="251"/>
      <c r="C118" s="16"/>
      <c r="D118" s="16"/>
      <c r="E118" s="39"/>
      <c r="G118" s="40"/>
      <c r="H118" s="33">
        <v>0</v>
      </c>
      <c r="I118" s="26">
        <v>0</v>
      </c>
      <c r="K118" s="104">
        <v>535</v>
      </c>
    </row>
    <row r="119" spans="1:11" s="68" customFormat="1" ht="12.75">
      <c r="A119" s="16"/>
      <c r="B119" s="82">
        <v>255900</v>
      </c>
      <c r="C119" s="15" t="s">
        <v>31</v>
      </c>
      <c r="D119" s="15"/>
      <c r="E119" s="15"/>
      <c r="F119" s="22"/>
      <c r="G119" s="22"/>
      <c r="H119" s="46">
        <v>0</v>
      </c>
      <c r="I119" s="67">
        <v>478.31775700934577</v>
      </c>
      <c r="K119" s="104">
        <v>535</v>
      </c>
    </row>
    <row r="120" spans="1:11" ht="12.75">
      <c r="A120" s="16"/>
      <c r="B120" s="146"/>
      <c r="H120" s="33">
        <v>0</v>
      </c>
      <c r="I120" s="26">
        <v>0</v>
      </c>
      <c r="K120" s="104">
        <v>535</v>
      </c>
    </row>
    <row r="121" spans="1:11" s="68" customFormat="1" ht="12.75">
      <c r="A121" s="16"/>
      <c r="B121" s="250">
        <v>6500</v>
      </c>
      <c r="C121" s="15" t="s">
        <v>15</v>
      </c>
      <c r="D121" s="15"/>
      <c r="E121" s="15"/>
      <c r="F121" s="22"/>
      <c r="G121" s="22"/>
      <c r="H121" s="46">
        <v>0</v>
      </c>
      <c r="I121" s="67">
        <v>12.149532710280374</v>
      </c>
      <c r="K121" s="104">
        <v>535</v>
      </c>
    </row>
    <row r="122" spans="1:11" ht="12.75">
      <c r="A122" s="16"/>
      <c r="B122" s="146"/>
      <c r="H122" s="33">
        <v>0</v>
      </c>
      <c r="I122" s="26">
        <v>0</v>
      </c>
      <c r="K122" s="104">
        <v>535</v>
      </c>
    </row>
    <row r="123" spans="1:11" s="68" customFormat="1" ht="12.75">
      <c r="A123" s="16"/>
      <c r="B123" s="82">
        <v>14800</v>
      </c>
      <c r="C123" s="15" t="s">
        <v>50</v>
      </c>
      <c r="D123" s="15"/>
      <c r="E123" s="15"/>
      <c r="F123" s="22"/>
      <c r="G123" s="22"/>
      <c r="H123" s="46">
        <v>0</v>
      </c>
      <c r="I123" s="67">
        <v>27.66355140186916</v>
      </c>
      <c r="K123" s="104">
        <v>535</v>
      </c>
    </row>
    <row r="124" spans="1:11" ht="12.75">
      <c r="A124" s="16"/>
      <c r="B124" s="146"/>
      <c r="H124" s="33">
        <v>0</v>
      </c>
      <c r="I124" s="26">
        <v>0</v>
      </c>
      <c r="K124" s="104">
        <v>535</v>
      </c>
    </row>
    <row r="125" spans="1:11" s="68" customFormat="1" ht="12.75">
      <c r="A125" s="16"/>
      <c r="B125" s="250">
        <v>87300</v>
      </c>
      <c r="C125" s="15"/>
      <c r="D125" s="15"/>
      <c r="E125" s="15" t="s">
        <v>52</v>
      </c>
      <c r="F125" s="22"/>
      <c r="G125" s="22"/>
      <c r="H125" s="46">
        <v>0</v>
      </c>
      <c r="I125" s="67">
        <v>163.17757009345794</v>
      </c>
      <c r="K125" s="104">
        <v>535</v>
      </c>
    </row>
    <row r="126" spans="1:11" ht="12.75">
      <c r="A126" s="16"/>
      <c r="B126" s="146"/>
      <c r="H126" s="33">
        <v>0</v>
      </c>
      <c r="I126" s="26">
        <v>0</v>
      </c>
      <c r="K126" s="104">
        <v>535</v>
      </c>
    </row>
    <row r="127" spans="1:11" s="68" customFormat="1" ht="12.75">
      <c r="A127" s="16"/>
      <c r="B127" s="250">
        <v>48000</v>
      </c>
      <c r="C127" s="15" t="s">
        <v>54</v>
      </c>
      <c r="D127" s="15"/>
      <c r="E127" s="15"/>
      <c r="F127" s="22"/>
      <c r="G127" s="22"/>
      <c r="H127" s="46">
        <v>0</v>
      </c>
      <c r="I127" s="67">
        <v>89.7196261682243</v>
      </c>
      <c r="K127" s="104">
        <v>535</v>
      </c>
    </row>
    <row r="128" spans="1:11" ht="12.75">
      <c r="A128" s="16"/>
      <c r="B128" s="146"/>
      <c r="H128" s="33">
        <v>0</v>
      </c>
      <c r="I128" s="26">
        <v>0</v>
      </c>
      <c r="K128" s="104">
        <v>535</v>
      </c>
    </row>
    <row r="129" spans="1:11" s="68" customFormat="1" ht="12.75">
      <c r="A129" s="16"/>
      <c r="B129" s="250">
        <v>14000</v>
      </c>
      <c r="C129" s="15" t="s">
        <v>58</v>
      </c>
      <c r="D129" s="15"/>
      <c r="E129" s="15"/>
      <c r="F129" s="22"/>
      <c r="G129" s="22"/>
      <c r="H129" s="46">
        <v>0</v>
      </c>
      <c r="I129" s="67">
        <v>26.16822429906542</v>
      </c>
      <c r="K129" s="104">
        <v>535</v>
      </c>
    </row>
    <row r="130" spans="1:11" ht="12.75">
      <c r="A130" s="16"/>
      <c r="B130" s="146"/>
      <c r="H130" s="33">
        <v>0</v>
      </c>
      <c r="I130" s="26">
        <v>0</v>
      </c>
      <c r="K130" s="104">
        <v>535</v>
      </c>
    </row>
    <row r="131" spans="1:11" s="68" customFormat="1" ht="12.75">
      <c r="A131" s="16"/>
      <c r="B131" s="250">
        <v>183700</v>
      </c>
      <c r="C131" s="15"/>
      <c r="D131" s="15"/>
      <c r="E131" s="15" t="s">
        <v>85</v>
      </c>
      <c r="F131" s="22"/>
      <c r="G131" s="22"/>
      <c r="H131" s="46">
        <v>0</v>
      </c>
      <c r="I131" s="67">
        <v>343.3644859813084</v>
      </c>
      <c r="K131" s="104">
        <v>535</v>
      </c>
    </row>
    <row r="132" spans="1:11" ht="12.75">
      <c r="A132" s="16"/>
      <c r="B132" s="146"/>
      <c r="H132" s="6">
        <v>0</v>
      </c>
      <c r="I132" s="26">
        <v>0</v>
      </c>
      <c r="K132" s="104">
        <v>535</v>
      </c>
    </row>
    <row r="133" spans="1:11" s="68" customFormat="1" ht="12.75">
      <c r="A133" s="16"/>
      <c r="B133" s="250">
        <v>50000</v>
      </c>
      <c r="C133" s="15" t="s">
        <v>596</v>
      </c>
      <c r="D133" s="15"/>
      <c r="E133" s="15"/>
      <c r="F133" s="22"/>
      <c r="G133" s="22"/>
      <c r="H133" s="46">
        <v>0</v>
      </c>
      <c r="I133" s="67">
        <v>93.45794392523365</v>
      </c>
      <c r="K133" s="104">
        <v>535</v>
      </c>
    </row>
    <row r="134" spans="1:11" ht="12.75">
      <c r="A134" s="16"/>
      <c r="B134" s="252"/>
      <c r="H134" s="6">
        <v>0</v>
      </c>
      <c r="I134" s="26">
        <v>0</v>
      </c>
      <c r="K134" s="104">
        <v>535</v>
      </c>
    </row>
    <row r="135" spans="1:11" s="68" customFormat="1" ht="12.75">
      <c r="A135" s="16"/>
      <c r="B135" s="250">
        <v>4050</v>
      </c>
      <c r="C135" s="15"/>
      <c r="D135" s="15"/>
      <c r="E135" s="15" t="s">
        <v>605</v>
      </c>
      <c r="F135" s="76"/>
      <c r="G135" s="22"/>
      <c r="H135" s="46">
        <v>0</v>
      </c>
      <c r="I135" s="67">
        <v>7.570093457943925</v>
      </c>
      <c r="K135" s="104">
        <v>535</v>
      </c>
    </row>
    <row r="136" spans="1:11" ht="12.75">
      <c r="A136" s="16"/>
      <c r="B136" s="146"/>
      <c r="H136" s="6">
        <v>0</v>
      </c>
      <c r="I136" s="26">
        <v>0</v>
      </c>
      <c r="K136" s="104">
        <v>535</v>
      </c>
    </row>
    <row r="137" spans="1:11" s="68" customFormat="1" ht="12.75">
      <c r="A137" s="16"/>
      <c r="B137" s="250">
        <v>11450</v>
      </c>
      <c r="C137" s="15"/>
      <c r="D137" s="15"/>
      <c r="E137" s="15" t="s">
        <v>124</v>
      </c>
      <c r="F137" s="22"/>
      <c r="G137" s="22"/>
      <c r="H137" s="46">
        <v>0</v>
      </c>
      <c r="I137" s="67">
        <v>21.401869158878505</v>
      </c>
      <c r="K137" s="104">
        <v>535</v>
      </c>
    </row>
    <row r="138" spans="1:11" ht="12.75">
      <c r="A138" s="16"/>
      <c r="B138" s="9"/>
      <c r="H138" s="6">
        <v>0</v>
      </c>
      <c r="I138" s="26">
        <v>0</v>
      </c>
      <c r="K138" s="104">
        <v>535</v>
      </c>
    </row>
    <row r="139" spans="1:11" s="68" customFormat="1" ht="12.75">
      <c r="A139" s="16"/>
      <c r="B139" s="82">
        <v>80000</v>
      </c>
      <c r="C139" s="15" t="s">
        <v>969</v>
      </c>
      <c r="D139" s="15"/>
      <c r="E139" s="15"/>
      <c r="F139" s="22"/>
      <c r="G139" s="22"/>
      <c r="H139" s="46">
        <v>0</v>
      </c>
      <c r="I139" s="67">
        <v>149.53271028037383</v>
      </c>
      <c r="K139" s="104">
        <v>535</v>
      </c>
    </row>
    <row r="140" spans="1:11" ht="12.75">
      <c r="A140" s="16"/>
      <c r="B140" s="65"/>
      <c r="H140" s="6">
        <v>0</v>
      </c>
      <c r="I140" s="26">
        <v>0</v>
      </c>
      <c r="K140" s="104">
        <v>535</v>
      </c>
    </row>
    <row r="141" spans="1:11" s="68" customFormat="1" ht="12.75">
      <c r="A141" s="16"/>
      <c r="B141" s="82">
        <v>360000</v>
      </c>
      <c r="C141" s="15" t="s">
        <v>628</v>
      </c>
      <c r="D141" s="15"/>
      <c r="E141" s="15"/>
      <c r="F141" s="22"/>
      <c r="G141" s="22"/>
      <c r="H141" s="46">
        <v>0</v>
      </c>
      <c r="I141" s="67">
        <v>672.8971962616822</v>
      </c>
      <c r="K141" s="104">
        <v>535</v>
      </c>
    </row>
    <row r="142" spans="1:11" ht="12.75">
      <c r="A142" s="16"/>
      <c r="H142" s="6">
        <v>0</v>
      </c>
      <c r="I142" s="26">
        <v>0</v>
      </c>
      <c r="K142" s="104">
        <v>535</v>
      </c>
    </row>
    <row r="143" spans="1:11" ht="12.75">
      <c r="A143" s="16"/>
      <c r="H143" s="6">
        <v>0</v>
      </c>
      <c r="I143" s="26">
        <v>0</v>
      </c>
      <c r="K143" s="104">
        <v>535</v>
      </c>
    </row>
    <row r="144" spans="1:11" ht="12.75">
      <c r="A144" s="16"/>
      <c r="H144" s="6">
        <v>0</v>
      </c>
      <c r="I144" s="26">
        <v>0</v>
      </c>
      <c r="K144" s="104">
        <v>535</v>
      </c>
    </row>
    <row r="145" spans="1:11" s="72" customFormat="1" ht="13.5" thickBot="1">
      <c r="A145" s="58"/>
      <c r="B145" s="242">
        <v>892960</v>
      </c>
      <c r="C145" s="78"/>
      <c r="D145" s="59" t="s">
        <v>629</v>
      </c>
      <c r="E145" s="59"/>
      <c r="F145" s="70"/>
      <c r="G145" s="70"/>
      <c r="H145" s="61">
        <v>-892960</v>
      </c>
      <c r="I145" s="71">
        <v>1669.0841121495328</v>
      </c>
      <c r="K145" s="104">
        <v>535</v>
      </c>
    </row>
    <row r="146" spans="1:11" ht="12.75">
      <c r="A146" s="16"/>
      <c r="B146" s="65"/>
      <c r="H146" s="6">
        <v>0</v>
      </c>
      <c r="I146" s="26">
        <v>0</v>
      </c>
      <c r="K146" s="104">
        <v>535</v>
      </c>
    </row>
    <row r="147" spans="1:11" ht="12.75">
      <c r="A147" s="16"/>
      <c r="B147" s="65"/>
      <c r="H147" s="6">
        <v>0</v>
      </c>
      <c r="I147" s="26">
        <v>0</v>
      </c>
      <c r="K147" s="104">
        <v>535</v>
      </c>
    </row>
    <row r="148" spans="1:11" s="68" customFormat="1" ht="12" customHeight="1">
      <c r="A148" s="16"/>
      <c r="B148" s="82">
        <v>105000</v>
      </c>
      <c r="C148" s="15" t="s">
        <v>31</v>
      </c>
      <c r="D148" s="15"/>
      <c r="E148" s="15"/>
      <c r="F148" s="22"/>
      <c r="G148" s="22"/>
      <c r="H148" s="46">
        <v>0</v>
      </c>
      <c r="I148" s="67">
        <v>196.26168224299064</v>
      </c>
      <c r="K148" s="104">
        <v>535</v>
      </c>
    </row>
    <row r="149" spans="1:11" ht="12" customHeight="1">
      <c r="A149" s="16"/>
      <c r="B149" s="65"/>
      <c r="H149" s="6">
        <v>0</v>
      </c>
      <c r="I149" s="26">
        <v>0</v>
      </c>
      <c r="K149" s="104">
        <v>535</v>
      </c>
    </row>
    <row r="150" spans="1:11" s="68" customFormat="1" ht="12.75">
      <c r="A150" s="16"/>
      <c r="B150" s="82">
        <v>53750</v>
      </c>
      <c r="C150" s="15"/>
      <c r="D150" s="15"/>
      <c r="E150" s="15" t="s">
        <v>52</v>
      </c>
      <c r="F150" s="22"/>
      <c r="G150" s="22"/>
      <c r="H150" s="46">
        <v>0</v>
      </c>
      <c r="I150" s="67">
        <v>100.46728971962617</v>
      </c>
      <c r="K150" s="104">
        <v>535</v>
      </c>
    </row>
    <row r="151" spans="1:11" ht="12.75">
      <c r="A151" s="16"/>
      <c r="B151" s="65"/>
      <c r="H151" s="6">
        <v>0</v>
      </c>
      <c r="I151" s="26">
        <v>0</v>
      </c>
      <c r="K151" s="104">
        <v>535</v>
      </c>
    </row>
    <row r="152" spans="1:11" ht="12.75">
      <c r="A152" s="16"/>
      <c r="B152" s="177"/>
      <c r="C152" s="83"/>
      <c r="D152" s="83"/>
      <c r="H152" s="6">
        <v>0</v>
      </c>
      <c r="I152" s="26">
        <v>0</v>
      </c>
      <c r="K152" s="104">
        <v>535</v>
      </c>
    </row>
    <row r="153" spans="1:11" s="68" customFormat="1" ht="12.75">
      <c r="A153" s="16"/>
      <c r="B153" s="82">
        <v>260000</v>
      </c>
      <c r="C153" s="63" t="s">
        <v>681</v>
      </c>
      <c r="D153" s="63"/>
      <c r="E153" s="15"/>
      <c r="F153" s="22"/>
      <c r="G153" s="22"/>
      <c r="H153" s="46">
        <v>-260000</v>
      </c>
      <c r="I153" s="67">
        <v>485.98130841121497</v>
      </c>
      <c r="K153" s="104">
        <v>535</v>
      </c>
    </row>
    <row r="154" spans="1:11" ht="12.75">
      <c r="A154" s="16"/>
      <c r="B154" s="65"/>
      <c r="C154" s="3"/>
      <c r="H154" s="6">
        <v>0</v>
      </c>
      <c r="I154" s="26">
        <v>0</v>
      </c>
      <c r="K154" s="104">
        <v>535</v>
      </c>
    </row>
    <row r="155" spans="1:11" s="68" customFormat="1" ht="12.75">
      <c r="A155" s="16"/>
      <c r="B155" s="82">
        <v>120000</v>
      </c>
      <c r="C155" s="15" t="s">
        <v>681</v>
      </c>
      <c r="D155" s="15"/>
      <c r="E155" s="15" t="s">
        <v>671</v>
      </c>
      <c r="F155" s="22"/>
      <c r="G155" s="22"/>
      <c r="H155" s="46">
        <v>0</v>
      </c>
      <c r="I155" s="67">
        <v>224.29906542056074</v>
      </c>
      <c r="K155" s="104">
        <v>535</v>
      </c>
    </row>
    <row r="156" spans="1:11" ht="12.75">
      <c r="A156" s="16"/>
      <c r="B156" s="65"/>
      <c r="H156" s="6">
        <v>0</v>
      </c>
      <c r="I156" s="26">
        <v>0</v>
      </c>
      <c r="K156" s="104">
        <v>535</v>
      </c>
    </row>
    <row r="157" spans="1:11" s="68" customFormat="1" ht="12.75">
      <c r="A157" s="16"/>
      <c r="B157" s="82">
        <v>20000</v>
      </c>
      <c r="C157" s="15" t="s">
        <v>681</v>
      </c>
      <c r="D157" s="15"/>
      <c r="E157" s="15" t="s">
        <v>683</v>
      </c>
      <c r="F157" s="22"/>
      <c r="G157" s="22"/>
      <c r="H157" s="46">
        <v>0</v>
      </c>
      <c r="I157" s="67">
        <v>37.38317757009346</v>
      </c>
      <c r="K157" s="104">
        <v>535</v>
      </c>
    </row>
    <row r="158" spans="1:11" ht="12.75">
      <c r="A158" s="16"/>
      <c r="B158" s="65"/>
      <c r="H158" s="6">
        <v>0</v>
      </c>
      <c r="I158" s="26">
        <v>0</v>
      </c>
      <c r="K158" s="104">
        <v>535</v>
      </c>
    </row>
    <row r="159" spans="1:11" s="68" customFormat="1" ht="12.75">
      <c r="A159" s="16"/>
      <c r="B159" s="82">
        <v>30000</v>
      </c>
      <c r="C159" s="15" t="s">
        <v>681</v>
      </c>
      <c r="D159" s="15"/>
      <c r="E159" s="79" t="s">
        <v>684</v>
      </c>
      <c r="F159" s="53"/>
      <c r="G159" s="53"/>
      <c r="H159" s="46">
        <v>0</v>
      </c>
      <c r="I159" s="67">
        <v>56.074766355140184</v>
      </c>
      <c r="K159" s="104">
        <v>535</v>
      </c>
    </row>
    <row r="160" spans="1:11" ht="12.75">
      <c r="A160" s="16"/>
      <c r="B160" s="65"/>
      <c r="H160" s="6">
        <v>0</v>
      </c>
      <c r="I160" s="26">
        <v>0</v>
      </c>
      <c r="K160" s="104">
        <v>535</v>
      </c>
    </row>
    <row r="161" spans="1:11" s="68" customFormat="1" ht="12.75">
      <c r="A161" s="16"/>
      <c r="B161" s="82">
        <v>10000</v>
      </c>
      <c r="C161" s="15" t="s">
        <v>681</v>
      </c>
      <c r="D161" s="15"/>
      <c r="E161" s="15" t="s">
        <v>686</v>
      </c>
      <c r="F161" s="22"/>
      <c r="G161" s="22"/>
      <c r="H161" s="46">
        <v>0</v>
      </c>
      <c r="I161" s="67">
        <v>18.69158878504673</v>
      </c>
      <c r="K161" s="104">
        <v>535</v>
      </c>
    </row>
    <row r="162" spans="1:11" ht="12.75">
      <c r="A162" s="16"/>
      <c r="B162" s="65"/>
      <c r="H162" s="6">
        <v>0</v>
      </c>
      <c r="I162" s="26">
        <v>0</v>
      </c>
      <c r="K162" s="104">
        <v>535</v>
      </c>
    </row>
    <row r="163" spans="1:11" s="68" customFormat="1" ht="12.75">
      <c r="A163" s="16"/>
      <c r="B163" s="82">
        <v>25000</v>
      </c>
      <c r="C163" s="15" t="s">
        <v>681</v>
      </c>
      <c r="D163" s="15"/>
      <c r="E163" s="15" t="s">
        <v>687</v>
      </c>
      <c r="F163" s="22"/>
      <c r="G163" s="22"/>
      <c r="H163" s="46">
        <v>0</v>
      </c>
      <c r="I163" s="67">
        <v>46.728971962616825</v>
      </c>
      <c r="K163" s="104">
        <v>535</v>
      </c>
    </row>
    <row r="164" spans="1:11" ht="12.75">
      <c r="A164" s="16"/>
      <c r="B164" s="65"/>
      <c r="H164" s="6">
        <v>0</v>
      </c>
      <c r="I164" s="26">
        <v>0</v>
      </c>
      <c r="K164" s="104">
        <v>535</v>
      </c>
    </row>
    <row r="165" spans="1:11" s="68" customFormat="1" ht="12.75">
      <c r="A165" s="16"/>
      <c r="B165" s="82">
        <v>45000</v>
      </c>
      <c r="C165" s="15" t="s">
        <v>681</v>
      </c>
      <c r="D165" s="15"/>
      <c r="E165" s="15" t="s">
        <v>689</v>
      </c>
      <c r="F165" s="22"/>
      <c r="G165" s="22"/>
      <c r="H165" s="46">
        <v>0</v>
      </c>
      <c r="I165" s="67">
        <v>84.11214953271028</v>
      </c>
      <c r="K165" s="104">
        <v>535</v>
      </c>
    </row>
    <row r="166" spans="1:11" ht="12.75">
      <c r="A166" s="16"/>
      <c r="B166" s="65"/>
      <c r="H166" s="6">
        <v>0</v>
      </c>
      <c r="I166" s="26">
        <v>0</v>
      </c>
      <c r="K166" s="104">
        <v>535</v>
      </c>
    </row>
    <row r="167" spans="1:11" s="68" customFormat="1" ht="12.75">
      <c r="A167" s="16"/>
      <c r="B167" s="82">
        <v>10000</v>
      </c>
      <c r="C167" s="15" t="s">
        <v>681</v>
      </c>
      <c r="D167" s="15"/>
      <c r="E167" s="15" t="s">
        <v>690</v>
      </c>
      <c r="F167" s="22"/>
      <c r="G167" s="22"/>
      <c r="H167" s="46">
        <v>0</v>
      </c>
      <c r="I167" s="67">
        <v>18.69158878504673</v>
      </c>
      <c r="K167" s="104">
        <v>535</v>
      </c>
    </row>
    <row r="168" spans="1:11" ht="12.75">
      <c r="A168" s="16"/>
      <c r="B168" s="65"/>
      <c r="H168" s="6">
        <v>0</v>
      </c>
      <c r="I168" s="26">
        <v>0</v>
      </c>
      <c r="K168" s="104">
        <v>535</v>
      </c>
    </row>
    <row r="169" spans="1:11" ht="12.75">
      <c r="A169" s="16"/>
      <c r="B169" s="65"/>
      <c r="H169" s="6">
        <v>0</v>
      </c>
      <c r="I169" s="26">
        <v>0</v>
      </c>
      <c r="K169" s="104">
        <v>535</v>
      </c>
    </row>
    <row r="170" spans="1:11" s="68" customFormat="1" ht="12.75">
      <c r="A170" s="16"/>
      <c r="B170" s="82">
        <v>91400</v>
      </c>
      <c r="C170" s="63" t="s">
        <v>691</v>
      </c>
      <c r="D170" s="15"/>
      <c r="E170" s="15"/>
      <c r="F170" s="22"/>
      <c r="G170" s="22"/>
      <c r="H170" s="46">
        <v>-91400</v>
      </c>
      <c r="I170" s="67">
        <v>170.84112149532712</v>
      </c>
      <c r="K170" s="104">
        <v>535</v>
      </c>
    </row>
    <row r="171" spans="1:11" ht="12.75">
      <c r="A171" s="16"/>
      <c r="B171" s="65"/>
      <c r="H171" s="6">
        <v>0</v>
      </c>
      <c r="I171" s="26">
        <v>0</v>
      </c>
      <c r="K171" s="104">
        <v>535</v>
      </c>
    </row>
    <row r="172" spans="1:11" s="68" customFormat="1" ht="12.75">
      <c r="A172" s="16"/>
      <c r="B172" s="82">
        <v>55800</v>
      </c>
      <c r="C172" s="15" t="s">
        <v>691</v>
      </c>
      <c r="D172" s="15"/>
      <c r="E172" s="15" t="s">
        <v>671</v>
      </c>
      <c r="F172" s="22"/>
      <c r="G172" s="22"/>
      <c r="H172" s="46">
        <v>0</v>
      </c>
      <c r="I172" s="67">
        <v>104.29906542056075</v>
      </c>
      <c r="K172" s="104">
        <v>535</v>
      </c>
    </row>
    <row r="173" spans="1:11" ht="12.75">
      <c r="A173" s="16"/>
      <c r="B173" s="65"/>
      <c r="H173" s="6">
        <v>0</v>
      </c>
      <c r="I173" s="26">
        <v>0</v>
      </c>
      <c r="K173" s="104">
        <v>535</v>
      </c>
    </row>
    <row r="174" spans="1:11" s="68" customFormat="1" ht="12.75">
      <c r="A174" s="16"/>
      <c r="B174" s="82">
        <v>10000</v>
      </c>
      <c r="C174" s="15" t="s">
        <v>691</v>
      </c>
      <c r="D174" s="15"/>
      <c r="E174" s="15" t="s">
        <v>684</v>
      </c>
      <c r="F174" s="22"/>
      <c r="G174" s="22"/>
      <c r="H174" s="46">
        <v>0</v>
      </c>
      <c r="I174" s="67">
        <v>18.69158878504673</v>
      </c>
      <c r="K174" s="104">
        <v>535</v>
      </c>
    </row>
    <row r="175" spans="1:11" ht="12.75">
      <c r="A175" s="16"/>
      <c r="B175" s="65"/>
      <c r="H175" s="6">
        <v>0</v>
      </c>
      <c r="I175" s="26">
        <v>0</v>
      </c>
      <c r="K175" s="104">
        <v>535</v>
      </c>
    </row>
    <row r="176" spans="1:11" s="68" customFormat="1" ht="12.75">
      <c r="A176" s="16"/>
      <c r="B176" s="82">
        <v>5000</v>
      </c>
      <c r="C176" s="15" t="s">
        <v>691</v>
      </c>
      <c r="D176" s="15"/>
      <c r="E176" s="15" t="s">
        <v>706</v>
      </c>
      <c r="F176" s="22"/>
      <c r="G176" s="22"/>
      <c r="H176" s="46">
        <v>0</v>
      </c>
      <c r="I176" s="67">
        <v>9.345794392523365</v>
      </c>
      <c r="K176" s="104">
        <v>535</v>
      </c>
    </row>
    <row r="177" spans="1:11" ht="12.75">
      <c r="A177" s="16"/>
      <c r="B177" s="65"/>
      <c r="H177" s="6">
        <v>0</v>
      </c>
      <c r="I177" s="26">
        <v>0</v>
      </c>
      <c r="K177" s="104">
        <v>535</v>
      </c>
    </row>
    <row r="178" spans="1:11" s="68" customFormat="1" ht="12.75">
      <c r="A178" s="16"/>
      <c r="B178" s="82">
        <v>10000</v>
      </c>
      <c r="C178" s="15" t="s">
        <v>691</v>
      </c>
      <c r="D178" s="15"/>
      <c r="E178" s="15" t="s">
        <v>709</v>
      </c>
      <c r="F178" s="22"/>
      <c r="G178" s="22"/>
      <c r="H178" s="46">
        <v>0</v>
      </c>
      <c r="I178" s="67">
        <v>18.69158878504673</v>
      </c>
      <c r="K178" s="104">
        <v>535</v>
      </c>
    </row>
    <row r="179" spans="1:11" ht="12.75">
      <c r="A179" s="16"/>
      <c r="B179" s="65"/>
      <c r="H179" s="6">
        <v>0</v>
      </c>
      <c r="I179" s="26">
        <v>0</v>
      </c>
      <c r="K179" s="104">
        <v>535</v>
      </c>
    </row>
    <row r="180" spans="1:11" s="68" customFormat="1" ht="12.75">
      <c r="A180" s="16"/>
      <c r="B180" s="82">
        <v>600</v>
      </c>
      <c r="C180" s="15" t="s">
        <v>691</v>
      </c>
      <c r="D180" s="15"/>
      <c r="E180" s="15" t="s">
        <v>711</v>
      </c>
      <c r="F180" s="22"/>
      <c r="G180" s="22"/>
      <c r="H180" s="46">
        <v>0</v>
      </c>
      <c r="I180" s="67">
        <v>1.1214953271028036</v>
      </c>
      <c r="K180" s="104">
        <v>535</v>
      </c>
    </row>
    <row r="181" spans="1:11" ht="12.75">
      <c r="A181" s="16"/>
      <c r="B181" s="65"/>
      <c r="H181" s="6">
        <v>0</v>
      </c>
      <c r="I181" s="26">
        <v>0</v>
      </c>
      <c r="K181" s="104">
        <v>535</v>
      </c>
    </row>
    <row r="182" spans="1:11" s="68" customFormat="1" ht="12.75">
      <c r="A182" s="16"/>
      <c r="B182" s="82">
        <v>10000</v>
      </c>
      <c r="C182" s="15" t="s">
        <v>691</v>
      </c>
      <c r="D182" s="15"/>
      <c r="E182" s="15" t="s">
        <v>714</v>
      </c>
      <c r="F182" s="22"/>
      <c r="G182" s="22"/>
      <c r="H182" s="46">
        <v>0</v>
      </c>
      <c r="I182" s="67">
        <v>18.69158878504673</v>
      </c>
      <c r="K182" s="104">
        <v>535</v>
      </c>
    </row>
    <row r="183" spans="1:11" ht="12.75">
      <c r="A183" s="16"/>
      <c r="B183" s="243"/>
      <c r="H183" s="6">
        <v>0</v>
      </c>
      <c r="I183" s="26">
        <v>0</v>
      </c>
      <c r="K183" s="104">
        <v>535</v>
      </c>
    </row>
    <row r="184" spans="1:11" s="68" customFormat="1" ht="12.75">
      <c r="A184" s="16"/>
      <c r="B184" s="82">
        <v>37750</v>
      </c>
      <c r="C184" s="15"/>
      <c r="D184" s="15"/>
      <c r="E184" s="15" t="s">
        <v>717</v>
      </c>
      <c r="F184" s="22"/>
      <c r="G184" s="22"/>
      <c r="H184" s="46">
        <v>0</v>
      </c>
      <c r="I184" s="67">
        <v>70.5607476635514</v>
      </c>
      <c r="K184" s="104">
        <v>535</v>
      </c>
    </row>
    <row r="185" spans="1:11" ht="12.75">
      <c r="A185" s="16"/>
      <c r="B185" s="65"/>
      <c r="H185" s="6">
        <v>0</v>
      </c>
      <c r="I185" s="26">
        <v>0</v>
      </c>
      <c r="K185" s="104">
        <v>535</v>
      </c>
    </row>
    <row r="186" spans="1:11" s="68" customFormat="1" ht="12.75">
      <c r="A186" s="16"/>
      <c r="B186" s="82">
        <v>38160</v>
      </c>
      <c r="C186" s="15"/>
      <c r="D186" s="15"/>
      <c r="E186" s="15" t="s">
        <v>124</v>
      </c>
      <c r="F186" s="22"/>
      <c r="G186" s="22"/>
      <c r="H186" s="46">
        <v>0</v>
      </c>
      <c r="I186" s="67">
        <v>71.32710280373831</v>
      </c>
      <c r="K186" s="104">
        <v>535</v>
      </c>
    </row>
    <row r="187" spans="1:11" ht="12.75">
      <c r="A187" s="16"/>
      <c r="B187" s="65"/>
      <c r="H187" s="6">
        <v>0</v>
      </c>
      <c r="I187" s="26">
        <v>0</v>
      </c>
      <c r="K187" s="104">
        <v>535</v>
      </c>
    </row>
    <row r="188" spans="1:11" s="68" customFormat="1" ht="12.75">
      <c r="A188" s="16"/>
      <c r="B188" s="82">
        <v>46900</v>
      </c>
      <c r="C188" s="15"/>
      <c r="D188" s="15"/>
      <c r="E188" s="15" t="s">
        <v>235</v>
      </c>
      <c r="F188" s="22"/>
      <c r="G188" s="22"/>
      <c r="H188" s="46">
        <v>0</v>
      </c>
      <c r="I188" s="67">
        <v>87.66355140186916</v>
      </c>
      <c r="K188" s="104">
        <v>535</v>
      </c>
    </row>
    <row r="189" spans="1:11" ht="12.75">
      <c r="A189" s="16"/>
      <c r="B189" s="65"/>
      <c r="H189" s="6">
        <v>0</v>
      </c>
      <c r="I189" s="26">
        <v>0</v>
      </c>
      <c r="K189" s="104">
        <v>535</v>
      </c>
    </row>
    <row r="190" spans="1:11" ht="12.75">
      <c r="A190" s="16"/>
      <c r="B190" s="65"/>
      <c r="H190" s="6">
        <v>0</v>
      </c>
      <c r="I190" s="26">
        <v>0</v>
      </c>
      <c r="K190" s="104">
        <v>535</v>
      </c>
    </row>
    <row r="191" spans="1:11" s="68" customFormat="1" ht="12.75">
      <c r="A191" s="16"/>
      <c r="B191" s="82">
        <v>260000</v>
      </c>
      <c r="C191" s="63" t="s">
        <v>628</v>
      </c>
      <c r="D191" s="15"/>
      <c r="E191" s="15"/>
      <c r="F191" s="22"/>
      <c r="G191" s="22"/>
      <c r="H191" s="46">
        <v>-260000</v>
      </c>
      <c r="I191" s="67">
        <v>485.98130841121497</v>
      </c>
      <c r="K191" s="104">
        <v>535</v>
      </c>
    </row>
    <row r="192" spans="1:11" ht="12.75">
      <c r="A192" s="16"/>
      <c r="H192" s="6">
        <v>0</v>
      </c>
      <c r="I192" s="26">
        <v>0</v>
      </c>
      <c r="K192" s="104">
        <v>535</v>
      </c>
    </row>
    <row r="193" spans="1:11" ht="12.75">
      <c r="A193" s="16"/>
      <c r="H193" s="6">
        <v>0</v>
      </c>
      <c r="I193" s="26">
        <v>0</v>
      </c>
      <c r="K193" s="104">
        <v>535</v>
      </c>
    </row>
    <row r="194" spans="1:11" s="72" customFormat="1" ht="13.5" thickBot="1">
      <c r="A194" s="58"/>
      <c r="B194" s="259">
        <v>149533</v>
      </c>
      <c r="C194" s="69"/>
      <c r="D194" s="78" t="s">
        <v>794</v>
      </c>
      <c r="E194" s="69"/>
      <c r="F194" s="70"/>
      <c r="G194" s="60"/>
      <c r="H194" s="61">
        <v>-149533</v>
      </c>
      <c r="I194" s="71">
        <v>279.5009345794393</v>
      </c>
      <c r="K194" s="104">
        <v>535</v>
      </c>
    </row>
    <row r="195" spans="1:11" ht="12.75">
      <c r="A195" s="16"/>
      <c r="B195" s="161"/>
      <c r="C195" s="16"/>
      <c r="D195" s="16"/>
      <c r="E195" s="16"/>
      <c r="G195" s="34"/>
      <c r="H195" s="6">
        <v>0</v>
      </c>
      <c r="I195" s="26">
        <v>0</v>
      </c>
      <c r="K195" s="104">
        <v>535</v>
      </c>
    </row>
    <row r="196" spans="1:11" s="68" customFormat="1" ht="12.75">
      <c r="A196" s="16"/>
      <c r="B196" s="111">
        <v>91233</v>
      </c>
      <c r="C196" s="15" t="s">
        <v>28</v>
      </c>
      <c r="D196" s="15" t="s">
        <v>794</v>
      </c>
      <c r="E196" s="15"/>
      <c r="F196" s="22"/>
      <c r="G196" s="22"/>
      <c r="H196" s="46">
        <v>0</v>
      </c>
      <c r="I196" s="67">
        <v>170.52897196261682</v>
      </c>
      <c r="K196" s="104">
        <v>535</v>
      </c>
    </row>
    <row r="197" spans="1:11" ht="12.75">
      <c r="A197" s="16"/>
      <c r="B197" s="11"/>
      <c r="F197" s="34"/>
      <c r="H197" s="6">
        <v>0</v>
      </c>
      <c r="I197" s="26">
        <v>0</v>
      </c>
      <c r="K197" s="104">
        <v>535</v>
      </c>
    </row>
    <row r="198" spans="1:11" s="68" customFormat="1" ht="12.75">
      <c r="A198" s="16"/>
      <c r="B198" s="111">
        <v>58300</v>
      </c>
      <c r="C198" s="15" t="s">
        <v>800</v>
      </c>
      <c r="D198" s="15"/>
      <c r="E198" s="15"/>
      <c r="F198" s="22"/>
      <c r="G198" s="22"/>
      <c r="H198" s="46">
        <v>0</v>
      </c>
      <c r="I198" s="67">
        <v>108.97196261682242</v>
      </c>
      <c r="K198" s="104">
        <v>535</v>
      </c>
    </row>
    <row r="199" spans="1:11" ht="12.75">
      <c r="A199" s="16"/>
      <c r="F199" s="34"/>
      <c r="H199" s="6">
        <v>0</v>
      </c>
      <c r="I199" s="26">
        <v>0</v>
      </c>
      <c r="K199" s="104">
        <v>535</v>
      </c>
    </row>
    <row r="200" spans="1:11" ht="12.75">
      <c r="A200" s="16"/>
      <c r="H200" s="6">
        <v>0</v>
      </c>
      <c r="I200" s="26">
        <v>0</v>
      </c>
      <c r="K200" s="104">
        <v>535</v>
      </c>
    </row>
    <row r="201" spans="1:11" ht="12.75">
      <c r="A201" s="16"/>
      <c r="H201" s="6">
        <v>0</v>
      </c>
      <c r="I201" s="26">
        <v>0</v>
      </c>
      <c r="K201" s="104">
        <v>535</v>
      </c>
    </row>
    <row r="202" spans="1:11" s="72" customFormat="1" ht="13.5" thickBot="1">
      <c r="A202" s="58"/>
      <c r="B202" s="77">
        <v>1542400</v>
      </c>
      <c r="C202" s="69"/>
      <c r="D202" s="78" t="s">
        <v>805</v>
      </c>
      <c r="E202" s="69"/>
      <c r="F202" s="70"/>
      <c r="G202" s="70"/>
      <c r="H202" s="61">
        <v>-1542400</v>
      </c>
      <c r="I202" s="71">
        <v>2882.9906542056074</v>
      </c>
      <c r="K202" s="104">
        <v>535</v>
      </c>
    </row>
    <row r="203" spans="1:11" ht="12.75">
      <c r="A203" s="16"/>
      <c r="H203" s="6">
        <v>0</v>
      </c>
      <c r="I203" s="26">
        <v>0</v>
      </c>
      <c r="K203" s="104">
        <v>535</v>
      </c>
    </row>
    <row r="204" spans="1:11" s="68" customFormat="1" ht="12.75">
      <c r="A204" s="16"/>
      <c r="B204" s="250">
        <v>368500</v>
      </c>
      <c r="C204" s="15" t="s">
        <v>14</v>
      </c>
      <c r="D204" s="15"/>
      <c r="E204" s="15"/>
      <c r="F204" s="22"/>
      <c r="G204" s="22"/>
      <c r="H204" s="46">
        <v>0</v>
      </c>
      <c r="I204" s="67">
        <v>688.7850467289719</v>
      </c>
      <c r="K204" s="104">
        <v>535</v>
      </c>
    </row>
    <row r="205" spans="1:11" ht="12.75">
      <c r="A205" s="16"/>
      <c r="B205" s="146"/>
      <c r="H205" s="6">
        <v>0</v>
      </c>
      <c r="I205" s="26">
        <v>0</v>
      </c>
      <c r="K205" s="104">
        <v>535</v>
      </c>
    </row>
    <row r="206" spans="1:11" s="68" customFormat="1" ht="12.75">
      <c r="A206" s="16"/>
      <c r="B206" s="250">
        <v>23900</v>
      </c>
      <c r="C206" s="15" t="s">
        <v>52</v>
      </c>
      <c r="D206" s="15"/>
      <c r="E206" s="15"/>
      <c r="F206" s="22"/>
      <c r="G206" s="22"/>
      <c r="H206" s="46">
        <v>0</v>
      </c>
      <c r="I206" s="67">
        <v>44.67289719626168</v>
      </c>
      <c r="K206" s="104">
        <v>535</v>
      </c>
    </row>
    <row r="207" spans="1:11" ht="12.75">
      <c r="A207" s="16"/>
      <c r="B207" s="11"/>
      <c r="H207" s="6">
        <v>0</v>
      </c>
      <c r="I207" s="26">
        <v>0</v>
      </c>
      <c r="K207" s="104">
        <v>535</v>
      </c>
    </row>
    <row r="208" spans="1:11" s="68" customFormat="1" ht="12.75">
      <c r="A208" s="16"/>
      <c r="B208" s="46">
        <v>1150000</v>
      </c>
      <c r="C208" s="15" t="s">
        <v>480</v>
      </c>
      <c r="D208" s="15"/>
      <c r="E208" s="15"/>
      <c r="F208" s="22"/>
      <c r="G208" s="22"/>
      <c r="H208" s="46">
        <v>0</v>
      </c>
      <c r="I208" s="67">
        <v>2149.532710280374</v>
      </c>
      <c r="K208" s="104">
        <v>535</v>
      </c>
    </row>
    <row r="209" spans="1:11" ht="12.75">
      <c r="A209" s="16"/>
      <c r="H209" s="6">
        <v>0</v>
      </c>
      <c r="I209" s="26">
        <v>0</v>
      </c>
      <c r="K209" s="104">
        <v>535</v>
      </c>
    </row>
    <row r="210" spans="1:11" ht="12.75">
      <c r="A210" s="16"/>
      <c r="H210" s="6">
        <v>0</v>
      </c>
      <c r="I210" s="26">
        <v>0</v>
      </c>
      <c r="K210" s="104">
        <v>535</v>
      </c>
    </row>
    <row r="211" spans="1:11" ht="12.75">
      <c r="A211" s="16"/>
      <c r="H211" s="6">
        <v>0</v>
      </c>
      <c r="I211" s="26">
        <v>0</v>
      </c>
      <c r="K211" s="104">
        <v>535</v>
      </c>
    </row>
    <row r="212" spans="1:11" ht="12.75">
      <c r="A212" s="16"/>
      <c r="H212" s="6">
        <v>0</v>
      </c>
      <c r="I212" s="26">
        <v>0</v>
      </c>
      <c r="K212" s="104">
        <v>535</v>
      </c>
    </row>
    <row r="213" spans="1:11" ht="12.75">
      <c r="A213" s="16"/>
      <c r="H213" s="6">
        <v>0</v>
      </c>
      <c r="I213" s="26">
        <v>0</v>
      </c>
      <c r="K213" s="104">
        <v>535</v>
      </c>
    </row>
    <row r="214" spans="1:11" s="110" customFormat="1" ht="13.5" thickBot="1">
      <c r="A214" s="58"/>
      <c r="B214" s="108">
        <v>351977</v>
      </c>
      <c r="C214" s="58"/>
      <c r="D214" s="59" t="s">
        <v>869</v>
      </c>
      <c r="E214" s="58"/>
      <c r="F214" s="60"/>
      <c r="G214" s="60"/>
      <c r="H214" s="73">
        <v>-351977</v>
      </c>
      <c r="I214" s="109">
        <v>657.9009345794393</v>
      </c>
      <c r="K214" s="110">
        <v>535</v>
      </c>
    </row>
    <row r="215" spans="1:11" ht="12.75">
      <c r="A215" s="16"/>
      <c r="B215" s="11"/>
      <c r="H215" s="6">
        <v>0</v>
      </c>
      <c r="I215" s="26">
        <v>0</v>
      </c>
      <c r="K215" s="104">
        <v>535</v>
      </c>
    </row>
    <row r="216" spans="1:11" s="68" customFormat="1" ht="12.75">
      <c r="A216" s="16"/>
      <c r="B216" s="111">
        <v>25000</v>
      </c>
      <c r="C216" s="15" t="s">
        <v>31</v>
      </c>
      <c r="D216" s="15"/>
      <c r="E216" s="15"/>
      <c r="F216" s="22"/>
      <c r="G216" s="22"/>
      <c r="H216" s="46">
        <v>0</v>
      </c>
      <c r="I216" s="67">
        <v>46.728971962616825</v>
      </c>
      <c r="K216" s="104">
        <v>535</v>
      </c>
    </row>
    <row r="217" spans="1:11" ht="12.75">
      <c r="A217" s="16"/>
      <c r="B217" s="11"/>
      <c r="H217" s="6">
        <v>0</v>
      </c>
      <c r="I217" s="26">
        <v>0</v>
      </c>
      <c r="K217" s="104">
        <v>535</v>
      </c>
    </row>
    <row r="218" spans="1:11" s="68" customFormat="1" ht="12.75">
      <c r="A218" s="16"/>
      <c r="B218" s="111">
        <v>18750</v>
      </c>
      <c r="C218" s="15"/>
      <c r="D218" s="15"/>
      <c r="E218" s="15" t="s">
        <v>52</v>
      </c>
      <c r="F218" s="22"/>
      <c r="G218" s="22"/>
      <c r="H218" s="46">
        <v>0</v>
      </c>
      <c r="I218" s="67">
        <v>35.046728971962615</v>
      </c>
      <c r="K218" s="104">
        <v>535</v>
      </c>
    </row>
    <row r="219" spans="1:11" ht="12.75">
      <c r="A219" s="16"/>
      <c r="B219" s="11"/>
      <c r="H219" s="6">
        <v>0</v>
      </c>
      <c r="I219" s="26">
        <v>0</v>
      </c>
      <c r="K219" s="104">
        <v>535</v>
      </c>
    </row>
    <row r="220" spans="1:11" s="68" customFormat="1" ht="12.75">
      <c r="A220" s="16"/>
      <c r="B220" s="111">
        <v>68175</v>
      </c>
      <c r="C220" s="15"/>
      <c r="D220" s="15"/>
      <c r="E220" s="15" t="s">
        <v>124</v>
      </c>
      <c r="F220" s="22"/>
      <c r="G220" s="22"/>
      <c r="H220" s="46">
        <v>0</v>
      </c>
      <c r="I220" s="67">
        <v>127.42990654205607</v>
      </c>
      <c r="K220" s="104">
        <v>535</v>
      </c>
    </row>
    <row r="221" spans="1:11" ht="12.75">
      <c r="A221" s="16"/>
      <c r="B221" s="11"/>
      <c r="H221" s="6">
        <v>0</v>
      </c>
      <c r="I221" s="26">
        <v>0</v>
      </c>
      <c r="K221" s="104">
        <v>535</v>
      </c>
    </row>
    <row r="222" spans="1:11" s="68" customFormat="1" ht="12.75">
      <c r="A222" s="16"/>
      <c r="B222" s="111">
        <v>35500</v>
      </c>
      <c r="C222" s="15"/>
      <c r="D222" s="15"/>
      <c r="E222" s="15" t="s">
        <v>910</v>
      </c>
      <c r="F222" s="22"/>
      <c r="G222" s="22"/>
      <c r="H222" s="46">
        <v>0</v>
      </c>
      <c r="I222" s="67">
        <v>66.35514018691589</v>
      </c>
      <c r="K222" s="104">
        <v>535</v>
      </c>
    </row>
    <row r="223" spans="1:11" ht="12.75">
      <c r="A223" s="16"/>
      <c r="B223" s="11"/>
      <c r="H223" s="6">
        <v>0</v>
      </c>
      <c r="I223" s="26">
        <v>0</v>
      </c>
      <c r="K223" s="104">
        <v>535</v>
      </c>
    </row>
    <row r="224" spans="1:11" ht="12.75">
      <c r="A224" s="16"/>
      <c r="B224" s="111">
        <v>29237</v>
      </c>
      <c r="C224" s="15" t="s">
        <v>974</v>
      </c>
      <c r="D224" s="15"/>
      <c r="E224" s="15"/>
      <c r="F224" s="22"/>
      <c r="G224" s="22"/>
      <c r="H224" s="46"/>
      <c r="I224" s="67">
        <v>6.901818181818181</v>
      </c>
      <c r="J224" s="68"/>
      <c r="K224" s="104">
        <v>545</v>
      </c>
    </row>
    <row r="225" spans="1:11" ht="12.75">
      <c r="A225" s="16"/>
      <c r="B225" s="11"/>
      <c r="I225" s="26"/>
      <c r="K225" s="104">
        <v>545</v>
      </c>
    </row>
    <row r="226" spans="1:11" s="68" customFormat="1" ht="12.75">
      <c r="A226" s="16"/>
      <c r="B226" s="111">
        <v>175315</v>
      </c>
      <c r="C226" s="15"/>
      <c r="D226" s="15"/>
      <c r="E226" s="15" t="s">
        <v>928</v>
      </c>
      <c r="F226" s="22"/>
      <c r="G226" s="22"/>
      <c r="H226" s="46">
        <v>0</v>
      </c>
      <c r="I226" s="67">
        <v>327.69158878504675</v>
      </c>
      <c r="K226" s="104">
        <v>535</v>
      </c>
    </row>
    <row r="227" spans="1:11" ht="12.75">
      <c r="A227" s="16"/>
      <c r="H227" s="6">
        <v>0</v>
      </c>
      <c r="I227" s="26">
        <v>0</v>
      </c>
      <c r="K227" s="104">
        <v>535</v>
      </c>
    </row>
    <row r="228" spans="1:11" ht="12.75">
      <c r="A228" s="16"/>
      <c r="I228" s="26"/>
      <c r="K228" s="104">
        <v>535</v>
      </c>
    </row>
    <row r="229" spans="1:11" ht="12.75">
      <c r="A229" s="16"/>
      <c r="I229" s="26"/>
      <c r="K229" s="104">
        <v>535</v>
      </c>
    </row>
    <row r="230" spans="1:11" s="72" customFormat="1" ht="13.5" thickBot="1">
      <c r="A230" s="58"/>
      <c r="B230" s="77">
        <v>6708265</v>
      </c>
      <c r="C230" s="78" t="s">
        <v>1006</v>
      </c>
      <c r="D230" s="69"/>
      <c r="E230" s="69"/>
      <c r="F230" s="70"/>
      <c r="G230" s="70"/>
      <c r="H230" s="61">
        <v>0</v>
      </c>
      <c r="I230" s="236">
        <v>12538.81308411215</v>
      </c>
      <c r="K230" s="72">
        <v>535</v>
      </c>
    </row>
    <row r="231" spans="1:11" ht="12.75">
      <c r="A231" s="16"/>
      <c r="B231" s="112"/>
      <c r="C231" s="114"/>
      <c r="I231" s="113"/>
      <c r="K231" s="2">
        <v>535</v>
      </c>
    </row>
    <row r="232" spans="1:11" ht="12.75">
      <c r="A232" s="16"/>
      <c r="B232" s="98" t="s">
        <v>977</v>
      </c>
      <c r="C232" s="102" t="s">
        <v>978</v>
      </c>
      <c r="D232" s="102"/>
      <c r="E232" s="102"/>
      <c r="F232" s="97"/>
      <c r="G232" s="97"/>
      <c r="H232" s="98"/>
      <c r="I232" s="115" t="s">
        <v>935</v>
      </c>
      <c r="K232" s="2">
        <v>535</v>
      </c>
    </row>
    <row r="233" spans="1:11" ht="12.75">
      <c r="A233" s="16"/>
      <c r="B233" s="116">
        <v>1647400</v>
      </c>
      <c r="C233" s="117" t="s">
        <v>979</v>
      </c>
      <c r="D233" s="117" t="s">
        <v>980</v>
      </c>
      <c r="E233" s="117" t="s">
        <v>1017</v>
      </c>
      <c r="F233" s="118"/>
      <c r="G233" s="118"/>
      <c r="H233" s="119">
        <v>-1647400</v>
      </c>
      <c r="I233" s="115">
        <v>3079.2523364485983</v>
      </c>
      <c r="K233" s="2">
        <v>535</v>
      </c>
    </row>
    <row r="234" spans="1:11" ht="12.75">
      <c r="A234" s="16"/>
      <c r="B234" s="120">
        <v>1982035</v>
      </c>
      <c r="C234" s="121" t="s">
        <v>981</v>
      </c>
      <c r="D234" s="121" t="s">
        <v>980</v>
      </c>
      <c r="E234" s="121" t="s">
        <v>1017</v>
      </c>
      <c r="F234" s="122"/>
      <c r="G234" s="122"/>
      <c r="H234" s="119">
        <v>-3629435</v>
      </c>
      <c r="I234" s="115">
        <v>3704.7383177570096</v>
      </c>
      <c r="K234" s="2">
        <v>535</v>
      </c>
    </row>
    <row r="235" spans="1:11" s="127" customFormat="1" ht="12.75">
      <c r="A235" s="173"/>
      <c r="B235" s="123">
        <v>1603660</v>
      </c>
      <c r="C235" s="124" t="s">
        <v>982</v>
      </c>
      <c r="D235" s="124" t="s">
        <v>980</v>
      </c>
      <c r="E235" s="125" t="s">
        <v>1017</v>
      </c>
      <c r="F235" s="126"/>
      <c r="G235" s="126"/>
      <c r="H235" s="119">
        <v>-5233095</v>
      </c>
      <c r="I235" s="115">
        <v>2997.495327102804</v>
      </c>
      <c r="K235" s="2">
        <v>535</v>
      </c>
    </row>
    <row r="236" spans="1:11" s="132" customFormat="1" ht="12.75">
      <c r="A236" s="184"/>
      <c r="B236" s="128">
        <v>138870</v>
      </c>
      <c r="C236" s="129" t="s">
        <v>983</v>
      </c>
      <c r="D236" s="129" t="s">
        <v>980</v>
      </c>
      <c r="E236" s="130" t="s">
        <v>1017</v>
      </c>
      <c r="F236" s="131"/>
      <c r="G236" s="131"/>
      <c r="H236" s="119">
        <v>-5371965</v>
      </c>
      <c r="I236" s="115">
        <v>259.5700934579439</v>
      </c>
      <c r="K236" s="2">
        <v>535</v>
      </c>
    </row>
    <row r="237" spans="1:11" s="132" customFormat="1" ht="12.75">
      <c r="A237" s="184"/>
      <c r="B237" s="133">
        <v>1000150</v>
      </c>
      <c r="C237" s="134" t="s">
        <v>984</v>
      </c>
      <c r="D237" s="134" t="s">
        <v>980</v>
      </c>
      <c r="E237" s="135" t="s">
        <v>1017</v>
      </c>
      <c r="F237" s="131"/>
      <c r="G237" s="131"/>
      <c r="H237" s="119">
        <v>-6372115</v>
      </c>
      <c r="I237" s="115">
        <v>1869.4392523364486</v>
      </c>
      <c r="K237" s="2">
        <v>535</v>
      </c>
    </row>
    <row r="238" spans="1:11" s="132" customFormat="1" ht="12.75">
      <c r="A238" s="184"/>
      <c r="B238" s="136">
        <v>336150</v>
      </c>
      <c r="C238" s="137" t="s">
        <v>1004</v>
      </c>
      <c r="D238" s="137" t="s">
        <v>980</v>
      </c>
      <c r="E238" s="138" t="s">
        <v>1017</v>
      </c>
      <c r="F238" s="131"/>
      <c r="G238" s="131"/>
      <c r="H238" s="119">
        <v>-6708265</v>
      </c>
      <c r="I238" s="115">
        <v>628.3177570093458</v>
      </c>
      <c r="K238" s="2">
        <v>535</v>
      </c>
    </row>
    <row r="239" spans="1:11" ht="12.75">
      <c r="A239" s="16"/>
      <c r="B239" s="139">
        <v>6708265</v>
      </c>
      <c r="C239" s="140" t="s">
        <v>985</v>
      </c>
      <c r="D239" s="121"/>
      <c r="E239" s="121"/>
      <c r="F239" s="122"/>
      <c r="G239" s="122"/>
      <c r="H239" s="141"/>
      <c r="I239" s="142">
        <v>12538.81308411215</v>
      </c>
      <c r="K239" s="2">
        <v>535</v>
      </c>
    </row>
    <row r="240" spans="1:11" ht="12.75">
      <c r="A240" s="16"/>
      <c r="I240" s="26"/>
      <c r="K240" s="2">
        <v>535</v>
      </c>
    </row>
    <row r="241" spans="1:11" ht="12.75">
      <c r="A241" s="16"/>
      <c r="B241" s="143">
        <v>-50561</v>
      </c>
      <c r="C241" s="144" t="s">
        <v>979</v>
      </c>
      <c r="D241" s="144" t="s">
        <v>986</v>
      </c>
      <c r="E241" s="144"/>
      <c r="F241" s="145"/>
      <c r="G241" s="145"/>
      <c r="H241" s="6">
        <v>50561</v>
      </c>
      <c r="I241" s="26">
        <v>-93.63148148148149</v>
      </c>
      <c r="K241" s="104">
        <v>540</v>
      </c>
    </row>
    <row r="242" spans="1:11" ht="12.75">
      <c r="A242" s="16"/>
      <c r="B242" s="146">
        <v>-1912771</v>
      </c>
      <c r="C242" s="144" t="s">
        <v>979</v>
      </c>
      <c r="D242" s="144" t="s">
        <v>987</v>
      </c>
      <c r="E242" s="144"/>
      <c r="F242" s="145" t="s">
        <v>625</v>
      </c>
      <c r="G242" s="145" t="s">
        <v>988</v>
      </c>
      <c r="H242" s="6">
        <v>1963332</v>
      </c>
      <c r="I242" s="26">
        <v>-3477.7654545454548</v>
      </c>
      <c r="K242" s="104">
        <v>550</v>
      </c>
    </row>
    <row r="243" spans="1:11" ht="12.75">
      <c r="A243" s="16"/>
      <c r="B243" s="146">
        <v>1152600</v>
      </c>
      <c r="C243" s="144" t="s">
        <v>979</v>
      </c>
      <c r="D243" s="144" t="s">
        <v>989</v>
      </c>
      <c r="E243" s="144"/>
      <c r="F243" s="145"/>
      <c r="G243" s="145"/>
      <c r="H243" s="6">
        <v>810732</v>
      </c>
      <c r="I243" s="26">
        <v>2134.4444444444443</v>
      </c>
      <c r="K243" s="104">
        <v>540</v>
      </c>
    </row>
    <row r="244" spans="1:11" ht="12.75">
      <c r="A244" s="16"/>
      <c r="B244" s="146">
        <v>2352750</v>
      </c>
      <c r="C244" s="144" t="s">
        <v>979</v>
      </c>
      <c r="D244" s="144" t="s">
        <v>990</v>
      </c>
      <c r="E244" s="144"/>
      <c r="F244" s="145"/>
      <c r="G244" s="145"/>
      <c r="H244" s="6">
        <v>-1542018</v>
      </c>
      <c r="I244" s="26">
        <v>4277.727272727273</v>
      </c>
      <c r="K244" s="104">
        <v>550</v>
      </c>
    </row>
    <row r="245" spans="1:11" ht="12.75">
      <c r="A245" s="16"/>
      <c r="B245" s="146">
        <v>375103</v>
      </c>
      <c r="C245" s="144" t="s">
        <v>979</v>
      </c>
      <c r="D245" s="144" t="s">
        <v>1002</v>
      </c>
      <c r="E245" s="144"/>
      <c r="F245" s="145"/>
      <c r="G245" s="145"/>
      <c r="H245" s="6">
        <v>-1917121</v>
      </c>
      <c r="I245" s="26">
        <v>688.262385321101</v>
      </c>
      <c r="K245" s="104">
        <v>545</v>
      </c>
    </row>
    <row r="246" spans="1:11" ht="12.75">
      <c r="A246" s="16"/>
      <c r="B246" s="146">
        <v>-2777426</v>
      </c>
      <c r="C246" s="144" t="s">
        <v>979</v>
      </c>
      <c r="D246" s="144" t="s">
        <v>1010</v>
      </c>
      <c r="E246" s="144"/>
      <c r="F246" s="145"/>
      <c r="G246" s="145"/>
      <c r="H246" s="6">
        <v>1235408</v>
      </c>
      <c r="I246" s="26">
        <v>-5191.450467289719</v>
      </c>
      <c r="K246" s="104">
        <v>535</v>
      </c>
    </row>
    <row r="247" spans="1:11" ht="12.75">
      <c r="A247" s="16"/>
      <c r="B247" s="146">
        <v>1647400</v>
      </c>
      <c r="C247" s="144" t="s">
        <v>979</v>
      </c>
      <c r="D247" s="144" t="s">
        <v>1009</v>
      </c>
      <c r="E247" s="144"/>
      <c r="F247" s="145"/>
      <c r="G247" s="145"/>
      <c r="H247" s="6">
        <v>-3564521</v>
      </c>
      <c r="I247" s="26">
        <v>3079.2523364485983</v>
      </c>
      <c r="K247" s="104">
        <v>535</v>
      </c>
    </row>
    <row r="248" spans="1:11" s="68" customFormat="1" ht="12.75">
      <c r="A248" s="16"/>
      <c r="B248" s="147">
        <v>787095</v>
      </c>
      <c r="C248" s="148" t="s">
        <v>979</v>
      </c>
      <c r="D248" s="148" t="s">
        <v>1011</v>
      </c>
      <c r="E248" s="148"/>
      <c r="F248" s="149" t="s">
        <v>625</v>
      </c>
      <c r="G248" s="149"/>
      <c r="H248" s="150">
        <v>0</v>
      </c>
      <c r="I248" s="67">
        <v>1444.211009174312</v>
      </c>
      <c r="K248" s="68">
        <v>545</v>
      </c>
    </row>
    <row r="249" spans="1:11" ht="12.75">
      <c r="A249" s="16"/>
      <c r="B249" s="143"/>
      <c r="C249" s="151"/>
      <c r="D249" s="151"/>
      <c r="E249" s="151"/>
      <c r="F249" s="152"/>
      <c r="G249" s="152"/>
      <c r="H249" s="33"/>
      <c r="I249" s="26"/>
      <c r="J249" s="19"/>
      <c r="K249" s="2"/>
    </row>
    <row r="250" spans="1:11" ht="12.75">
      <c r="A250" s="16"/>
      <c r="B250" s="153"/>
      <c r="C250" s="154"/>
      <c r="D250" s="154"/>
      <c r="E250" s="154"/>
      <c r="F250" s="155"/>
      <c r="G250" s="155"/>
      <c r="H250" s="33"/>
      <c r="I250" s="45"/>
      <c r="J250" s="19"/>
      <c r="K250" s="104"/>
    </row>
    <row r="251" spans="1:11" s="19" customFormat="1" ht="12.75">
      <c r="A251" s="16"/>
      <c r="B251" s="156"/>
      <c r="C251" s="157"/>
      <c r="D251" s="157"/>
      <c r="E251" s="157"/>
      <c r="F251" s="158"/>
      <c r="G251" s="158"/>
      <c r="H251" s="159"/>
      <c r="I251" s="160"/>
      <c r="K251" s="2"/>
    </row>
    <row r="252" spans="1:11" s="19" customFormat="1" ht="12.75">
      <c r="A252" s="16"/>
      <c r="B252" s="156"/>
      <c r="C252" s="157"/>
      <c r="D252" s="157"/>
      <c r="E252" s="157"/>
      <c r="F252" s="158"/>
      <c r="G252" s="158"/>
      <c r="H252" s="159">
        <v>0</v>
      </c>
      <c r="I252" s="160"/>
      <c r="K252" s="2"/>
    </row>
    <row r="253" spans="1:11" s="19" customFormat="1" ht="12.75">
      <c r="A253" s="16"/>
      <c r="B253" s="161">
        <v>-1373683</v>
      </c>
      <c r="C253" s="162" t="s">
        <v>991</v>
      </c>
      <c r="D253" s="162" t="s">
        <v>986</v>
      </c>
      <c r="E253" s="162"/>
      <c r="F253" s="163"/>
      <c r="G253" s="163"/>
      <c r="H253" s="164">
        <v>1373683</v>
      </c>
      <c r="I253" s="45">
        <v>-2543.857407407407</v>
      </c>
      <c r="K253" s="104">
        <v>540</v>
      </c>
    </row>
    <row r="254" spans="1:11" s="19" customFormat="1" ht="12.75">
      <c r="A254" s="16"/>
      <c r="B254" s="161">
        <v>883811</v>
      </c>
      <c r="C254" s="162" t="s">
        <v>991</v>
      </c>
      <c r="D254" s="162" t="s">
        <v>989</v>
      </c>
      <c r="E254" s="162"/>
      <c r="F254" s="163"/>
      <c r="G254" s="163"/>
      <c r="H254" s="159">
        <v>489872</v>
      </c>
      <c r="I254" s="45">
        <v>1636.687037037037</v>
      </c>
      <c r="K254" s="104">
        <v>540</v>
      </c>
    </row>
    <row r="255" spans="1:11" s="19" customFormat="1" ht="12.75">
      <c r="A255" s="16"/>
      <c r="B255" s="161">
        <v>489200</v>
      </c>
      <c r="C255" s="162" t="s">
        <v>991</v>
      </c>
      <c r="D255" s="162" t="s">
        <v>990</v>
      </c>
      <c r="E255" s="162"/>
      <c r="F255" s="163"/>
      <c r="G255" s="163"/>
      <c r="H255" s="159">
        <v>672</v>
      </c>
      <c r="I255" s="45">
        <v>889.4545454545455</v>
      </c>
      <c r="K255" s="104">
        <v>550</v>
      </c>
    </row>
    <row r="256" spans="1:11" s="19" customFormat="1" ht="12.75">
      <c r="A256" s="16"/>
      <c r="B256" s="161">
        <v>1720760</v>
      </c>
      <c r="C256" s="162" t="s">
        <v>991</v>
      </c>
      <c r="D256" s="162" t="s">
        <v>1002</v>
      </c>
      <c r="E256" s="162"/>
      <c r="F256" s="163"/>
      <c r="G256" s="163"/>
      <c r="H256" s="159">
        <v>-1720088</v>
      </c>
      <c r="I256" s="45">
        <v>3157.3577981651374</v>
      </c>
      <c r="K256" s="104">
        <v>545</v>
      </c>
    </row>
    <row r="257" spans="1:11" s="19" customFormat="1" ht="12.75">
      <c r="A257" s="16"/>
      <c r="B257" s="161">
        <v>1982035</v>
      </c>
      <c r="C257" s="162" t="s">
        <v>991</v>
      </c>
      <c r="D257" s="162" t="s">
        <v>1009</v>
      </c>
      <c r="E257" s="162"/>
      <c r="F257" s="163"/>
      <c r="G257" s="163"/>
      <c r="H257" s="159">
        <v>-3702123</v>
      </c>
      <c r="I257" s="45">
        <v>3704.7383177570096</v>
      </c>
      <c r="K257" s="104">
        <v>535</v>
      </c>
    </row>
    <row r="258" spans="1:11" s="68" customFormat="1" ht="12.75">
      <c r="A258" s="16"/>
      <c r="B258" s="111">
        <v>3702123</v>
      </c>
      <c r="C258" s="165" t="s">
        <v>991</v>
      </c>
      <c r="D258" s="165" t="s">
        <v>1011</v>
      </c>
      <c r="E258" s="165"/>
      <c r="F258" s="166"/>
      <c r="G258" s="166"/>
      <c r="H258" s="167"/>
      <c r="I258" s="168">
        <v>6919.856074766355</v>
      </c>
      <c r="K258" s="48">
        <v>535</v>
      </c>
    </row>
    <row r="259" spans="1:11" s="19" customFormat="1" ht="12.75">
      <c r="A259" s="16"/>
      <c r="B259" s="156"/>
      <c r="C259" s="157"/>
      <c r="D259" s="157"/>
      <c r="E259" s="157"/>
      <c r="F259" s="158"/>
      <c r="G259" s="158"/>
      <c r="H259" s="159"/>
      <c r="I259" s="160"/>
      <c r="K259" s="2"/>
    </row>
    <row r="260" spans="1:11" s="19" customFormat="1" ht="12.75">
      <c r="A260" s="16"/>
      <c r="B260" s="169"/>
      <c r="C260" s="170"/>
      <c r="D260" s="170"/>
      <c r="E260" s="170"/>
      <c r="F260" s="171"/>
      <c r="G260" s="171"/>
      <c r="H260" s="172"/>
      <c r="I260" s="45"/>
      <c r="K260" s="104"/>
    </row>
    <row r="261" spans="1:11" s="175" customFormat="1" ht="12.75">
      <c r="A261" s="173"/>
      <c r="B261" s="66">
        <v>-1456</v>
      </c>
      <c r="C261" s="173" t="s">
        <v>982</v>
      </c>
      <c r="D261" s="173" t="s">
        <v>1012</v>
      </c>
      <c r="E261" s="173"/>
      <c r="F261" s="174"/>
      <c r="G261" s="174"/>
      <c r="H261" s="159">
        <v>1456</v>
      </c>
      <c r="I261" s="45">
        <v>-2.696296296296296</v>
      </c>
      <c r="K261" s="176">
        <v>540</v>
      </c>
    </row>
    <row r="262" spans="1:11" s="175" customFormat="1" ht="12.75">
      <c r="A262" s="173"/>
      <c r="B262" s="66">
        <v>-1604510</v>
      </c>
      <c r="C262" s="173" t="s">
        <v>982</v>
      </c>
      <c r="D262" s="173" t="s">
        <v>1010</v>
      </c>
      <c r="E262" s="173"/>
      <c r="F262" s="174"/>
      <c r="G262" s="174"/>
      <c r="H262" s="159">
        <v>1605966</v>
      </c>
      <c r="I262" s="45">
        <v>-2944.0550458715597</v>
      </c>
      <c r="K262" s="176">
        <v>545</v>
      </c>
    </row>
    <row r="263" spans="1:11" s="175" customFormat="1" ht="12.75">
      <c r="A263" s="173"/>
      <c r="B263" s="66">
        <v>1603660</v>
      </c>
      <c r="C263" s="173" t="s">
        <v>982</v>
      </c>
      <c r="D263" s="173" t="s">
        <v>1009</v>
      </c>
      <c r="E263" s="173"/>
      <c r="F263" s="174"/>
      <c r="G263" s="174"/>
      <c r="H263" s="159">
        <v>2306</v>
      </c>
      <c r="I263" s="45">
        <v>2997.495327102804</v>
      </c>
      <c r="K263" s="176">
        <v>535</v>
      </c>
    </row>
    <row r="264" spans="1:11" s="180" customFormat="1" ht="12.75">
      <c r="A264" s="173"/>
      <c r="B264" s="82">
        <v>-2306</v>
      </c>
      <c r="C264" s="178" t="s">
        <v>982</v>
      </c>
      <c r="D264" s="178" t="s">
        <v>1011</v>
      </c>
      <c r="E264" s="178"/>
      <c r="F264" s="179"/>
      <c r="G264" s="179"/>
      <c r="H264" s="167"/>
      <c r="I264" s="67">
        <v>-4.310280373831776</v>
      </c>
      <c r="K264" s="181">
        <v>535</v>
      </c>
    </row>
    <row r="265" spans="1:11" s="175" customFormat="1" ht="12.75">
      <c r="A265" s="173"/>
      <c r="B265" s="66"/>
      <c r="C265" s="173"/>
      <c r="D265" s="173"/>
      <c r="E265" s="173"/>
      <c r="F265" s="174"/>
      <c r="G265" s="174"/>
      <c r="H265" s="182"/>
      <c r="I265" s="183"/>
      <c r="K265" s="176"/>
    </row>
    <row r="266" spans="1:11" s="188" customFormat="1" ht="12.75">
      <c r="A266" s="184"/>
      <c r="B266" s="185"/>
      <c r="C266" s="184"/>
      <c r="D266" s="184"/>
      <c r="E266" s="184"/>
      <c r="F266" s="186"/>
      <c r="G266" s="186"/>
      <c r="H266" s="164"/>
      <c r="I266" s="187"/>
      <c r="K266" s="189"/>
    </row>
    <row r="267" spans="1:11" s="188" customFormat="1" ht="12.75">
      <c r="A267" s="184"/>
      <c r="B267" s="185"/>
      <c r="C267" s="184"/>
      <c r="D267" s="184"/>
      <c r="E267" s="184"/>
      <c r="F267" s="186"/>
      <c r="G267" s="186"/>
      <c r="H267" s="164">
        <v>0</v>
      </c>
      <c r="I267" s="190">
        <v>0</v>
      </c>
      <c r="K267" s="191">
        <v>540</v>
      </c>
    </row>
    <row r="268" spans="1:11" s="188" customFormat="1" ht="12.75">
      <c r="A268" s="184"/>
      <c r="B268" s="185">
        <v>-854737</v>
      </c>
      <c r="C268" s="184" t="s">
        <v>983</v>
      </c>
      <c r="D268" s="184" t="s">
        <v>986</v>
      </c>
      <c r="E268" s="184"/>
      <c r="F268" s="186"/>
      <c r="G268" s="186"/>
      <c r="H268" s="164">
        <v>854737</v>
      </c>
      <c r="I268" s="190">
        <v>-1582.8462962962963</v>
      </c>
      <c r="K268" s="189">
        <v>540</v>
      </c>
    </row>
    <row r="269" spans="1:11" s="188" customFormat="1" ht="12.75">
      <c r="A269" s="184"/>
      <c r="B269" s="185">
        <v>0</v>
      </c>
      <c r="C269" s="184" t="s">
        <v>983</v>
      </c>
      <c r="D269" s="184" t="s">
        <v>989</v>
      </c>
      <c r="E269" s="184"/>
      <c r="F269" s="186"/>
      <c r="G269" s="186"/>
      <c r="H269" s="164">
        <v>854737</v>
      </c>
      <c r="I269" s="190">
        <v>0</v>
      </c>
      <c r="K269" s="189">
        <v>540</v>
      </c>
    </row>
    <row r="270" spans="1:11" s="188" customFormat="1" ht="12.75">
      <c r="A270" s="184"/>
      <c r="B270" s="185">
        <v>581669</v>
      </c>
      <c r="C270" s="184" t="s">
        <v>983</v>
      </c>
      <c r="D270" s="184" t="s">
        <v>990</v>
      </c>
      <c r="E270" s="184"/>
      <c r="F270" s="186"/>
      <c r="G270" s="186"/>
      <c r="H270" s="164">
        <v>273068</v>
      </c>
      <c r="I270" s="190">
        <v>1057.58</v>
      </c>
      <c r="K270" s="189">
        <v>550</v>
      </c>
    </row>
    <row r="271" spans="1:11" s="188" customFormat="1" ht="12.75">
      <c r="A271" s="184"/>
      <c r="B271" s="185">
        <v>134200</v>
      </c>
      <c r="C271" s="184" t="s">
        <v>983</v>
      </c>
      <c r="D271" s="184" t="s">
        <v>1002</v>
      </c>
      <c r="E271" s="184"/>
      <c r="F271" s="186"/>
      <c r="G271" s="186"/>
      <c r="H271" s="164">
        <v>138868</v>
      </c>
      <c r="I271" s="190">
        <v>246.23853211009174</v>
      </c>
      <c r="K271" s="189">
        <v>545</v>
      </c>
    </row>
    <row r="272" spans="1:11" s="188" customFormat="1" ht="12.75">
      <c r="A272" s="184"/>
      <c r="B272" s="185">
        <v>138870</v>
      </c>
      <c r="C272" s="184" t="s">
        <v>983</v>
      </c>
      <c r="D272" s="184" t="s">
        <v>1009</v>
      </c>
      <c r="E272" s="184"/>
      <c r="F272" s="186"/>
      <c r="G272" s="186"/>
      <c r="H272" s="164">
        <v>-2</v>
      </c>
      <c r="I272" s="190">
        <v>259.5700934579439</v>
      </c>
      <c r="K272" s="189">
        <v>535</v>
      </c>
    </row>
    <row r="273" spans="1:11" s="197" customFormat="1" ht="12.75">
      <c r="A273" s="184"/>
      <c r="B273" s="193">
        <v>2</v>
      </c>
      <c r="C273" s="192" t="s">
        <v>983</v>
      </c>
      <c r="D273" s="192" t="s">
        <v>1011</v>
      </c>
      <c r="E273" s="192"/>
      <c r="F273" s="194"/>
      <c r="G273" s="194"/>
      <c r="H273" s="195"/>
      <c r="I273" s="196">
        <v>0.003738317757009346</v>
      </c>
      <c r="K273" s="198">
        <v>535</v>
      </c>
    </row>
    <row r="274" spans="1:11" s="188" customFormat="1" ht="12.75">
      <c r="A274" s="184"/>
      <c r="B274" s="185"/>
      <c r="C274" s="184"/>
      <c r="D274" s="184"/>
      <c r="E274" s="184"/>
      <c r="F274" s="186"/>
      <c r="G274" s="186"/>
      <c r="H274" s="164"/>
      <c r="I274" s="187"/>
      <c r="K274" s="189"/>
    </row>
    <row r="275" spans="1:11" s="188" customFormat="1" ht="12.75">
      <c r="A275" s="184"/>
      <c r="B275" s="185"/>
      <c r="C275" s="184"/>
      <c r="D275" s="184"/>
      <c r="E275" s="184"/>
      <c r="F275" s="186"/>
      <c r="G275" s="186"/>
      <c r="H275" s="164"/>
      <c r="I275" s="187"/>
      <c r="K275" s="189"/>
    </row>
    <row r="276" spans="1:11" s="204" customFormat="1" ht="12.75">
      <c r="A276" s="199"/>
      <c r="B276" s="200">
        <v>-13553085</v>
      </c>
      <c r="C276" s="199" t="s">
        <v>984</v>
      </c>
      <c r="D276" s="199" t="s">
        <v>992</v>
      </c>
      <c r="E276" s="199"/>
      <c r="F276" s="201" t="s">
        <v>482</v>
      </c>
      <c r="G276" s="201" t="s">
        <v>993</v>
      </c>
      <c r="H276" s="202">
        <v>13553085</v>
      </c>
      <c r="I276" s="203">
        <v>-25098.305555555555</v>
      </c>
      <c r="K276" s="205">
        <v>540</v>
      </c>
    </row>
    <row r="277" spans="1:11" s="204" customFormat="1" ht="12.75">
      <c r="A277" s="199"/>
      <c r="B277" s="200">
        <v>460805</v>
      </c>
      <c r="C277" s="199" t="s">
        <v>984</v>
      </c>
      <c r="D277" s="199" t="s">
        <v>989</v>
      </c>
      <c r="E277" s="199"/>
      <c r="F277" s="201"/>
      <c r="G277" s="201"/>
      <c r="H277" s="202">
        <v>13092280</v>
      </c>
      <c r="I277" s="203">
        <v>853.3425925925926</v>
      </c>
      <c r="K277" s="205">
        <v>540</v>
      </c>
    </row>
    <row r="278" spans="1:11" s="204" customFormat="1" ht="12.75">
      <c r="A278" s="199"/>
      <c r="B278" s="200">
        <v>1632135</v>
      </c>
      <c r="C278" s="199" t="s">
        <v>984</v>
      </c>
      <c r="D278" s="199" t="s">
        <v>990</v>
      </c>
      <c r="E278" s="199"/>
      <c r="F278" s="201"/>
      <c r="G278" s="201"/>
      <c r="H278" s="202">
        <v>11460145</v>
      </c>
      <c r="I278" s="203">
        <v>2967.518181818182</v>
      </c>
      <c r="K278" s="205">
        <v>550</v>
      </c>
    </row>
    <row r="279" spans="1:11" s="204" customFormat="1" ht="12.75">
      <c r="A279" s="199"/>
      <c r="B279" s="200">
        <v>811550</v>
      </c>
      <c r="C279" s="199" t="s">
        <v>984</v>
      </c>
      <c r="D279" s="199" t="s">
        <v>1002</v>
      </c>
      <c r="E279" s="199"/>
      <c r="F279" s="201"/>
      <c r="G279" s="201"/>
      <c r="H279" s="202">
        <v>10648595</v>
      </c>
      <c r="I279" s="203">
        <v>1489.0825688073394</v>
      </c>
      <c r="K279" s="205">
        <v>545</v>
      </c>
    </row>
    <row r="280" spans="1:11" s="204" customFormat="1" ht="12.75">
      <c r="A280" s="199"/>
      <c r="B280" s="200">
        <v>1000150</v>
      </c>
      <c r="C280" s="199" t="s">
        <v>984</v>
      </c>
      <c r="D280" s="199" t="s">
        <v>1009</v>
      </c>
      <c r="E280" s="199"/>
      <c r="F280" s="201"/>
      <c r="G280" s="201"/>
      <c r="H280" s="202">
        <v>9648445</v>
      </c>
      <c r="I280" s="203">
        <v>1869.4392523364486</v>
      </c>
      <c r="K280" s="205">
        <v>535</v>
      </c>
    </row>
    <row r="281" spans="1:11" s="211" customFormat="1" ht="12.75">
      <c r="A281" s="199"/>
      <c r="B281" s="207">
        <v>-9648445</v>
      </c>
      <c r="C281" s="206" t="s">
        <v>984</v>
      </c>
      <c r="D281" s="206" t="s">
        <v>1011</v>
      </c>
      <c r="E281" s="206"/>
      <c r="F281" s="208"/>
      <c r="G281" s="208"/>
      <c r="H281" s="209"/>
      <c r="I281" s="210">
        <v>-18034.47663551402</v>
      </c>
      <c r="K281" s="212">
        <v>535</v>
      </c>
    </row>
    <row r="282" spans="1:11" s="188" customFormat="1" ht="12.75">
      <c r="A282" s="184"/>
      <c r="B282" s="185"/>
      <c r="C282" s="184"/>
      <c r="D282" s="184"/>
      <c r="E282" s="184"/>
      <c r="F282" s="186"/>
      <c r="G282" s="186"/>
      <c r="H282" s="164"/>
      <c r="I282" s="187"/>
      <c r="K282" s="189"/>
    </row>
    <row r="283" spans="1:11" s="188" customFormat="1" ht="12.75">
      <c r="A283" s="184"/>
      <c r="B283" s="185"/>
      <c r="C283" s="184"/>
      <c r="D283" s="184"/>
      <c r="E283" s="184"/>
      <c r="F283" s="186"/>
      <c r="G283" s="186"/>
      <c r="H283" s="164"/>
      <c r="I283" s="187"/>
      <c r="K283" s="189"/>
    </row>
    <row r="284" spans="1:11" s="218" customFormat="1" ht="12.75">
      <c r="A284" s="213"/>
      <c r="B284" s="214">
        <v>-1064658</v>
      </c>
      <c r="C284" s="213" t="s">
        <v>1004</v>
      </c>
      <c r="D284" s="213" t="s">
        <v>1003</v>
      </c>
      <c r="E284" s="213"/>
      <c r="F284" s="215" t="s">
        <v>1005</v>
      </c>
      <c r="G284" s="215"/>
      <c r="H284" s="216">
        <v>1064658</v>
      </c>
      <c r="I284" s="217">
        <v>-1953.5009174311926</v>
      </c>
      <c r="K284" s="219">
        <v>545</v>
      </c>
    </row>
    <row r="285" spans="1:11" s="218" customFormat="1" ht="12.75">
      <c r="A285" s="213"/>
      <c r="B285" s="214">
        <v>403250</v>
      </c>
      <c r="C285" s="213" t="s">
        <v>1004</v>
      </c>
      <c r="D285" s="213" t="s">
        <v>1002</v>
      </c>
      <c r="E285" s="213"/>
      <c r="F285" s="215"/>
      <c r="G285" s="215"/>
      <c r="H285" s="216">
        <v>661408</v>
      </c>
      <c r="I285" s="217">
        <v>739.9082568807339</v>
      </c>
      <c r="K285" s="219">
        <v>545</v>
      </c>
    </row>
    <row r="286" spans="1:11" s="218" customFormat="1" ht="12.75">
      <c r="A286" s="213"/>
      <c r="B286" s="214">
        <v>336150</v>
      </c>
      <c r="C286" s="213" t="s">
        <v>1004</v>
      </c>
      <c r="D286" s="213" t="s">
        <v>1009</v>
      </c>
      <c r="E286" s="213"/>
      <c r="F286" s="215"/>
      <c r="G286" s="215"/>
      <c r="H286" s="216">
        <v>325258</v>
      </c>
      <c r="I286" s="217">
        <v>628.3177570093458</v>
      </c>
      <c r="K286" s="219">
        <v>535</v>
      </c>
    </row>
    <row r="287" spans="1:11" s="225" customFormat="1" ht="12.75">
      <c r="A287" s="213"/>
      <c r="B287" s="221">
        <v>-325258</v>
      </c>
      <c r="C287" s="220" t="s">
        <v>1004</v>
      </c>
      <c r="D287" s="220" t="s">
        <v>1011</v>
      </c>
      <c r="E287" s="220"/>
      <c r="F287" s="222"/>
      <c r="G287" s="222"/>
      <c r="H287" s="223"/>
      <c r="I287" s="224">
        <v>-607.958878504673</v>
      </c>
      <c r="K287" s="226">
        <v>535</v>
      </c>
    </row>
    <row r="288" spans="1:11" s="188" customFormat="1" ht="12.75">
      <c r="A288" s="184"/>
      <c r="B288" s="185"/>
      <c r="C288" s="184"/>
      <c r="D288" s="184"/>
      <c r="E288" s="184"/>
      <c r="F288" s="186"/>
      <c r="G288" s="186"/>
      <c r="H288" s="164"/>
      <c r="I288" s="187"/>
      <c r="K288" s="189"/>
    </row>
    <row r="289" spans="1:11" s="175" customFormat="1" ht="12.75">
      <c r="A289" s="173"/>
      <c r="B289" s="66"/>
      <c r="C289" s="173"/>
      <c r="D289" s="173"/>
      <c r="E289" s="173"/>
      <c r="F289" s="174"/>
      <c r="G289" s="174"/>
      <c r="H289" s="159"/>
      <c r="I289" s="45"/>
      <c r="K289" s="176"/>
    </row>
    <row r="290" spans="1:11" s="175" customFormat="1" ht="12.75">
      <c r="A290" s="173"/>
      <c r="B290" s="66"/>
      <c r="C290" s="173"/>
      <c r="D290" s="173"/>
      <c r="E290" s="173"/>
      <c r="F290" s="174"/>
      <c r="G290" s="174"/>
      <c r="H290" s="159"/>
      <c r="I290" s="45"/>
      <c r="K290" s="176"/>
    </row>
    <row r="291" spans="1:11" ht="12.75">
      <c r="A291" s="16"/>
      <c r="B291" s="156"/>
      <c r="C291" s="157"/>
      <c r="D291" s="157"/>
      <c r="E291" s="157"/>
      <c r="F291" s="158"/>
      <c r="G291" s="158"/>
      <c r="H291" s="33">
        <v>0</v>
      </c>
      <c r="I291" s="45"/>
      <c r="J291" s="19"/>
      <c r="K291" s="2">
        <v>535</v>
      </c>
    </row>
    <row r="292" spans="1:11" ht="13.5" thickBot="1">
      <c r="A292" s="16"/>
      <c r="B292" s="227">
        <v>525000</v>
      </c>
      <c r="C292" s="78" t="s">
        <v>994</v>
      </c>
      <c r="D292" s="78"/>
      <c r="E292" s="78"/>
      <c r="F292" s="228"/>
      <c r="G292" s="228"/>
      <c r="H292" s="77">
        <v>-525000</v>
      </c>
      <c r="I292" s="71">
        <v>963.302752293578</v>
      </c>
      <c r="J292" s="229"/>
      <c r="K292" s="2">
        <v>535</v>
      </c>
    </row>
    <row r="293" spans="1:11" ht="12.75">
      <c r="A293" s="16"/>
      <c r="B293" s="84"/>
      <c r="H293" s="6">
        <v>0</v>
      </c>
      <c r="I293" s="26">
        <v>0</v>
      </c>
      <c r="K293" s="2">
        <v>535</v>
      </c>
    </row>
    <row r="294" spans="1:11" ht="12.75">
      <c r="A294" s="16"/>
      <c r="B294" s="84">
        <v>525000</v>
      </c>
      <c r="C294" s="1" t="s">
        <v>995</v>
      </c>
      <c r="D294" s="1" t="s">
        <v>996</v>
      </c>
      <c r="F294" s="31" t="s">
        <v>997</v>
      </c>
      <c r="G294" s="31" t="s">
        <v>45</v>
      </c>
      <c r="H294" s="6">
        <v>-525000</v>
      </c>
      <c r="I294" s="26">
        <v>963.302752293578</v>
      </c>
      <c r="K294" s="2">
        <v>535</v>
      </c>
    </row>
    <row r="295" spans="1:11" ht="12.75">
      <c r="A295" s="16"/>
      <c r="B295" s="230">
        <v>525000</v>
      </c>
      <c r="C295" s="15"/>
      <c r="D295" s="15" t="s">
        <v>996</v>
      </c>
      <c r="E295" s="15"/>
      <c r="F295" s="22"/>
      <c r="G295" s="22"/>
      <c r="H295" s="46">
        <v>0</v>
      </c>
      <c r="I295" s="67">
        <v>963.302752293578</v>
      </c>
      <c r="J295" s="68"/>
      <c r="K295" s="2">
        <v>535</v>
      </c>
    </row>
    <row r="296" spans="1:11" ht="12.75">
      <c r="A296" s="16"/>
      <c r="H296" s="6">
        <v>0</v>
      </c>
      <c r="I296" s="26">
        <v>0</v>
      </c>
      <c r="K296" s="2">
        <v>535</v>
      </c>
    </row>
    <row r="297" spans="1:11" ht="12.75">
      <c r="A297" s="16"/>
      <c r="H297" s="6">
        <v>0</v>
      </c>
      <c r="I297" s="26">
        <v>0</v>
      </c>
      <c r="K297" s="2">
        <v>535</v>
      </c>
    </row>
    <row r="298" spans="1:11" ht="12.75">
      <c r="A298" s="16"/>
      <c r="H298" s="6">
        <v>0</v>
      </c>
      <c r="I298" s="26">
        <v>0</v>
      </c>
      <c r="K298" s="2">
        <v>535</v>
      </c>
    </row>
    <row r="299" spans="1:11" ht="12.75">
      <c r="A299" s="16"/>
      <c r="C299" s="231" t="s">
        <v>1013</v>
      </c>
      <c r="H299" s="6">
        <v>0</v>
      </c>
      <c r="I299" s="26">
        <v>0</v>
      </c>
      <c r="K299" s="2">
        <v>535</v>
      </c>
    </row>
    <row r="300" spans="1:11" s="273" customFormat="1" ht="12.75">
      <c r="A300" s="151"/>
      <c r="B300" s="251"/>
      <c r="C300" s="151"/>
      <c r="D300" s="151"/>
      <c r="E300" s="151" t="s">
        <v>1014</v>
      </c>
      <c r="F300" s="152"/>
      <c r="G300" s="152"/>
      <c r="H300" s="251"/>
      <c r="I300" s="270"/>
      <c r="J300" s="271"/>
      <c r="K300" s="272"/>
    </row>
    <row r="301" spans="1:11" s="273" customFormat="1" ht="12.75">
      <c r="A301" s="151"/>
      <c r="B301" s="274">
        <v>-2802720</v>
      </c>
      <c r="C301" s="251" t="s">
        <v>998</v>
      </c>
      <c r="D301" s="151"/>
      <c r="E301" s="151"/>
      <c r="F301" s="152"/>
      <c r="G301" s="152" t="s">
        <v>164</v>
      </c>
      <c r="H301" s="251"/>
      <c r="I301" s="275">
        <v>-5500</v>
      </c>
      <c r="J301" s="271"/>
      <c r="K301" s="272">
        <v>509.5854545454545</v>
      </c>
    </row>
    <row r="302" spans="1:11" s="273" customFormat="1" ht="12.75">
      <c r="A302" s="151"/>
      <c r="B302" s="251">
        <v>15000</v>
      </c>
      <c r="C302" s="151" t="s">
        <v>999</v>
      </c>
      <c r="D302" s="151"/>
      <c r="E302" s="151"/>
      <c r="F302" s="152"/>
      <c r="G302" s="152" t="s">
        <v>164</v>
      </c>
      <c r="H302" s="251"/>
      <c r="I302" s="276">
        <v>29.436006122689275</v>
      </c>
      <c r="J302" s="271"/>
      <c r="K302" s="272">
        <v>509.58</v>
      </c>
    </row>
    <row r="303" spans="1:11" s="273" customFormat="1" ht="12.75">
      <c r="A303" s="151"/>
      <c r="B303" s="251">
        <v>10294</v>
      </c>
      <c r="C303" s="151" t="s">
        <v>1000</v>
      </c>
      <c r="D303" s="151"/>
      <c r="E303" s="151"/>
      <c r="F303" s="152"/>
      <c r="G303" s="152" t="s">
        <v>164</v>
      </c>
      <c r="H303" s="251"/>
      <c r="I303" s="276">
        <v>20.20094980179756</v>
      </c>
      <c r="J303" s="271"/>
      <c r="K303" s="272">
        <v>509.58</v>
      </c>
    </row>
    <row r="304" spans="1:11" s="273" customFormat="1" ht="12.75">
      <c r="A304" s="151"/>
      <c r="B304" s="277">
        <v>-2777426</v>
      </c>
      <c r="C304" s="278" t="s">
        <v>1001</v>
      </c>
      <c r="D304" s="151"/>
      <c r="E304" s="151"/>
      <c r="F304" s="152"/>
      <c r="G304" s="152" t="s">
        <v>164</v>
      </c>
      <c r="H304" s="251"/>
      <c r="I304" s="279">
        <v>-5191.450467289719</v>
      </c>
      <c r="J304" s="271"/>
      <c r="K304" s="272">
        <v>535</v>
      </c>
    </row>
    <row r="305" spans="1:9" s="235" customFormat="1" ht="12.75">
      <c r="A305" s="199"/>
      <c r="B305" s="84"/>
      <c r="C305" s="232"/>
      <c r="D305" s="232"/>
      <c r="E305" s="232"/>
      <c r="F305" s="233"/>
      <c r="G305" s="233"/>
      <c r="H305" s="84"/>
      <c r="I305" s="234"/>
    </row>
    <row r="306" spans="1:11" ht="12.75">
      <c r="A306" s="16"/>
      <c r="K306"/>
    </row>
    <row r="307" spans="1:11" ht="12.75">
      <c r="A307" s="16"/>
      <c r="I307" s="26"/>
      <c r="K307" s="104"/>
    </row>
    <row r="308" spans="1:11" ht="12.75">
      <c r="A308" s="16"/>
      <c r="I308" s="26"/>
      <c r="K308" s="104"/>
    </row>
    <row r="309" spans="1:11" ht="12.75">
      <c r="A309" s="16"/>
      <c r="I309" s="26"/>
      <c r="K309" s="104"/>
    </row>
    <row r="310" spans="1:11" ht="12.75">
      <c r="A310" s="16"/>
      <c r="I310" s="26"/>
      <c r="K310" s="104"/>
    </row>
    <row r="311" spans="1:11" ht="12.75">
      <c r="A311" s="16"/>
      <c r="I311" s="26"/>
      <c r="K311" s="104"/>
    </row>
    <row r="312" spans="1:11" ht="12.75">
      <c r="A312" s="16"/>
      <c r="I312" s="26"/>
      <c r="K312" s="104"/>
    </row>
    <row r="313" spans="1:11" ht="12.75" hidden="1">
      <c r="A313" s="16"/>
      <c r="I313" s="26"/>
      <c r="K313" s="104"/>
    </row>
    <row r="314" spans="1:11" ht="12.75" hidden="1">
      <c r="A314" s="16"/>
      <c r="I314" s="26"/>
      <c r="K314" s="104"/>
    </row>
    <row r="315" spans="1:11" ht="12.75" hidden="1">
      <c r="A315" s="16"/>
      <c r="I315" s="26"/>
      <c r="K315" s="104"/>
    </row>
    <row r="316" spans="1:11" ht="12.75" hidden="1">
      <c r="A316" s="16"/>
      <c r="I316" s="26"/>
      <c r="K316" s="104"/>
    </row>
    <row r="317" spans="1:11" ht="12.75" hidden="1">
      <c r="A317" s="16"/>
      <c r="I317" s="26"/>
      <c r="K317" s="104"/>
    </row>
    <row r="318" spans="1:11" ht="12.75" hidden="1">
      <c r="A318" s="16"/>
      <c r="I318" s="26"/>
      <c r="K318" s="104"/>
    </row>
    <row r="319" spans="1:11" ht="12.75" hidden="1">
      <c r="A319" s="16"/>
      <c r="I319" s="26"/>
      <c r="K319" s="104"/>
    </row>
    <row r="320" spans="1:11" ht="12.75" hidden="1">
      <c r="A320" s="16"/>
      <c r="I320" s="26"/>
      <c r="K320" s="104"/>
    </row>
    <row r="321" spans="1:11" ht="12.75" hidden="1">
      <c r="A321" s="16"/>
      <c r="I321" s="26"/>
      <c r="K321" s="104"/>
    </row>
    <row r="322" spans="1:11" ht="12.75" hidden="1">
      <c r="A322" s="16"/>
      <c r="I322" s="26"/>
      <c r="K322" s="104"/>
    </row>
    <row r="323" spans="1:11" ht="12.75" hidden="1">
      <c r="A323" s="16"/>
      <c r="I323" s="26"/>
      <c r="K323" s="104"/>
    </row>
    <row r="324" spans="1:11" ht="12.75" hidden="1">
      <c r="A324" s="16"/>
      <c r="I324" s="26"/>
      <c r="K324" s="104"/>
    </row>
    <row r="325" spans="1:11" ht="12.75" hidden="1">
      <c r="A325" s="16"/>
      <c r="I325" s="26"/>
      <c r="K325" s="104"/>
    </row>
    <row r="326" spans="1:11" ht="12.75" hidden="1">
      <c r="A326" s="16"/>
      <c r="I326" s="26"/>
      <c r="K326" s="104"/>
    </row>
    <row r="327" spans="1:11" ht="12.75" hidden="1">
      <c r="A327" s="16"/>
      <c r="I327" s="26"/>
      <c r="K327" s="104"/>
    </row>
    <row r="328" spans="1:11" ht="12.75" hidden="1">
      <c r="A328" s="16"/>
      <c r="I328" s="26"/>
      <c r="K328" s="104"/>
    </row>
    <row r="329" spans="1:11" ht="12.75" hidden="1">
      <c r="A329" s="16"/>
      <c r="I329" s="26"/>
      <c r="K329" s="104"/>
    </row>
    <row r="330" spans="1:11" ht="12.75" hidden="1">
      <c r="A330" s="16"/>
      <c r="I330" s="26"/>
      <c r="K330" s="104"/>
    </row>
    <row r="331" spans="1:11" ht="12.75" hidden="1">
      <c r="A331" s="16"/>
      <c r="B331" s="10"/>
      <c r="I331" s="26"/>
      <c r="K331" s="104"/>
    </row>
    <row r="332" spans="1:11" ht="12.75" hidden="1">
      <c r="A332" s="16"/>
      <c r="B332" s="9"/>
      <c r="I332" s="26"/>
      <c r="K332" s="104"/>
    </row>
    <row r="333" spans="1:11" ht="12.75" hidden="1">
      <c r="A333" s="16"/>
      <c r="B333" s="9"/>
      <c r="I333" s="26"/>
      <c r="K333" s="104"/>
    </row>
    <row r="334" spans="1:11" ht="12.75" hidden="1">
      <c r="A334" s="16"/>
      <c r="I334" s="26"/>
      <c r="K334" s="104"/>
    </row>
    <row r="335" spans="1:11" ht="12.75" hidden="1">
      <c r="A335" s="16"/>
      <c r="B335" s="11"/>
      <c r="I335" s="26"/>
      <c r="K335" s="104"/>
    </row>
    <row r="336" spans="1:11" ht="12.75" hidden="1">
      <c r="A336" s="16"/>
      <c r="B336" s="11"/>
      <c r="I336" s="26"/>
      <c r="K336" s="104"/>
    </row>
    <row r="337" spans="1:11" ht="12.75" hidden="1">
      <c r="A337" s="16"/>
      <c r="B337" s="11"/>
      <c r="I337" s="26"/>
      <c r="K337" s="104"/>
    </row>
    <row r="338" spans="1:11" ht="12.75" hidden="1">
      <c r="A338" s="16"/>
      <c r="B338" s="11"/>
      <c r="I338" s="26"/>
      <c r="K338" s="104"/>
    </row>
    <row r="339" spans="1:11" ht="12.75" hidden="1">
      <c r="A339" s="16"/>
      <c r="B339" s="11"/>
      <c r="I339" s="26"/>
      <c r="K339" s="104"/>
    </row>
    <row r="340" spans="1:11" ht="12.75" hidden="1">
      <c r="A340" s="16"/>
      <c r="B340" s="11"/>
      <c r="I340" s="26"/>
      <c r="K340" s="104"/>
    </row>
    <row r="341" spans="1:11" ht="12.75" hidden="1">
      <c r="A341" s="16"/>
      <c r="B341" s="11"/>
      <c r="I341" s="26"/>
      <c r="K341" s="104"/>
    </row>
    <row r="342" spans="1:11" ht="12.75" hidden="1">
      <c r="A342" s="16"/>
      <c r="B342" s="11"/>
      <c r="I342" s="26"/>
      <c r="K342" s="104"/>
    </row>
    <row r="343" spans="1:11" ht="12.75" hidden="1">
      <c r="A343" s="16"/>
      <c r="B343" s="11"/>
      <c r="I343" s="26"/>
      <c r="K343" s="104"/>
    </row>
    <row r="344" spans="1:11" ht="12.75" hidden="1">
      <c r="A344" s="16"/>
      <c r="B344" s="11"/>
      <c r="I344" s="26"/>
      <c r="K344" s="104"/>
    </row>
    <row r="345" spans="1:11" ht="12.75" hidden="1">
      <c r="A345" s="16"/>
      <c r="B345" s="11"/>
      <c r="I345" s="26"/>
      <c r="K345" s="104"/>
    </row>
    <row r="346" spans="1:11" ht="12.75" hidden="1">
      <c r="A346" s="16"/>
      <c r="B346" s="11"/>
      <c r="I346" s="26"/>
      <c r="K346" s="104"/>
    </row>
    <row r="347" spans="1:11" ht="12.75" hidden="1">
      <c r="A347" s="16"/>
      <c r="B347" s="11"/>
      <c r="I347" s="26"/>
      <c r="K347" s="104"/>
    </row>
    <row r="348" spans="1:11" ht="12.75" hidden="1">
      <c r="A348" s="16"/>
      <c r="B348" s="11"/>
      <c r="I348" s="26"/>
      <c r="K348" s="104"/>
    </row>
    <row r="349" spans="1:11" ht="12.75" hidden="1">
      <c r="A349" s="16"/>
      <c r="B349" s="11"/>
      <c r="I349" s="26"/>
      <c r="K349" s="104"/>
    </row>
    <row r="350" spans="1:11" ht="12.75" hidden="1">
      <c r="A350" s="16"/>
      <c r="B350" s="11"/>
      <c r="I350" s="26"/>
      <c r="K350" s="104"/>
    </row>
    <row r="351" spans="1:11" ht="12.75" hidden="1">
      <c r="A351" s="16"/>
      <c r="B351" s="11"/>
      <c r="I351" s="26"/>
      <c r="K351" s="104"/>
    </row>
    <row r="352" spans="1:11" ht="12.75" hidden="1">
      <c r="A352" s="16"/>
      <c r="B352" s="11"/>
      <c r="I352" s="26"/>
      <c r="K352" s="104"/>
    </row>
    <row r="353" spans="1:11" ht="12.75" hidden="1">
      <c r="A353" s="16"/>
      <c r="I353" s="26"/>
      <c r="K353" s="104"/>
    </row>
    <row r="354" spans="1:11" ht="12.75" hidden="1">
      <c r="A354" s="16"/>
      <c r="B354" s="9"/>
      <c r="I354" s="26"/>
      <c r="K354" s="104"/>
    </row>
    <row r="355" spans="1:11" ht="12.75" hidden="1">
      <c r="A355" s="16"/>
      <c r="I355" s="26"/>
      <c r="K355" s="104"/>
    </row>
    <row r="356" spans="1:11" ht="12.75" hidden="1">
      <c r="A356" s="16"/>
      <c r="I356" s="26"/>
      <c r="K356" s="104"/>
    </row>
    <row r="357" spans="1:11" ht="12.75" hidden="1">
      <c r="A357" s="16"/>
      <c r="I357" s="26"/>
      <c r="K357" s="104"/>
    </row>
    <row r="358" spans="1:11" ht="12.75" hidden="1">
      <c r="A358" s="16"/>
      <c r="I358" s="26"/>
      <c r="K358" s="104"/>
    </row>
    <row r="359" spans="1:11" ht="12.75" hidden="1">
      <c r="A359" s="16"/>
      <c r="I359" s="26"/>
      <c r="K359" s="104"/>
    </row>
    <row r="360" spans="1:11" ht="12.75" hidden="1">
      <c r="A360" s="16"/>
      <c r="I360" s="26"/>
      <c r="K360" s="104"/>
    </row>
    <row r="361" spans="1:11" ht="12.75" hidden="1">
      <c r="A361" s="16"/>
      <c r="I361" s="26"/>
      <c r="K361" s="104"/>
    </row>
    <row r="362" spans="1:11" ht="12.75" hidden="1">
      <c r="A362" s="16"/>
      <c r="I362" s="26"/>
      <c r="K362" s="104"/>
    </row>
    <row r="363" spans="1:11" ht="12.75" hidden="1">
      <c r="A363" s="16"/>
      <c r="I363" s="26"/>
      <c r="K363" s="104"/>
    </row>
    <row r="364" spans="1:11" ht="12.75" hidden="1">
      <c r="A364" s="16"/>
      <c r="I364" s="26"/>
      <c r="K364" s="104"/>
    </row>
    <row r="365" spans="1:11" ht="12.75" hidden="1">
      <c r="A365" s="16"/>
      <c r="I365" s="26"/>
      <c r="K365" s="104"/>
    </row>
    <row r="366" spans="1:11" ht="12.75" hidden="1">
      <c r="A366" s="16"/>
      <c r="I366" s="26"/>
      <c r="K366" s="104"/>
    </row>
    <row r="367" spans="1:11" ht="12.75" hidden="1">
      <c r="A367" s="16"/>
      <c r="I367" s="26"/>
      <c r="K367" s="104"/>
    </row>
    <row r="368" spans="1:11" ht="12.75" hidden="1">
      <c r="A368" s="16"/>
      <c r="I368" s="26"/>
      <c r="K368" s="104"/>
    </row>
    <row r="369" spans="1:11" ht="12.75" hidden="1">
      <c r="A369" s="16"/>
      <c r="I369" s="26"/>
      <c r="K369" s="104"/>
    </row>
    <row r="370" spans="1:11" ht="12.75" hidden="1">
      <c r="A370" s="16"/>
      <c r="I370" s="26"/>
      <c r="K370" s="104"/>
    </row>
    <row r="371" spans="1:11" ht="12.75" hidden="1">
      <c r="A371" s="16"/>
      <c r="I371" s="26"/>
      <c r="K371" s="104"/>
    </row>
    <row r="372" spans="1:11" ht="12.75" hidden="1">
      <c r="A372" s="16"/>
      <c r="I372" s="26"/>
      <c r="K372" s="104"/>
    </row>
    <row r="373" spans="1:11" ht="12.75" hidden="1">
      <c r="A373" s="16"/>
      <c r="I373" s="26"/>
      <c r="K373" s="104"/>
    </row>
    <row r="374" spans="1:11" ht="12.75" hidden="1">
      <c r="A374" s="16"/>
      <c r="I374" s="26"/>
      <c r="K374" s="104"/>
    </row>
    <row r="375" spans="1:11" ht="12.75" hidden="1">
      <c r="A375" s="16"/>
      <c r="I375" s="26"/>
      <c r="K375" s="104"/>
    </row>
    <row r="376" spans="1:11" ht="12.75" hidden="1">
      <c r="A376" s="16"/>
      <c r="I376" s="26"/>
      <c r="K376" s="104"/>
    </row>
    <row r="377" spans="1:11" ht="12.75" hidden="1">
      <c r="A377" s="16"/>
      <c r="I377" s="26"/>
      <c r="K377" s="104"/>
    </row>
    <row r="378" spans="1:11" ht="12.75" hidden="1">
      <c r="A378" s="16"/>
      <c r="I378" s="26"/>
      <c r="K378" s="104"/>
    </row>
    <row r="379" spans="1:11" ht="12.75" hidden="1">
      <c r="A379" s="16"/>
      <c r="I379" s="26"/>
      <c r="K379" s="104"/>
    </row>
    <row r="380" spans="1:11" ht="12.75" hidden="1">
      <c r="A380" s="16"/>
      <c r="I380" s="26"/>
      <c r="K380" s="104"/>
    </row>
    <row r="381" spans="1:11" ht="12.75" hidden="1">
      <c r="A381" s="16"/>
      <c r="I381" s="26"/>
      <c r="K381" s="104"/>
    </row>
    <row r="382" spans="1:11" ht="12.75" hidden="1">
      <c r="A382" s="16"/>
      <c r="I382" s="26"/>
      <c r="K382" s="104"/>
    </row>
    <row r="383" spans="1:11" ht="12.75" hidden="1">
      <c r="A383" s="16"/>
      <c r="I383" s="26"/>
      <c r="K383" s="104"/>
    </row>
    <row r="384" spans="1:11" ht="12.75" hidden="1">
      <c r="A384" s="16"/>
      <c r="I384" s="26"/>
      <c r="K384" s="104"/>
    </row>
    <row r="385" spans="1:11" ht="12.75" hidden="1">
      <c r="A385" s="16"/>
      <c r="I385" s="26"/>
      <c r="K385" s="104"/>
    </row>
    <row r="386" spans="1:11" ht="12.75" hidden="1">
      <c r="A386" s="16"/>
      <c r="I386" s="26"/>
      <c r="K386" s="104"/>
    </row>
    <row r="387" spans="1:11" ht="12.75" hidden="1">
      <c r="A387" s="16"/>
      <c r="I387" s="26"/>
      <c r="K387" s="104"/>
    </row>
    <row r="388" spans="1:11" ht="12.75" hidden="1">
      <c r="A388" s="16"/>
      <c r="I388" s="26"/>
      <c r="K388" s="104"/>
    </row>
    <row r="389" spans="1:11" ht="12.75" hidden="1">
      <c r="A389" s="16"/>
      <c r="I389" s="26"/>
      <c r="K389" s="104"/>
    </row>
    <row r="390" spans="1:11" ht="12.75" hidden="1">
      <c r="A390" s="16"/>
      <c r="I390" s="26"/>
      <c r="K390" s="104"/>
    </row>
    <row r="391" spans="1:11" ht="12.75" hidden="1">
      <c r="A391" s="16"/>
      <c r="I391" s="26"/>
      <c r="K391" s="104"/>
    </row>
    <row r="392" spans="1:11" ht="12.75" hidden="1">
      <c r="A392" s="16"/>
      <c r="I392" s="26"/>
      <c r="K392" s="104"/>
    </row>
    <row r="393" spans="1:11" ht="12.75" hidden="1">
      <c r="A393" s="16"/>
      <c r="I393" s="26"/>
      <c r="K393" s="104"/>
    </row>
    <row r="394" spans="1:11" ht="12.75" hidden="1">
      <c r="A394" s="16"/>
      <c r="I394" s="26"/>
      <c r="K394" s="104"/>
    </row>
    <row r="395" spans="1:11" ht="12.75" hidden="1">
      <c r="A395" s="16"/>
      <c r="I395" s="26"/>
      <c r="K395" s="104"/>
    </row>
    <row r="396" spans="1:11" ht="12.75" hidden="1">
      <c r="A396" s="16"/>
      <c r="I396" s="26"/>
      <c r="K396" s="104"/>
    </row>
    <row r="397" spans="1:11" ht="12.75" hidden="1">
      <c r="A397" s="16"/>
      <c r="I397" s="26"/>
      <c r="K397" s="104"/>
    </row>
    <row r="398" spans="1:11" ht="12.75" hidden="1">
      <c r="A398" s="16"/>
      <c r="I398" s="26"/>
      <c r="K398" s="104"/>
    </row>
    <row r="399" spans="1:11" ht="12.75" hidden="1">
      <c r="A399" s="16"/>
      <c r="I399" s="26"/>
      <c r="K399" s="104"/>
    </row>
    <row r="400" spans="1:11" ht="12.75" hidden="1">
      <c r="A400" s="16"/>
      <c r="I400" s="26"/>
      <c r="K400" s="104"/>
    </row>
    <row r="401" spans="1:11" ht="12.75" hidden="1">
      <c r="A401" s="16"/>
      <c r="I401" s="26"/>
      <c r="K401" s="104"/>
    </row>
    <row r="402" spans="1:11" ht="12.75" hidden="1">
      <c r="A402" s="16"/>
      <c r="I402" s="26"/>
      <c r="K402" s="104"/>
    </row>
    <row r="403" spans="1:11" ht="12.75" hidden="1">
      <c r="A403" s="16"/>
      <c r="I403" s="26"/>
      <c r="K403" s="104"/>
    </row>
    <row r="404" spans="1:11" ht="12.75" hidden="1">
      <c r="A404" s="16"/>
      <c r="I404" s="26"/>
      <c r="K404" s="104"/>
    </row>
    <row r="405" spans="1:11" ht="12.75" hidden="1">
      <c r="A405" s="16"/>
      <c r="I405" s="26"/>
      <c r="K405" s="104"/>
    </row>
    <row r="406" spans="1:11" ht="12.75" hidden="1">
      <c r="A406" s="16"/>
      <c r="I406" s="26"/>
      <c r="K406" s="104"/>
    </row>
    <row r="407" spans="1:11" ht="12.75" hidden="1">
      <c r="A407" s="16"/>
      <c r="I407" s="26"/>
      <c r="K407" s="104"/>
    </row>
    <row r="408" spans="1:11" ht="12.75" hidden="1">
      <c r="A408" s="16"/>
      <c r="I408" s="26"/>
      <c r="K408" s="104"/>
    </row>
    <row r="409" spans="1:11" ht="12.75" hidden="1">
      <c r="A409" s="16"/>
      <c r="I409" s="26"/>
      <c r="K409" s="104"/>
    </row>
    <row r="410" spans="1:11" ht="12.75" hidden="1">
      <c r="A410" s="16"/>
      <c r="I410" s="26"/>
      <c r="K410" s="104"/>
    </row>
    <row r="411" spans="1:11" ht="12.75" hidden="1">
      <c r="A411" s="16"/>
      <c r="I411" s="26"/>
      <c r="K411" s="104"/>
    </row>
    <row r="412" spans="1:11" ht="12.75" hidden="1">
      <c r="A412" s="16"/>
      <c r="I412" s="26"/>
      <c r="K412" s="104"/>
    </row>
    <row r="413" spans="1:11" ht="12.75" hidden="1">
      <c r="A413" s="16"/>
      <c r="I413" s="26"/>
      <c r="K413" s="104"/>
    </row>
    <row r="414" spans="1:11" ht="12.75" hidden="1">
      <c r="A414" s="16"/>
      <c r="I414" s="26"/>
      <c r="K414" s="104"/>
    </row>
    <row r="415" spans="1:11" ht="12.75" hidden="1">
      <c r="A415" s="16"/>
      <c r="I415" s="26"/>
      <c r="K415" s="104"/>
    </row>
    <row r="416" spans="1:11" ht="12.75" hidden="1">
      <c r="A416" s="16"/>
      <c r="I416" s="26"/>
      <c r="K416" s="104"/>
    </row>
    <row r="417" spans="1:11" ht="12.75" hidden="1">
      <c r="A417" s="16"/>
      <c r="I417" s="26"/>
      <c r="K417" s="104"/>
    </row>
    <row r="418" spans="1:11" ht="12.75" hidden="1">
      <c r="A418" s="16"/>
      <c r="I418" s="26"/>
      <c r="K418" s="104"/>
    </row>
    <row r="419" spans="1:11" ht="12.75" hidden="1">
      <c r="A419" s="16"/>
      <c r="I419" s="26"/>
      <c r="K419" s="104"/>
    </row>
    <row r="420" spans="1:11" ht="12.75" hidden="1">
      <c r="A420" s="16"/>
      <c r="I420" s="26"/>
      <c r="K420" s="104"/>
    </row>
    <row r="421" spans="1:11" ht="12.75" hidden="1">
      <c r="A421" s="16"/>
      <c r="I421" s="26"/>
      <c r="K421" s="104"/>
    </row>
    <row r="422" spans="1:11" ht="12.75" hidden="1">
      <c r="A422" s="16"/>
      <c r="I422" s="26"/>
      <c r="K422" s="104"/>
    </row>
    <row r="423" spans="1:11" ht="12.75" hidden="1">
      <c r="A423" s="16"/>
      <c r="I423" s="26"/>
      <c r="K423" s="104"/>
    </row>
    <row r="424" spans="1:11" ht="12.75" hidden="1">
      <c r="A424" s="16"/>
      <c r="I424" s="26"/>
      <c r="K424" s="104"/>
    </row>
    <row r="425" spans="1:11" ht="12.75" hidden="1">
      <c r="A425" s="16"/>
      <c r="I425" s="26"/>
      <c r="K425" s="104"/>
    </row>
    <row r="426" spans="1:11" ht="12.75" hidden="1">
      <c r="A426" s="16"/>
      <c r="I426" s="26"/>
      <c r="K426" s="104"/>
    </row>
    <row r="427" spans="1:11" ht="12.75" hidden="1">
      <c r="A427" s="16"/>
      <c r="I427" s="26"/>
      <c r="K427" s="104"/>
    </row>
    <row r="428" spans="1:11" ht="12.75" hidden="1">
      <c r="A428" s="16"/>
      <c r="I428" s="26"/>
      <c r="K428" s="104"/>
    </row>
    <row r="429" spans="1:11" ht="12.75" hidden="1">
      <c r="A429" s="16"/>
      <c r="I429" s="26"/>
      <c r="K429" s="104"/>
    </row>
    <row r="430" spans="1:11" ht="12.75" hidden="1">
      <c r="A430" s="16"/>
      <c r="I430" s="26"/>
      <c r="K430" s="104"/>
    </row>
    <row r="431" spans="1:11" ht="12.75" hidden="1">
      <c r="A431" s="16"/>
      <c r="I431" s="26"/>
      <c r="K431" s="104"/>
    </row>
    <row r="432" spans="1:11" ht="12.75" hidden="1">
      <c r="A432" s="16"/>
      <c r="I432" s="26"/>
      <c r="K432" s="104"/>
    </row>
    <row r="433" spans="1:11" ht="12.75" hidden="1">
      <c r="A433" s="16"/>
      <c r="I433" s="26"/>
      <c r="K433" s="104"/>
    </row>
    <row r="434" spans="1:11" ht="12.75" hidden="1">
      <c r="A434" s="16"/>
      <c r="I434" s="26"/>
      <c r="K434" s="104"/>
    </row>
    <row r="435" spans="1:11" ht="12.75" hidden="1">
      <c r="A435" s="16"/>
      <c r="I435" s="26"/>
      <c r="K435" s="104"/>
    </row>
    <row r="436" spans="1:11" ht="12.75" hidden="1">
      <c r="A436" s="16"/>
      <c r="I436" s="26"/>
      <c r="K436" s="104"/>
    </row>
    <row r="437" spans="1:11" ht="12.75" hidden="1">
      <c r="A437" s="16"/>
      <c r="I437" s="26"/>
      <c r="K437" s="104"/>
    </row>
    <row r="438" spans="1:11" ht="12.75" hidden="1">
      <c r="A438" s="16"/>
      <c r="I438" s="26"/>
      <c r="K438" s="104"/>
    </row>
    <row r="439" spans="1:11" ht="12.75" hidden="1">
      <c r="A439" s="16"/>
      <c r="I439" s="26"/>
      <c r="K439" s="104"/>
    </row>
    <row r="440" spans="1:11" ht="12.75" hidden="1">
      <c r="A440" s="16"/>
      <c r="I440" s="26"/>
      <c r="K440" s="104"/>
    </row>
    <row r="441" spans="1:11" ht="12.75" hidden="1">
      <c r="A441" s="16"/>
      <c r="I441" s="26"/>
      <c r="K441" s="104"/>
    </row>
    <row r="442" spans="1:11" ht="12.75" hidden="1">
      <c r="A442" s="16"/>
      <c r="I442" s="26"/>
      <c r="K442" s="104"/>
    </row>
    <row r="443" spans="1:11" ht="12.75" hidden="1">
      <c r="A443" s="16"/>
      <c r="I443" s="26"/>
      <c r="K443" s="104"/>
    </row>
    <row r="444" spans="1:11" ht="12.75" hidden="1">
      <c r="A444" s="16"/>
      <c r="I444" s="26"/>
      <c r="K444" s="104"/>
    </row>
    <row r="445" spans="1:11" ht="12.75" hidden="1">
      <c r="A445" s="16"/>
      <c r="I445" s="26"/>
      <c r="K445" s="104"/>
    </row>
    <row r="446" spans="1:11" ht="12.75" hidden="1">
      <c r="A446" s="16"/>
      <c r="I446" s="26"/>
      <c r="K446" s="104"/>
    </row>
    <row r="447" spans="1:11" ht="12.75" hidden="1">
      <c r="A447" s="16"/>
      <c r="I447" s="26"/>
      <c r="K447" s="104"/>
    </row>
    <row r="448" spans="1:11" ht="12.75" hidden="1">
      <c r="A448" s="16"/>
      <c r="I448" s="26"/>
      <c r="K448" s="104"/>
    </row>
    <row r="449" spans="1:11" ht="12.75" hidden="1">
      <c r="A449" s="16"/>
      <c r="I449" s="26"/>
      <c r="K449" s="104"/>
    </row>
    <row r="450" spans="1:11" ht="12.75" hidden="1">
      <c r="A450" s="16"/>
      <c r="I450" s="26"/>
      <c r="K450" s="104"/>
    </row>
    <row r="451" spans="1:11" ht="12.75" hidden="1">
      <c r="A451" s="16"/>
      <c r="I451" s="26"/>
      <c r="K451" s="104"/>
    </row>
    <row r="452" spans="1:11" ht="12.75" hidden="1">
      <c r="A452" s="16"/>
      <c r="I452" s="26"/>
      <c r="K452" s="104"/>
    </row>
    <row r="453" spans="1:11" ht="12.75" hidden="1">
      <c r="A453" s="16"/>
      <c r="I453" s="26"/>
      <c r="K453" s="104"/>
    </row>
    <row r="454" spans="1:11" ht="12.75" hidden="1">
      <c r="A454" s="16"/>
      <c r="I454" s="26"/>
      <c r="K454" s="104"/>
    </row>
    <row r="455" spans="1:11" ht="12.75" hidden="1">
      <c r="A455" s="16"/>
      <c r="I455" s="26"/>
      <c r="K455" s="104"/>
    </row>
    <row r="456" spans="1:11" ht="12.75" hidden="1">
      <c r="A456" s="16"/>
      <c r="I456" s="26"/>
      <c r="K456" s="104"/>
    </row>
    <row r="457" spans="1:11" ht="12.75" hidden="1">
      <c r="A457" s="16"/>
      <c r="I457" s="26"/>
      <c r="K457" s="104"/>
    </row>
    <row r="458" spans="1:11" ht="12.75" hidden="1">
      <c r="A458" s="16"/>
      <c r="I458" s="26"/>
      <c r="K458" s="104"/>
    </row>
    <row r="459" spans="1:11" ht="12.75" hidden="1">
      <c r="A459" s="16"/>
      <c r="I459" s="26"/>
      <c r="K459" s="104"/>
    </row>
    <row r="460" spans="1:11" ht="12.75" hidden="1">
      <c r="A460" s="16"/>
      <c r="I460" s="26"/>
      <c r="K460" s="104"/>
    </row>
    <row r="461" spans="1:11" ht="12.75" hidden="1">
      <c r="A461" s="16"/>
      <c r="I461" s="26"/>
      <c r="K461" s="104"/>
    </row>
    <row r="462" spans="1:11" ht="12.75" hidden="1">
      <c r="A462" s="16"/>
      <c r="I462" s="26"/>
      <c r="K462" s="104"/>
    </row>
    <row r="463" spans="1:11" ht="12.75" hidden="1">
      <c r="A463" s="16"/>
      <c r="I463" s="26"/>
      <c r="K463" s="104"/>
    </row>
    <row r="464" spans="1:11" ht="12.75" hidden="1">
      <c r="A464" s="16"/>
      <c r="I464" s="26"/>
      <c r="K464" s="104"/>
    </row>
    <row r="465" spans="1:11" ht="12.75" hidden="1">
      <c r="A465" s="16"/>
      <c r="I465" s="26"/>
      <c r="K465" s="104"/>
    </row>
    <row r="466" spans="1:11" ht="12.75" hidden="1">
      <c r="A466" s="16"/>
      <c r="I466" s="26"/>
      <c r="K466" s="104"/>
    </row>
    <row r="467" spans="1:11" ht="12.75" hidden="1">
      <c r="A467" s="16"/>
      <c r="I467" s="26"/>
      <c r="K467" s="104"/>
    </row>
    <row r="468" spans="1:11" ht="12.75" hidden="1">
      <c r="A468" s="16"/>
      <c r="I468" s="26"/>
      <c r="K468" s="104"/>
    </row>
    <row r="469" spans="1:11" ht="12.75" hidden="1">
      <c r="A469" s="16"/>
      <c r="I469" s="26"/>
      <c r="K469" s="104"/>
    </row>
    <row r="470" spans="1:11" ht="12.75" hidden="1">
      <c r="A470" s="16"/>
      <c r="I470" s="26"/>
      <c r="K470" s="104"/>
    </row>
    <row r="471" spans="1:11" ht="12.75" hidden="1">
      <c r="A471" s="16"/>
      <c r="I471" s="26"/>
      <c r="K471" s="104"/>
    </row>
    <row r="472" spans="1:11" ht="12.75" hidden="1">
      <c r="A472" s="16"/>
      <c r="I472" s="26"/>
      <c r="K472" s="104"/>
    </row>
    <row r="473" spans="1:11" ht="12.75" hidden="1">
      <c r="A473" s="16"/>
      <c r="I473" s="26"/>
      <c r="K473" s="104"/>
    </row>
    <row r="474" spans="1:11" ht="12.75" hidden="1">
      <c r="A474" s="16"/>
      <c r="I474" s="26"/>
      <c r="K474" s="104"/>
    </row>
    <row r="475" spans="1:11" ht="12.75" hidden="1">
      <c r="A475" s="16"/>
      <c r="I475" s="26"/>
      <c r="K475" s="104"/>
    </row>
    <row r="476" spans="1:11" ht="12.75" hidden="1">
      <c r="A476" s="16"/>
      <c r="I476" s="26"/>
      <c r="K476" s="104"/>
    </row>
    <row r="477" spans="1:11" ht="12.75" hidden="1">
      <c r="A477" s="16"/>
      <c r="I477" s="26"/>
      <c r="K477" s="104"/>
    </row>
    <row r="478" spans="1:11" ht="12.75" hidden="1">
      <c r="A478" s="16"/>
      <c r="I478" s="26"/>
      <c r="K478" s="104"/>
    </row>
    <row r="479" spans="1:11" ht="12.75" hidden="1">
      <c r="A479" s="16"/>
      <c r="I479" s="26"/>
      <c r="K479" s="104"/>
    </row>
    <row r="480" spans="1:11" ht="12.75" hidden="1">
      <c r="A480" s="16"/>
      <c r="I480" s="26"/>
      <c r="K480" s="104"/>
    </row>
    <row r="481" spans="1:11" ht="12.75" hidden="1">
      <c r="A481" s="16"/>
      <c r="I481" s="26"/>
      <c r="K481" s="104"/>
    </row>
    <row r="482" spans="1:11" ht="12.75" hidden="1">
      <c r="A482" s="16"/>
      <c r="I482" s="26"/>
      <c r="K482" s="104"/>
    </row>
    <row r="483" spans="1:11" ht="12.75" hidden="1">
      <c r="A483" s="16"/>
      <c r="I483" s="26"/>
      <c r="K483" s="104"/>
    </row>
    <row r="484" spans="1:11" ht="12.75" hidden="1">
      <c r="A484" s="16"/>
      <c r="I484" s="26"/>
      <c r="K484" s="104"/>
    </row>
    <row r="485" spans="1:11" ht="12.75" hidden="1">
      <c r="A485" s="16"/>
      <c r="I485" s="26"/>
      <c r="K485" s="104"/>
    </row>
    <row r="486" spans="1:11" ht="12.75" hidden="1">
      <c r="A486" s="16"/>
      <c r="I486" s="26"/>
      <c r="K486" s="104"/>
    </row>
    <row r="487" spans="1:11" ht="12.75" hidden="1">
      <c r="A487" s="16"/>
      <c r="I487" s="26"/>
      <c r="K487" s="104"/>
    </row>
    <row r="488" spans="1:11" ht="12.75" hidden="1">
      <c r="A488" s="16"/>
      <c r="I488" s="26"/>
      <c r="K488" s="104"/>
    </row>
    <row r="489" spans="1:11" ht="12.75" hidden="1">
      <c r="A489" s="16"/>
      <c r="I489" s="26"/>
      <c r="K489" s="104"/>
    </row>
    <row r="490" spans="1:11" ht="12.75" hidden="1">
      <c r="A490" s="16"/>
      <c r="I490" s="26"/>
      <c r="K490" s="104"/>
    </row>
    <row r="491" spans="1:11" ht="12.75" hidden="1">
      <c r="A491" s="16"/>
      <c r="I491" s="26"/>
      <c r="K491" s="104"/>
    </row>
    <row r="492" spans="1:11" ht="12.75" hidden="1">
      <c r="A492" s="16"/>
      <c r="I492" s="26"/>
      <c r="K492" s="104"/>
    </row>
    <row r="493" spans="1:11" ht="12.75" hidden="1">
      <c r="A493" s="16"/>
      <c r="I493" s="26"/>
      <c r="K493" s="104"/>
    </row>
    <row r="494" spans="1:11" ht="12.75" hidden="1">
      <c r="A494" s="16"/>
      <c r="I494" s="26"/>
      <c r="K494" s="104"/>
    </row>
    <row r="495" spans="1:11" ht="12.75" hidden="1">
      <c r="A495" s="16"/>
      <c r="I495" s="26"/>
      <c r="K495" s="104"/>
    </row>
    <row r="496" spans="1:11" ht="12.75" hidden="1">
      <c r="A496" s="16"/>
      <c r="I496" s="26"/>
      <c r="K496" s="104"/>
    </row>
    <row r="497" spans="1:11" ht="12.75" hidden="1">
      <c r="A497" s="16"/>
      <c r="I497" s="26"/>
      <c r="K497" s="104"/>
    </row>
    <row r="498" spans="1:11" ht="12.75" hidden="1">
      <c r="A498" s="16"/>
      <c r="I498" s="26"/>
      <c r="K498" s="104"/>
    </row>
    <row r="499" spans="1:11" ht="12.75" hidden="1">
      <c r="A499" s="16"/>
      <c r="I499" s="26"/>
      <c r="K499" s="104"/>
    </row>
    <row r="500" spans="1:11" ht="12.75" hidden="1">
      <c r="A500" s="16"/>
      <c r="I500" s="26"/>
      <c r="K500" s="104"/>
    </row>
    <row r="501" spans="1:11" ht="12.75" hidden="1">
      <c r="A501" s="16"/>
      <c r="I501" s="26"/>
      <c r="K501" s="104"/>
    </row>
    <row r="502" spans="1:11" ht="12.75" hidden="1">
      <c r="A502" s="16"/>
      <c r="I502" s="26"/>
      <c r="K502" s="104"/>
    </row>
    <row r="503" spans="1:11" ht="12.75" hidden="1">
      <c r="A503" s="16"/>
      <c r="I503" s="26"/>
      <c r="K503" s="104"/>
    </row>
    <row r="504" spans="1:11" ht="12.75" hidden="1">
      <c r="A504" s="16"/>
      <c r="I504" s="26"/>
      <c r="K504" s="104"/>
    </row>
    <row r="505" spans="1:11" ht="12.75" hidden="1">
      <c r="A505" s="16"/>
      <c r="I505" s="26"/>
      <c r="K505" s="104"/>
    </row>
    <row r="506" spans="1:11" ht="12.75" hidden="1">
      <c r="A506" s="16"/>
      <c r="I506" s="26"/>
      <c r="K506" s="104"/>
    </row>
    <row r="507" spans="1:11" ht="12.75" hidden="1">
      <c r="A507" s="16"/>
      <c r="I507" s="26"/>
      <c r="K507" s="104"/>
    </row>
    <row r="508" spans="1:11" ht="12.75" hidden="1">
      <c r="A508" s="16"/>
      <c r="I508" s="26"/>
      <c r="K508" s="104"/>
    </row>
    <row r="509" spans="1:11" ht="12.75" hidden="1">
      <c r="A509" s="16"/>
      <c r="I509" s="26"/>
      <c r="K509" s="104"/>
    </row>
    <row r="510" spans="1:11" ht="12.75" hidden="1">
      <c r="A510" s="16"/>
      <c r="I510" s="26"/>
      <c r="K510" s="104"/>
    </row>
    <row r="511" spans="1:11" ht="12.75" hidden="1">
      <c r="A511" s="16"/>
      <c r="I511" s="26"/>
      <c r="K511" s="104"/>
    </row>
    <row r="512" spans="1:11" ht="12.75" hidden="1">
      <c r="A512" s="16"/>
      <c r="I512" s="26"/>
      <c r="K512" s="104"/>
    </row>
    <row r="513" spans="1:11" ht="12.75" hidden="1">
      <c r="A513" s="16"/>
      <c r="I513" s="26"/>
      <c r="K513" s="104"/>
    </row>
    <row r="514" spans="1:11" ht="12.75" hidden="1">
      <c r="A514" s="16"/>
      <c r="I514" s="26"/>
      <c r="K514" s="104"/>
    </row>
    <row r="515" spans="1:11" ht="12.75" hidden="1">
      <c r="A515" s="16"/>
      <c r="I515" s="26"/>
      <c r="K515" s="104"/>
    </row>
    <row r="516" spans="1:11" ht="12.75" hidden="1">
      <c r="A516" s="16"/>
      <c r="I516" s="26"/>
      <c r="K516" s="104"/>
    </row>
    <row r="517" spans="1:11" ht="12.75" hidden="1">
      <c r="A517" s="16"/>
      <c r="I517" s="26"/>
      <c r="K517" s="104"/>
    </row>
    <row r="518" spans="1:11" ht="12.75" hidden="1">
      <c r="A518" s="16"/>
      <c r="I518" s="26"/>
      <c r="K518" s="104"/>
    </row>
    <row r="519" spans="1:11" ht="12.75" hidden="1">
      <c r="A519" s="16"/>
      <c r="I519" s="26"/>
      <c r="K519" s="104"/>
    </row>
    <row r="520" spans="1:11" ht="12.75" hidden="1">
      <c r="A520" s="16"/>
      <c r="I520" s="26"/>
      <c r="K520" s="104"/>
    </row>
    <row r="521" spans="1:11" ht="12.75" hidden="1">
      <c r="A521" s="16"/>
      <c r="I521" s="26"/>
      <c r="K521" s="104"/>
    </row>
    <row r="522" spans="1:11" ht="12.75" hidden="1">
      <c r="A522" s="16"/>
      <c r="I522" s="26"/>
      <c r="K522" s="104"/>
    </row>
    <row r="523" spans="1:11" ht="12.75" hidden="1">
      <c r="A523" s="16"/>
      <c r="I523" s="26"/>
      <c r="K523" s="104"/>
    </row>
    <row r="524" spans="1:11" ht="12.75" hidden="1">
      <c r="A524" s="16"/>
      <c r="I524" s="26"/>
      <c r="K524" s="104"/>
    </row>
    <row r="525" spans="1:11" ht="12.75" hidden="1">
      <c r="A525" s="16"/>
      <c r="I525" s="26"/>
      <c r="K525" s="104"/>
    </row>
    <row r="526" spans="1:11" ht="12.75" hidden="1">
      <c r="A526" s="16"/>
      <c r="I526" s="26"/>
      <c r="K526" s="104"/>
    </row>
    <row r="527" spans="1:11" ht="12.75" hidden="1">
      <c r="A527" s="16"/>
      <c r="I527" s="26"/>
      <c r="K527" s="104"/>
    </row>
    <row r="528" spans="1:11" ht="12.75" hidden="1">
      <c r="A528" s="16"/>
      <c r="I528" s="26"/>
      <c r="K528" s="104"/>
    </row>
    <row r="529" spans="1:11" ht="12.75" hidden="1">
      <c r="A529" s="16"/>
      <c r="I529" s="26"/>
      <c r="K529" s="104"/>
    </row>
    <row r="530" spans="1:11" ht="12.75" hidden="1">
      <c r="A530" s="16"/>
      <c r="I530" s="26"/>
      <c r="K530" s="104"/>
    </row>
    <row r="531" spans="1:11" ht="12.75" hidden="1">
      <c r="A531" s="16"/>
      <c r="I531" s="26"/>
      <c r="K531" s="104"/>
    </row>
    <row r="532" spans="1:11" ht="12.75" hidden="1">
      <c r="A532" s="16"/>
      <c r="I532" s="26"/>
      <c r="K532" s="104"/>
    </row>
    <row r="533" spans="1:11" ht="12.75" hidden="1">
      <c r="A533" s="16"/>
      <c r="I533" s="26"/>
      <c r="K533" s="104"/>
    </row>
    <row r="534" spans="1:11" ht="12.75" hidden="1">
      <c r="A534" s="16"/>
      <c r="I534" s="26"/>
      <c r="K534" s="104"/>
    </row>
    <row r="535" spans="1:11" ht="12.75" hidden="1">
      <c r="A535" s="16"/>
      <c r="I535" s="26"/>
      <c r="K535" s="104"/>
    </row>
    <row r="536" spans="1:11" ht="12.75" hidden="1">
      <c r="A536" s="16"/>
      <c r="I536" s="26"/>
      <c r="K536" s="104"/>
    </row>
    <row r="537" spans="1:11" ht="12.75" hidden="1">
      <c r="A537" s="16"/>
      <c r="I537" s="26"/>
      <c r="K537" s="104"/>
    </row>
    <row r="538" spans="1:11" ht="12.75" hidden="1">
      <c r="A538" s="16"/>
      <c r="I538" s="26"/>
      <c r="K538" s="104"/>
    </row>
    <row r="539" spans="1:11" ht="12.75" hidden="1">
      <c r="A539" s="16"/>
      <c r="I539" s="26"/>
      <c r="K539" s="104"/>
    </row>
    <row r="540" spans="1:11" ht="12.75" hidden="1">
      <c r="A540" s="16"/>
      <c r="I540" s="26"/>
      <c r="K540" s="104"/>
    </row>
    <row r="541" spans="1:11" ht="12.75" hidden="1">
      <c r="A541" s="16"/>
      <c r="I541" s="26"/>
      <c r="K541" s="104"/>
    </row>
    <row r="542" spans="1:11" ht="12.75" hidden="1">
      <c r="A542" s="16"/>
      <c r="I542" s="26"/>
      <c r="K542" s="104"/>
    </row>
    <row r="543" spans="1:11" ht="12.75" hidden="1">
      <c r="A543" s="16"/>
      <c r="I543" s="26"/>
      <c r="K543" s="104"/>
    </row>
    <row r="544" spans="1:11" ht="12.75" hidden="1">
      <c r="A544" s="16"/>
      <c r="I544" s="26"/>
      <c r="K544" s="104"/>
    </row>
    <row r="545" spans="1:11" ht="12.75" hidden="1">
      <c r="A545" s="16"/>
      <c r="I545" s="26"/>
      <c r="K545" s="104"/>
    </row>
    <row r="546" spans="1:11" ht="12.75" hidden="1">
      <c r="A546" s="16"/>
      <c r="I546" s="26"/>
      <c r="K546" s="104"/>
    </row>
    <row r="547" spans="1:11" ht="12.75" hidden="1">
      <c r="A547" s="16"/>
      <c r="I547" s="26"/>
      <c r="K547" s="104"/>
    </row>
    <row r="548" spans="1:11" ht="12.75" hidden="1">
      <c r="A548" s="16"/>
      <c r="I548" s="26"/>
      <c r="K548" s="104"/>
    </row>
    <row r="549" spans="1:11" ht="12.75" hidden="1">
      <c r="A549" s="16"/>
      <c r="I549" s="26"/>
      <c r="K549" s="104"/>
    </row>
    <row r="550" spans="1:11" ht="12.75" hidden="1">
      <c r="A550" s="16"/>
      <c r="I550" s="26"/>
      <c r="K550" s="104"/>
    </row>
    <row r="551" spans="1:11" ht="12.75" hidden="1">
      <c r="A551" s="16"/>
      <c r="I551" s="26"/>
      <c r="K551" s="104"/>
    </row>
    <row r="552" spans="1:11" ht="12.75" hidden="1">
      <c r="A552" s="16"/>
      <c r="I552" s="26"/>
      <c r="K552" s="104"/>
    </row>
    <row r="553" spans="1:11" ht="12.75" hidden="1">
      <c r="A553" s="16"/>
      <c r="I553" s="26"/>
      <c r="K553" s="104"/>
    </row>
    <row r="554" spans="1:11" ht="12.75" hidden="1">
      <c r="A554" s="16"/>
      <c r="I554" s="26"/>
      <c r="K554" s="104"/>
    </row>
    <row r="555" spans="1:11" ht="12.75" hidden="1">
      <c r="A555" s="16"/>
      <c r="I555" s="26"/>
      <c r="K555" s="104"/>
    </row>
    <row r="556" spans="1:11" ht="12.75" hidden="1">
      <c r="A556" s="16"/>
      <c r="I556" s="26"/>
      <c r="K556" s="104"/>
    </row>
    <row r="557" spans="1:11" ht="12.75" hidden="1">
      <c r="A557" s="16"/>
      <c r="I557" s="26"/>
      <c r="K557" s="104"/>
    </row>
    <row r="558" spans="1:11" ht="12.75" hidden="1">
      <c r="A558" s="16"/>
      <c r="I558" s="26"/>
      <c r="K558" s="104"/>
    </row>
    <row r="559" spans="1:11" ht="12.75" hidden="1">
      <c r="A559" s="16"/>
      <c r="I559" s="26"/>
      <c r="K559" s="104"/>
    </row>
    <row r="560" spans="1:11" ht="12.75" hidden="1">
      <c r="A560" s="16"/>
      <c r="I560" s="26"/>
      <c r="K560" s="104"/>
    </row>
    <row r="561" spans="1:11" ht="12.75" hidden="1">
      <c r="A561" s="16"/>
      <c r="I561" s="26"/>
      <c r="K561" s="104"/>
    </row>
    <row r="562" spans="1:11" ht="12.75" hidden="1">
      <c r="A562" s="16"/>
      <c r="I562" s="26"/>
      <c r="K562" s="104"/>
    </row>
    <row r="563" spans="1:11" ht="12.75" hidden="1">
      <c r="A563" s="16"/>
      <c r="I563" s="26"/>
      <c r="K563" s="104"/>
    </row>
    <row r="564" spans="1:11" ht="12.75" hidden="1">
      <c r="A564" s="16"/>
      <c r="I564" s="26"/>
      <c r="K564" s="104"/>
    </row>
    <row r="565" spans="1:11" ht="12.75" hidden="1">
      <c r="A565" s="16"/>
      <c r="I565" s="26"/>
      <c r="K565" s="104"/>
    </row>
    <row r="566" spans="1:11" ht="12.75" hidden="1">
      <c r="A566" s="16"/>
      <c r="I566" s="26"/>
      <c r="K566" s="104"/>
    </row>
    <row r="567" spans="1:11" ht="12.75" hidden="1">
      <c r="A567" s="16"/>
      <c r="I567" s="26"/>
      <c r="K567" s="104"/>
    </row>
    <row r="568" spans="1:11" ht="12.75" hidden="1">
      <c r="A568" s="16"/>
      <c r="I568" s="26"/>
      <c r="K568" s="104"/>
    </row>
    <row r="569" spans="1:11" ht="12.75" hidden="1">
      <c r="A569" s="16"/>
      <c r="I569" s="26"/>
      <c r="K569" s="104"/>
    </row>
    <row r="570" spans="1:11" ht="12.75" hidden="1">
      <c r="A570" s="16"/>
      <c r="I570" s="26"/>
      <c r="K570" s="104"/>
    </row>
    <row r="571" spans="1:11" ht="12.75" hidden="1">
      <c r="A571" s="16"/>
      <c r="I571" s="26"/>
      <c r="K571" s="104"/>
    </row>
    <row r="572" spans="1:11" ht="12.75" hidden="1">
      <c r="A572" s="16"/>
      <c r="I572" s="26"/>
      <c r="K572" s="104"/>
    </row>
    <row r="573" spans="1:11" ht="12.75" hidden="1">
      <c r="A573" s="16"/>
      <c r="I573" s="26"/>
      <c r="K573" s="104"/>
    </row>
    <row r="574" spans="1:11" ht="12.75" hidden="1">
      <c r="A574" s="16"/>
      <c r="I574" s="26"/>
      <c r="K574" s="104"/>
    </row>
    <row r="575" spans="1:11" ht="12.75" hidden="1">
      <c r="A575" s="16"/>
      <c r="I575" s="26"/>
      <c r="K575" s="104"/>
    </row>
    <row r="576" spans="1:11" ht="12.75" hidden="1">
      <c r="A576" s="16"/>
      <c r="I576" s="26"/>
      <c r="K576" s="104"/>
    </row>
    <row r="577" spans="1:11" ht="12.75" hidden="1">
      <c r="A577" s="16"/>
      <c r="I577" s="26"/>
      <c r="K577" s="104"/>
    </row>
    <row r="578" spans="1:11" ht="12.75" hidden="1">
      <c r="A578" s="16"/>
      <c r="I578" s="26"/>
      <c r="K578" s="104"/>
    </row>
    <row r="579" spans="1:11" ht="12.75" hidden="1">
      <c r="A579" s="16"/>
      <c r="I579" s="26"/>
      <c r="K579" s="104"/>
    </row>
    <row r="580" spans="1:11" ht="12.75" hidden="1">
      <c r="A580" s="16"/>
      <c r="I580" s="26"/>
      <c r="K580" s="104"/>
    </row>
    <row r="581" spans="1:11" ht="12.75" hidden="1">
      <c r="A581" s="16"/>
      <c r="I581" s="26"/>
      <c r="K581" s="104"/>
    </row>
    <row r="582" spans="1:11" ht="12.75" hidden="1">
      <c r="A582" s="16"/>
      <c r="I582" s="26"/>
      <c r="K582" s="104"/>
    </row>
    <row r="583" spans="1:11" ht="12.75" hidden="1">
      <c r="A583" s="16"/>
      <c r="I583" s="26"/>
      <c r="K583" s="104"/>
    </row>
    <row r="584" spans="1:11" ht="12.75" hidden="1">
      <c r="A584" s="16"/>
      <c r="I584" s="26"/>
      <c r="K584" s="104"/>
    </row>
    <row r="585" spans="1:11" ht="12.75" hidden="1">
      <c r="A585" s="16"/>
      <c r="I585" s="26"/>
      <c r="K585" s="104"/>
    </row>
    <row r="586" spans="1:11" ht="12.75" hidden="1">
      <c r="A586" s="16"/>
      <c r="I586" s="26"/>
      <c r="K586" s="104"/>
    </row>
    <row r="587" spans="1:11" ht="12.75" hidden="1">
      <c r="A587" s="16"/>
      <c r="I587" s="26"/>
      <c r="K587" s="104"/>
    </row>
    <row r="588" spans="1:11" ht="12.75" hidden="1">
      <c r="A588" s="16"/>
      <c r="I588" s="26"/>
      <c r="K588" s="104"/>
    </row>
    <row r="589" spans="1:11" ht="12.75" hidden="1">
      <c r="A589" s="16"/>
      <c r="I589" s="26"/>
      <c r="K589" s="104"/>
    </row>
    <row r="590" spans="1:11" ht="12.75" hidden="1">
      <c r="A590" s="16"/>
      <c r="I590" s="26"/>
      <c r="K590" s="104"/>
    </row>
    <row r="591" spans="1:11" ht="12.75" hidden="1">
      <c r="A591" s="16"/>
      <c r="I591" s="26"/>
      <c r="K591" s="104"/>
    </row>
    <row r="592" spans="1:11" ht="12.75" hidden="1">
      <c r="A592" s="16"/>
      <c r="I592" s="26"/>
      <c r="K592" s="104"/>
    </row>
    <row r="593" spans="1:11" ht="12.75" hidden="1">
      <c r="A593" s="16"/>
      <c r="I593" s="26"/>
      <c r="K593" s="104"/>
    </row>
    <row r="594" spans="1:11" ht="12.75" hidden="1">
      <c r="A594" s="16"/>
      <c r="I594" s="26"/>
      <c r="K594" s="104"/>
    </row>
    <row r="595" spans="1:11" ht="12.75" hidden="1">
      <c r="A595" s="16"/>
      <c r="I595" s="26"/>
      <c r="K595" s="104"/>
    </row>
    <row r="596" spans="1:11" ht="12.75" hidden="1">
      <c r="A596" s="16"/>
      <c r="I596" s="26"/>
      <c r="K596" s="104"/>
    </row>
    <row r="597" spans="1:11" ht="12.75" hidden="1">
      <c r="A597" s="16"/>
      <c r="I597" s="26"/>
      <c r="K597" s="104"/>
    </row>
    <row r="598" spans="1:11" ht="12.75" hidden="1">
      <c r="A598" s="16"/>
      <c r="I598" s="26"/>
      <c r="K598" s="104"/>
    </row>
    <row r="599" spans="1:11" ht="12.75" hidden="1">
      <c r="A599" s="16"/>
      <c r="I599" s="26"/>
      <c r="K599" s="104"/>
    </row>
    <row r="600" spans="1:11" ht="12.75" hidden="1">
      <c r="A600" s="16"/>
      <c r="I600" s="26"/>
      <c r="K600" s="104"/>
    </row>
    <row r="601" spans="1:11" ht="12.75" hidden="1">
      <c r="A601" s="16"/>
      <c r="I601" s="26"/>
      <c r="K601" s="104"/>
    </row>
    <row r="602" spans="1:11" ht="12.75" hidden="1">
      <c r="A602" s="16"/>
      <c r="I602" s="26"/>
      <c r="K602" s="104"/>
    </row>
    <row r="603" spans="1:11" ht="12.75" hidden="1">
      <c r="A603" s="16"/>
      <c r="I603" s="26"/>
      <c r="K603" s="104"/>
    </row>
    <row r="604" spans="1:11" ht="12.75" hidden="1">
      <c r="A604" s="16"/>
      <c r="I604" s="26"/>
      <c r="K604" s="104"/>
    </row>
    <row r="605" spans="1:11" ht="12.75" hidden="1">
      <c r="A605" s="16"/>
      <c r="I605" s="26"/>
      <c r="K605" s="104"/>
    </row>
    <row r="606" spans="1:11" ht="12.75" hidden="1">
      <c r="A606" s="16"/>
      <c r="I606" s="26"/>
      <c r="K606" s="104"/>
    </row>
    <row r="607" spans="1:11" ht="12.75" hidden="1">
      <c r="A607" s="16"/>
      <c r="I607" s="26"/>
      <c r="K607" s="104"/>
    </row>
    <row r="608" spans="1:11" ht="12.75" hidden="1">
      <c r="A608" s="16"/>
      <c r="I608" s="26"/>
      <c r="K608" s="104"/>
    </row>
    <row r="609" spans="1:11" ht="12.75" hidden="1">
      <c r="A609" s="16"/>
      <c r="I609" s="26"/>
      <c r="K609" s="104"/>
    </row>
    <row r="610" spans="1:11" ht="12.75" hidden="1">
      <c r="A610" s="16"/>
      <c r="I610" s="26"/>
      <c r="K610" s="104"/>
    </row>
    <row r="611" spans="1:11" ht="12.75" hidden="1">
      <c r="A611" s="16"/>
      <c r="I611" s="26"/>
      <c r="K611" s="104"/>
    </row>
    <row r="612" spans="1:11" ht="12.75" hidden="1">
      <c r="A612" s="16"/>
      <c r="I612" s="26"/>
      <c r="K612" s="104"/>
    </row>
    <row r="613" spans="1:11" ht="12.75" hidden="1">
      <c r="A613" s="16"/>
      <c r="I613" s="26"/>
      <c r="K613" s="104"/>
    </row>
    <row r="614" spans="1:11" ht="12.75" hidden="1">
      <c r="A614" s="16"/>
      <c r="I614" s="26"/>
      <c r="K614" s="104"/>
    </row>
    <row r="615" spans="1:11" ht="12.75" hidden="1">
      <c r="A615" s="16"/>
      <c r="I615" s="26"/>
      <c r="K615" s="104"/>
    </row>
    <row r="616" spans="1:11" ht="12.75" hidden="1">
      <c r="A616" s="16"/>
      <c r="I616" s="26"/>
      <c r="K616" s="104"/>
    </row>
    <row r="617" spans="1:11" ht="12.75" hidden="1">
      <c r="A617" s="16"/>
      <c r="I617" s="26"/>
      <c r="K617" s="104"/>
    </row>
    <row r="618" spans="1:11" ht="12.75" hidden="1">
      <c r="A618" s="16"/>
      <c r="I618" s="26"/>
      <c r="K618" s="104"/>
    </row>
    <row r="619" spans="1:11" ht="12.75" hidden="1">
      <c r="A619" s="16"/>
      <c r="I619" s="26"/>
      <c r="K619" s="104"/>
    </row>
    <row r="620" spans="1:11" ht="12.75" hidden="1">
      <c r="A620" s="16"/>
      <c r="I620" s="26"/>
      <c r="K620" s="104"/>
    </row>
    <row r="621" spans="1:11" ht="12.75" hidden="1">
      <c r="A621" s="16"/>
      <c r="I621" s="26"/>
      <c r="K621" s="104"/>
    </row>
    <row r="622" spans="1:11" ht="12.75" hidden="1">
      <c r="A622" s="16"/>
      <c r="I622" s="26"/>
      <c r="K622" s="104"/>
    </row>
    <row r="623" spans="1:11" ht="12.75" hidden="1">
      <c r="A623" s="16"/>
      <c r="I623" s="26"/>
      <c r="K623" s="104"/>
    </row>
    <row r="624" spans="1:11" ht="12.75" hidden="1">
      <c r="A624" s="16"/>
      <c r="I624" s="26"/>
      <c r="K624" s="104"/>
    </row>
    <row r="625" spans="1:11" ht="12.75" hidden="1">
      <c r="A625" s="16"/>
      <c r="I625" s="26"/>
      <c r="K625" s="104"/>
    </row>
    <row r="626" spans="1:11" ht="12.75" hidden="1">
      <c r="A626" s="16"/>
      <c r="I626" s="26"/>
      <c r="K626" s="104"/>
    </row>
    <row r="627" spans="1:11" ht="12.75" hidden="1">
      <c r="A627" s="16"/>
      <c r="I627" s="26"/>
      <c r="K627" s="104"/>
    </row>
    <row r="628" spans="1:11" ht="12.75" hidden="1">
      <c r="A628" s="16"/>
      <c r="I628" s="26"/>
      <c r="K628" s="104"/>
    </row>
    <row r="629" spans="1:11" ht="12.75" hidden="1">
      <c r="A629" s="16"/>
      <c r="B629" s="33"/>
      <c r="D629" s="16"/>
      <c r="G629" s="35"/>
      <c r="I629" s="26"/>
      <c r="K629" s="104"/>
    </row>
    <row r="630" spans="1:11" ht="12.75" hidden="1">
      <c r="A630" s="16"/>
      <c r="B630" s="36"/>
      <c r="C630" s="37"/>
      <c r="D630" s="16"/>
      <c r="E630" s="37"/>
      <c r="G630" s="35"/>
      <c r="I630" s="26"/>
      <c r="K630" s="104"/>
    </row>
    <row r="631" spans="1:11" ht="12.75" hidden="1">
      <c r="A631" s="16"/>
      <c r="B631" s="38"/>
      <c r="C631" s="16"/>
      <c r="D631" s="16"/>
      <c r="E631" s="39"/>
      <c r="G631" s="40"/>
      <c r="I631" s="26"/>
      <c r="K631" s="104"/>
    </row>
    <row r="632" spans="1:11" ht="12.75" hidden="1">
      <c r="A632" s="16"/>
      <c r="B632" s="33"/>
      <c r="C632" s="16"/>
      <c r="D632" s="16"/>
      <c r="E632" s="16"/>
      <c r="G632" s="34"/>
      <c r="I632" s="26"/>
      <c r="K632" s="104"/>
    </row>
    <row r="633" spans="1:11" s="19" customFormat="1" ht="12.75" hidden="1">
      <c r="A633" s="16"/>
      <c r="B633" s="33"/>
      <c r="C633" s="16"/>
      <c r="D633" s="16"/>
      <c r="E633" s="16"/>
      <c r="F633" s="31"/>
      <c r="G633" s="34"/>
      <c r="H633" s="6"/>
      <c r="I633" s="45"/>
      <c r="K633" s="104"/>
    </row>
    <row r="634" spans="1:11" ht="12.75" hidden="1">
      <c r="A634" s="16"/>
      <c r="C634" s="16"/>
      <c r="D634" s="16"/>
      <c r="I634" s="26"/>
      <c r="K634" s="104"/>
    </row>
    <row r="635" spans="1:11" ht="12.75" hidden="1">
      <c r="A635" s="16"/>
      <c r="I635" s="26"/>
      <c r="K635" s="104"/>
    </row>
    <row r="636" spans="1:11" ht="12.75" hidden="1">
      <c r="A636" s="16"/>
      <c r="I636" s="26"/>
      <c r="K636" s="104"/>
    </row>
    <row r="637" spans="1:12" ht="12.75" hidden="1">
      <c r="A637" s="16"/>
      <c r="B637" s="41"/>
      <c r="C637" s="42"/>
      <c r="D637" s="42"/>
      <c r="E637" s="42"/>
      <c r="G637" s="43"/>
      <c r="I637" s="26"/>
      <c r="J637" s="41"/>
      <c r="K637" s="104"/>
      <c r="L637" s="44">
        <v>500</v>
      </c>
    </row>
    <row r="638" spans="1:11" ht="12.75" hidden="1">
      <c r="A638" s="16"/>
      <c r="I638" s="26"/>
      <c r="K638" s="104"/>
    </row>
    <row r="639" spans="1:11" ht="12.75" hidden="1">
      <c r="A639" s="16"/>
      <c r="I639" s="26"/>
      <c r="K639" s="104"/>
    </row>
    <row r="640" spans="1:11" ht="12.75" hidden="1">
      <c r="A640" s="16"/>
      <c r="I640" s="26"/>
      <c r="K640" s="104"/>
    </row>
    <row r="641" spans="1:11" ht="12.75" hidden="1">
      <c r="A641" s="16"/>
      <c r="F641" s="34"/>
      <c r="I641" s="26"/>
      <c r="K641" s="104"/>
    </row>
    <row r="642" spans="1:11" ht="12.75" hidden="1">
      <c r="A642" s="16"/>
      <c r="F642" s="34"/>
      <c r="I642" s="26"/>
      <c r="K642" s="104"/>
    </row>
    <row r="643" spans="1:11" ht="12.75" hidden="1">
      <c r="A643" s="16"/>
      <c r="F643" s="34"/>
      <c r="I643" s="26"/>
      <c r="K643" s="104"/>
    </row>
    <row r="644" spans="1:11" ht="12.75" hidden="1">
      <c r="A644" s="16"/>
      <c r="F644" s="34"/>
      <c r="I644" s="26"/>
      <c r="K644" s="104"/>
    </row>
    <row r="645" spans="1:11" ht="12.75" hidden="1">
      <c r="A645" s="16"/>
      <c r="F645" s="34"/>
      <c r="I645" s="26"/>
      <c r="K645" s="104"/>
    </row>
    <row r="646" spans="1:11" ht="12.75" hidden="1">
      <c r="A646" s="16"/>
      <c r="F646" s="34"/>
      <c r="I646" s="26"/>
      <c r="K646" s="104"/>
    </row>
    <row r="647" spans="1:11" ht="12.75" hidden="1">
      <c r="A647" s="16"/>
      <c r="I647" s="26"/>
      <c r="K647" s="104"/>
    </row>
    <row r="648" spans="1:11" ht="12.75" hidden="1">
      <c r="A648" s="16"/>
      <c r="I648" s="26"/>
      <c r="K648" s="104"/>
    </row>
    <row r="649" spans="1:11" ht="12.75" hidden="1">
      <c r="A649" s="16"/>
      <c r="I649" s="26"/>
      <c r="K649" s="104"/>
    </row>
    <row r="650" spans="1:11" ht="12.75" hidden="1">
      <c r="A650" s="16"/>
      <c r="I650" s="26"/>
      <c r="K650" s="104"/>
    </row>
    <row r="651" spans="1:11" ht="12.75" hidden="1">
      <c r="A651" s="16"/>
      <c r="I651" s="26"/>
      <c r="K651" s="104"/>
    </row>
    <row r="652" spans="1:11" ht="12.75" hidden="1">
      <c r="A652" s="16"/>
      <c r="I652" s="26"/>
      <c r="K652" s="104"/>
    </row>
    <row r="653" spans="1:11" ht="12.75" hidden="1">
      <c r="A653" s="16"/>
      <c r="I653" s="26"/>
      <c r="K653" s="104"/>
    </row>
    <row r="654" spans="1:11" ht="12.75" hidden="1">
      <c r="A654" s="16"/>
      <c r="I654" s="26"/>
      <c r="K654" s="104"/>
    </row>
    <row r="655" spans="1:11" ht="12.75" hidden="1">
      <c r="A655" s="16"/>
      <c r="I655" s="26"/>
      <c r="K655" s="104"/>
    </row>
    <row r="656" spans="1:11" ht="12.75" hidden="1">
      <c r="A656" s="16"/>
      <c r="I656" s="26"/>
      <c r="K656" s="104"/>
    </row>
    <row r="657" spans="1:11" ht="12.75" hidden="1">
      <c r="A657" s="16"/>
      <c r="I657" s="26"/>
      <c r="K657" s="104"/>
    </row>
    <row r="658" spans="1:11" ht="12.75" hidden="1">
      <c r="A658" s="16"/>
      <c r="I658" s="26"/>
      <c r="K658" s="104"/>
    </row>
    <row r="659" spans="1:11" ht="12.75" hidden="1">
      <c r="A659" s="16"/>
      <c r="I659" s="26"/>
      <c r="K659" s="104"/>
    </row>
    <row r="660" spans="1:11" ht="12.75" hidden="1">
      <c r="A660" s="16"/>
      <c r="I660" s="26"/>
      <c r="K660" s="104"/>
    </row>
    <row r="661" spans="1:11" ht="12.75" hidden="1">
      <c r="A661" s="16"/>
      <c r="I661" s="26"/>
      <c r="K661" s="104"/>
    </row>
    <row r="662" spans="1:11" ht="12.75" hidden="1">
      <c r="A662" s="16"/>
      <c r="I662" s="26"/>
      <c r="K662" s="104"/>
    </row>
    <row r="663" spans="1:11" ht="12.75" hidden="1">
      <c r="A663" s="16"/>
      <c r="I663" s="26"/>
      <c r="K663" s="104"/>
    </row>
    <row r="664" spans="1:11" ht="12.75" hidden="1">
      <c r="A664" s="16"/>
      <c r="I664" s="26"/>
      <c r="K664" s="104"/>
    </row>
    <row r="665" spans="1:11" ht="12.75" hidden="1">
      <c r="A665" s="16"/>
      <c r="I665" s="26"/>
      <c r="K665" s="104"/>
    </row>
    <row r="666" spans="1:11" ht="12.75" hidden="1">
      <c r="A666" s="16"/>
      <c r="I666" s="26"/>
      <c r="K666" s="104"/>
    </row>
    <row r="667" spans="1:11" ht="12.75" hidden="1">
      <c r="A667" s="16"/>
      <c r="I667" s="26"/>
      <c r="K667" s="104"/>
    </row>
    <row r="668" spans="1:11" ht="12.75" hidden="1">
      <c r="A668" s="16"/>
      <c r="I668" s="26"/>
      <c r="K668" s="104"/>
    </row>
    <row r="669" spans="1:11" ht="12.75" hidden="1">
      <c r="A669" s="16"/>
      <c r="I669" s="26"/>
      <c r="K669" s="104"/>
    </row>
    <row r="670" spans="1:11" ht="12.75" hidden="1">
      <c r="A670" s="16"/>
      <c r="I670" s="26"/>
      <c r="K670" s="104"/>
    </row>
    <row r="671" spans="1:11" ht="12.75" hidden="1">
      <c r="A671" s="16"/>
      <c r="I671" s="26"/>
      <c r="K671" s="104"/>
    </row>
    <row r="672" spans="1:11" ht="12.75" hidden="1">
      <c r="A672" s="16"/>
      <c r="I672" s="26"/>
      <c r="K672" s="104"/>
    </row>
    <row r="673" spans="1:11" ht="12.75" hidden="1">
      <c r="A673" s="16"/>
      <c r="I673" s="26"/>
      <c r="K673" s="104"/>
    </row>
    <row r="674" spans="1:11" ht="12.75" hidden="1">
      <c r="A674" s="16"/>
      <c r="I674" s="26"/>
      <c r="K674" s="104"/>
    </row>
    <row r="675" spans="1:11" ht="12.75" hidden="1">
      <c r="A675" s="16"/>
      <c r="I675" s="26"/>
      <c r="K675" s="104"/>
    </row>
    <row r="676" spans="1:11" ht="12.75" hidden="1">
      <c r="A676" s="16"/>
      <c r="I676" s="26"/>
      <c r="K676" s="104"/>
    </row>
    <row r="677" spans="1:11" ht="12.75" hidden="1">
      <c r="A677" s="16"/>
      <c r="I677" s="26"/>
      <c r="K677" s="104"/>
    </row>
    <row r="678" spans="1:11" ht="12.75" hidden="1">
      <c r="A678" s="16"/>
      <c r="I678" s="26"/>
      <c r="K678" s="104"/>
    </row>
    <row r="679" spans="1:11" ht="12.75" hidden="1">
      <c r="A679" s="16"/>
      <c r="I679" s="26"/>
      <c r="K679" s="104"/>
    </row>
    <row r="680" spans="1:11" ht="12.75" hidden="1">
      <c r="A680" s="16"/>
      <c r="I680" s="26"/>
      <c r="K680" s="104"/>
    </row>
    <row r="681" spans="1:11" ht="12.75" hidden="1">
      <c r="A681" s="16"/>
      <c r="I681" s="26"/>
      <c r="K681" s="104"/>
    </row>
    <row r="682" spans="1:11" ht="12.75" hidden="1">
      <c r="A682" s="16"/>
      <c r="I682" s="26"/>
      <c r="K682" s="104"/>
    </row>
    <row r="683" spans="1:11" ht="12.75" hidden="1">
      <c r="A683" s="16"/>
      <c r="I683" s="26"/>
      <c r="K683" s="104"/>
    </row>
    <row r="684" spans="1:11" ht="12.75" hidden="1">
      <c r="A684" s="16"/>
      <c r="I684" s="26"/>
      <c r="K684" s="104"/>
    </row>
    <row r="685" spans="1:11" ht="12.75" hidden="1">
      <c r="A685" s="16"/>
      <c r="I685" s="26"/>
      <c r="K685" s="104"/>
    </row>
    <row r="686" spans="1:11" ht="12.75" hidden="1">
      <c r="A686" s="16"/>
      <c r="I686" s="26"/>
      <c r="K686" s="104"/>
    </row>
    <row r="687" spans="1:11" ht="12.75" hidden="1">
      <c r="A687" s="16"/>
      <c r="I687" s="26"/>
      <c r="K687" s="104"/>
    </row>
    <row r="688" spans="1:11" ht="12.75" hidden="1">
      <c r="A688" s="16"/>
      <c r="I688" s="26"/>
      <c r="K688" s="104"/>
    </row>
    <row r="689" spans="1:11" ht="12.75" hidden="1">
      <c r="A689" s="16"/>
      <c r="I689" s="26"/>
      <c r="K689" s="104"/>
    </row>
    <row r="690" spans="1:11" ht="12.75" hidden="1">
      <c r="A690" s="16"/>
      <c r="I690" s="26"/>
      <c r="K690" s="104"/>
    </row>
    <row r="691" spans="1:11" ht="12.75" hidden="1">
      <c r="A691" s="16"/>
      <c r="I691" s="26"/>
      <c r="K691" s="104"/>
    </row>
    <row r="692" spans="1:11" ht="12.75" hidden="1">
      <c r="A692" s="16"/>
      <c r="I692" s="26"/>
      <c r="K692" s="104"/>
    </row>
    <row r="693" spans="1:11" ht="12.75" hidden="1">
      <c r="A693" s="16"/>
      <c r="I693" s="26"/>
      <c r="K693" s="104"/>
    </row>
    <row r="694" spans="1:11" ht="12.75" hidden="1">
      <c r="A694" s="16"/>
      <c r="I694" s="26"/>
      <c r="K694" s="104"/>
    </row>
    <row r="695" spans="1:11" ht="12.75" hidden="1">
      <c r="A695" s="16"/>
      <c r="I695" s="26"/>
      <c r="K695" s="104"/>
    </row>
    <row r="696" spans="1:11" ht="12.75" hidden="1">
      <c r="A696" s="16"/>
      <c r="I696" s="26"/>
      <c r="K696" s="104"/>
    </row>
    <row r="697" spans="1:11" ht="12.75" hidden="1">
      <c r="A697" s="16"/>
      <c r="I697" s="26"/>
      <c r="K697" s="104"/>
    </row>
    <row r="698" spans="1:11" ht="12.75" hidden="1">
      <c r="A698" s="16"/>
      <c r="I698" s="26"/>
      <c r="K698" s="104"/>
    </row>
    <row r="699" spans="1:11" ht="12.75" hidden="1">
      <c r="A699" s="16"/>
      <c r="I699" s="26"/>
      <c r="K699" s="104"/>
    </row>
    <row r="700" spans="1:11" ht="12.75" hidden="1">
      <c r="A700" s="16"/>
      <c r="I700" s="26"/>
      <c r="K700" s="104"/>
    </row>
    <row r="701" spans="1:11" ht="12.75" hidden="1">
      <c r="A701" s="16"/>
      <c r="I701" s="26"/>
      <c r="K701" s="104"/>
    </row>
    <row r="702" spans="1:11" ht="12.75" hidden="1">
      <c r="A702" s="16"/>
      <c r="I702" s="26"/>
      <c r="K702" s="104"/>
    </row>
    <row r="703" spans="1:11" ht="12.75" hidden="1">
      <c r="A703" s="16"/>
      <c r="I703" s="26"/>
      <c r="K703" s="104"/>
    </row>
    <row r="704" spans="1:11" ht="12.75" hidden="1">
      <c r="A704" s="16"/>
      <c r="I704" s="26"/>
      <c r="K704" s="104"/>
    </row>
    <row r="705" spans="1:11" ht="12.75" hidden="1">
      <c r="A705" s="16"/>
      <c r="I705" s="26"/>
      <c r="K705" s="104"/>
    </row>
    <row r="706" spans="1:11" ht="12.75" hidden="1">
      <c r="A706" s="16"/>
      <c r="I706" s="26"/>
      <c r="K706" s="104"/>
    </row>
    <row r="707" spans="1:11" ht="12.75" hidden="1">
      <c r="A707" s="16"/>
      <c r="I707" s="26"/>
      <c r="K707" s="104"/>
    </row>
    <row r="708" spans="1:11" ht="12.75" hidden="1">
      <c r="A708" s="16"/>
      <c r="I708" s="26"/>
      <c r="K708" s="104"/>
    </row>
    <row r="709" spans="1:11" ht="12.75" hidden="1">
      <c r="A709" s="16"/>
      <c r="I709" s="26"/>
      <c r="K709" s="104"/>
    </row>
    <row r="710" spans="1:11" ht="12.75" hidden="1">
      <c r="A710" s="16"/>
      <c r="I710" s="26"/>
      <c r="K710" s="104"/>
    </row>
    <row r="711" spans="1:11" ht="12.75" hidden="1">
      <c r="A711" s="16"/>
      <c r="I711" s="26"/>
      <c r="K711" s="104"/>
    </row>
    <row r="712" spans="1:11" ht="12.75" hidden="1">
      <c r="A712" s="16"/>
      <c r="I712" s="26"/>
      <c r="K712" s="104"/>
    </row>
    <row r="713" spans="1:11" ht="12.75" hidden="1">
      <c r="A713" s="16"/>
      <c r="I713" s="26"/>
      <c r="K713" s="104"/>
    </row>
    <row r="714" spans="1:11" ht="12.75" hidden="1">
      <c r="A714" s="16"/>
      <c r="I714" s="26"/>
      <c r="K714" s="104"/>
    </row>
    <row r="715" spans="1:11" ht="12.75" hidden="1">
      <c r="A715" s="16"/>
      <c r="I715" s="26"/>
      <c r="K715" s="104"/>
    </row>
    <row r="716" spans="1:11" ht="12.75" hidden="1">
      <c r="A716" s="16"/>
      <c r="I716" s="26"/>
      <c r="K716" s="104"/>
    </row>
    <row r="717" spans="1:11" ht="12.75" hidden="1">
      <c r="A717" s="16"/>
      <c r="B717" s="7"/>
      <c r="I717" s="26"/>
      <c r="K717" s="104"/>
    </row>
    <row r="718" spans="1:11" ht="12.75" hidden="1">
      <c r="A718" s="16"/>
      <c r="I718" s="26"/>
      <c r="K718" s="104"/>
    </row>
    <row r="719" spans="1:11" ht="12.75" hidden="1">
      <c r="A719" s="16"/>
      <c r="I719" s="26"/>
      <c r="K719" s="104"/>
    </row>
    <row r="720" spans="1:11" ht="12.75" hidden="1">
      <c r="A720" s="16"/>
      <c r="I720" s="26"/>
      <c r="K720" s="104"/>
    </row>
    <row r="721" spans="1:11" ht="12.75" hidden="1">
      <c r="A721" s="16"/>
      <c r="I721" s="26"/>
      <c r="K721" s="104"/>
    </row>
    <row r="722" spans="1:11" ht="12.75" hidden="1">
      <c r="A722" s="16"/>
      <c r="B722" s="8"/>
      <c r="I722" s="26"/>
      <c r="K722" s="104"/>
    </row>
    <row r="723" spans="1:11" ht="12.75" hidden="1">
      <c r="A723" s="16"/>
      <c r="C723" s="3"/>
      <c r="I723" s="26"/>
      <c r="K723" s="104"/>
    </row>
    <row r="724" spans="1:11" ht="12.75" hidden="1">
      <c r="A724" s="16"/>
      <c r="I724" s="26"/>
      <c r="K724" s="104"/>
    </row>
    <row r="725" spans="1:11" ht="12.75" hidden="1">
      <c r="A725" s="16"/>
      <c r="B725" s="9"/>
      <c r="I725" s="26"/>
      <c r="K725" s="104"/>
    </row>
    <row r="726" spans="1:11" ht="12.75" hidden="1">
      <c r="A726" s="16"/>
      <c r="I726" s="26"/>
      <c r="K726" s="104"/>
    </row>
    <row r="727" spans="1:11" ht="12.75" hidden="1">
      <c r="A727" s="16"/>
      <c r="I727" s="26"/>
      <c r="K727" s="104"/>
    </row>
    <row r="728" spans="1:11" ht="12.75" hidden="1">
      <c r="A728" s="16"/>
      <c r="I728" s="26"/>
      <c r="K728" s="104"/>
    </row>
    <row r="729" spans="1:11" ht="12.75" hidden="1">
      <c r="A729" s="16"/>
      <c r="I729" s="26"/>
      <c r="K729" s="104"/>
    </row>
    <row r="730" spans="1:11" ht="12.75" hidden="1">
      <c r="A730" s="16"/>
      <c r="I730" s="26"/>
      <c r="K730" s="104"/>
    </row>
    <row r="731" spans="1:11" ht="12.75" hidden="1">
      <c r="A731" s="16"/>
      <c r="I731" s="26"/>
      <c r="K731" s="104"/>
    </row>
    <row r="732" spans="1:11" ht="12.75" hidden="1">
      <c r="A732" s="16"/>
      <c r="I732" s="26"/>
      <c r="K732" s="104"/>
    </row>
    <row r="733" spans="1:11" ht="12.75" hidden="1">
      <c r="A733" s="16"/>
      <c r="I733" s="26"/>
      <c r="K733" s="104"/>
    </row>
    <row r="734" spans="1:11" ht="12.75" hidden="1">
      <c r="A734" s="16"/>
      <c r="I734" s="26"/>
      <c r="K734" s="104"/>
    </row>
    <row r="735" spans="1:11" ht="12.75" hidden="1">
      <c r="A735" s="16"/>
      <c r="I735" s="26"/>
      <c r="K735" s="104"/>
    </row>
    <row r="736" spans="1:11" ht="12.75" hidden="1">
      <c r="A736" s="16"/>
      <c r="I736" s="26"/>
      <c r="K736" s="104"/>
    </row>
    <row r="737" spans="1:11" ht="12.75" hidden="1">
      <c r="A737" s="16"/>
      <c r="I737" s="26"/>
      <c r="K737" s="104"/>
    </row>
    <row r="738" spans="1:11" ht="12.75" hidden="1">
      <c r="A738" s="16"/>
      <c r="I738" s="26"/>
      <c r="K738" s="104"/>
    </row>
    <row r="739" spans="1:11" ht="12.75" hidden="1">
      <c r="A739" s="16"/>
      <c r="I739" s="26"/>
      <c r="K739" s="104"/>
    </row>
    <row r="740" spans="1:11" ht="12.75" hidden="1">
      <c r="A740" s="16"/>
      <c r="I740" s="26"/>
      <c r="K740" s="104"/>
    </row>
    <row r="741" spans="1:11" ht="12.75" hidden="1">
      <c r="A741" s="16"/>
      <c r="I741" s="26"/>
      <c r="K741" s="104"/>
    </row>
    <row r="742" spans="1:11" ht="12.75" hidden="1">
      <c r="A742" s="16"/>
      <c r="I742" s="26"/>
      <c r="K742" s="104"/>
    </row>
    <row r="743" spans="1:11" ht="12.75" hidden="1">
      <c r="A743" s="16"/>
      <c r="I743" s="26"/>
      <c r="K743" s="104"/>
    </row>
    <row r="744" spans="1:11" ht="12.75" hidden="1">
      <c r="A744" s="16"/>
      <c r="B744" s="10"/>
      <c r="I744" s="26"/>
      <c r="K744" s="104"/>
    </row>
    <row r="745" spans="1:11" ht="12.75" hidden="1">
      <c r="A745" s="16"/>
      <c r="B745" s="9"/>
      <c r="I745" s="26"/>
      <c r="K745" s="104"/>
    </row>
    <row r="746" spans="1:11" ht="12.75" hidden="1">
      <c r="A746" s="16"/>
      <c r="B746" s="9"/>
      <c r="I746" s="26"/>
      <c r="K746" s="104"/>
    </row>
    <row r="747" spans="1:11" ht="12.75" hidden="1">
      <c r="A747" s="16"/>
      <c r="I747" s="26"/>
      <c r="K747" s="104"/>
    </row>
    <row r="748" spans="1:11" ht="12.75" hidden="1">
      <c r="A748" s="16"/>
      <c r="B748" s="11"/>
      <c r="I748" s="26"/>
      <c r="K748" s="104"/>
    </row>
    <row r="749" spans="1:11" ht="12.75" hidden="1">
      <c r="A749" s="16"/>
      <c r="B749" s="11"/>
      <c r="I749" s="26"/>
      <c r="K749" s="104"/>
    </row>
    <row r="750" spans="1:11" ht="12.75" hidden="1">
      <c r="A750" s="16"/>
      <c r="B750" s="11"/>
      <c r="I750" s="26"/>
      <c r="K750" s="104"/>
    </row>
    <row r="751" spans="1:11" ht="12.75" hidden="1">
      <c r="A751" s="16"/>
      <c r="B751" s="11"/>
      <c r="I751" s="26"/>
      <c r="K751" s="104"/>
    </row>
    <row r="752" spans="1:11" ht="12.75" hidden="1">
      <c r="A752" s="16"/>
      <c r="B752" s="11"/>
      <c r="I752" s="26"/>
      <c r="K752" s="104"/>
    </row>
    <row r="753" spans="1:11" ht="12.75" hidden="1">
      <c r="A753" s="16"/>
      <c r="B753" s="11"/>
      <c r="I753" s="26"/>
      <c r="K753" s="104"/>
    </row>
    <row r="754" spans="1:11" ht="12.75" hidden="1">
      <c r="A754" s="16"/>
      <c r="B754" s="11"/>
      <c r="I754" s="26"/>
      <c r="K754" s="104"/>
    </row>
    <row r="755" spans="1:11" ht="12.75" hidden="1">
      <c r="A755" s="16"/>
      <c r="B755" s="11"/>
      <c r="I755" s="26"/>
      <c r="K755" s="104"/>
    </row>
    <row r="756" spans="1:11" ht="12.75" hidden="1">
      <c r="A756" s="16"/>
      <c r="B756" s="11"/>
      <c r="I756" s="26"/>
      <c r="K756" s="104"/>
    </row>
    <row r="757" spans="1:11" ht="12.75" hidden="1">
      <c r="A757" s="16"/>
      <c r="B757" s="11"/>
      <c r="I757" s="26"/>
      <c r="K757" s="104"/>
    </row>
    <row r="758" spans="1:11" ht="12.75" hidden="1">
      <c r="A758" s="16"/>
      <c r="B758" s="11"/>
      <c r="I758" s="26"/>
      <c r="K758" s="104"/>
    </row>
    <row r="759" spans="1:11" ht="12.75" hidden="1">
      <c r="A759" s="16"/>
      <c r="B759" s="11"/>
      <c r="I759" s="26"/>
      <c r="K759" s="104"/>
    </row>
    <row r="760" spans="1:11" ht="12.75" hidden="1">
      <c r="A760" s="16"/>
      <c r="I760" s="26"/>
      <c r="K760" s="104"/>
    </row>
    <row r="761" spans="1:11" ht="12.75" hidden="1">
      <c r="A761" s="16"/>
      <c r="I761" s="26"/>
      <c r="K761" s="104"/>
    </row>
    <row r="762" spans="1:11" ht="12.75" hidden="1">
      <c r="A762" s="16"/>
      <c r="I762" s="26"/>
      <c r="K762" s="104"/>
    </row>
    <row r="763" spans="1:11" ht="12.75" hidden="1">
      <c r="A763" s="16"/>
      <c r="I763" s="26"/>
      <c r="K763" s="104"/>
    </row>
    <row r="764" spans="1:11" ht="12.75" hidden="1">
      <c r="A764" s="16"/>
      <c r="I764" s="26"/>
      <c r="K764" s="104"/>
    </row>
    <row r="765" spans="1:11" ht="12.75" hidden="1">
      <c r="A765" s="16"/>
      <c r="I765" s="26"/>
      <c r="K765" s="104"/>
    </row>
    <row r="766" spans="1:11" ht="12.75" hidden="1">
      <c r="A766" s="16"/>
      <c r="I766" s="26"/>
      <c r="K766" s="104"/>
    </row>
    <row r="767" spans="1:11" ht="12.75" hidden="1">
      <c r="A767" s="16"/>
      <c r="I767" s="26"/>
      <c r="K767" s="104"/>
    </row>
    <row r="768" spans="1:11" ht="12.75" hidden="1">
      <c r="A768" s="16"/>
      <c r="I768" s="26"/>
      <c r="K768" s="104"/>
    </row>
    <row r="769" spans="1:11" ht="12.75" hidden="1">
      <c r="A769" s="16"/>
      <c r="I769" s="26"/>
      <c r="K769" s="104"/>
    </row>
    <row r="770" spans="1:11" ht="12.75" hidden="1">
      <c r="A770" s="16"/>
      <c r="I770" s="26"/>
      <c r="K770" s="104"/>
    </row>
    <row r="771" spans="1:11" ht="12.75" hidden="1">
      <c r="A771" s="16"/>
      <c r="I771" s="26"/>
      <c r="K771" s="104"/>
    </row>
    <row r="772" spans="1:11" ht="12.75" hidden="1">
      <c r="A772" s="16"/>
      <c r="I772" s="26"/>
      <c r="K772" s="104"/>
    </row>
    <row r="773" spans="1:11" ht="12.75" hidden="1">
      <c r="A773" s="16"/>
      <c r="I773" s="26"/>
      <c r="K773" s="104"/>
    </row>
    <row r="774" spans="1:11" ht="12.75" hidden="1">
      <c r="A774" s="16"/>
      <c r="I774" s="26"/>
      <c r="K774" s="104"/>
    </row>
    <row r="775" spans="1:11" ht="12.75" hidden="1">
      <c r="A775" s="16"/>
      <c r="I775" s="26"/>
      <c r="K775" s="104"/>
    </row>
    <row r="776" spans="1:11" ht="12.75" hidden="1">
      <c r="A776" s="16"/>
      <c r="I776" s="26"/>
      <c r="K776" s="104"/>
    </row>
    <row r="777" spans="1:11" ht="12.75" hidden="1">
      <c r="A777" s="16"/>
      <c r="I777" s="26"/>
      <c r="K777" s="104"/>
    </row>
    <row r="778" spans="1:11" ht="12.75" hidden="1">
      <c r="A778" s="16"/>
      <c r="I778" s="26"/>
      <c r="K778" s="104"/>
    </row>
    <row r="779" spans="1:11" ht="12.75" hidden="1">
      <c r="A779" s="16"/>
      <c r="I779" s="26"/>
      <c r="K779" s="104"/>
    </row>
    <row r="780" spans="1:11" ht="12.75" hidden="1">
      <c r="A780" s="16"/>
      <c r="I780" s="26"/>
      <c r="K780" s="104"/>
    </row>
    <row r="781" spans="1:11" ht="12.75" hidden="1">
      <c r="A781" s="16"/>
      <c r="I781" s="26"/>
      <c r="K781" s="104"/>
    </row>
    <row r="782" spans="1:11" ht="12.75" hidden="1">
      <c r="A782" s="16"/>
      <c r="I782" s="26"/>
      <c r="K782" s="104"/>
    </row>
    <row r="783" spans="1:11" ht="12.75" hidden="1">
      <c r="A783" s="16"/>
      <c r="I783" s="26"/>
      <c r="K783" s="104"/>
    </row>
    <row r="784" spans="1:11" ht="12.75" hidden="1">
      <c r="A784" s="16"/>
      <c r="I784" s="26"/>
      <c r="K784" s="104"/>
    </row>
    <row r="785" spans="1:11" ht="12.75" hidden="1">
      <c r="A785" s="16"/>
      <c r="I785" s="26"/>
      <c r="K785" s="104"/>
    </row>
    <row r="786" spans="1:11" ht="12.75" hidden="1">
      <c r="A786" s="16"/>
      <c r="I786" s="26"/>
      <c r="K786" s="104"/>
    </row>
    <row r="787" spans="1:11" ht="12.75" hidden="1">
      <c r="A787" s="16"/>
      <c r="I787" s="26"/>
      <c r="K787" s="104"/>
    </row>
    <row r="788" spans="1:11" ht="12.75" hidden="1">
      <c r="A788" s="16"/>
      <c r="I788" s="26"/>
      <c r="K788" s="104"/>
    </row>
    <row r="789" spans="1:11" ht="12.75" hidden="1">
      <c r="A789" s="16"/>
      <c r="I789" s="26"/>
      <c r="K789" s="104"/>
    </row>
    <row r="790" spans="1:11" ht="12.75" hidden="1">
      <c r="A790" s="16"/>
      <c r="I790" s="26"/>
      <c r="K790" s="104"/>
    </row>
    <row r="791" spans="1:11" ht="12.75" hidden="1">
      <c r="A791" s="16"/>
      <c r="I791" s="26"/>
      <c r="K791" s="104"/>
    </row>
    <row r="792" spans="1:11" ht="12.75" hidden="1">
      <c r="A792" s="16"/>
      <c r="I792" s="26"/>
      <c r="K792" s="104"/>
    </row>
    <row r="793" spans="1:11" ht="12.75" hidden="1">
      <c r="A793" s="16"/>
      <c r="I793" s="26"/>
      <c r="K793" s="104"/>
    </row>
    <row r="794" spans="1:11" ht="12.75" hidden="1">
      <c r="A794" s="16"/>
      <c r="I794" s="26"/>
      <c r="K794" s="104"/>
    </row>
    <row r="795" spans="1:11" ht="12.75" hidden="1">
      <c r="A795" s="16"/>
      <c r="I795" s="26"/>
      <c r="K795" s="104"/>
    </row>
    <row r="796" spans="1:11" ht="12.75" hidden="1">
      <c r="A796" s="16"/>
      <c r="I796" s="26"/>
      <c r="K796" s="104"/>
    </row>
    <row r="797" spans="1:11" ht="12.75" hidden="1">
      <c r="A797" s="16"/>
      <c r="I797" s="26"/>
      <c r="K797" s="104"/>
    </row>
    <row r="798" spans="1:11" ht="12.75" hidden="1">
      <c r="A798" s="16"/>
      <c r="I798" s="26"/>
      <c r="K798" s="104"/>
    </row>
    <row r="799" spans="1:11" ht="12.75" hidden="1">
      <c r="A799" s="16"/>
      <c r="I799" s="26"/>
      <c r="K799" s="104"/>
    </row>
    <row r="800" spans="1:11" ht="12.75" hidden="1">
      <c r="A800" s="16"/>
      <c r="I800" s="26"/>
      <c r="K800" s="104"/>
    </row>
    <row r="801" spans="1:11" ht="12.75" hidden="1">
      <c r="A801" s="16"/>
      <c r="I801" s="26"/>
      <c r="K801" s="104"/>
    </row>
    <row r="802" spans="1:11" ht="12.75" hidden="1">
      <c r="A802" s="16"/>
      <c r="I802" s="26"/>
      <c r="K802" s="104"/>
    </row>
    <row r="803" spans="1:11" ht="12.75" hidden="1">
      <c r="A803" s="16"/>
      <c r="I803" s="26"/>
      <c r="K803" s="104"/>
    </row>
    <row r="804" spans="1:11" ht="12.75" hidden="1">
      <c r="A804" s="16"/>
      <c r="I804" s="26"/>
      <c r="K804" s="104"/>
    </row>
    <row r="805" spans="1:11" ht="12.75" hidden="1">
      <c r="A805" s="16"/>
      <c r="I805" s="26"/>
      <c r="K805" s="104"/>
    </row>
    <row r="806" spans="1:11" ht="12.75" hidden="1">
      <c r="A806" s="16"/>
      <c r="I806" s="26"/>
      <c r="K806" s="104"/>
    </row>
    <row r="807" spans="1:11" ht="12.75" hidden="1">
      <c r="A807" s="16"/>
      <c r="I807" s="26"/>
      <c r="K807" s="104"/>
    </row>
    <row r="808" spans="1:11" ht="12.75" hidden="1">
      <c r="A808" s="16"/>
      <c r="I808" s="26"/>
      <c r="K808" s="104"/>
    </row>
    <row r="809" spans="1:11" ht="12.75" hidden="1">
      <c r="A809" s="16"/>
      <c r="I809" s="26"/>
      <c r="K809" s="104"/>
    </row>
    <row r="810" spans="1:11" ht="12.75" hidden="1">
      <c r="A810" s="16"/>
      <c r="I810" s="26"/>
      <c r="K810" s="104"/>
    </row>
    <row r="811" spans="1:11" ht="12.75" hidden="1">
      <c r="A811" s="16"/>
      <c r="I811" s="26"/>
      <c r="K811" s="104"/>
    </row>
    <row r="812" spans="1:11" ht="12.75" hidden="1">
      <c r="A812" s="16"/>
      <c r="I812" s="26"/>
      <c r="K812" s="104"/>
    </row>
    <row r="813" spans="1:11" ht="12.75" hidden="1">
      <c r="A813" s="16"/>
      <c r="I813" s="26"/>
      <c r="K813" s="104"/>
    </row>
    <row r="814" spans="1:11" ht="12.75" hidden="1">
      <c r="A814" s="16"/>
      <c r="I814" s="26"/>
      <c r="K814" s="104"/>
    </row>
    <row r="815" spans="1:11" ht="12.75" hidden="1">
      <c r="A815" s="16"/>
      <c r="I815" s="26"/>
      <c r="K815" s="104"/>
    </row>
    <row r="816" spans="1:11" ht="12.75" hidden="1">
      <c r="A816" s="16"/>
      <c r="I816" s="26"/>
      <c r="K816" s="104"/>
    </row>
    <row r="817" spans="1:11" ht="12.75" hidden="1">
      <c r="A817" s="16"/>
      <c r="I817" s="26"/>
      <c r="K817" s="104"/>
    </row>
    <row r="818" spans="1:11" ht="12.75" hidden="1">
      <c r="A818" s="16"/>
      <c r="I818" s="26"/>
      <c r="K818" s="104"/>
    </row>
    <row r="819" spans="1:11" ht="12.75" hidden="1">
      <c r="A819" s="16"/>
      <c r="I819" s="26"/>
      <c r="K819" s="104"/>
    </row>
    <row r="820" spans="1:11" ht="12.75" hidden="1">
      <c r="A820" s="16"/>
      <c r="I820" s="26"/>
      <c r="K820" s="104"/>
    </row>
    <row r="821" spans="1:11" ht="12.75" hidden="1">
      <c r="A821" s="16"/>
      <c r="I821" s="26"/>
      <c r="K821" s="104"/>
    </row>
    <row r="822" spans="1:11" ht="12.75" hidden="1">
      <c r="A822" s="16"/>
      <c r="B822" s="10"/>
      <c r="I822" s="26"/>
      <c r="K822" s="104"/>
    </row>
    <row r="823" spans="1:11" ht="12.75" hidden="1">
      <c r="A823" s="16"/>
      <c r="B823" s="9"/>
      <c r="I823" s="26"/>
      <c r="K823" s="104"/>
    </row>
    <row r="824" spans="1:11" ht="12.75" hidden="1">
      <c r="A824" s="16"/>
      <c r="B824" s="9"/>
      <c r="I824" s="26"/>
      <c r="K824" s="104"/>
    </row>
    <row r="825" spans="1:11" ht="12.75" hidden="1">
      <c r="A825" s="16"/>
      <c r="I825" s="26"/>
      <c r="K825" s="104"/>
    </row>
    <row r="826" spans="1:11" ht="12.75" hidden="1">
      <c r="A826" s="16"/>
      <c r="B826" s="11"/>
      <c r="I826" s="26"/>
      <c r="K826" s="104"/>
    </row>
    <row r="827" spans="1:11" ht="12.75" hidden="1">
      <c r="A827" s="16"/>
      <c r="B827" s="11"/>
      <c r="I827" s="26"/>
      <c r="K827" s="104"/>
    </row>
    <row r="828" spans="1:11" ht="12.75" hidden="1">
      <c r="A828" s="16"/>
      <c r="B828" s="11"/>
      <c r="I828" s="26"/>
      <c r="K828" s="104"/>
    </row>
    <row r="829" spans="1:11" ht="12.75" hidden="1">
      <c r="A829" s="16"/>
      <c r="B829" s="11"/>
      <c r="I829" s="26"/>
      <c r="K829" s="104"/>
    </row>
    <row r="830" spans="1:11" ht="12.75" hidden="1">
      <c r="A830" s="16"/>
      <c r="B830" s="11"/>
      <c r="I830" s="26"/>
      <c r="K830" s="104"/>
    </row>
    <row r="831" spans="1:11" ht="12.75" hidden="1">
      <c r="A831" s="16"/>
      <c r="B831" s="11"/>
      <c r="I831" s="26"/>
      <c r="K831" s="104"/>
    </row>
    <row r="832" spans="1:11" ht="12.75" hidden="1">
      <c r="A832" s="16"/>
      <c r="B832" s="11"/>
      <c r="I832" s="26"/>
      <c r="K832" s="104"/>
    </row>
    <row r="833" spans="1:11" ht="12.75" hidden="1">
      <c r="A833" s="16"/>
      <c r="B833" s="11"/>
      <c r="I833" s="26"/>
      <c r="K833" s="104"/>
    </row>
    <row r="834" spans="1:11" ht="12.75" hidden="1">
      <c r="A834" s="16"/>
      <c r="B834" s="11"/>
      <c r="I834" s="26"/>
      <c r="K834" s="104"/>
    </row>
    <row r="835" spans="1:11" ht="12.75" hidden="1">
      <c r="A835" s="16"/>
      <c r="B835" s="11"/>
      <c r="I835" s="26"/>
      <c r="K835" s="104"/>
    </row>
    <row r="836" spans="1:11" ht="12.75" hidden="1">
      <c r="A836" s="16"/>
      <c r="B836" s="11"/>
      <c r="I836" s="26"/>
      <c r="K836" s="104"/>
    </row>
    <row r="837" spans="1:11" ht="12.75" hidden="1">
      <c r="A837" s="16"/>
      <c r="B837" s="11"/>
      <c r="I837" s="26"/>
      <c r="K837" s="104"/>
    </row>
    <row r="838" spans="1:11" ht="12.75" hidden="1">
      <c r="A838" s="16"/>
      <c r="B838" s="11"/>
      <c r="I838" s="26"/>
      <c r="K838" s="104"/>
    </row>
    <row r="839" spans="1:11" ht="12.75" hidden="1">
      <c r="A839" s="16"/>
      <c r="B839" s="11"/>
      <c r="I839" s="26"/>
      <c r="K839" s="104"/>
    </row>
    <row r="840" spans="1:11" ht="12.75" hidden="1">
      <c r="A840" s="16"/>
      <c r="B840" s="11"/>
      <c r="I840" s="26"/>
      <c r="K840" s="104"/>
    </row>
    <row r="841" spans="1:11" ht="12.75" hidden="1">
      <c r="A841" s="16"/>
      <c r="B841" s="11"/>
      <c r="I841" s="26"/>
      <c r="K841" s="104"/>
    </row>
    <row r="842" spans="1:11" ht="12.75" hidden="1">
      <c r="A842" s="16"/>
      <c r="B842" s="11"/>
      <c r="I842" s="26"/>
      <c r="K842" s="104"/>
    </row>
    <row r="843" spans="1:11" ht="12.75" hidden="1">
      <c r="A843" s="16"/>
      <c r="B843" s="11"/>
      <c r="I843" s="26"/>
      <c r="K843" s="104"/>
    </row>
    <row r="844" spans="1:11" ht="12.75" hidden="1">
      <c r="A844" s="16"/>
      <c r="I844" s="26"/>
      <c r="K844" s="104"/>
    </row>
    <row r="845" spans="1:11" ht="12.75" hidden="1">
      <c r="A845" s="16"/>
      <c r="B845" s="9"/>
      <c r="I845" s="26"/>
      <c r="K845" s="104"/>
    </row>
    <row r="846" spans="1:11" ht="12.75" hidden="1">
      <c r="A846" s="16"/>
      <c r="I846" s="26"/>
      <c r="K846" s="104"/>
    </row>
    <row r="847" spans="1:11" ht="12.75" hidden="1">
      <c r="A847" s="16"/>
      <c r="I847" s="26"/>
      <c r="K847" s="104"/>
    </row>
    <row r="848" spans="1:11" ht="12.75" hidden="1">
      <c r="A848" s="16"/>
      <c r="I848" s="26"/>
      <c r="K848" s="104"/>
    </row>
    <row r="849" spans="1:11" ht="12.75" hidden="1">
      <c r="A849" s="16"/>
      <c r="I849" s="26"/>
      <c r="K849" s="104"/>
    </row>
    <row r="850" spans="1:11" ht="12.75" hidden="1">
      <c r="A850" s="16"/>
      <c r="I850" s="26"/>
      <c r="K850" s="104"/>
    </row>
    <row r="851" spans="1:11" ht="12.75" hidden="1">
      <c r="A851" s="16"/>
      <c r="I851" s="26"/>
      <c r="K851" s="104"/>
    </row>
    <row r="852" spans="1:11" ht="12.75" hidden="1">
      <c r="A852" s="16"/>
      <c r="I852" s="26"/>
      <c r="K852" s="104"/>
    </row>
    <row r="853" spans="1:11" ht="12.75" hidden="1">
      <c r="A853" s="16"/>
      <c r="I853" s="26"/>
      <c r="K853" s="104"/>
    </row>
    <row r="854" spans="1:11" ht="12.75" hidden="1">
      <c r="A854" s="16"/>
      <c r="I854" s="26"/>
      <c r="K854" s="104"/>
    </row>
    <row r="855" spans="1:11" ht="12.75" hidden="1">
      <c r="A855" s="16"/>
      <c r="I855" s="26"/>
      <c r="K855" s="104"/>
    </row>
    <row r="856" spans="1:11" ht="12.75" hidden="1">
      <c r="A856" s="16"/>
      <c r="I856" s="26"/>
      <c r="K856" s="104"/>
    </row>
    <row r="857" spans="1:11" ht="12.75" hidden="1">
      <c r="A857" s="16"/>
      <c r="I857" s="26"/>
      <c r="K857" s="104"/>
    </row>
    <row r="858" spans="1:11" ht="12.75" hidden="1">
      <c r="A858" s="16"/>
      <c r="I858" s="26"/>
      <c r="K858" s="104"/>
    </row>
    <row r="859" spans="1:11" ht="12.75" hidden="1">
      <c r="A859" s="16"/>
      <c r="I859" s="26"/>
      <c r="K859" s="104"/>
    </row>
    <row r="860" spans="1:11" ht="12.75" hidden="1">
      <c r="A860" s="16"/>
      <c r="I860" s="26"/>
      <c r="K860" s="104"/>
    </row>
    <row r="861" spans="1:11" ht="12.75" hidden="1">
      <c r="A861" s="16"/>
      <c r="I861" s="26"/>
      <c r="K861" s="104"/>
    </row>
    <row r="862" spans="1:11" ht="12.75" hidden="1">
      <c r="A862" s="16"/>
      <c r="I862" s="26"/>
      <c r="K862" s="104"/>
    </row>
    <row r="863" spans="1:11" ht="12.75" hidden="1">
      <c r="A863" s="16"/>
      <c r="I863" s="26"/>
      <c r="K863" s="104"/>
    </row>
    <row r="864" spans="1:11" ht="12.75" hidden="1">
      <c r="A864" s="16"/>
      <c r="I864" s="26"/>
      <c r="K864" s="104"/>
    </row>
    <row r="865" spans="1:11" ht="12.75" hidden="1">
      <c r="A865" s="16"/>
      <c r="I865" s="26"/>
      <c r="K865" s="104"/>
    </row>
    <row r="866" spans="1:11" ht="12.75" hidden="1">
      <c r="A866" s="16"/>
      <c r="I866" s="26"/>
      <c r="K866" s="104"/>
    </row>
    <row r="867" spans="1:11" ht="12.75" hidden="1">
      <c r="A867" s="16"/>
      <c r="I867" s="26"/>
      <c r="K867" s="104"/>
    </row>
    <row r="868" spans="1:11" ht="12.75" hidden="1">
      <c r="A868" s="16"/>
      <c r="I868" s="26"/>
      <c r="K868" s="104"/>
    </row>
    <row r="869" spans="1:11" ht="12.75" hidden="1">
      <c r="A869" s="16"/>
      <c r="I869" s="26"/>
      <c r="K869" s="104"/>
    </row>
    <row r="870" spans="1:11" ht="12.75" hidden="1">
      <c r="A870" s="16"/>
      <c r="I870" s="26"/>
      <c r="K870" s="104"/>
    </row>
    <row r="871" spans="1:11" ht="12.75" hidden="1">
      <c r="A871" s="16"/>
      <c r="I871" s="26"/>
      <c r="K871" s="104"/>
    </row>
    <row r="872" spans="1:11" ht="12.75" hidden="1">
      <c r="A872" s="16"/>
      <c r="I872" s="26"/>
      <c r="K872" s="104"/>
    </row>
    <row r="873" spans="1:11" ht="12.75" hidden="1">
      <c r="A873" s="16"/>
      <c r="I873" s="26"/>
      <c r="K873" s="104"/>
    </row>
    <row r="874" spans="1:11" ht="12.75" hidden="1">
      <c r="A874" s="16"/>
      <c r="I874" s="26"/>
      <c r="K874" s="104"/>
    </row>
    <row r="875" spans="1:11" ht="12.75" hidden="1">
      <c r="A875" s="16"/>
      <c r="I875" s="26"/>
      <c r="K875" s="104"/>
    </row>
    <row r="876" spans="1:11" ht="12.75" hidden="1">
      <c r="A876" s="16"/>
      <c r="I876" s="26"/>
      <c r="K876" s="104"/>
    </row>
    <row r="877" spans="1:11" ht="12.75" hidden="1">
      <c r="A877" s="16"/>
      <c r="I877" s="26"/>
      <c r="K877" s="104"/>
    </row>
    <row r="878" spans="1:11" ht="12.75" hidden="1">
      <c r="A878" s="16"/>
      <c r="I878" s="26"/>
      <c r="K878" s="104"/>
    </row>
    <row r="879" spans="1:11" ht="12.75" hidden="1">
      <c r="A879" s="16"/>
      <c r="I879" s="26"/>
      <c r="K879" s="104"/>
    </row>
    <row r="880" spans="1:11" ht="12.75" hidden="1">
      <c r="A880" s="16"/>
      <c r="I880" s="26"/>
      <c r="K880" s="104"/>
    </row>
    <row r="881" spans="1:11" ht="12.75" hidden="1">
      <c r="A881" s="16"/>
      <c r="I881" s="26"/>
      <c r="K881" s="104"/>
    </row>
    <row r="882" spans="1:11" ht="12.75" hidden="1">
      <c r="A882" s="16"/>
      <c r="I882" s="26"/>
      <c r="K882" s="104"/>
    </row>
    <row r="883" spans="1:11" ht="12.75" hidden="1">
      <c r="A883" s="16"/>
      <c r="I883" s="26"/>
      <c r="K883" s="104"/>
    </row>
    <row r="884" spans="1:11" ht="12.75" hidden="1">
      <c r="A884" s="16"/>
      <c r="I884" s="26"/>
      <c r="K884" s="104"/>
    </row>
    <row r="885" spans="1:11" ht="12.75" hidden="1">
      <c r="A885" s="16"/>
      <c r="I885" s="26"/>
      <c r="K885" s="104"/>
    </row>
    <row r="886" spans="1:11" ht="12.75" hidden="1">
      <c r="A886" s="16"/>
      <c r="I886" s="26"/>
      <c r="K886" s="104"/>
    </row>
    <row r="887" spans="1:11" ht="12.75" hidden="1">
      <c r="A887" s="16"/>
      <c r="I887" s="26"/>
      <c r="K887" s="104"/>
    </row>
    <row r="888" spans="1:11" ht="12.75" hidden="1">
      <c r="A888" s="16"/>
      <c r="I888" s="26"/>
      <c r="K888" s="104"/>
    </row>
    <row r="889" spans="1:11" ht="12.75" hidden="1">
      <c r="A889" s="16"/>
      <c r="I889" s="26"/>
      <c r="K889" s="104"/>
    </row>
    <row r="890" spans="1:11" ht="12.75" hidden="1">
      <c r="A890" s="16"/>
      <c r="I890" s="26"/>
      <c r="K890" s="104"/>
    </row>
    <row r="891" spans="1:11" ht="12.75" hidden="1">
      <c r="A891" s="16"/>
      <c r="I891" s="26"/>
      <c r="K891" s="104"/>
    </row>
    <row r="892" spans="1:11" ht="12.75" hidden="1">
      <c r="A892" s="16"/>
      <c r="I892" s="26"/>
      <c r="K892" s="104"/>
    </row>
    <row r="893" spans="1:11" ht="12.75" hidden="1">
      <c r="A893" s="16"/>
      <c r="I893" s="26"/>
      <c r="K893" s="104"/>
    </row>
    <row r="894" spans="1:11" ht="12.75" hidden="1">
      <c r="A894" s="16"/>
      <c r="I894" s="26"/>
      <c r="K894" s="104"/>
    </row>
    <row r="895" spans="1:11" ht="12.75" hidden="1">
      <c r="A895" s="16"/>
      <c r="I895" s="26"/>
      <c r="K895" s="104"/>
    </row>
    <row r="896" spans="1:11" ht="12.75" hidden="1">
      <c r="A896" s="16"/>
      <c r="I896" s="26"/>
      <c r="K896" s="104"/>
    </row>
    <row r="897" spans="1:11" ht="12.75" hidden="1">
      <c r="A897" s="16"/>
      <c r="I897" s="26"/>
      <c r="K897" s="104"/>
    </row>
    <row r="898" spans="1:11" ht="12.75" hidden="1">
      <c r="A898" s="16"/>
      <c r="I898" s="26"/>
      <c r="K898" s="104"/>
    </row>
    <row r="899" spans="1:11" ht="12.75" hidden="1">
      <c r="A899" s="16"/>
      <c r="I899" s="26"/>
      <c r="K899" s="104"/>
    </row>
    <row r="900" spans="1:11" ht="12.75" hidden="1">
      <c r="A900" s="16"/>
      <c r="I900" s="26"/>
      <c r="K900" s="104"/>
    </row>
    <row r="901" spans="1:11" ht="12.75" hidden="1">
      <c r="A901" s="16"/>
      <c r="I901" s="26"/>
      <c r="K901" s="104"/>
    </row>
    <row r="902" spans="1:11" ht="12.75" hidden="1">
      <c r="A902" s="16"/>
      <c r="I902" s="26"/>
      <c r="K902" s="104"/>
    </row>
    <row r="903" spans="1:11" ht="12.75" hidden="1">
      <c r="A903" s="16"/>
      <c r="I903" s="26"/>
      <c r="K903" s="104"/>
    </row>
    <row r="904" spans="1:11" ht="12.75" hidden="1">
      <c r="A904" s="16"/>
      <c r="I904" s="26"/>
      <c r="K904" s="104"/>
    </row>
    <row r="905" spans="1:11" ht="12.75" hidden="1">
      <c r="A905" s="16"/>
      <c r="I905" s="26"/>
      <c r="K905" s="104"/>
    </row>
    <row r="906" spans="1:11" ht="12.75" hidden="1">
      <c r="A906" s="16"/>
      <c r="I906" s="26"/>
      <c r="K906" s="104"/>
    </row>
    <row r="907" spans="1:11" ht="12.75" hidden="1">
      <c r="A907" s="16"/>
      <c r="I907" s="26"/>
      <c r="K907" s="104"/>
    </row>
    <row r="908" spans="1:11" ht="12.75" hidden="1">
      <c r="A908" s="16"/>
      <c r="I908" s="26"/>
      <c r="K908" s="104"/>
    </row>
    <row r="909" spans="1:11" ht="12.75" hidden="1">
      <c r="A909" s="16"/>
      <c r="I909" s="26"/>
      <c r="K909" s="104"/>
    </row>
    <row r="910" spans="1:11" ht="12.75" hidden="1">
      <c r="A910" s="16"/>
      <c r="I910" s="26"/>
      <c r="K910" s="104"/>
    </row>
    <row r="911" spans="1:11" ht="12.75" hidden="1">
      <c r="A911" s="16"/>
      <c r="I911" s="26"/>
      <c r="K911" s="104"/>
    </row>
    <row r="912" spans="1:11" ht="12.75" hidden="1">
      <c r="A912" s="16"/>
      <c r="I912" s="26"/>
      <c r="K912" s="104"/>
    </row>
    <row r="913" spans="1:11" ht="12.75" hidden="1">
      <c r="A913" s="16"/>
      <c r="I913" s="26"/>
      <c r="K913" s="104"/>
    </row>
    <row r="914" spans="1:11" ht="12.75" hidden="1">
      <c r="A914" s="16"/>
      <c r="I914" s="26"/>
      <c r="K914" s="104"/>
    </row>
    <row r="915" spans="1:11" ht="12.75" hidden="1">
      <c r="A915" s="16"/>
      <c r="I915" s="26"/>
      <c r="K915" s="104"/>
    </row>
    <row r="916" spans="1:11" ht="12.75" hidden="1">
      <c r="A916" s="16"/>
      <c r="I916" s="26"/>
      <c r="K916" s="104"/>
    </row>
    <row r="917" spans="1:11" ht="12.75" hidden="1">
      <c r="A917" s="16"/>
      <c r="I917" s="26"/>
      <c r="K917" s="104"/>
    </row>
    <row r="918" spans="1:11" ht="12.75" hidden="1">
      <c r="A918" s="16"/>
      <c r="I918" s="26"/>
      <c r="K918" s="104"/>
    </row>
    <row r="919" spans="1:11" ht="12.75" hidden="1">
      <c r="A919" s="16"/>
      <c r="I919" s="26"/>
      <c r="K919" s="104"/>
    </row>
    <row r="920" spans="1:11" ht="12.75" hidden="1">
      <c r="A920" s="16"/>
      <c r="I920" s="26"/>
      <c r="K920" s="104"/>
    </row>
    <row r="921" spans="1:11" ht="12.75" hidden="1">
      <c r="A921" s="16"/>
      <c r="I921" s="26"/>
      <c r="K921" s="104"/>
    </row>
    <row r="922" spans="1:11" ht="12.75" hidden="1">
      <c r="A922" s="16"/>
      <c r="I922" s="26"/>
      <c r="K922" s="104"/>
    </row>
    <row r="923" spans="1:11" ht="12.75" hidden="1">
      <c r="A923" s="16"/>
      <c r="I923" s="26"/>
      <c r="K923" s="104"/>
    </row>
    <row r="924" spans="1:11" ht="12.75" hidden="1">
      <c r="A924" s="16"/>
      <c r="I924" s="26"/>
      <c r="K924" s="104"/>
    </row>
    <row r="925" spans="1:11" ht="12.75" hidden="1">
      <c r="A925" s="16"/>
      <c r="I925" s="26"/>
      <c r="K925" s="104"/>
    </row>
    <row r="926" spans="1:11" ht="12.75" hidden="1">
      <c r="A926" s="16"/>
      <c r="I926" s="26"/>
      <c r="K926" s="104"/>
    </row>
    <row r="927" spans="1:11" ht="12.75" hidden="1">
      <c r="A927" s="16"/>
      <c r="I927" s="26"/>
      <c r="K927" s="104"/>
    </row>
    <row r="928" spans="1:11" ht="12.75" hidden="1">
      <c r="A928" s="16"/>
      <c r="I928" s="26"/>
      <c r="K928" s="104"/>
    </row>
    <row r="929" spans="1:11" ht="12.75" hidden="1">
      <c r="A929" s="16"/>
      <c r="I929" s="26"/>
      <c r="K929" s="104"/>
    </row>
    <row r="930" spans="1:11" ht="12.75" hidden="1">
      <c r="A930" s="16"/>
      <c r="I930" s="26"/>
      <c r="K930" s="104"/>
    </row>
    <row r="931" spans="1:11" ht="12.75" hidden="1">
      <c r="A931" s="16"/>
      <c r="I931" s="26"/>
      <c r="K931" s="104"/>
    </row>
    <row r="932" spans="1:11" ht="12.75" hidden="1">
      <c r="A932" s="16"/>
      <c r="I932" s="26"/>
      <c r="K932" s="104"/>
    </row>
    <row r="933" spans="1:11" ht="12.75" hidden="1">
      <c r="A933" s="16"/>
      <c r="I933" s="26"/>
      <c r="K933" s="104"/>
    </row>
    <row r="934" spans="1:11" ht="12.75" hidden="1">
      <c r="A934" s="16"/>
      <c r="I934" s="26"/>
      <c r="K934" s="104"/>
    </row>
    <row r="935" spans="1:11" ht="12.75" hidden="1">
      <c r="A935" s="16"/>
      <c r="I935" s="26"/>
      <c r="K935" s="104"/>
    </row>
    <row r="936" spans="1:11" ht="12.75" hidden="1">
      <c r="A936" s="16"/>
      <c r="I936" s="26"/>
      <c r="K936" s="104"/>
    </row>
    <row r="937" spans="1:11" ht="12.75" hidden="1">
      <c r="A937" s="16"/>
      <c r="I937" s="26"/>
      <c r="K937" s="104"/>
    </row>
    <row r="938" spans="1:11" ht="12.75" hidden="1">
      <c r="A938" s="16"/>
      <c r="I938" s="26"/>
      <c r="K938" s="104"/>
    </row>
    <row r="939" spans="1:11" ht="12.75" hidden="1">
      <c r="A939" s="16"/>
      <c r="I939" s="26"/>
      <c r="K939" s="104"/>
    </row>
    <row r="940" spans="1:11" ht="12.75" hidden="1">
      <c r="A940" s="16"/>
      <c r="I940" s="26"/>
      <c r="K940" s="104"/>
    </row>
    <row r="941" spans="1:11" ht="12.75" hidden="1">
      <c r="A941" s="16"/>
      <c r="I941" s="26"/>
      <c r="K941" s="104"/>
    </row>
    <row r="942" spans="1:11" ht="12.75" hidden="1">
      <c r="A942" s="16"/>
      <c r="I942" s="26"/>
      <c r="K942" s="104"/>
    </row>
    <row r="943" spans="1:11" ht="12.75" hidden="1">
      <c r="A943" s="16"/>
      <c r="I943" s="26"/>
      <c r="K943" s="104"/>
    </row>
    <row r="944" spans="1:11" ht="12.75" hidden="1">
      <c r="A944" s="16"/>
      <c r="I944" s="26"/>
      <c r="K944" s="104"/>
    </row>
    <row r="945" spans="1:11" ht="12.75" hidden="1">
      <c r="A945" s="16"/>
      <c r="I945" s="26"/>
      <c r="K945" s="104"/>
    </row>
    <row r="946" spans="1:11" ht="12.75" hidden="1">
      <c r="A946" s="16"/>
      <c r="I946" s="26"/>
      <c r="K946" s="104"/>
    </row>
    <row r="947" spans="1:11" ht="12.75" hidden="1">
      <c r="A947" s="16"/>
      <c r="I947" s="26"/>
      <c r="K947" s="104"/>
    </row>
    <row r="948" spans="1:11" ht="12.75" hidden="1">
      <c r="A948" s="16"/>
      <c r="I948" s="26"/>
      <c r="K948" s="104"/>
    </row>
    <row r="949" spans="1:11" ht="12.75" hidden="1">
      <c r="A949" s="16"/>
      <c r="I949" s="26"/>
      <c r="K949" s="104"/>
    </row>
    <row r="950" spans="1:11" ht="12.75" hidden="1">
      <c r="A950" s="16"/>
      <c r="I950" s="26"/>
      <c r="K950" s="104"/>
    </row>
    <row r="951" spans="1:11" ht="12.75" hidden="1">
      <c r="A951" s="16"/>
      <c r="I951" s="26"/>
      <c r="K951" s="104"/>
    </row>
    <row r="952" spans="1:11" ht="12.75" hidden="1">
      <c r="A952" s="16"/>
      <c r="I952" s="26"/>
      <c r="K952" s="104"/>
    </row>
    <row r="953" spans="1:11" ht="12.75" hidden="1">
      <c r="A953" s="16"/>
      <c r="I953" s="26"/>
      <c r="K953" s="104"/>
    </row>
    <row r="954" spans="1:11" ht="12.75" hidden="1">
      <c r="A954" s="16"/>
      <c r="I954" s="26"/>
      <c r="K954" s="104"/>
    </row>
    <row r="955" spans="1:11" ht="12.75" hidden="1">
      <c r="A955" s="16"/>
      <c r="I955" s="26"/>
      <c r="K955" s="104"/>
    </row>
    <row r="956" spans="1:11" ht="12.75" hidden="1">
      <c r="A956" s="16"/>
      <c r="I956" s="26"/>
      <c r="K956" s="104"/>
    </row>
    <row r="957" spans="1:11" ht="12.75" hidden="1">
      <c r="A957" s="16"/>
      <c r="I957" s="26"/>
      <c r="K957" s="104"/>
    </row>
    <row r="958" spans="1:11" ht="12.75" hidden="1">
      <c r="A958" s="16"/>
      <c r="I958" s="26"/>
      <c r="K958" s="104"/>
    </row>
    <row r="959" spans="1:11" ht="12.75" hidden="1">
      <c r="A959" s="16"/>
      <c r="I959" s="26"/>
      <c r="K959" s="104"/>
    </row>
    <row r="960" spans="1:11" ht="12.75" hidden="1">
      <c r="A960" s="16"/>
      <c r="I960" s="26"/>
      <c r="K960" s="104"/>
    </row>
    <row r="961" spans="1:11" ht="12.75" hidden="1">
      <c r="A961" s="16"/>
      <c r="I961" s="26"/>
      <c r="K961" s="104"/>
    </row>
    <row r="962" spans="1:11" ht="12.75" hidden="1">
      <c r="A962" s="16"/>
      <c r="I962" s="26"/>
      <c r="K962" s="104"/>
    </row>
    <row r="963" spans="1:11" ht="12.75" hidden="1">
      <c r="A963" s="16"/>
      <c r="I963" s="26"/>
      <c r="K963" s="104"/>
    </row>
    <row r="964" spans="1:11" ht="12.75" hidden="1">
      <c r="A964" s="16"/>
      <c r="I964" s="26"/>
      <c r="K964" s="104"/>
    </row>
    <row r="965" spans="1:11" ht="12.75" hidden="1">
      <c r="A965" s="16"/>
      <c r="I965" s="26"/>
      <c r="K965" s="104"/>
    </row>
    <row r="966" spans="1:11" ht="12.75" hidden="1">
      <c r="A966" s="16"/>
      <c r="I966" s="26"/>
      <c r="K966" s="104"/>
    </row>
    <row r="967" spans="1:11" ht="12.75" hidden="1">
      <c r="A967" s="16"/>
      <c r="I967" s="26"/>
      <c r="K967" s="104"/>
    </row>
    <row r="968" spans="1:11" ht="12.75" hidden="1">
      <c r="A968" s="16"/>
      <c r="I968" s="26"/>
      <c r="K968" s="104"/>
    </row>
    <row r="969" spans="1:11" ht="12.75" hidden="1">
      <c r="A969" s="16"/>
      <c r="I969" s="26"/>
      <c r="K969" s="104"/>
    </row>
    <row r="970" spans="1:11" ht="12.75" hidden="1">
      <c r="A970" s="16"/>
      <c r="I970" s="26"/>
      <c r="K970" s="104"/>
    </row>
    <row r="971" spans="1:11" ht="12.75" hidden="1">
      <c r="A971" s="16"/>
      <c r="I971" s="26"/>
      <c r="K971" s="104"/>
    </row>
    <row r="972" spans="1:11" ht="12.75" hidden="1">
      <c r="A972" s="16"/>
      <c r="I972" s="26"/>
      <c r="K972" s="104"/>
    </row>
    <row r="973" spans="1:11" ht="12.75" hidden="1">
      <c r="A973" s="16"/>
      <c r="I973" s="26"/>
      <c r="K973" s="104"/>
    </row>
    <row r="974" spans="1:11" ht="12.75" hidden="1">
      <c r="A974" s="16"/>
      <c r="I974" s="26"/>
      <c r="K974" s="104"/>
    </row>
    <row r="975" spans="1:11" ht="12.75" hidden="1">
      <c r="A975" s="16"/>
      <c r="I975" s="26"/>
      <c r="K975" s="104"/>
    </row>
    <row r="976" spans="1:11" ht="12.75" hidden="1">
      <c r="A976" s="16"/>
      <c r="I976" s="26"/>
      <c r="K976" s="104"/>
    </row>
    <row r="977" spans="1:11" ht="12.75" hidden="1">
      <c r="A977" s="16"/>
      <c r="I977" s="26"/>
      <c r="K977" s="104"/>
    </row>
    <row r="978" spans="1:11" ht="12.75" hidden="1">
      <c r="A978" s="16"/>
      <c r="I978" s="26"/>
      <c r="K978" s="104"/>
    </row>
    <row r="979" spans="1:11" ht="12.75" hidden="1">
      <c r="A979" s="16"/>
      <c r="I979" s="26"/>
      <c r="K979" s="104"/>
    </row>
    <row r="980" spans="1:11" ht="12.75" hidden="1">
      <c r="A980" s="16"/>
      <c r="I980" s="26"/>
      <c r="K980" s="104"/>
    </row>
    <row r="981" spans="1:11" ht="12.75" hidden="1">
      <c r="A981" s="16"/>
      <c r="I981" s="26"/>
      <c r="K981" s="104"/>
    </row>
    <row r="982" spans="1:11" ht="12.75" hidden="1">
      <c r="A982" s="16"/>
      <c r="I982" s="26"/>
      <c r="K982" s="104"/>
    </row>
    <row r="983" spans="1:11" ht="12.75" hidden="1">
      <c r="A983" s="16"/>
      <c r="I983" s="26"/>
      <c r="K983" s="104"/>
    </row>
    <row r="984" spans="1:11" ht="12.75" hidden="1">
      <c r="A984" s="16"/>
      <c r="I984" s="26"/>
      <c r="K984" s="104"/>
    </row>
    <row r="985" spans="1:11" ht="12.75" hidden="1">
      <c r="A985" s="16"/>
      <c r="I985" s="26"/>
      <c r="K985" s="104"/>
    </row>
    <row r="986" spans="1:11" ht="12.75" hidden="1">
      <c r="A986" s="16"/>
      <c r="I986" s="26"/>
      <c r="K986" s="104"/>
    </row>
    <row r="987" spans="1:11" ht="12.75" hidden="1">
      <c r="A987" s="16"/>
      <c r="I987" s="26"/>
      <c r="K987" s="104"/>
    </row>
    <row r="988" spans="1:11" ht="12.75" hidden="1">
      <c r="A988" s="16"/>
      <c r="I988" s="26"/>
      <c r="K988" s="104"/>
    </row>
    <row r="989" spans="1:11" ht="12.75" hidden="1">
      <c r="A989" s="16"/>
      <c r="I989" s="26"/>
      <c r="K989" s="104"/>
    </row>
    <row r="990" spans="1:11" ht="12.75" hidden="1">
      <c r="A990" s="16"/>
      <c r="I990" s="26"/>
      <c r="K990" s="104"/>
    </row>
    <row r="991" spans="1:11" ht="12.75" hidden="1">
      <c r="A991" s="16"/>
      <c r="I991" s="26"/>
      <c r="K991" s="104"/>
    </row>
    <row r="992" spans="1:11" ht="12.75" hidden="1">
      <c r="A992" s="16"/>
      <c r="I992" s="26"/>
      <c r="K992" s="104"/>
    </row>
    <row r="993" spans="1:11" ht="12.75" hidden="1">
      <c r="A993" s="16"/>
      <c r="I993" s="26"/>
      <c r="K993" s="104"/>
    </row>
    <row r="994" spans="1:11" ht="12.75" hidden="1">
      <c r="A994" s="16"/>
      <c r="I994" s="26"/>
      <c r="K994" s="104"/>
    </row>
    <row r="995" spans="1:11" ht="12.75" hidden="1">
      <c r="A995" s="16"/>
      <c r="I995" s="26"/>
      <c r="K995" s="104"/>
    </row>
    <row r="996" spans="1:11" ht="12.75" hidden="1">
      <c r="A996" s="16"/>
      <c r="I996" s="26"/>
      <c r="K996" s="104"/>
    </row>
    <row r="997" spans="1:11" ht="12.75" hidden="1">
      <c r="A997" s="16"/>
      <c r="I997" s="26"/>
      <c r="K997" s="104"/>
    </row>
    <row r="998" spans="1:11" ht="12.75" hidden="1">
      <c r="A998" s="16"/>
      <c r="I998" s="26"/>
      <c r="K998" s="104"/>
    </row>
    <row r="999" spans="1:11" ht="12.75" hidden="1">
      <c r="A999" s="16"/>
      <c r="I999" s="26"/>
      <c r="K999" s="104"/>
    </row>
    <row r="1000" spans="1:11" ht="12.75" hidden="1">
      <c r="A1000" s="16"/>
      <c r="I1000" s="26"/>
      <c r="K1000" s="104"/>
    </row>
    <row r="1001" spans="1:11" ht="12.75" hidden="1">
      <c r="A1001" s="16"/>
      <c r="I1001" s="26"/>
      <c r="K1001" s="104"/>
    </row>
    <row r="1002" spans="1:11" ht="12.75" hidden="1">
      <c r="A1002" s="16"/>
      <c r="I1002" s="26"/>
      <c r="K1002" s="104"/>
    </row>
    <row r="1003" spans="1:11" ht="12.75" hidden="1">
      <c r="A1003" s="16"/>
      <c r="I1003" s="26"/>
      <c r="K1003" s="104"/>
    </row>
    <row r="1004" spans="1:11" ht="12.75" hidden="1">
      <c r="A1004" s="16"/>
      <c r="I1004" s="26"/>
      <c r="K1004" s="104"/>
    </row>
    <row r="1005" spans="1:11" ht="12.75" hidden="1">
      <c r="A1005" s="16"/>
      <c r="I1005" s="26"/>
      <c r="K1005" s="104"/>
    </row>
    <row r="1006" spans="1:11" ht="12.75" hidden="1">
      <c r="A1006" s="16"/>
      <c r="I1006" s="26"/>
      <c r="K1006" s="104"/>
    </row>
    <row r="1007" spans="1:11" ht="12.75" hidden="1">
      <c r="A1007" s="16"/>
      <c r="I1007" s="26"/>
      <c r="K1007" s="104"/>
    </row>
    <row r="1008" spans="1:11" ht="12.75" hidden="1">
      <c r="A1008" s="16"/>
      <c r="I1008" s="26"/>
      <c r="K1008" s="104"/>
    </row>
    <row r="1009" spans="1:11" ht="12.75" hidden="1">
      <c r="A1009" s="16"/>
      <c r="I1009" s="26"/>
      <c r="K1009" s="104"/>
    </row>
    <row r="1010" spans="1:11" ht="12.75" hidden="1">
      <c r="A1010" s="16"/>
      <c r="I1010" s="26"/>
      <c r="K1010" s="104"/>
    </row>
    <row r="1011" spans="1:11" ht="12.75" hidden="1">
      <c r="A1011" s="16"/>
      <c r="I1011" s="26"/>
      <c r="K1011" s="104"/>
    </row>
    <row r="1012" spans="1:11" ht="12.75" hidden="1">
      <c r="A1012" s="16"/>
      <c r="I1012" s="26"/>
      <c r="K1012" s="104"/>
    </row>
    <row r="1013" spans="1:11" ht="12.75" hidden="1">
      <c r="A1013" s="16"/>
      <c r="I1013" s="26"/>
      <c r="K1013" s="104"/>
    </row>
    <row r="1014" spans="1:11" ht="12.75" hidden="1">
      <c r="A1014" s="16"/>
      <c r="I1014" s="26"/>
      <c r="K1014" s="104"/>
    </row>
    <row r="1015" spans="1:11" ht="12.75" hidden="1">
      <c r="A1015" s="16"/>
      <c r="I1015" s="26"/>
      <c r="K1015" s="104"/>
    </row>
    <row r="1016" spans="1:11" ht="12.75" hidden="1">
      <c r="A1016" s="16"/>
      <c r="I1016" s="26"/>
      <c r="K1016" s="104"/>
    </row>
    <row r="1017" spans="1:11" ht="12.75" hidden="1">
      <c r="A1017" s="16"/>
      <c r="I1017" s="26"/>
      <c r="K1017" s="104"/>
    </row>
    <row r="1018" spans="1:11" ht="12.75" hidden="1">
      <c r="A1018" s="16"/>
      <c r="I1018" s="26"/>
      <c r="K1018" s="104"/>
    </row>
    <row r="1019" spans="1:11" ht="12.75" hidden="1">
      <c r="A1019" s="16"/>
      <c r="I1019" s="26"/>
      <c r="K1019" s="104"/>
    </row>
    <row r="1020" spans="1:11" ht="12.75" hidden="1">
      <c r="A1020" s="16"/>
      <c r="I1020" s="26"/>
      <c r="K1020" s="104"/>
    </row>
    <row r="1021" spans="1:11" ht="12.75" hidden="1">
      <c r="A1021" s="16"/>
      <c r="I1021" s="26"/>
      <c r="K1021" s="104"/>
    </row>
    <row r="1022" spans="1:11" ht="12.75" hidden="1">
      <c r="A1022" s="16"/>
      <c r="I1022" s="26"/>
      <c r="K1022" s="104"/>
    </row>
    <row r="1023" spans="1:11" ht="12.75" hidden="1">
      <c r="A1023" s="16"/>
      <c r="I1023" s="26"/>
      <c r="K1023" s="104"/>
    </row>
    <row r="1024" spans="1:11" ht="12.75" hidden="1">
      <c r="A1024" s="16"/>
      <c r="I1024" s="26"/>
      <c r="K1024" s="104"/>
    </row>
    <row r="1025" spans="1:11" ht="12.75" hidden="1">
      <c r="A1025" s="16"/>
      <c r="I1025" s="26"/>
      <c r="K1025" s="104"/>
    </row>
    <row r="1026" spans="1:11" ht="12.75" hidden="1">
      <c r="A1026" s="16"/>
      <c r="I1026" s="26"/>
      <c r="K1026" s="104"/>
    </row>
    <row r="1027" spans="1:11" ht="12.75" hidden="1">
      <c r="A1027" s="16"/>
      <c r="I1027" s="26"/>
      <c r="K1027" s="104"/>
    </row>
    <row r="1028" spans="1:11" ht="12.75" hidden="1">
      <c r="A1028" s="16"/>
      <c r="I1028" s="26"/>
      <c r="K1028" s="104"/>
    </row>
    <row r="1029" spans="1:11" ht="12.75" hidden="1">
      <c r="A1029" s="16"/>
      <c r="I1029" s="26"/>
      <c r="K1029" s="104"/>
    </row>
    <row r="1030" spans="1:11" ht="12.75" hidden="1">
      <c r="A1030" s="16"/>
      <c r="I1030" s="26"/>
      <c r="K1030" s="104"/>
    </row>
    <row r="1031" spans="1:11" ht="12.75" hidden="1">
      <c r="A1031" s="16"/>
      <c r="I1031" s="26"/>
      <c r="K1031" s="104"/>
    </row>
    <row r="1032" spans="1:11" ht="12.75" hidden="1">
      <c r="A1032" s="16"/>
      <c r="I1032" s="26"/>
      <c r="K1032" s="104"/>
    </row>
    <row r="1033" spans="1:11" ht="12.75" hidden="1">
      <c r="A1033" s="16"/>
      <c r="I1033" s="26"/>
      <c r="K1033" s="104"/>
    </row>
    <row r="1034" spans="1:11" ht="12.75" hidden="1">
      <c r="A1034" s="16"/>
      <c r="I1034" s="26"/>
      <c r="K1034" s="104"/>
    </row>
    <row r="1035" spans="1:11" ht="12.75" hidden="1">
      <c r="A1035" s="16"/>
      <c r="I1035" s="26"/>
      <c r="K1035" s="104"/>
    </row>
    <row r="1036" spans="1:11" ht="12.75" hidden="1">
      <c r="A1036" s="16"/>
      <c r="I1036" s="26"/>
      <c r="K1036" s="104"/>
    </row>
    <row r="1037" spans="1:11" ht="12.75" hidden="1">
      <c r="A1037" s="16"/>
      <c r="I1037" s="26"/>
      <c r="K1037" s="104"/>
    </row>
    <row r="1038" spans="1:11" ht="12.75" hidden="1">
      <c r="A1038" s="16"/>
      <c r="I1038" s="26"/>
      <c r="K1038" s="104"/>
    </row>
    <row r="1039" spans="1:11" ht="12.75" hidden="1">
      <c r="A1039" s="16"/>
      <c r="I1039" s="26"/>
      <c r="K1039" s="104"/>
    </row>
    <row r="1040" spans="1:11" ht="12.75" hidden="1">
      <c r="A1040" s="16"/>
      <c r="I1040" s="26"/>
      <c r="K1040" s="104"/>
    </row>
    <row r="1041" spans="1:11" ht="12.75" hidden="1">
      <c r="A1041" s="16"/>
      <c r="I1041" s="26"/>
      <c r="K1041" s="104"/>
    </row>
    <row r="1042" spans="1:11" ht="12.75" hidden="1">
      <c r="A1042" s="16"/>
      <c r="I1042" s="26"/>
      <c r="K1042" s="104"/>
    </row>
    <row r="1043" spans="1:11" ht="12.75" hidden="1">
      <c r="A1043" s="16"/>
      <c r="I1043" s="26"/>
      <c r="K1043" s="104"/>
    </row>
    <row r="1044" spans="1:11" ht="12.75" hidden="1">
      <c r="A1044" s="16"/>
      <c r="I1044" s="26"/>
      <c r="K1044" s="104"/>
    </row>
    <row r="1045" spans="1:11" ht="12.75" hidden="1">
      <c r="A1045" s="16"/>
      <c r="I1045" s="26"/>
      <c r="K1045" s="104"/>
    </row>
    <row r="1046" spans="1:11" ht="12.75" hidden="1">
      <c r="A1046" s="16"/>
      <c r="I1046" s="26"/>
      <c r="K1046" s="104"/>
    </row>
    <row r="1047" spans="1:11" ht="12.75" hidden="1">
      <c r="A1047" s="16"/>
      <c r="I1047" s="26"/>
      <c r="K1047" s="104"/>
    </row>
    <row r="1048" spans="1:11" ht="12.75" hidden="1">
      <c r="A1048" s="16"/>
      <c r="I1048" s="26"/>
      <c r="K1048" s="104"/>
    </row>
    <row r="1049" spans="1:11" ht="12.75" hidden="1">
      <c r="A1049" s="16"/>
      <c r="I1049" s="26"/>
      <c r="K1049" s="104"/>
    </row>
    <row r="1050" spans="1:11" ht="12.75" hidden="1">
      <c r="A1050" s="16"/>
      <c r="I1050" s="26"/>
      <c r="K1050" s="104"/>
    </row>
    <row r="1051" spans="1:11" ht="12.75" hidden="1">
      <c r="A1051" s="16"/>
      <c r="I1051" s="26"/>
      <c r="K1051" s="104"/>
    </row>
    <row r="1052" spans="1:11" ht="12.75" hidden="1">
      <c r="A1052" s="16"/>
      <c r="I1052" s="26"/>
      <c r="K1052" s="104"/>
    </row>
    <row r="1053" spans="1:11" ht="12.75" hidden="1">
      <c r="A1053" s="16"/>
      <c r="I1053" s="26"/>
      <c r="K1053" s="104"/>
    </row>
    <row r="1054" spans="1:11" ht="12.75" hidden="1">
      <c r="A1054" s="16"/>
      <c r="I1054" s="26"/>
      <c r="K1054" s="104"/>
    </row>
    <row r="1055" spans="1:11" ht="12.75" hidden="1">
      <c r="A1055" s="16"/>
      <c r="I1055" s="26"/>
      <c r="K1055" s="104"/>
    </row>
    <row r="1056" spans="1:11" ht="12.75" hidden="1">
      <c r="A1056" s="16"/>
      <c r="I1056" s="26"/>
      <c r="K1056" s="104"/>
    </row>
    <row r="1057" spans="1:11" ht="12.75" hidden="1">
      <c r="A1057" s="16"/>
      <c r="I1057" s="26"/>
      <c r="K1057" s="104"/>
    </row>
    <row r="1058" spans="1:11" ht="12.75" hidden="1">
      <c r="A1058" s="16"/>
      <c r="I1058" s="26"/>
      <c r="K1058" s="104"/>
    </row>
    <row r="1059" spans="1:11" ht="12.75" hidden="1">
      <c r="A1059" s="16"/>
      <c r="I1059" s="26"/>
      <c r="K1059" s="104"/>
    </row>
    <row r="1060" spans="1:11" ht="12.75" hidden="1">
      <c r="A1060" s="16"/>
      <c r="I1060" s="26"/>
      <c r="K1060" s="104"/>
    </row>
    <row r="1061" spans="1:11" ht="12.75" hidden="1">
      <c r="A1061" s="16"/>
      <c r="I1061" s="26"/>
      <c r="K1061" s="104"/>
    </row>
    <row r="1062" spans="1:11" ht="12.75" hidden="1">
      <c r="A1062" s="16"/>
      <c r="I1062" s="26"/>
      <c r="K1062" s="104"/>
    </row>
    <row r="1063" spans="1:11" ht="12.75" hidden="1">
      <c r="A1063" s="16"/>
      <c r="I1063" s="26"/>
      <c r="K1063" s="104"/>
    </row>
    <row r="1064" spans="1:11" ht="12.75" hidden="1">
      <c r="A1064" s="16"/>
      <c r="I1064" s="26"/>
      <c r="K1064" s="104"/>
    </row>
    <row r="1065" spans="1:11" ht="12.75" hidden="1">
      <c r="A1065" s="16"/>
      <c r="I1065" s="26"/>
      <c r="K1065" s="104"/>
    </row>
    <row r="1066" spans="1:11" ht="12.75" hidden="1">
      <c r="A1066" s="16"/>
      <c r="I1066" s="26"/>
      <c r="K1066" s="104"/>
    </row>
    <row r="1067" spans="1:11" ht="12.75" hidden="1">
      <c r="A1067" s="16"/>
      <c r="I1067" s="26"/>
      <c r="K1067" s="104"/>
    </row>
    <row r="1068" spans="1:11" ht="12.75" hidden="1">
      <c r="A1068" s="16"/>
      <c r="I1068" s="26"/>
      <c r="K1068" s="104"/>
    </row>
    <row r="1069" spans="1:11" ht="12.75" hidden="1">
      <c r="A1069" s="16"/>
      <c r="I1069" s="26"/>
      <c r="K1069" s="104"/>
    </row>
    <row r="1070" spans="1:11" ht="12.75" hidden="1">
      <c r="A1070" s="16"/>
      <c r="I1070" s="26"/>
      <c r="K1070" s="104"/>
    </row>
    <row r="1071" spans="1:11" ht="12.75" hidden="1">
      <c r="A1071" s="16"/>
      <c r="I1071" s="26"/>
      <c r="K1071" s="104"/>
    </row>
    <row r="1072" spans="1:11" ht="12.75" hidden="1">
      <c r="A1072" s="16"/>
      <c r="I1072" s="26"/>
      <c r="K1072" s="104"/>
    </row>
    <row r="1073" spans="1:11" ht="12.75" hidden="1">
      <c r="A1073" s="16"/>
      <c r="I1073" s="26"/>
      <c r="K1073" s="104"/>
    </row>
    <row r="1074" spans="1:11" ht="12.75" hidden="1">
      <c r="A1074" s="16"/>
      <c r="I1074" s="26"/>
      <c r="K1074" s="104"/>
    </row>
    <row r="1075" spans="1:11" ht="12.75" hidden="1">
      <c r="A1075" s="16"/>
      <c r="I1075" s="26"/>
      <c r="K1075" s="104"/>
    </row>
    <row r="1076" spans="1:11" ht="12.75" hidden="1">
      <c r="A1076" s="16"/>
      <c r="I1076" s="26"/>
      <c r="K1076" s="104"/>
    </row>
    <row r="1077" spans="1:11" ht="12.75" hidden="1">
      <c r="A1077" s="16"/>
      <c r="I1077" s="26"/>
      <c r="K1077" s="104"/>
    </row>
    <row r="1078" spans="1:11" ht="12.75" hidden="1">
      <c r="A1078" s="16"/>
      <c r="I1078" s="26"/>
      <c r="K1078" s="104"/>
    </row>
    <row r="1079" spans="1:11" ht="12.75" hidden="1">
      <c r="A1079" s="16"/>
      <c r="I1079" s="26"/>
      <c r="K1079" s="104"/>
    </row>
    <row r="1080" spans="1:11" ht="12.75" hidden="1">
      <c r="A1080" s="16"/>
      <c r="I1080" s="26"/>
      <c r="K1080" s="104"/>
    </row>
    <row r="1081" spans="1:11" ht="12.75" hidden="1">
      <c r="A1081" s="16"/>
      <c r="I1081" s="26"/>
      <c r="K1081" s="104"/>
    </row>
    <row r="1082" spans="1:11" ht="12.75" hidden="1">
      <c r="A1082" s="16"/>
      <c r="I1082" s="26"/>
      <c r="K1082" s="104"/>
    </row>
    <row r="1083" spans="1:11" ht="12.75" hidden="1">
      <c r="A1083" s="16"/>
      <c r="I1083" s="26"/>
      <c r="K1083" s="104"/>
    </row>
    <row r="1084" spans="1:11" ht="12.75" hidden="1">
      <c r="A1084" s="16"/>
      <c r="I1084" s="26"/>
      <c r="K1084" s="104"/>
    </row>
    <row r="1085" spans="1:11" ht="12.75" hidden="1">
      <c r="A1085" s="16"/>
      <c r="I1085" s="26"/>
      <c r="K1085" s="104"/>
    </row>
    <row r="1086" spans="1:11" ht="12.75" hidden="1">
      <c r="A1086" s="16"/>
      <c r="I1086" s="26"/>
      <c r="K1086" s="104"/>
    </row>
    <row r="1087" spans="1:11" ht="12.75" hidden="1">
      <c r="A1087" s="16"/>
      <c r="I1087" s="26"/>
      <c r="K1087" s="104"/>
    </row>
    <row r="1088" spans="1:11" ht="12.75" hidden="1">
      <c r="A1088" s="16"/>
      <c r="I1088" s="26"/>
      <c r="K1088" s="104"/>
    </row>
    <row r="1089" spans="1:11" ht="12.75" hidden="1">
      <c r="A1089" s="16"/>
      <c r="I1089" s="26"/>
      <c r="K1089" s="104"/>
    </row>
    <row r="1090" spans="1:11" ht="12.75" hidden="1">
      <c r="A1090" s="16"/>
      <c r="I1090" s="26"/>
      <c r="K1090" s="104"/>
    </row>
    <row r="1091" spans="1:11" ht="12.75" hidden="1">
      <c r="A1091" s="16"/>
      <c r="I1091" s="26"/>
      <c r="K1091" s="104"/>
    </row>
    <row r="1092" spans="1:11" ht="12.75" hidden="1">
      <c r="A1092" s="16"/>
      <c r="I1092" s="26"/>
      <c r="K1092" s="104"/>
    </row>
    <row r="1093" spans="1:11" ht="12.75" hidden="1">
      <c r="A1093" s="16"/>
      <c r="I1093" s="26"/>
      <c r="K1093" s="104"/>
    </row>
    <row r="1094" spans="1:11" ht="12.75" hidden="1">
      <c r="A1094" s="16"/>
      <c r="I1094" s="26"/>
      <c r="K1094" s="104"/>
    </row>
    <row r="1095" spans="1:11" ht="12.75" hidden="1">
      <c r="A1095" s="16"/>
      <c r="I1095" s="26"/>
      <c r="K1095" s="104"/>
    </row>
    <row r="1096" spans="1:11" ht="12.75" hidden="1">
      <c r="A1096" s="16"/>
      <c r="I1096" s="26"/>
      <c r="K1096" s="104"/>
    </row>
    <row r="1097" spans="1:11" ht="12.75" hidden="1">
      <c r="A1097" s="16"/>
      <c r="I1097" s="26"/>
      <c r="K1097" s="104"/>
    </row>
    <row r="1098" spans="1:11" ht="12.75" hidden="1">
      <c r="A1098" s="16"/>
      <c r="I1098" s="26"/>
      <c r="K1098" s="104"/>
    </row>
    <row r="1099" spans="1:11" ht="12.75" hidden="1">
      <c r="A1099" s="16"/>
      <c r="I1099" s="26"/>
      <c r="K1099" s="104"/>
    </row>
    <row r="1100" spans="1:11" ht="12.75" hidden="1">
      <c r="A1100" s="16"/>
      <c r="I1100" s="26"/>
      <c r="K1100" s="104"/>
    </row>
    <row r="1101" spans="1:11" ht="12.75" hidden="1">
      <c r="A1101" s="16"/>
      <c r="I1101" s="26"/>
      <c r="K1101" s="104"/>
    </row>
    <row r="1102" spans="1:11" ht="12.75" hidden="1">
      <c r="A1102" s="16"/>
      <c r="I1102" s="26"/>
      <c r="K1102" s="104"/>
    </row>
    <row r="1103" spans="1:11" ht="12.75" hidden="1">
      <c r="A1103" s="16"/>
      <c r="I1103" s="26"/>
      <c r="K1103" s="104"/>
    </row>
    <row r="1104" spans="1:11" ht="12.75" hidden="1">
      <c r="A1104" s="16"/>
      <c r="I1104" s="26"/>
      <c r="K1104" s="104"/>
    </row>
    <row r="1105" spans="1:11" ht="12.75" hidden="1">
      <c r="A1105" s="16"/>
      <c r="I1105" s="26"/>
      <c r="K1105" s="104"/>
    </row>
    <row r="1106" spans="1:11" ht="12.75" hidden="1">
      <c r="A1106" s="16"/>
      <c r="I1106" s="26"/>
      <c r="K1106" s="104"/>
    </row>
    <row r="1107" spans="1:11" ht="12.75" hidden="1">
      <c r="A1107" s="16"/>
      <c r="I1107" s="26"/>
      <c r="K1107" s="104"/>
    </row>
    <row r="1108" spans="1:11" ht="12.75" hidden="1">
      <c r="A1108" s="16"/>
      <c r="I1108" s="26"/>
      <c r="K1108" s="104"/>
    </row>
    <row r="1109" spans="1:11" ht="12.75" hidden="1">
      <c r="A1109" s="16"/>
      <c r="I1109" s="26"/>
      <c r="K1109" s="104"/>
    </row>
    <row r="1110" spans="1:11" ht="12.75" hidden="1">
      <c r="A1110" s="16"/>
      <c r="I1110" s="26"/>
      <c r="K1110" s="104"/>
    </row>
    <row r="1111" spans="1:11" ht="12.75" hidden="1">
      <c r="A1111" s="16"/>
      <c r="I1111" s="26"/>
      <c r="K1111" s="104"/>
    </row>
    <row r="1112" spans="1:11" ht="12.75" hidden="1">
      <c r="A1112" s="16"/>
      <c r="I1112" s="26"/>
      <c r="K1112" s="104"/>
    </row>
    <row r="1113" spans="1:11" ht="12.75" hidden="1">
      <c r="A1113" s="16"/>
      <c r="I1113" s="26"/>
      <c r="K1113" s="104"/>
    </row>
    <row r="1114" spans="1:11" ht="12.75" hidden="1">
      <c r="A1114" s="16"/>
      <c r="I1114" s="26"/>
      <c r="K1114" s="104"/>
    </row>
    <row r="1115" spans="1:11" ht="12.75" hidden="1">
      <c r="A1115" s="16"/>
      <c r="I1115" s="26"/>
      <c r="K1115" s="104"/>
    </row>
    <row r="1116" spans="1:11" ht="12.75" hidden="1">
      <c r="A1116" s="16"/>
      <c r="I1116" s="26"/>
      <c r="K1116" s="104"/>
    </row>
    <row r="1117" spans="1:11" ht="12.75" hidden="1">
      <c r="A1117" s="16"/>
      <c r="I1117" s="26"/>
      <c r="K1117" s="104"/>
    </row>
    <row r="1118" spans="1:11" ht="12.75" hidden="1">
      <c r="A1118" s="16"/>
      <c r="I1118" s="26"/>
      <c r="K1118" s="104"/>
    </row>
    <row r="1119" spans="1:11" ht="12.75" hidden="1">
      <c r="A1119" s="16"/>
      <c r="I1119" s="26"/>
      <c r="K1119" s="104"/>
    </row>
    <row r="1120" spans="1:11" ht="12.75" hidden="1">
      <c r="A1120" s="16"/>
      <c r="I1120" s="26"/>
      <c r="K1120" s="104"/>
    </row>
    <row r="1121" spans="1:11" ht="12.75" hidden="1">
      <c r="A1121" s="16"/>
      <c r="I1121" s="26"/>
      <c r="K1121" s="104"/>
    </row>
    <row r="1122" spans="1:11" ht="12.75" hidden="1">
      <c r="A1122" s="16"/>
      <c r="B1122" s="33"/>
      <c r="D1122" s="16"/>
      <c r="G1122" s="35"/>
      <c r="I1122" s="26"/>
      <c r="K1122" s="104"/>
    </row>
    <row r="1123" spans="1:11" ht="12.75" hidden="1">
      <c r="A1123" s="16"/>
      <c r="B1123" s="36"/>
      <c r="C1123" s="37"/>
      <c r="D1123" s="16"/>
      <c r="E1123" s="37"/>
      <c r="G1123" s="35"/>
      <c r="I1123" s="26"/>
      <c r="K1123" s="104"/>
    </row>
    <row r="1124" spans="1:11" ht="12.75" hidden="1">
      <c r="A1124" s="16"/>
      <c r="B1124" s="38"/>
      <c r="C1124" s="16"/>
      <c r="D1124" s="16"/>
      <c r="E1124" s="39"/>
      <c r="G1124" s="40"/>
      <c r="I1124" s="26"/>
      <c r="K1124" s="104"/>
    </row>
    <row r="1125" spans="1:11" ht="12.75" hidden="1">
      <c r="A1125" s="16"/>
      <c r="B1125" s="33"/>
      <c r="C1125" s="16"/>
      <c r="D1125" s="16"/>
      <c r="E1125" s="16"/>
      <c r="G1125" s="34"/>
      <c r="I1125" s="26"/>
      <c r="K1125" s="104"/>
    </row>
    <row r="1126" spans="1:11" s="19" customFormat="1" ht="12.75" hidden="1">
      <c r="A1126" s="16"/>
      <c r="B1126" s="33"/>
      <c r="C1126" s="16"/>
      <c r="D1126" s="16"/>
      <c r="E1126" s="16"/>
      <c r="F1126" s="31"/>
      <c r="G1126" s="34"/>
      <c r="H1126" s="6"/>
      <c r="I1126" s="45"/>
      <c r="K1126" s="104"/>
    </row>
    <row r="1127" spans="1:11" ht="12.75" hidden="1">
      <c r="A1127" s="16"/>
      <c r="C1127" s="16"/>
      <c r="D1127" s="16"/>
      <c r="I1127" s="26"/>
      <c r="K1127" s="104"/>
    </row>
    <row r="1128" spans="1:11" ht="12.75" hidden="1">
      <c r="A1128" s="16"/>
      <c r="I1128" s="26"/>
      <c r="K1128" s="104"/>
    </row>
    <row r="1129" spans="1:11" ht="12.75" hidden="1">
      <c r="A1129" s="16"/>
      <c r="I1129" s="26"/>
      <c r="K1129" s="104"/>
    </row>
    <row r="1130" spans="1:12" ht="12.75" hidden="1">
      <c r="A1130" s="16"/>
      <c r="B1130" s="41"/>
      <c r="C1130" s="42"/>
      <c r="D1130" s="42"/>
      <c r="E1130" s="42"/>
      <c r="G1130" s="43"/>
      <c r="I1130" s="26"/>
      <c r="J1130" s="41"/>
      <c r="K1130" s="104"/>
      <c r="L1130" s="44">
        <v>500</v>
      </c>
    </row>
    <row r="1131" spans="1:11" ht="12.75" hidden="1">
      <c r="A1131" s="16"/>
      <c r="I1131" s="26"/>
      <c r="K1131" s="104"/>
    </row>
    <row r="1132" spans="1:11" ht="12.75" hidden="1">
      <c r="A1132" s="16"/>
      <c r="I1132" s="26"/>
      <c r="K1132" s="104"/>
    </row>
    <row r="1133" spans="1:11" ht="12.75" hidden="1">
      <c r="A1133" s="16"/>
      <c r="I1133" s="26"/>
      <c r="K1133" s="104"/>
    </row>
    <row r="1134" spans="1:11" ht="12.75" hidden="1">
      <c r="A1134" s="16"/>
      <c r="F1134" s="34"/>
      <c r="I1134" s="26"/>
      <c r="K1134" s="104"/>
    </row>
    <row r="1135" spans="1:11" ht="12.75" hidden="1">
      <c r="A1135" s="16"/>
      <c r="F1135" s="34"/>
      <c r="I1135" s="26"/>
      <c r="K1135" s="104"/>
    </row>
    <row r="1136" spans="1:11" ht="12.75" hidden="1">
      <c r="A1136" s="16"/>
      <c r="F1136" s="34"/>
      <c r="I1136" s="26"/>
      <c r="K1136" s="104"/>
    </row>
    <row r="1137" spans="1:11" ht="12.75" hidden="1">
      <c r="A1137" s="16"/>
      <c r="F1137" s="34"/>
      <c r="I1137" s="26"/>
      <c r="K1137" s="104"/>
    </row>
    <row r="1138" spans="1:11" ht="12.75" hidden="1">
      <c r="A1138" s="16"/>
      <c r="F1138" s="34"/>
      <c r="I1138" s="26"/>
      <c r="K1138" s="104"/>
    </row>
    <row r="1139" spans="1:11" ht="12.75" hidden="1">
      <c r="A1139" s="16"/>
      <c r="F1139" s="34"/>
      <c r="I1139" s="26"/>
      <c r="K1139" s="104"/>
    </row>
    <row r="1140" spans="1:11" ht="12.75" hidden="1">
      <c r="A1140" s="16"/>
      <c r="I1140" s="26"/>
      <c r="K1140" s="104"/>
    </row>
    <row r="1141" spans="1:11" ht="12.75" hidden="1">
      <c r="A1141" s="16"/>
      <c r="I1141" s="26"/>
      <c r="K1141" s="104"/>
    </row>
    <row r="1142" spans="1:11" ht="12.75" hidden="1">
      <c r="A1142" s="16"/>
      <c r="I1142" s="26"/>
      <c r="K1142" s="104"/>
    </row>
    <row r="1143" spans="1:11" ht="12.75" hidden="1">
      <c r="A1143" s="16"/>
      <c r="I1143" s="26"/>
      <c r="K1143" s="104"/>
    </row>
    <row r="1144" spans="1:11" ht="12.75" hidden="1">
      <c r="A1144" s="16"/>
      <c r="I1144" s="26"/>
      <c r="K1144" s="104"/>
    </row>
    <row r="1145" spans="1:11" ht="12.75" hidden="1">
      <c r="A1145" s="16"/>
      <c r="I1145" s="26"/>
      <c r="K1145" s="104"/>
    </row>
    <row r="1146" spans="1:11" ht="12.75" hidden="1">
      <c r="A1146" s="16"/>
      <c r="I1146" s="26"/>
      <c r="K1146" s="104"/>
    </row>
    <row r="1147" spans="1:11" ht="12.75" hidden="1">
      <c r="A1147" s="16"/>
      <c r="I1147" s="26"/>
      <c r="K1147" s="104"/>
    </row>
    <row r="1148" spans="1:11" ht="12.75" hidden="1">
      <c r="A1148" s="16"/>
      <c r="I1148" s="26"/>
      <c r="K1148" s="104"/>
    </row>
    <row r="1149" spans="1:11" ht="12.75" hidden="1">
      <c r="A1149" s="16"/>
      <c r="I1149" s="26"/>
      <c r="K1149" s="104"/>
    </row>
    <row r="1150" spans="1:11" ht="12.75" hidden="1">
      <c r="A1150" s="16"/>
      <c r="I1150" s="26"/>
      <c r="K1150" s="104"/>
    </row>
    <row r="1151" spans="1:11" ht="12.75" hidden="1">
      <c r="A1151" s="16"/>
      <c r="I1151" s="26"/>
      <c r="K1151" s="104"/>
    </row>
    <row r="1152" spans="1:11" ht="12.75" hidden="1">
      <c r="A1152" s="16"/>
      <c r="I1152" s="26"/>
      <c r="K1152" s="104"/>
    </row>
    <row r="1153" spans="1:11" ht="12.75" hidden="1">
      <c r="A1153" s="16"/>
      <c r="I1153" s="26"/>
      <c r="K1153" s="104"/>
    </row>
    <row r="1154" spans="1:11" ht="12.75" hidden="1">
      <c r="A1154" s="16"/>
      <c r="I1154" s="26"/>
      <c r="K1154" s="104"/>
    </row>
    <row r="1155" spans="1:11" ht="12.75" hidden="1">
      <c r="A1155" s="16"/>
      <c r="I1155" s="26"/>
      <c r="K1155" s="104"/>
    </row>
    <row r="1156" spans="1:11" ht="12.75" hidden="1">
      <c r="A1156" s="16"/>
      <c r="I1156" s="26"/>
      <c r="K1156" s="104"/>
    </row>
    <row r="1157" spans="1:11" ht="12.75" hidden="1">
      <c r="A1157" s="16"/>
      <c r="I1157" s="26"/>
      <c r="K1157" s="104"/>
    </row>
    <row r="1158" spans="1:11" ht="12.75" hidden="1">
      <c r="A1158" s="16"/>
      <c r="I1158" s="26"/>
      <c r="K1158" s="104"/>
    </row>
    <row r="1159" spans="1:11" ht="12.75" hidden="1">
      <c r="A1159" s="16"/>
      <c r="I1159" s="26"/>
      <c r="K1159" s="104"/>
    </row>
    <row r="1160" spans="1:11" ht="12.75" hidden="1">
      <c r="A1160" s="16"/>
      <c r="I1160" s="26"/>
      <c r="K1160" s="104"/>
    </row>
    <row r="1161" spans="1:11" ht="12.75" hidden="1">
      <c r="A1161" s="16"/>
      <c r="I1161" s="26"/>
      <c r="K1161" s="104"/>
    </row>
    <row r="1162" spans="1:11" ht="12.75" hidden="1">
      <c r="A1162" s="16"/>
      <c r="I1162" s="26"/>
      <c r="K1162" s="104"/>
    </row>
    <row r="1163" spans="1:11" ht="12.75" hidden="1">
      <c r="A1163" s="16"/>
      <c r="I1163" s="26"/>
      <c r="K1163" s="104"/>
    </row>
    <row r="1164" spans="1:11" ht="12.75" hidden="1">
      <c r="A1164" s="16"/>
      <c r="I1164" s="26"/>
      <c r="K1164" s="104"/>
    </row>
    <row r="1165" spans="1:11" ht="12.75" hidden="1">
      <c r="A1165" s="16"/>
      <c r="I1165" s="26"/>
      <c r="K1165" s="104"/>
    </row>
    <row r="1166" spans="1:11" ht="12.75" hidden="1">
      <c r="A1166" s="16"/>
      <c r="I1166" s="26"/>
      <c r="K1166" s="104"/>
    </row>
    <row r="1167" spans="1:11" ht="12.75" hidden="1">
      <c r="A1167" s="16"/>
      <c r="I1167" s="26"/>
      <c r="K1167" s="104"/>
    </row>
    <row r="1168" spans="1:11" ht="12.75" hidden="1">
      <c r="A1168" s="16"/>
      <c r="I1168" s="26"/>
      <c r="K1168" s="104"/>
    </row>
    <row r="1169" spans="1:11" ht="12.75" hidden="1">
      <c r="A1169" s="16"/>
      <c r="I1169" s="26"/>
      <c r="K1169" s="104"/>
    </row>
    <row r="1170" spans="1:11" ht="12.75" hidden="1">
      <c r="A1170" s="16"/>
      <c r="I1170" s="26"/>
      <c r="K1170" s="104"/>
    </row>
    <row r="1171" spans="1:11" ht="12.75" hidden="1">
      <c r="A1171" s="16"/>
      <c r="I1171" s="26"/>
      <c r="K1171" s="104"/>
    </row>
    <row r="1172" spans="1:11" ht="12.75" hidden="1">
      <c r="A1172" s="16"/>
      <c r="I1172" s="26"/>
      <c r="K1172" s="104"/>
    </row>
    <row r="1173" spans="1:11" ht="12.75" hidden="1">
      <c r="A1173" s="16"/>
      <c r="I1173" s="26"/>
      <c r="K1173" s="104"/>
    </row>
    <row r="1174" spans="1:11" ht="12.75" hidden="1">
      <c r="A1174" s="16"/>
      <c r="I1174" s="26"/>
      <c r="K1174" s="104"/>
    </row>
    <row r="1175" spans="1:11" ht="12.75" hidden="1">
      <c r="A1175" s="16"/>
      <c r="I1175" s="26"/>
      <c r="K1175" s="104"/>
    </row>
    <row r="1176" spans="1:11" ht="12.75" hidden="1">
      <c r="A1176" s="16"/>
      <c r="I1176" s="26"/>
      <c r="K1176" s="104"/>
    </row>
    <row r="1177" spans="1:11" ht="12.75" hidden="1">
      <c r="A1177" s="16"/>
      <c r="I1177" s="26"/>
      <c r="K1177" s="104"/>
    </row>
    <row r="1178" spans="1:11" ht="12.75" hidden="1">
      <c r="A1178" s="16"/>
      <c r="I1178" s="26"/>
      <c r="K1178" s="104"/>
    </row>
    <row r="1179" spans="1:11" ht="12.75" hidden="1">
      <c r="A1179" s="16"/>
      <c r="I1179" s="26"/>
      <c r="K1179" s="104"/>
    </row>
    <row r="1180" spans="1:11" ht="12.75" hidden="1">
      <c r="A1180" s="16"/>
      <c r="I1180" s="26"/>
      <c r="K1180" s="104"/>
    </row>
    <row r="1181" spans="1:11" ht="12.75" hidden="1">
      <c r="A1181" s="16"/>
      <c r="I1181" s="26"/>
      <c r="K1181" s="104"/>
    </row>
    <row r="1182" spans="1:11" ht="12.75" hidden="1">
      <c r="A1182" s="16"/>
      <c r="I1182" s="26"/>
      <c r="K1182" s="104"/>
    </row>
    <row r="1183" spans="1:11" ht="12.75" hidden="1">
      <c r="A1183" s="16"/>
      <c r="I1183" s="26"/>
      <c r="K1183" s="104"/>
    </row>
    <row r="1184" spans="1:11" ht="12.75" hidden="1">
      <c r="A1184" s="16"/>
      <c r="I1184" s="26"/>
      <c r="K1184" s="104"/>
    </row>
    <row r="1185" spans="1:11" ht="12.75" hidden="1">
      <c r="A1185" s="16"/>
      <c r="I1185" s="26"/>
      <c r="K1185" s="104"/>
    </row>
    <row r="1186" spans="1:11" ht="12.75" hidden="1">
      <c r="A1186" s="16"/>
      <c r="I1186" s="26"/>
      <c r="K1186" s="104"/>
    </row>
    <row r="1187" spans="1:11" ht="12.75" hidden="1">
      <c r="A1187" s="16"/>
      <c r="I1187" s="26"/>
      <c r="K1187" s="104"/>
    </row>
    <row r="1188" spans="1:11" ht="12.75" hidden="1">
      <c r="A1188" s="16"/>
      <c r="I1188" s="26"/>
      <c r="K1188" s="104"/>
    </row>
    <row r="1189" spans="1:11" ht="12.75" hidden="1">
      <c r="A1189" s="16"/>
      <c r="I1189" s="26"/>
      <c r="K1189" s="104"/>
    </row>
    <row r="1190" spans="1:11" ht="12.75" hidden="1">
      <c r="A1190" s="16"/>
      <c r="I1190" s="26"/>
      <c r="K1190" s="104"/>
    </row>
    <row r="1191" spans="1:11" ht="12.75" hidden="1">
      <c r="A1191" s="16"/>
      <c r="I1191" s="26"/>
      <c r="K1191" s="104"/>
    </row>
    <row r="1192" spans="1:11" ht="12.75" hidden="1">
      <c r="A1192" s="16"/>
      <c r="I1192" s="26"/>
      <c r="K1192" s="104"/>
    </row>
    <row r="1193" spans="1:11" ht="12.75" hidden="1">
      <c r="A1193" s="16"/>
      <c r="I1193" s="26"/>
      <c r="K1193" s="104"/>
    </row>
    <row r="1194" spans="1:11" ht="12.75" hidden="1">
      <c r="A1194" s="16"/>
      <c r="I1194" s="26"/>
      <c r="K1194" s="104"/>
    </row>
    <row r="1195" spans="1:11" ht="12.75" hidden="1">
      <c r="A1195" s="16"/>
      <c r="I1195" s="26"/>
      <c r="K1195" s="104"/>
    </row>
    <row r="1196" spans="1:11" ht="12.75" hidden="1">
      <c r="A1196" s="16"/>
      <c r="I1196" s="26"/>
      <c r="K1196" s="104"/>
    </row>
    <row r="1197" spans="1:11" ht="12.75" hidden="1">
      <c r="A1197" s="16"/>
      <c r="I1197" s="26"/>
      <c r="K1197" s="104"/>
    </row>
    <row r="1198" spans="1:11" ht="12.75" hidden="1">
      <c r="A1198" s="16"/>
      <c r="I1198" s="26"/>
      <c r="K1198" s="104"/>
    </row>
    <row r="1199" spans="1:11" ht="12.75" hidden="1">
      <c r="A1199" s="16"/>
      <c r="I1199" s="26"/>
      <c r="K1199" s="104"/>
    </row>
    <row r="1200" spans="1:11" ht="12.75" hidden="1">
      <c r="A1200" s="16"/>
      <c r="I1200" s="26"/>
      <c r="K1200" s="104"/>
    </row>
    <row r="1201" spans="1:11" ht="12.75" hidden="1">
      <c r="A1201" s="16"/>
      <c r="I1201" s="26"/>
      <c r="K1201" s="104"/>
    </row>
    <row r="1202" spans="1:11" ht="12.75" hidden="1">
      <c r="A1202" s="16"/>
      <c r="I1202" s="26"/>
      <c r="K1202" s="104"/>
    </row>
    <row r="1203" spans="1:11" ht="12.75" hidden="1">
      <c r="A1203" s="16"/>
      <c r="I1203" s="26"/>
      <c r="K1203" s="104"/>
    </row>
    <row r="1204" spans="1:11" ht="12.75" hidden="1">
      <c r="A1204" s="16"/>
      <c r="I1204" s="26"/>
      <c r="K1204" s="104"/>
    </row>
    <row r="1205" spans="1:11" ht="12.75" hidden="1">
      <c r="A1205" s="16"/>
      <c r="I1205" s="26"/>
      <c r="K1205" s="104"/>
    </row>
    <row r="1206" spans="1:11" ht="12.75" hidden="1">
      <c r="A1206" s="16"/>
      <c r="I1206" s="26"/>
      <c r="K1206" s="104"/>
    </row>
    <row r="1207" spans="1:11" ht="12.75" hidden="1">
      <c r="A1207" s="16"/>
      <c r="I1207" s="26"/>
      <c r="K1207" s="104"/>
    </row>
    <row r="1208" spans="1:11" ht="12.75" hidden="1">
      <c r="A1208" s="16"/>
      <c r="I1208" s="26"/>
      <c r="K1208" s="104"/>
    </row>
    <row r="1209" spans="1:11" ht="12.75" hidden="1">
      <c r="A1209" s="16"/>
      <c r="I1209" s="26"/>
      <c r="K1209" s="104"/>
    </row>
    <row r="1210" spans="1:11" ht="12.75" hidden="1">
      <c r="A1210" s="16"/>
      <c r="B1210" s="7"/>
      <c r="I1210" s="26"/>
      <c r="K1210" s="104"/>
    </row>
    <row r="1211" spans="1:11" ht="12.75" hidden="1">
      <c r="A1211" s="16"/>
      <c r="I1211" s="26"/>
      <c r="K1211" s="104"/>
    </row>
    <row r="1212" spans="1:11" ht="12.75" hidden="1">
      <c r="A1212" s="16"/>
      <c r="I1212" s="26"/>
      <c r="K1212" s="104"/>
    </row>
    <row r="1213" spans="1:11" ht="12.75" hidden="1">
      <c r="A1213" s="16"/>
      <c r="I1213" s="26"/>
      <c r="K1213" s="104"/>
    </row>
    <row r="1214" spans="1:11" ht="12.75" hidden="1">
      <c r="A1214" s="16"/>
      <c r="I1214" s="26"/>
      <c r="K1214" s="104"/>
    </row>
    <row r="1215" spans="1:11" ht="12.75" hidden="1">
      <c r="A1215" s="16"/>
      <c r="B1215" s="8"/>
      <c r="I1215" s="26"/>
      <c r="K1215" s="104"/>
    </row>
    <row r="1216" spans="1:11" ht="12.75" hidden="1">
      <c r="A1216" s="16"/>
      <c r="C1216" s="3"/>
      <c r="I1216" s="26"/>
      <c r="K1216" s="104"/>
    </row>
    <row r="1217" spans="1:11" ht="12.75" hidden="1">
      <c r="A1217" s="16"/>
      <c r="I1217" s="26"/>
      <c r="K1217" s="104"/>
    </row>
    <row r="1218" spans="1:11" ht="12.75" hidden="1">
      <c r="A1218" s="16"/>
      <c r="B1218" s="9"/>
      <c r="I1218" s="26"/>
      <c r="K1218" s="104"/>
    </row>
    <row r="1219" spans="1:11" ht="12.75" hidden="1">
      <c r="A1219" s="16"/>
      <c r="I1219" s="26"/>
      <c r="K1219" s="104"/>
    </row>
    <row r="1220" spans="1:11" ht="12.75" hidden="1">
      <c r="A1220" s="16"/>
      <c r="I1220" s="26"/>
      <c r="K1220" s="104"/>
    </row>
    <row r="1221" spans="1:11" ht="12.75" hidden="1">
      <c r="A1221" s="16"/>
      <c r="I1221" s="26"/>
      <c r="K1221" s="104"/>
    </row>
    <row r="1222" spans="1:11" ht="12.75" hidden="1">
      <c r="A1222" s="16"/>
      <c r="I1222" s="26"/>
      <c r="K1222" s="104"/>
    </row>
    <row r="1223" spans="1:11" ht="12.75" hidden="1">
      <c r="A1223" s="16"/>
      <c r="I1223" s="26"/>
      <c r="K1223" s="104"/>
    </row>
    <row r="1224" spans="1:11" ht="12.75" hidden="1">
      <c r="A1224" s="16"/>
      <c r="I1224" s="26"/>
      <c r="K1224" s="104"/>
    </row>
    <row r="1225" spans="1:11" ht="12.75" hidden="1">
      <c r="A1225" s="16"/>
      <c r="I1225" s="26"/>
      <c r="K1225" s="104"/>
    </row>
    <row r="1226" spans="1:11" ht="12.75" hidden="1">
      <c r="A1226" s="16"/>
      <c r="I1226" s="26"/>
      <c r="K1226" s="104"/>
    </row>
    <row r="1227" spans="1:11" ht="12.75" hidden="1">
      <c r="A1227" s="16"/>
      <c r="I1227" s="26"/>
      <c r="K1227" s="104"/>
    </row>
    <row r="1228" spans="1:11" ht="12.75" hidden="1">
      <c r="A1228" s="16"/>
      <c r="I1228" s="26"/>
      <c r="K1228" s="104"/>
    </row>
    <row r="1229" spans="1:11" ht="12.75" hidden="1">
      <c r="A1229" s="16"/>
      <c r="I1229" s="26"/>
      <c r="K1229" s="104"/>
    </row>
    <row r="1230" spans="1:11" ht="12.75" hidden="1">
      <c r="A1230" s="16"/>
      <c r="I1230" s="26"/>
      <c r="K1230" s="104"/>
    </row>
    <row r="1231" spans="1:11" ht="12.75" hidden="1">
      <c r="A1231" s="16"/>
      <c r="I1231" s="26"/>
      <c r="K1231" s="104"/>
    </row>
    <row r="1232" spans="1:11" ht="12.75" hidden="1">
      <c r="A1232" s="16"/>
      <c r="I1232" s="26"/>
      <c r="K1232" s="104"/>
    </row>
    <row r="1233" spans="1:11" ht="12.75" hidden="1">
      <c r="A1233" s="16"/>
      <c r="I1233" s="26"/>
      <c r="K1233" s="104"/>
    </row>
    <row r="1234" spans="1:11" ht="12.75" hidden="1">
      <c r="A1234" s="16"/>
      <c r="I1234" s="26"/>
      <c r="K1234" s="104"/>
    </row>
    <row r="1235" spans="1:11" ht="12.75" hidden="1">
      <c r="A1235" s="16"/>
      <c r="I1235" s="26"/>
      <c r="K1235" s="104"/>
    </row>
    <row r="1236" spans="1:11" ht="12.75" hidden="1">
      <c r="A1236" s="16"/>
      <c r="I1236" s="26"/>
      <c r="K1236" s="104"/>
    </row>
    <row r="1237" spans="1:11" ht="12.75" hidden="1">
      <c r="A1237" s="16"/>
      <c r="B1237" s="10"/>
      <c r="I1237" s="26"/>
      <c r="K1237" s="104"/>
    </row>
    <row r="1238" spans="1:11" ht="12.75" hidden="1">
      <c r="A1238" s="16"/>
      <c r="B1238" s="9"/>
      <c r="I1238" s="26"/>
      <c r="K1238" s="104"/>
    </row>
    <row r="1239" spans="1:11" ht="12.75" hidden="1">
      <c r="A1239" s="16"/>
      <c r="B1239" s="9"/>
      <c r="I1239" s="26"/>
      <c r="K1239" s="104"/>
    </row>
    <row r="1240" spans="1:11" ht="12.75" hidden="1">
      <c r="A1240" s="16"/>
      <c r="I1240" s="26"/>
      <c r="K1240" s="104"/>
    </row>
    <row r="1241" spans="1:11" ht="12.75" hidden="1">
      <c r="A1241" s="16"/>
      <c r="B1241" s="11"/>
      <c r="I1241" s="26"/>
      <c r="K1241" s="104"/>
    </row>
    <row r="1242" spans="1:11" ht="12.75" hidden="1">
      <c r="A1242" s="16"/>
      <c r="B1242" s="11"/>
      <c r="I1242" s="26"/>
      <c r="K1242" s="104"/>
    </row>
    <row r="1243" spans="1:11" ht="12.75" hidden="1">
      <c r="A1243" s="16"/>
      <c r="B1243" s="11"/>
      <c r="I1243" s="26"/>
      <c r="K1243" s="104"/>
    </row>
    <row r="1244" spans="1:11" ht="12.75" hidden="1">
      <c r="A1244" s="16"/>
      <c r="B1244" s="11"/>
      <c r="I1244" s="26"/>
      <c r="K1244" s="104"/>
    </row>
    <row r="1245" spans="1:11" ht="12.75" hidden="1">
      <c r="A1245" s="16"/>
      <c r="B1245" s="11"/>
      <c r="I1245" s="26"/>
      <c r="K1245" s="104"/>
    </row>
    <row r="1246" spans="1:11" ht="12.75" hidden="1">
      <c r="A1246" s="16"/>
      <c r="B1246" s="11"/>
      <c r="I1246" s="26"/>
      <c r="K1246" s="104"/>
    </row>
    <row r="1247" spans="1:11" ht="12.75" hidden="1">
      <c r="A1247" s="16"/>
      <c r="B1247" s="11"/>
      <c r="I1247" s="26"/>
      <c r="K1247" s="104"/>
    </row>
    <row r="1248" spans="1:11" ht="12.75" hidden="1">
      <c r="A1248" s="16"/>
      <c r="B1248" s="11"/>
      <c r="I1248" s="26"/>
      <c r="K1248" s="104"/>
    </row>
    <row r="1249" spans="1:11" ht="12.75" hidden="1">
      <c r="A1249" s="16"/>
      <c r="B1249" s="11"/>
      <c r="I1249" s="26"/>
      <c r="K1249" s="104"/>
    </row>
    <row r="1250" spans="1:11" ht="12.75" hidden="1">
      <c r="A1250" s="16"/>
      <c r="B1250" s="11"/>
      <c r="I1250" s="26"/>
      <c r="K1250" s="104"/>
    </row>
    <row r="1251" spans="1:11" ht="12.75" hidden="1">
      <c r="A1251" s="16"/>
      <c r="B1251" s="11"/>
      <c r="I1251" s="26"/>
      <c r="K1251" s="104"/>
    </row>
    <row r="1252" spans="1:11" ht="12.75" hidden="1">
      <c r="A1252" s="16"/>
      <c r="B1252" s="11"/>
      <c r="I1252" s="26"/>
      <c r="K1252" s="104"/>
    </row>
    <row r="1253" spans="1:11" ht="12.75" hidden="1">
      <c r="A1253" s="16"/>
      <c r="I1253" s="26"/>
      <c r="K1253" s="104"/>
    </row>
    <row r="1254" spans="1:11" ht="12.75" hidden="1">
      <c r="A1254" s="16"/>
      <c r="I1254" s="26"/>
      <c r="K1254" s="104"/>
    </row>
    <row r="1255" spans="1:11" ht="12.75" hidden="1">
      <c r="A1255" s="16"/>
      <c r="I1255" s="26"/>
      <c r="K1255" s="104"/>
    </row>
    <row r="1256" spans="1:11" ht="12.75" hidden="1">
      <c r="A1256" s="16"/>
      <c r="I1256" s="26"/>
      <c r="K1256" s="104"/>
    </row>
    <row r="1257" spans="1:11" ht="12.75" hidden="1">
      <c r="A1257" s="16"/>
      <c r="I1257" s="26"/>
      <c r="K1257" s="104"/>
    </row>
    <row r="1258" spans="1:11" ht="12.75" hidden="1">
      <c r="A1258" s="16"/>
      <c r="I1258" s="26"/>
      <c r="K1258" s="104"/>
    </row>
    <row r="1259" spans="1:11" ht="12.75" hidden="1">
      <c r="A1259" s="16"/>
      <c r="I1259" s="26"/>
      <c r="K1259" s="104"/>
    </row>
    <row r="1260" spans="1:11" ht="12.75" hidden="1">
      <c r="A1260" s="16"/>
      <c r="I1260" s="26"/>
      <c r="K1260" s="104"/>
    </row>
    <row r="1261" spans="1:11" ht="12.75" hidden="1">
      <c r="A1261" s="16"/>
      <c r="I1261" s="26"/>
      <c r="K1261" s="104"/>
    </row>
    <row r="1262" spans="1:11" ht="12.75" hidden="1">
      <c r="A1262" s="16"/>
      <c r="I1262" s="26"/>
      <c r="K1262" s="104"/>
    </row>
    <row r="1263" spans="1:11" ht="12.75" hidden="1">
      <c r="A1263" s="16"/>
      <c r="I1263" s="26"/>
      <c r="K1263" s="104"/>
    </row>
    <row r="1264" spans="1:11" ht="12.75" hidden="1">
      <c r="A1264" s="16"/>
      <c r="I1264" s="26"/>
      <c r="K1264" s="104"/>
    </row>
    <row r="1265" spans="1:11" ht="12.75" hidden="1">
      <c r="A1265" s="16"/>
      <c r="I1265" s="26"/>
      <c r="K1265" s="104"/>
    </row>
    <row r="1266" spans="1:11" ht="12.75" hidden="1">
      <c r="A1266" s="16"/>
      <c r="I1266" s="26"/>
      <c r="K1266" s="104"/>
    </row>
    <row r="1267" spans="1:11" ht="12.75" hidden="1">
      <c r="A1267" s="16"/>
      <c r="I1267" s="26"/>
      <c r="K1267" s="104"/>
    </row>
    <row r="1268" spans="1:11" ht="12.75" hidden="1">
      <c r="A1268" s="16"/>
      <c r="I1268" s="26"/>
      <c r="K1268" s="104"/>
    </row>
    <row r="1269" spans="1:11" ht="12.75" hidden="1">
      <c r="A1269" s="16"/>
      <c r="I1269" s="26"/>
      <c r="K1269" s="104"/>
    </row>
    <row r="1270" spans="1:11" ht="12.75" hidden="1">
      <c r="A1270" s="16"/>
      <c r="I1270" s="26"/>
      <c r="K1270" s="104"/>
    </row>
    <row r="1271" spans="1:11" ht="12.75" hidden="1">
      <c r="A1271" s="16"/>
      <c r="I1271" s="26"/>
      <c r="K1271" s="104"/>
    </row>
    <row r="1272" spans="1:11" ht="12.75" hidden="1">
      <c r="A1272" s="16"/>
      <c r="I1272" s="26"/>
      <c r="K1272" s="104"/>
    </row>
    <row r="1273" spans="1:11" ht="12.75" hidden="1">
      <c r="A1273" s="16"/>
      <c r="I1273" s="26"/>
      <c r="K1273" s="104"/>
    </row>
    <row r="1274" spans="1:11" ht="12.75" hidden="1">
      <c r="A1274" s="16"/>
      <c r="I1274" s="26"/>
      <c r="K1274" s="104"/>
    </row>
    <row r="1275" spans="1:11" ht="12.75" hidden="1">
      <c r="A1275" s="16"/>
      <c r="I1275" s="26"/>
      <c r="K1275" s="104"/>
    </row>
    <row r="1276" spans="1:11" ht="12.75" hidden="1">
      <c r="A1276" s="16"/>
      <c r="I1276" s="26"/>
      <c r="K1276" s="104"/>
    </row>
    <row r="1277" spans="1:11" ht="12.75" hidden="1">
      <c r="A1277" s="16"/>
      <c r="I1277" s="26"/>
      <c r="K1277" s="104"/>
    </row>
    <row r="1278" spans="1:11" ht="12.75" hidden="1">
      <c r="A1278" s="16"/>
      <c r="I1278" s="26"/>
      <c r="K1278" s="104"/>
    </row>
    <row r="1279" spans="1:11" ht="12.75" hidden="1">
      <c r="A1279" s="16"/>
      <c r="I1279" s="26"/>
      <c r="K1279" s="104"/>
    </row>
    <row r="1280" spans="1:11" ht="12.75" hidden="1">
      <c r="A1280" s="16"/>
      <c r="I1280" s="26"/>
      <c r="K1280" s="104"/>
    </row>
    <row r="1281" spans="1:11" ht="12.75" hidden="1">
      <c r="A1281" s="16"/>
      <c r="I1281" s="26"/>
      <c r="K1281" s="104"/>
    </row>
    <row r="1282" spans="1:11" ht="12.75" hidden="1">
      <c r="A1282" s="16"/>
      <c r="I1282" s="26"/>
      <c r="K1282" s="104"/>
    </row>
    <row r="1283" spans="1:11" ht="12.75" hidden="1">
      <c r="A1283" s="16"/>
      <c r="I1283" s="26"/>
      <c r="K1283" s="104"/>
    </row>
    <row r="1284" spans="1:11" ht="12.75" hidden="1">
      <c r="A1284" s="16"/>
      <c r="I1284" s="26"/>
      <c r="K1284" s="104"/>
    </row>
    <row r="1285" spans="1:11" ht="12.75" hidden="1">
      <c r="A1285" s="16"/>
      <c r="I1285" s="26"/>
      <c r="K1285" s="104"/>
    </row>
    <row r="1286" spans="1:11" ht="12.75" hidden="1">
      <c r="A1286" s="16"/>
      <c r="I1286" s="26"/>
      <c r="K1286" s="104"/>
    </row>
    <row r="1287" spans="1:11" ht="12.75" hidden="1">
      <c r="A1287" s="16"/>
      <c r="I1287" s="26"/>
      <c r="K1287" s="104"/>
    </row>
    <row r="1288" spans="1:11" ht="12.75" hidden="1">
      <c r="A1288" s="16"/>
      <c r="I1288" s="26"/>
      <c r="K1288" s="104"/>
    </row>
    <row r="1289" spans="1:11" ht="12.75" hidden="1">
      <c r="A1289" s="16"/>
      <c r="I1289" s="26"/>
      <c r="K1289" s="104"/>
    </row>
    <row r="1290" spans="1:11" ht="12.75" hidden="1">
      <c r="A1290" s="16"/>
      <c r="I1290" s="26"/>
      <c r="K1290" s="104"/>
    </row>
    <row r="1291" spans="1:11" ht="12.75" hidden="1">
      <c r="A1291" s="16"/>
      <c r="I1291" s="26"/>
      <c r="K1291" s="104"/>
    </row>
    <row r="1292" spans="1:11" ht="12.75" hidden="1">
      <c r="A1292" s="16"/>
      <c r="I1292" s="26"/>
      <c r="K1292" s="104"/>
    </row>
    <row r="1293" spans="1:11" ht="12.75" hidden="1">
      <c r="A1293" s="16"/>
      <c r="I1293" s="26"/>
      <c r="K1293" s="104"/>
    </row>
    <row r="1294" spans="1:11" ht="12.75" hidden="1">
      <c r="A1294" s="16"/>
      <c r="I1294" s="26"/>
      <c r="K1294" s="104"/>
    </row>
    <row r="1295" spans="1:11" ht="12.75" hidden="1">
      <c r="A1295" s="16"/>
      <c r="I1295" s="26"/>
      <c r="K1295" s="104"/>
    </row>
    <row r="1296" spans="1:11" ht="12.75" hidden="1">
      <c r="A1296" s="16"/>
      <c r="I1296" s="26"/>
      <c r="K1296" s="104"/>
    </row>
    <row r="1297" spans="1:11" ht="12.75" hidden="1">
      <c r="A1297" s="16"/>
      <c r="I1297" s="26"/>
      <c r="K1297" s="104"/>
    </row>
    <row r="1298" spans="1:11" ht="12.75" hidden="1">
      <c r="A1298" s="16"/>
      <c r="I1298" s="26"/>
      <c r="K1298" s="104"/>
    </row>
    <row r="1299" spans="1:11" ht="12.75" hidden="1">
      <c r="A1299" s="16"/>
      <c r="I1299" s="26"/>
      <c r="K1299" s="104"/>
    </row>
    <row r="1300" spans="1:11" ht="12.75" hidden="1">
      <c r="A1300" s="16"/>
      <c r="I1300" s="26"/>
      <c r="K1300" s="104"/>
    </row>
    <row r="1301" spans="1:11" ht="12.75" hidden="1">
      <c r="A1301" s="16"/>
      <c r="I1301" s="26"/>
      <c r="K1301" s="104"/>
    </row>
    <row r="1302" spans="1:11" ht="12.75" hidden="1">
      <c r="A1302" s="16"/>
      <c r="I1302" s="26"/>
      <c r="K1302" s="104"/>
    </row>
    <row r="1303" spans="1:11" ht="12.75" hidden="1">
      <c r="A1303" s="16"/>
      <c r="I1303" s="26"/>
      <c r="K1303" s="104"/>
    </row>
    <row r="1304" spans="1:11" ht="12.75" hidden="1">
      <c r="A1304" s="16"/>
      <c r="I1304" s="26"/>
      <c r="K1304" s="104"/>
    </row>
    <row r="1305" spans="1:11" ht="12.75" hidden="1">
      <c r="A1305" s="16"/>
      <c r="I1305" s="26"/>
      <c r="K1305" s="104"/>
    </row>
    <row r="1306" spans="1:11" ht="12.75" hidden="1">
      <c r="A1306" s="16"/>
      <c r="I1306" s="26"/>
      <c r="K1306" s="104"/>
    </row>
    <row r="1307" spans="1:11" ht="12.75" hidden="1">
      <c r="A1307" s="16"/>
      <c r="I1307" s="26"/>
      <c r="K1307" s="104"/>
    </row>
    <row r="1308" spans="1:11" ht="12.75" hidden="1">
      <c r="A1308" s="16"/>
      <c r="I1308" s="26"/>
      <c r="K1308" s="104"/>
    </row>
    <row r="1309" spans="1:11" ht="12.75" hidden="1">
      <c r="A1309" s="16"/>
      <c r="I1309" s="26"/>
      <c r="K1309" s="104"/>
    </row>
    <row r="1310" spans="1:11" ht="12.75" hidden="1">
      <c r="A1310" s="16"/>
      <c r="I1310" s="26"/>
      <c r="K1310" s="104"/>
    </row>
    <row r="1311" spans="1:11" ht="12.75" hidden="1">
      <c r="A1311" s="16"/>
      <c r="I1311" s="26"/>
      <c r="K1311" s="104"/>
    </row>
    <row r="1312" spans="1:11" ht="12.75" hidden="1">
      <c r="A1312" s="16"/>
      <c r="I1312" s="26"/>
      <c r="K1312" s="104"/>
    </row>
    <row r="1313" spans="1:11" ht="12.75" hidden="1">
      <c r="A1313" s="16"/>
      <c r="I1313" s="26"/>
      <c r="K1313" s="104"/>
    </row>
    <row r="1314" spans="1:11" ht="12.75" hidden="1">
      <c r="A1314" s="16"/>
      <c r="I1314" s="26"/>
      <c r="K1314" s="104"/>
    </row>
    <row r="1315" spans="1:11" ht="12.75" hidden="1">
      <c r="A1315" s="16"/>
      <c r="B1315" s="10"/>
      <c r="I1315" s="26"/>
      <c r="K1315" s="104"/>
    </row>
    <row r="1316" spans="1:11" ht="12.75" hidden="1">
      <c r="A1316" s="16"/>
      <c r="B1316" s="9"/>
      <c r="I1316" s="26"/>
      <c r="K1316" s="104"/>
    </row>
    <row r="1317" spans="1:11" ht="12.75" hidden="1">
      <c r="A1317" s="16"/>
      <c r="B1317" s="9"/>
      <c r="I1317" s="26"/>
      <c r="K1317" s="104"/>
    </row>
    <row r="1318" spans="1:11" ht="12.75" hidden="1">
      <c r="A1318" s="16"/>
      <c r="I1318" s="26"/>
      <c r="K1318" s="104"/>
    </row>
    <row r="1319" spans="1:11" ht="12.75" hidden="1">
      <c r="A1319" s="16"/>
      <c r="B1319" s="11"/>
      <c r="I1319" s="26"/>
      <c r="K1319" s="104"/>
    </row>
    <row r="1320" spans="1:11" ht="12.75" hidden="1">
      <c r="A1320" s="16"/>
      <c r="B1320" s="11"/>
      <c r="I1320" s="26"/>
      <c r="K1320" s="104"/>
    </row>
    <row r="1321" spans="1:11" ht="12.75" hidden="1">
      <c r="A1321" s="16"/>
      <c r="B1321" s="11"/>
      <c r="I1321" s="26"/>
      <c r="K1321" s="104"/>
    </row>
    <row r="1322" spans="1:11" ht="12.75" hidden="1">
      <c r="A1322" s="16"/>
      <c r="B1322" s="11"/>
      <c r="I1322" s="26"/>
      <c r="K1322" s="104"/>
    </row>
    <row r="1323" spans="1:11" ht="12.75" hidden="1">
      <c r="A1323" s="16"/>
      <c r="B1323" s="11"/>
      <c r="I1323" s="26"/>
      <c r="K1323" s="104"/>
    </row>
    <row r="1324" spans="1:11" ht="12.75" hidden="1">
      <c r="A1324" s="16"/>
      <c r="B1324" s="11"/>
      <c r="I1324" s="26"/>
      <c r="K1324" s="104"/>
    </row>
    <row r="1325" spans="1:11" ht="12.75" hidden="1">
      <c r="A1325" s="16"/>
      <c r="B1325" s="11"/>
      <c r="I1325" s="26"/>
      <c r="K1325" s="104"/>
    </row>
    <row r="1326" spans="1:11" ht="12.75" hidden="1">
      <c r="A1326" s="16"/>
      <c r="B1326" s="11"/>
      <c r="I1326" s="26"/>
      <c r="K1326" s="104"/>
    </row>
    <row r="1327" spans="1:11" ht="12.75" hidden="1">
      <c r="A1327" s="16"/>
      <c r="B1327" s="11"/>
      <c r="I1327" s="26"/>
      <c r="K1327" s="104"/>
    </row>
    <row r="1328" spans="1:11" ht="12.75" hidden="1">
      <c r="A1328" s="16"/>
      <c r="B1328" s="11"/>
      <c r="I1328" s="26"/>
      <c r="K1328" s="104"/>
    </row>
    <row r="1329" spans="1:11" ht="12.75" hidden="1">
      <c r="A1329" s="16"/>
      <c r="B1329" s="11"/>
      <c r="I1329" s="26"/>
      <c r="K1329" s="104"/>
    </row>
    <row r="1330" spans="1:11" ht="12.75" hidden="1">
      <c r="A1330" s="16"/>
      <c r="B1330" s="11"/>
      <c r="I1330" s="26"/>
      <c r="K1330" s="104"/>
    </row>
    <row r="1331" spans="1:11" ht="12.75" hidden="1">
      <c r="A1331" s="16"/>
      <c r="B1331" s="11"/>
      <c r="I1331" s="26"/>
      <c r="K1331" s="104"/>
    </row>
    <row r="1332" spans="1:11" ht="12.75" hidden="1">
      <c r="A1332" s="16"/>
      <c r="B1332" s="11"/>
      <c r="I1332" s="26"/>
      <c r="K1332" s="104"/>
    </row>
    <row r="1333" spans="1:11" ht="12.75" hidden="1">
      <c r="A1333" s="16"/>
      <c r="B1333" s="11"/>
      <c r="I1333" s="26"/>
      <c r="K1333" s="104"/>
    </row>
    <row r="1334" spans="1:11" ht="12.75" hidden="1">
      <c r="A1334" s="16"/>
      <c r="B1334" s="11"/>
      <c r="I1334" s="26"/>
      <c r="K1334" s="104"/>
    </row>
    <row r="1335" spans="1:11" ht="12.75" hidden="1">
      <c r="A1335" s="16"/>
      <c r="B1335" s="11"/>
      <c r="I1335" s="26"/>
      <c r="K1335" s="104"/>
    </row>
    <row r="1336" spans="1:11" ht="12.75" hidden="1">
      <c r="A1336" s="16"/>
      <c r="B1336" s="11"/>
      <c r="I1336" s="26"/>
      <c r="K1336" s="104"/>
    </row>
    <row r="1337" spans="1:11" ht="12.75" hidden="1">
      <c r="A1337" s="16"/>
      <c r="I1337" s="26"/>
      <c r="K1337" s="104"/>
    </row>
    <row r="1338" spans="1:11" ht="12.75" hidden="1">
      <c r="A1338" s="16"/>
      <c r="B1338" s="9"/>
      <c r="I1338" s="26"/>
      <c r="K1338" s="104"/>
    </row>
    <row r="1339" spans="1:11" ht="12.75" hidden="1">
      <c r="A1339" s="16"/>
      <c r="I1339" s="26"/>
      <c r="K1339" s="104"/>
    </row>
    <row r="1340" spans="1:11" ht="12.75" hidden="1">
      <c r="A1340" s="16"/>
      <c r="I1340" s="26"/>
      <c r="K1340" s="104"/>
    </row>
    <row r="1341" spans="1:11" ht="12.75" hidden="1">
      <c r="A1341" s="16"/>
      <c r="I1341" s="26"/>
      <c r="K1341" s="104"/>
    </row>
    <row r="1342" spans="1:11" ht="12.75" hidden="1">
      <c r="A1342" s="16"/>
      <c r="I1342" s="26"/>
      <c r="K1342" s="104"/>
    </row>
    <row r="1343" spans="1:11" ht="12.75" hidden="1">
      <c r="A1343" s="16"/>
      <c r="I1343" s="26"/>
      <c r="K1343" s="104"/>
    </row>
    <row r="1344" spans="1:11" ht="12.75" hidden="1">
      <c r="A1344" s="16"/>
      <c r="I1344" s="26"/>
      <c r="K1344" s="104"/>
    </row>
    <row r="1345" spans="1:11" ht="12.75" hidden="1">
      <c r="A1345" s="16"/>
      <c r="I1345" s="26"/>
      <c r="K1345" s="104"/>
    </row>
    <row r="1346" spans="1:11" ht="12.75" hidden="1">
      <c r="A1346" s="16"/>
      <c r="I1346" s="26"/>
      <c r="K1346" s="104"/>
    </row>
    <row r="1347" spans="1:11" ht="12.75" hidden="1">
      <c r="A1347" s="16"/>
      <c r="I1347" s="26"/>
      <c r="K1347" s="104"/>
    </row>
    <row r="1348" spans="1:11" ht="12.75" hidden="1">
      <c r="A1348" s="16"/>
      <c r="I1348" s="26"/>
      <c r="K1348" s="104"/>
    </row>
    <row r="1349" spans="1:11" ht="12.75" hidden="1">
      <c r="A1349" s="16"/>
      <c r="I1349" s="26"/>
      <c r="K1349" s="104"/>
    </row>
    <row r="1350" spans="1:11" ht="12.75" hidden="1">
      <c r="A1350" s="16"/>
      <c r="I1350" s="26"/>
      <c r="K1350" s="104"/>
    </row>
    <row r="1351" spans="1:11" ht="12.75" hidden="1">
      <c r="A1351" s="16"/>
      <c r="I1351" s="26"/>
      <c r="K1351" s="104"/>
    </row>
    <row r="1352" spans="1:11" ht="12.75" hidden="1">
      <c r="A1352" s="16"/>
      <c r="I1352" s="26"/>
      <c r="K1352" s="104"/>
    </row>
    <row r="1353" spans="1:11" ht="12.75" hidden="1">
      <c r="A1353" s="16"/>
      <c r="I1353" s="26"/>
      <c r="K1353" s="104"/>
    </row>
    <row r="1354" spans="1:11" ht="12.75" hidden="1">
      <c r="A1354" s="16"/>
      <c r="I1354" s="26"/>
      <c r="K1354" s="104"/>
    </row>
    <row r="1355" spans="1:11" ht="12.75" hidden="1">
      <c r="A1355" s="16"/>
      <c r="I1355" s="26"/>
      <c r="K1355" s="104"/>
    </row>
    <row r="1356" spans="1:11" ht="12.75" hidden="1">
      <c r="A1356" s="16"/>
      <c r="I1356" s="26"/>
      <c r="K1356" s="104"/>
    </row>
    <row r="1357" spans="1:11" ht="12.75" hidden="1">
      <c r="A1357" s="16"/>
      <c r="I1357" s="26"/>
      <c r="K1357" s="104"/>
    </row>
    <row r="1358" spans="1:11" ht="12.75" hidden="1">
      <c r="A1358" s="16"/>
      <c r="I1358" s="26"/>
      <c r="K1358" s="104"/>
    </row>
    <row r="1359" spans="1:11" ht="12.75" hidden="1">
      <c r="A1359" s="16"/>
      <c r="I1359" s="26"/>
      <c r="K1359" s="104"/>
    </row>
    <row r="1360" spans="1:11" ht="12.75" hidden="1">
      <c r="A1360" s="16"/>
      <c r="I1360" s="26"/>
      <c r="K1360" s="104"/>
    </row>
    <row r="1361" spans="1:11" ht="12.75" hidden="1">
      <c r="A1361" s="16"/>
      <c r="I1361" s="26"/>
      <c r="K1361" s="104"/>
    </row>
    <row r="1362" spans="1:11" ht="12.75" hidden="1">
      <c r="A1362" s="16"/>
      <c r="I1362" s="26"/>
      <c r="K1362" s="104"/>
    </row>
    <row r="1363" spans="1:11" ht="12.75" hidden="1">
      <c r="A1363" s="16"/>
      <c r="I1363" s="26"/>
      <c r="K1363" s="104"/>
    </row>
    <row r="1364" spans="1:11" ht="12.75" hidden="1">
      <c r="A1364" s="16"/>
      <c r="I1364" s="26"/>
      <c r="K1364" s="104"/>
    </row>
    <row r="1365" spans="1:11" ht="12.75" hidden="1">
      <c r="A1365" s="16"/>
      <c r="I1365" s="26"/>
      <c r="K1365" s="104"/>
    </row>
    <row r="1366" spans="1:11" ht="12.75" hidden="1">
      <c r="A1366" s="16"/>
      <c r="I1366" s="26"/>
      <c r="K1366" s="104"/>
    </row>
    <row r="1367" spans="1:11" ht="12.75" hidden="1">
      <c r="A1367" s="16"/>
      <c r="I1367" s="26"/>
      <c r="K1367" s="104"/>
    </row>
    <row r="1368" spans="1:11" ht="12.75" hidden="1">
      <c r="A1368" s="16"/>
      <c r="I1368" s="26"/>
      <c r="K1368" s="104"/>
    </row>
    <row r="1369" spans="1:11" ht="12.75" hidden="1">
      <c r="A1369" s="16"/>
      <c r="I1369" s="26"/>
      <c r="K1369" s="104"/>
    </row>
    <row r="1370" spans="1:11" ht="12.75" hidden="1">
      <c r="A1370" s="16"/>
      <c r="I1370" s="26"/>
      <c r="K1370" s="104"/>
    </row>
    <row r="1371" spans="1:11" ht="12.75" hidden="1">
      <c r="A1371" s="16"/>
      <c r="I1371" s="26"/>
      <c r="K1371" s="104"/>
    </row>
    <row r="1372" spans="1:11" ht="12.75" hidden="1">
      <c r="A1372" s="16"/>
      <c r="I1372" s="26"/>
      <c r="K1372" s="104"/>
    </row>
    <row r="1373" spans="1:11" ht="12.75" hidden="1">
      <c r="A1373" s="16"/>
      <c r="I1373" s="26"/>
      <c r="K1373" s="104"/>
    </row>
    <row r="1374" spans="1:11" ht="12.75" hidden="1">
      <c r="A1374" s="16"/>
      <c r="I1374" s="26"/>
      <c r="K1374" s="104"/>
    </row>
    <row r="1375" spans="1:11" ht="12.75" hidden="1">
      <c r="A1375" s="16"/>
      <c r="I1375" s="26"/>
      <c r="K1375" s="104"/>
    </row>
    <row r="1376" spans="1:11" ht="12.75" hidden="1">
      <c r="A1376" s="16"/>
      <c r="I1376" s="26"/>
      <c r="K1376" s="104"/>
    </row>
    <row r="1377" spans="1:11" ht="12.75" hidden="1">
      <c r="A1377" s="16"/>
      <c r="I1377" s="26"/>
      <c r="K1377" s="104"/>
    </row>
    <row r="1378" spans="1:11" ht="12.75" hidden="1">
      <c r="A1378" s="16"/>
      <c r="I1378" s="26"/>
      <c r="K1378" s="104"/>
    </row>
    <row r="1379" spans="1:11" ht="12.75" hidden="1">
      <c r="A1379" s="16"/>
      <c r="I1379" s="26"/>
      <c r="K1379" s="104"/>
    </row>
    <row r="1380" spans="1:11" ht="12.75" hidden="1">
      <c r="A1380" s="16"/>
      <c r="I1380" s="26"/>
      <c r="K1380" s="104"/>
    </row>
    <row r="1381" spans="1:11" ht="12.75" hidden="1">
      <c r="A1381" s="16"/>
      <c r="I1381" s="26"/>
      <c r="K1381" s="104"/>
    </row>
    <row r="1382" spans="1:11" ht="12.75" hidden="1">
      <c r="A1382" s="16"/>
      <c r="I1382" s="26"/>
      <c r="K1382" s="104"/>
    </row>
    <row r="1383" spans="1:11" ht="12.75" hidden="1">
      <c r="A1383" s="16"/>
      <c r="I1383" s="26"/>
      <c r="K1383" s="104"/>
    </row>
    <row r="1384" spans="1:11" ht="12.75" hidden="1">
      <c r="A1384" s="16"/>
      <c r="I1384" s="26"/>
      <c r="K1384" s="104"/>
    </row>
    <row r="1385" spans="1:11" ht="12.75" hidden="1">
      <c r="A1385" s="16"/>
      <c r="I1385" s="26"/>
      <c r="K1385" s="104"/>
    </row>
    <row r="1386" spans="1:11" ht="12.75" hidden="1">
      <c r="A1386" s="16"/>
      <c r="I1386" s="26"/>
      <c r="K1386" s="104"/>
    </row>
    <row r="1387" spans="1:11" ht="12.75" hidden="1">
      <c r="A1387" s="16"/>
      <c r="I1387" s="26"/>
      <c r="K1387" s="104"/>
    </row>
    <row r="1388" spans="1:11" ht="12.75" hidden="1">
      <c r="A1388" s="16"/>
      <c r="I1388" s="26"/>
      <c r="K1388" s="104"/>
    </row>
    <row r="1389" spans="1:11" ht="12.75" hidden="1">
      <c r="A1389" s="16"/>
      <c r="I1389" s="26"/>
      <c r="K1389" s="104"/>
    </row>
    <row r="1390" spans="1:11" ht="12.75" hidden="1">
      <c r="A1390" s="16"/>
      <c r="I1390" s="26"/>
      <c r="K1390" s="104"/>
    </row>
    <row r="1391" spans="1:11" ht="12.75" hidden="1">
      <c r="A1391" s="16"/>
      <c r="I1391" s="26"/>
      <c r="K1391" s="104"/>
    </row>
    <row r="1392" spans="1:11" ht="12.75" hidden="1">
      <c r="A1392" s="16"/>
      <c r="I1392" s="26"/>
      <c r="K1392" s="104"/>
    </row>
    <row r="1393" spans="1:11" ht="12.75" hidden="1">
      <c r="A1393" s="16"/>
      <c r="I1393" s="26"/>
      <c r="K1393" s="104"/>
    </row>
    <row r="1394" spans="1:11" ht="12.75" hidden="1">
      <c r="A1394" s="16"/>
      <c r="I1394" s="26"/>
      <c r="K1394" s="104"/>
    </row>
    <row r="1395" spans="1:11" ht="12.75" hidden="1">
      <c r="A1395" s="16"/>
      <c r="I1395" s="26"/>
      <c r="K1395" s="104"/>
    </row>
    <row r="1396" spans="1:11" ht="12.75" hidden="1">
      <c r="A1396" s="16"/>
      <c r="I1396" s="26"/>
      <c r="K1396" s="104"/>
    </row>
    <row r="1397" spans="1:11" ht="12.75" hidden="1">
      <c r="A1397" s="16"/>
      <c r="I1397" s="26"/>
      <c r="K1397" s="104"/>
    </row>
    <row r="1398" spans="1:11" ht="12.75" hidden="1">
      <c r="A1398" s="16"/>
      <c r="I1398" s="26"/>
      <c r="K1398" s="104"/>
    </row>
    <row r="1399" spans="1:11" ht="12.75" hidden="1">
      <c r="A1399" s="16"/>
      <c r="I1399" s="26"/>
      <c r="K1399" s="104"/>
    </row>
    <row r="1400" spans="1:11" ht="12.75" hidden="1">
      <c r="A1400" s="16"/>
      <c r="I1400" s="26"/>
      <c r="K1400" s="104"/>
    </row>
    <row r="1401" spans="1:11" ht="12.75" hidden="1">
      <c r="A1401" s="16"/>
      <c r="I1401" s="26"/>
      <c r="K1401" s="104"/>
    </row>
    <row r="1402" spans="1:11" ht="12.75" hidden="1">
      <c r="A1402" s="16"/>
      <c r="I1402" s="26"/>
      <c r="K1402" s="104"/>
    </row>
    <row r="1403" spans="1:11" ht="12.75" hidden="1">
      <c r="A1403" s="16"/>
      <c r="I1403" s="26"/>
      <c r="K1403" s="104"/>
    </row>
    <row r="1404" spans="1:11" ht="12.75" hidden="1">
      <c r="A1404" s="16"/>
      <c r="I1404" s="26"/>
      <c r="K1404" s="104"/>
    </row>
    <row r="1405" spans="1:11" ht="12.75" hidden="1">
      <c r="A1405" s="16"/>
      <c r="I1405" s="26"/>
      <c r="K1405" s="104"/>
    </row>
    <row r="1406" spans="1:11" ht="12.75" hidden="1">
      <c r="A1406" s="16"/>
      <c r="I1406" s="26"/>
      <c r="K1406" s="104"/>
    </row>
    <row r="1407" spans="1:11" ht="12.75" hidden="1">
      <c r="A1407" s="16"/>
      <c r="I1407" s="26"/>
      <c r="K1407" s="104"/>
    </row>
    <row r="1408" spans="1:11" ht="12.75" hidden="1">
      <c r="A1408" s="16"/>
      <c r="I1408" s="26"/>
      <c r="K1408" s="104"/>
    </row>
    <row r="1409" spans="1:11" ht="12.75" hidden="1">
      <c r="A1409" s="16"/>
      <c r="I1409" s="26"/>
      <c r="K1409" s="104"/>
    </row>
    <row r="1410" spans="1:11" ht="12.75" hidden="1">
      <c r="A1410" s="16"/>
      <c r="I1410" s="26"/>
      <c r="K1410" s="104"/>
    </row>
    <row r="1411" spans="1:11" ht="12.75" hidden="1">
      <c r="A1411" s="16"/>
      <c r="I1411" s="26"/>
      <c r="K1411" s="104"/>
    </row>
    <row r="1412" spans="1:11" ht="12.75" hidden="1">
      <c r="A1412" s="16"/>
      <c r="I1412" s="26"/>
      <c r="K1412" s="104"/>
    </row>
    <row r="1413" spans="1:11" ht="12.75" hidden="1">
      <c r="A1413" s="16"/>
      <c r="I1413" s="26"/>
      <c r="K1413" s="104"/>
    </row>
    <row r="1414" spans="1:11" ht="12.75" hidden="1">
      <c r="A1414" s="16"/>
      <c r="I1414" s="26"/>
      <c r="K1414" s="104"/>
    </row>
    <row r="1415" spans="1:11" ht="12.75" hidden="1">
      <c r="A1415" s="16"/>
      <c r="I1415" s="26"/>
      <c r="K1415" s="104"/>
    </row>
    <row r="1416" spans="1:11" ht="12.75" hidden="1">
      <c r="A1416" s="16"/>
      <c r="I1416" s="26"/>
      <c r="K1416" s="104"/>
    </row>
    <row r="1417" spans="1:11" ht="12.75" hidden="1">
      <c r="A1417" s="16"/>
      <c r="I1417" s="26"/>
      <c r="K1417" s="104"/>
    </row>
    <row r="1418" spans="1:11" ht="12.75" hidden="1">
      <c r="A1418" s="16"/>
      <c r="I1418" s="26"/>
      <c r="K1418" s="104"/>
    </row>
    <row r="1419" spans="1:11" ht="12.75" hidden="1">
      <c r="A1419" s="16"/>
      <c r="I1419" s="26"/>
      <c r="K1419" s="104"/>
    </row>
    <row r="1420" spans="1:11" ht="12.75" hidden="1">
      <c r="A1420" s="16"/>
      <c r="I1420" s="26"/>
      <c r="K1420" s="104"/>
    </row>
    <row r="1421" spans="1:11" ht="12.75" hidden="1">
      <c r="A1421" s="16"/>
      <c r="I1421" s="26"/>
      <c r="K1421" s="104"/>
    </row>
    <row r="1422" spans="1:11" ht="12.75" hidden="1">
      <c r="A1422" s="16"/>
      <c r="I1422" s="26"/>
      <c r="K1422" s="104"/>
    </row>
    <row r="1423" spans="1:11" ht="12.75" hidden="1">
      <c r="A1423" s="16"/>
      <c r="I1423" s="26"/>
      <c r="K1423" s="104"/>
    </row>
    <row r="1424" spans="1:11" ht="12.75" hidden="1">
      <c r="A1424" s="16"/>
      <c r="I1424" s="26"/>
      <c r="K1424" s="104"/>
    </row>
    <row r="1425" spans="1:11" ht="12.75" hidden="1">
      <c r="A1425" s="16"/>
      <c r="I1425" s="26"/>
      <c r="K1425" s="104"/>
    </row>
    <row r="1426" spans="1:11" ht="12.75" hidden="1">
      <c r="A1426" s="16"/>
      <c r="I1426" s="26"/>
      <c r="K1426" s="104"/>
    </row>
    <row r="1427" spans="1:11" ht="12.75" hidden="1">
      <c r="A1427" s="16"/>
      <c r="I1427" s="26"/>
      <c r="K1427" s="104"/>
    </row>
    <row r="1428" spans="1:11" ht="12.75" hidden="1">
      <c r="A1428" s="16"/>
      <c r="I1428" s="26"/>
      <c r="K1428" s="104"/>
    </row>
    <row r="1429" spans="1:11" ht="12.75" hidden="1">
      <c r="A1429" s="16"/>
      <c r="I1429" s="26"/>
      <c r="K1429" s="104"/>
    </row>
    <row r="1430" spans="1:11" ht="12.75" hidden="1">
      <c r="A1430" s="16"/>
      <c r="I1430" s="26"/>
      <c r="K1430" s="104"/>
    </row>
    <row r="1431" spans="1:11" ht="12.75" hidden="1">
      <c r="A1431" s="16"/>
      <c r="I1431" s="26"/>
      <c r="K1431" s="104"/>
    </row>
    <row r="1432" spans="1:11" ht="12.75" hidden="1">
      <c r="A1432" s="16"/>
      <c r="I1432" s="26"/>
      <c r="K1432" s="104"/>
    </row>
    <row r="1433" spans="1:11" ht="12.75" hidden="1">
      <c r="A1433" s="16"/>
      <c r="I1433" s="26"/>
      <c r="K1433" s="104"/>
    </row>
    <row r="1434" spans="1:11" ht="12.75" hidden="1">
      <c r="A1434" s="16"/>
      <c r="I1434" s="26"/>
      <c r="K1434" s="104"/>
    </row>
    <row r="1435" spans="1:11" ht="12.75" hidden="1">
      <c r="A1435" s="16"/>
      <c r="I1435" s="26"/>
      <c r="K1435" s="104"/>
    </row>
    <row r="1436" spans="1:11" ht="12.75" hidden="1">
      <c r="A1436" s="16"/>
      <c r="I1436" s="26"/>
      <c r="K1436" s="104"/>
    </row>
    <row r="1437" spans="1:11" ht="12.75" hidden="1">
      <c r="A1437" s="16"/>
      <c r="I1437" s="26"/>
      <c r="K1437" s="104"/>
    </row>
    <row r="1438" spans="1:11" ht="12.75" hidden="1">
      <c r="A1438" s="16"/>
      <c r="I1438" s="26"/>
      <c r="K1438" s="104"/>
    </row>
    <row r="1439" spans="1:11" ht="12.75" hidden="1">
      <c r="A1439" s="16"/>
      <c r="I1439" s="26"/>
      <c r="K1439" s="104"/>
    </row>
    <row r="1440" spans="1:11" ht="12.75" hidden="1">
      <c r="A1440" s="16"/>
      <c r="I1440" s="26"/>
      <c r="K1440" s="104"/>
    </row>
    <row r="1441" spans="1:11" ht="12.75" hidden="1">
      <c r="A1441" s="16"/>
      <c r="I1441" s="26"/>
      <c r="K1441" s="104"/>
    </row>
    <row r="1442" spans="1:11" ht="12.75" hidden="1">
      <c r="A1442" s="16"/>
      <c r="I1442" s="26"/>
      <c r="K1442" s="104"/>
    </row>
    <row r="1443" spans="1:11" ht="12.75" hidden="1">
      <c r="A1443" s="16"/>
      <c r="I1443" s="26"/>
      <c r="K1443" s="104"/>
    </row>
    <row r="1444" spans="1:11" ht="12.75" hidden="1">
      <c r="A1444" s="16"/>
      <c r="I1444" s="26"/>
      <c r="K1444" s="104"/>
    </row>
    <row r="1445" spans="1:11" ht="12.75" hidden="1">
      <c r="A1445" s="16"/>
      <c r="I1445" s="26"/>
      <c r="K1445" s="104"/>
    </row>
    <row r="1446" spans="1:11" ht="12.75" hidden="1">
      <c r="A1446" s="16"/>
      <c r="I1446" s="26"/>
      <c r="K1446" s="104"/>
    </row>
    <row r="1447" spans="1:11" ht="12.75" hidden="1">
      <c r="A1447" s="16"/>
      <c r="I1447" s="26"/>
      <c r="K1447" s="104"/>
    </row>
    <row r="1448" spans="1:11" ht="12.75" hidden="1">
      <c r="A1448" s="16"/>
      <c r="I1448" s="26"/>
      <c r="K1448" s="104"/>
    </row>
    <row r="1449" spans="1:11" ht="12.75" hidden="1">
      <c r="A1449" s="16"/>
      <c r="I1449" s="26"/>
      <c r="K1449" s="104"/>
    </row>
    <row r="1450" spans="1:11" ht="12.75" hidden="1">
      <c r="A1450" s="16"/>
      <c r="I1450" s="26"/>
      <c r="K1450" s="104"/>
    </row>
    <row r="1451" spans="1:11" ht="12.75" hidden="1">
      <c r="A1451" s="16"/>
      <c r="I1451" s="26"/>
      <c r="K1451" s="104"/>
    </row>
    <row r="1452" spans="1:11" ht="12.75" hidden="1">
      <c r="A1452" s="16"/>
      <c r="I1452" s="26"/>
      <c r="K1452" s="104"/>
    </row>
    <row r="1453" spans="1:11" ht="12.75" hidden="1">
      <c r="A1453" s="16"/>
      <c r="I1453" s="26"/>
      <c r="K1453" s="104"/>
    </row>
    <row r="1454" spans="1:11" ht="12.75" hidden="1">
      <c r="A1454" s="16"/>
      <c r="I1454" s="26"/>
      <c r="K1454" s="104"/>
    </row>
    <row r="1455" spans="1:11" ht="12.75" hidden="1">
      <c r="A1455" s="16"/>
      <c r="I1455" s="26"/>
      <c r="K1455" s="104"/>
    </row>
    <row r="1456" spans="1:11" ht="12.75" hidden="1">
      <c r="A1456" s="16"/>
      <c r="I1456" s="26"/>
      <c r="K1456" s="104"/>
    </row>
    <row r="1457" spans="1:11" ht="12.75" hidden="1">
      <c r="A1457" s="16"/>
      <c r="I1457" s="26"/>
      <c r="K1457" s="104"/>
    </row>
    <row r="1458" spans="1:11" ht="12.75" hidden="1">
      <c r="A1458" s="16"/>
      <c r="I1458" s="26"/>
      <c r="K1458" s="104"/>
    </row>
    <row r="1459" spans="1:11" ht="12.75" hidden="1">
      <c r="A1459" s="16"/>
      <c r="I1459" s="26"/>
      <c r="K1459" s="104"/>
    </row>
    <row r="1460" spans="1:11" ht="12.75" hidden="1">
      <c r="A1460" s="16"/>
      <c r="I1460" s="26"/>
      <c r="K1460" s="104"/>
    </row>
    <row r="1461" spans="1:11" ht="12.75" hidden="1">
      <c r="A1461" s="16"/>
      <c r="I1461" s="26"/>
      <c r="K1461" s="104"/>
    </row>
    <row r="1462" spans="1:11" ht="12.75" hidden="1">
      <c r="A1462" s="16"/>
      <c r="I1462" s="26"/>
      <c r="K1462" s="104"/>
    </row>
    <row r="1463" spans="1:11" ht="12.75" hidden="1">
      <c r="A1463" s="16"/>
      <c r="I1463" s="26"/>
      <c r="K1463" s="104"/>
    </row>
    <row r="1464" spans="1:11" ht="12.75" hidden="1">
      <c r="A1464" s="16"/>
      <c r="I1464" s="26"/>
      <c r="K1464" s="104"/>
    </row>
    <row r="1465" spans="1:11" ht="12.75" hidden="1">
      <c r="A1465" s="16"/>
      <c r="I1465" s="26"/>
      <c r="K1465" s="104"/>
    </row>
    <row r="1466" spans="1:11" ht="12.75" hidden="1">
      <c r="A1466" s="16"/>
      <c r="I1466" s="26"/>
      <c r="K1466" s="104"/>
    </row>
    <row r="1467" spans="1:11" ht="12.75" hidden="1">
      <c r="A1467" s="16"/>
      <c r="I1467" s="26"/>
      <c r="K1467" s="104"/>
    </row>
    <row r="1468" spans="1:11" ht="12.75" hidden="1">
      <c r="A1468" s="16"/>
      <c r="I1468" s="26"/>
      <c r="K1468" s="104"/>
    </row>
    <row r="1469" spans="1:11" ht="12.75" hidden="1">
      <c r="A1469" s="16"/>
      <c r="I1469" s="26"/>
      <c r="K1469" s="104"/>
    </row>
    <row r="1470" spans="1:11" ht="12.75" hidden="1">
      <c r="A1470" s="16"/>
      <c r="I1470" s="26"/>
      <c r="K1470" s="104"/>
    </row>
    <row r="1471" spans="1:11" ht="12.75" hidden="1">
      <c r="A1471" s="16"/>
      <c r="I1471" s="26"/>
      <c r="K1471" s="104"/>
    </row>
    <row r="1472" spans="1:11" ht="12.75" hidden="1">
      <c r="A1472" s="16"/>
      <c r="I1472" s="26"/>
      <c r="K1472" s="104"/>
    </row>
    <row r="1473" spans="1:11" ht="12.75" hidden="1">
      <c r="A1473" s="16"/>
      <c r="I1473" s="26"/>
      <c r="K1473" s="104"/>
    </row>
    <row r="1474" spans="1:11" ht="12.75" hidden="1">
      <c r="A1474" s="16"/>
      <c r="I1474" s="26"/>
      <c r="K1474" s="104"/>
    </row>
    <row r="1475" spans="1:11" ht="12.75" hidden="1">
      <c r="A1475" s="16"/>
      <c r="I1475" s="26"/>
      <c r="K1475" s="104"/>
    </row>
    <row r="1476" spans="1:11" ht="12.75" hidden="1">
      <c r="A1476" s="16"/>
      <c r="I1476" s="26"/>
      <c r="K1476" s="104"/>
    </row>
    <row r="1477" spans="1:11" ht="12.75" hidden="1">
      <c r="A1477" s="16"/>
      <c r="I1477" s="26"/>
      <c r="K1477" s="104"/>
    </row>
    <row r="1478" spans="1:11" ht="12.75" hidden="1">
      <c r="A1478" s="16"/>
      <c r="I1478" s="26"/>
      <c r="K1478" s="104"/>
    </row>
    <row r="1479" spans="1:11" ht="12.75" hidden="1">
      <c r="A1479" s="16"/>
      <c r="I1479" s="26"/>
      <c r="K1479" s="104"/>
    </row>
    <row r="1480" spans="1:11" ht="12.75" hidden="1">
      <c r="A1480" s="16"/>
      <c r="I1480" s="26"/>
      <c r="K1480" s="104"/>
    </row>
    <row r="1481" spans="1:11" ht="12.75" hidden="1">
      <c r="A1481" s="16"/>
      <c r="I1481" s="26"/>
      <c r="K1481" s="104"/>
    </row>
    <row r="1482" spans="1:11" ht="12.75" hidden="1">
      <c r="A1482" s="16"/>
      <c r="I1482" s="26"/>
      <c r="K1482" s="104"/>
    </row>
    <row r="1483" spans="1:11" ht="12.75" hidden="1">
      <c r="A1483" s="16"/>
      <c r="I1483" s="26"/>
      <c r="K1483" s="104"/>
    </row>
    <row r="1484" spans="1:11" ht="12.75" hidden="1">
      <c r="A1484" s="16"/>
      <c r="I1484" s="26"/>
      <c r="K1484" s="104"/>
    </row>
    <row r="1485" spans="1:11" ht="12.75" hidden="1">
      <c r="A1485" s="16"/>
      <c r="I1485" s="26"/>
      <c r="K1485" s="104"/>
    </row>
    <row r="1486" spans="1:11" ht="12.75" hidden="1">
      <c r="A1486" s="16"/>
      <c r="I1486" s="26"/>
      <c r="K1486" s="104"/>
    </row>
    <row r="1487" spans="1:11" ht="12.75" hidden="1">
      <c r="A1487" s="16"/>
      <c r="I1487" s="26"/>
      <c r="K1487" s="104"/>
    </row>
    <row r="1488" spans="1:11" ht="12.75" hidden="1">
      <c r="A1488" s="16"/>
      <c r="I1488" s="26"/>
      <c r="K1488" s="104"/>
    </row>
    <row r="1489" spans="1:11" ht="12.75" hidden="1">
      <c r="A1489" s="16"/>
      <c r="I1489" s="26"/>
      <c r="K1489" s="104"/>
    </row>
    <row r="1490" spans="1:11" ht="12.75" hidden="1">
      <c r="A1490" s="16"/>
      <c r="I1490" s="26"/>
      <c r="K1490" s="104"/>
    </row>
    <row r="1491" spans="1:11" ht="12.75" hidden="1">
      <c r="A1491" s="16"/>
      <c r="I1491" s="26"/>
      <c r="K1491" s="104"/>
    </row>
    <row r="1492" spans="1:11" ht="12.75" hidden="1">
      <c r="A1492" s="16"/>
      <c r="I1492" s="26"/>
      <c r="K1492" s="104"/>
    </row>
    <row r="1493" spans="1:11" ht="12.75" hidden="1">
      <c r="A1493" s="16"/>
      <c r="I1493" s="26"/>
      <c r="K1493" s="104"/>
    </row>
    <row r="1494" spans="1:11" ht="12.75" hidden="1">
      <c r="A1494" s="16"/>
      <c r="I1494" s="26"/>
      <c r="K1494" s="104"/>
    </row>
    <row r="1495" spans="1:11" ht="12.75" hidden="1">
      <c r="A1495" s="16"/>
      <c r="I1495" s="26"/>
      <c r="K1495" s="104"/>
    </row>
    <row r="1496" spans="1:11" ht="12.75" hidden="1">
      <c r="A1496" s="16"/>
      <c r="I1496" s="26"/>
      <c r="K1496" s="104"/>
    </row>
    <row r="1497" spans="1:11" ht="12.75" hidden="1">
      <c r="A1497" s="16"/>
      <c r="I1497" s="26"/>
      <c r="K1497" s="104"/>
    </row>
    <row r="1498" spans="1:11" ht="12.75" hidden="1">
      <c r="A1498" s="16"/>
      <c r="I1498" s="26"/>
      <c r="K1498" s="104"/>
    </row>
    <row r="1499" spans="1:11" ht="12.75" hidden="1">
      <c r="A1499" s="16"/>
      <c r="I1499" s="26"/>
      <c r="K1499" s="104"/>
    </row>
    <row r="1500" spans="1:11" ht="12.75" hidden="1">
      <c r="A1500" s="16"/>
      <c r="I1500" s="26"/>
      <c r="K1500" s="104"/>
    </row>
    <row r="1501" spans="1:11" ht="12.75" hidden="1">
      <c r="A1501" s="16"/>
      <c r="I1501" s="26"/>
      <c r="K1501" s="104"/>
    </row>
    <row r="1502" spans="1:11" ht="12.75" hidden="1">
      <c r="A1502" s="16"/>
      <c r="I1502" s="26"/>
      <c r="K1502" s="104"/>
    </row>
    <row r="1503" spans="1:11" ht="12.75" hidden="1">
      <c r="A1503" s="16"/>
      <c r="I1503" s="26"/>
      <c r="K1503" s="104"/>
    </row>
    <row r="1504" spans="1:11" ht="12.75" hidden="1">
      <c r="A1504" s="16"/>
      <c r="I1504" s="26"/>
      <c r="K1504" s="104"/>
    </row>
    <row r="1505" spans="1:11" ht="12.75" hidden="1">
      <c r="A1505" s="16"/>
      <c r="I1505" s="26"/>
      <c r="K1505" s="104"/>
    </row>
    <row r="1506" spans="1:11" ht="12.75" hidden="1">
      <c r="A1506" s="16"/>
      <c r="I1506" s="26"/>
      <c r="K1506" s="104"/>
    </row>
    <row r="1507" spans="1:11" ht="12.75" hidden="1">
      <c r="A1507" s="16"/>
      <c r="I1507" s="26"/>
      <c r="K1507" s="104"/>
    </row>
    <row r="1508" spans="1:11" ht="12.75" hidden="1">
      <c r="A1508" s="16"/>
      <c r="I1508" s="26"/>
      <c r="K1508" s="104"/>
    </row>
    <row r="1509" spans="1:11" ht="12.75" hidden="1">
      <c r="A1509" s="16"/>
      <c r="I1509" s="26"/>
      <c r="K1509" s="104"/>
    </row>
    <row r="1510" spans="1:11" ht="12.75" hidden="1">
      <c r="A1510" s="16"/>
      <c r="I1510" s="26"/>
      <c r="K1510" s="104"/>
    </row>
    <row r="1511" spans="1:11" ht="12.75" hidden="1">
      <c r="A1511" s="16"/>
      <c r="I1511" s="26"/>
      <c r="K1511" s="104"/>
    </row>
    <row r="1512" spans="1:11" ht="12.75" hidden="1">
      <c r="A1512" s="16"/>
      <c r="I1512" s="26"/>
      <c r="K1512" s="104"/>
    </row>
    <row r="1513" spans="1:11" ht="12.75" hidden="1">
      <c r="A1513" s="16"/>
      <c r="I1513" s="26"/>
      <c r="K1513" s="104"/>
    </row>
    <row r="1514" spans="1:11" ht="12.75" hidden="1">
      <c r="A1514" s="16"/>
      <c r="I1514" s="26"/>
      <c r="K1514" s="104"/>
    </row>
    <row r="1515" spans="1:11" ht="12.75" hidden="1">
      <c r="A1515" s="16"/>
      <c r="I1515" s="26"/>
      <c r="K1515" s="104"/>
    </row>
    <row r="1516" spans="1:11" ht="12.75" hidden="1">
      <c r="A1516" s="16"/>
      <c r="I1516" s="26"/>
      <c r="K1516" s="104"/>
    </row>
    <row r="1517" spans="1:11" ht="12.75" hidden="1">
      <c r="A1517" s="16"/>
      <c r="I1517" s="26"/>
      <c r="K1517" s="104"/>
    </row>
    <row r="1518" spans="1:11" ht="12.75" hidden="1">
      <c r="A1518" s="16"/>
      <c r="I1518" s="26"/>
      <c r="K1518" s="104"/>
    </row>
    <row r="1519" spans="1:11" ht="12.75" hidden="1">
      <c r="A1519" s="16"/>
      <c r="I1519" s="26"/>
      <c r="K1519" s="104"/>
    </row>
    <row r="1520" spans="1:11" ht="12.75" hidden="1">
      <c r="A1520" s="16"/>
      <c r="I1520" s="26"/>
      <c r="K1520" s="104"/>
    </row>
    <row r="1521" spans="1:11" ht="12.75" hidden="1">
      <c r="A1521" s="16"/>
      <c r="I1521" s="26"/>
      <c r="K1521" s="104"/>
    </row>
    <row r="1522" spans="1:11" ht="12.75" hidden="1">
      <c r="A1522" s="16"/>
      <c r="I1522" s="26"/>
      <c r="K1522" s="104"/>
    </row>
    <row r="1523" spans="1:11" ht="12.75" hidden="1">
      <c r="A1523" s="16"/>
      <c r="I1523" s="26"/>
      <c r="K1523" s="104"/>
    </row>
    <row r="1524" spans="1:11" ht="12.75" hidden="1">
      <c r="A1524" s="16"/>
      <c r="I1524" s="26"/>
      <c r="K1524" s="104"/>
    </row>
    <row r="1525" spans="1:11" ht="12.75" hidden="1">
      <c r="A1525" s="16"/>
      <c r="I1525" s="26"/>
      <c r="K1525" s="104"/>
    </row>
    <row r="1526" spans="1:11" ht="12.75" hidden="1">
      <c r="A1526" s="16"/>
      <c r="I1526" s="26"/>
      <c r="K1526" s="104"/>
    </row>
    <row r="1527" spans="1:11" ht="12.75" hidden="1">
      <c r="A1527" s="16"/>
      <c r="I1527" s="26"/>
      <c r="K1527" s="104"/>
    </row>
    <row r="1528" spans="1:11" ht="12.75" hidden="1">
      <c r="A1528" s="16"/>
      <c r="I1528" s="26"/>
      <c r="K1528" s="104"/>
    </row>
    <row r="1529" spans="1:11" ht="12.75" hidden="1">
      <c r="A1529" s="16"/>
      <c r="I1529" s="26"/>
      <c r="K1529" s="104"/>
    </row>
    <row r="1530" spans="1:11" ht="12.75" hidden="1">
      <c r="A1530" s="16"/>
      <c r="I1530" s="26"/>
      <c r="K1530" s="104"/>
    </row>
    <row r="1531" spans="1:11" ht="12.75" hidden="1">
      <c r="A1531" s="16"/>
      <c r="I1531" s="26"/>
      <c r="K1531" s="104"/>
    </row>
    <row r="1532" spans="1:11" ht="12.75" hidden="1">
      <c r="A1532" s="16"/>
      <c r="I1532" s="26"/>
      <c r="K1532" s="104"/>
    </row>
    <row r="1533" spans="1:11" ht="12.75" hidden="1">
      <c r="A1533" s="16"/>
      <c r="I1533" s="26"/>
      <c r="K1533" s="104"/>
    </row>
    <row r="1534" spans="1:11" ht="12.75" hidden="1">
      <c r="A1534" s="16"/>
      <c r="I1534" s="26"/>
      <c r="K1534" s="104"/>
    </row>
    <row r="1535" spans="1:11" ht="12.75" hidden="1">
      <c r="A1535" s="16"/>
      <c r="I1535" s="26"/>
      <c r="K1535" s="104"/>
    </row>
    <row r="1536" spans="1:11" ht="12.75" hidden="1">
      <c r="A1536" s="16"/>
      <c r="I1536" s="26"/>
      <c r="K1536" s="104"/>
    </row>
    <row r="1537" spans="1:11" ht="12.75" hidden="1">
      <c r="A1537" s="16"/>
      <c r="I1537" s="26"/>
      <c r="K1537" s="104"/>
    </row>
    <row r="1538" spans="1:11" ht="12.75" hidden="1">
      <c r="A1538" s="16"/>
      <c r="I1538" s="26"/>
      <c r="K1538" s="104"/>
    </row>
    <row r="1539" spans="1:11" ht="12.75" hidden="1">
      <c r="A1539" s="16"/>
      <c r="I1539" s="26"/>
      <c r="K1539" s="104"/>
    </row>
    <row r="1540" spans="1:11" ht="12.75" hidden="1">
      <c r="A1540" s="16"/>
      <c r="I1540" s="26"/>
      <c r="K1540" s="104"/>
    </row>
    <row r="1541" spans="1:11" ht="12.75" hidden="1">
      <c r="A1541" s="16"/>
      <c r="I1541" s="26"/>
      <c r="K1541" s="104"/>
    </row>
    <row r="1542" spans="1:11" ht="12.75" hidden="1">
      <c r="A1542" s="16"/>
      <c r="I1542" s="26"/>
      <c r="K1542" s="104"/>
    </row>
    <row r="1543" spans="1:11" ht="12.75" hidden="1">
      <c r="A1543" s="16"/>
      <c r="I1543" s="26"/>
      <c r="K1543" s="104"/>
    </row>
    <row r="1544" spans="1:11" ht="12.75" hidden="1">
      <c r="A1544" s="16"/>
      <c r="I1544" s="26"/>
      <c r="K1544" s="104"/>
    </row>
    <row r="1545" spans="1:11" ht="12.75" hidden="1">
      <c r="A1545" s="16"/>
      <c r="I1545" s="26"/>
      <c r="K1545" s="104"/>
    </row>
    <row r="1546" spans="1:11" ht="12.75" hidden="1">
      <c r="A1546" s="16"/>
      <c r="I1546" s="26"/>
      <c r="K1546" s="104"/>
    </row>
    <row r="1547" spans="1:11" ht="12.75" hidden="1">
      <c r="A1547" s="16"/>
      <c r="I1547" s="26"/>
      <c r="K1547" s="104"/>
    </row>
    <row r="1548" spans="1:11" ht="12.75" hidden="1">
      <c r="A1548" s="16"/>
      <c r="I1548" s="26"/>
      <c r="K1548" s="104"/>
    </row>
    <row r="1549" spans="1:11" ht="12.75" hidden="1">
      <c r="A1549" s="16"/>
      <c r="I1549" s="26"/>
      <c r="K1549" s="104"/>
    </row>
    <row r="1550" spans="1:11" ht="12.75" hidden="1">
      <c r="A1550" s="16"/>
      <c r="I1550" s="26"/>
      <c r="K1550" s="104"/>
    </row>
    <row r="1551" spans="1:11" ht="12.75" hidden="1">
      <c r="A1551" s="16"/>
      <c r="I1551" s="26"/>
      <c r="K1551" s="104"/>
    </row>
    <row r="1552" spans="1:11" ht="12.75" hidden="1">
      <c r="A1552" s="16"/>
      <c r="I1552" s="26"/>
      <c r="K1552" s="104"/>
    </row>
    <row r="1553" spans="1:11" ht="12.75" hidden="1">
      <c r="A1553" s="16"/>
      <c r="I1553" s="26"/>
      <c r="K1553" s="104"/>
    </row>
    <row r="1554" spans="1:11" ht="12.75" hidden="1">
      <c r="A1554" s="16"/>
      <c r="I1554" s="26"/>
      <c r="K1554" s="104"/>
    </row>
    <row r="1555" spans="1:11" ht="12.75" hidden="1">
      <c r="A1555" s="16"/>
      <c r="I1555" s="26"/>
      <c r="K1555" s="104"/>
    </row>
    <row r="1556" spans="1:11" ht="12.75" hidden="1">
      <c r="A1556" s="16"/>
      <c r="I1556" s="26"/>
      <c r="K1556" s="104"/>
    </row>
    <row r="1557" spans="1:11" ht="12.75" hidden="1">
      <c r="A1557" s="16"/>
      <c r="I1557" s="26"/>
      <c r="K1557" s="104"/>
    </row>
    <row r="1558" spans="1:11" ht="12.75" hidden="1">
      <c r="A1558" s="16"/>
      <c r="I1558" s="26"/>
      <c r="K1558" s="104"/>
    </row>
    <row r="1559" spans="1:11" ht="12.75" hidden="1">
      <c r="A1559" s="16"/>
      <c r="I1559" s="26"/>
      <c r="K1559" s="104"/>
    </row>
    <row r="1560" spans="1:11" ht="12.75" hidden="1">
      <c r="A1560" s="16"/>
      <c r="I1560" s="26"/>
      <c r="K1560" s="104"/>
    </row>
    <row r="1561" spans="1:11" ht="12.75" hidden="1">
      <c r="A1561" s="16"/>
      <c r="I1561" s="26"/>
      <c r="K1561" s="104"/>
    </row>
    <row r="1562" spans="1:11" ht="12.75" hidden="1">
      <c r="A1562" s="16"/>
      <c r="I1562" s="26"/>
      <c r="K1562" s="104"/>
    </row>
    <row r="1563" spans="1:11" ht="12.75" hidden="1">
      <c r="A1563" s="16"/>
      <c r="I1563" s="26"/>
      <c r="K1563" s="104"/>
    </row>
    <row r="1564" spans="1:11" ht="12.75" hidden="1">
      <c r="A1564" s="16"/>
      <c r="I1564" s="26"/>
      <c r="K1564" s="104"/>
    </row>
    <row r="1565" spans="1:11" ht="12.75" hidden="1">
      <c r="A1565" s="16"/>
      <c r="I1565" s="26"/>
      <c r="K1565" s="104"/>
    </row>
    <row r="1566" spans="1:11" ht="12.75" hidden="1">
      <c r="A1566" s="16"/>
      <c r="I1566" s="26"/>
      <c r="K1566" s="104"/>
    </row>
    <row r="1567" spans="1:11" ht="12.75" hidden="1">
      <c r="A1567" s="16"/>
      <c r="I1567" s="26"/>
      <c r="K1567" s="104"/>
    </row>
    <row r="1568" spans="1:11" ht="12.75" hidden="1">
      <c r="A1568" s="16"/>
      <c r="I1568" s="26"/>
      <c r="K1568" s="104"/>
    </row>
    <row r="1569" spans="1:11" ht="12.75" hidden="1">
      <c r="A1569" s="16"/>
      <c r="I1569" s="26"/>
      <c r="K1569" s="104"/>
    </row>
    <row r="1570" spans="1:11" ht="12.75" hidden="1">
      <c r="A1570" s="16"/>
      <c r="I1570" s="26"/>
      <c r="K1570" s="104"/>
    </row>
    <row r="1571" spans="1:11" ht="12.75" hidden="1">
      <c r="A1571" s="16"/>
      <c r="I1571" s="26"/>
      <c r="K1571" s="104"/>
    </row>
    <row r="1572" spans="1:11" ht="12.75" hidden="1">
      <c r="A1572" s="16"/>
      <c r="I1572" s="26"/>
      <c r="K1572" s="104"/>
    </row>
    <row r="1573" spans="1:11" ht="12.75" hidden="1">
      <c r="A1573" s="16"/>
      <c r="I1573" s="26"/>
      <c r="K1573" s="104"/>
    </row>
    <row r="1574" spans="1:11" ht="12.75" hidden="1">
      <c r="A1574" s="16"/>
      <c r="I1574" s="26"/>
      <c r="K1574" s="104"/>
    </row>
    <row r="1575" spans="1:11" ht="12.75" hidden="1">
      <c r="A1575" s="16"/>
      <c r="I1575" s="26"/>
      <c r="K1575" s="104"/>
    </row>
    <row r="1576" spans="1:11" ht="12.75" hidden="1">
      <c r="A1576" s="16"/>
      <c r="I1576" s="26"/>
      <c r="K1576" s="104"/>
    </row>
    <row r="1577" spans="1:11" ht="12.75" hidden="1">
      <c r="A1577" s="16"/>
      <c r="I1577" s="26"/>
      <c r="K1577" s="104"/>
    </row>
    <row r="1578" spans="1:11" ht="12.75" hidden="1">
      <c r="A1578" s="16"/>
      <c r="I1578" s="26"/>
      <c r="K1578" s="104"/>
    </row>
    <row r="1579" spans="1:11" ht="12.75" hidden="1">
      <c r="A1579" s="16"/>
      <c r="I1579" s="26"/>
      <c r="K1579" s="104"/>
    </row>
    <row r="1580" spans="1:11" ht="12.75" hidden="1">
      <c r="A1580" s="16"/>
      <c r="I1580" s="26"/>
      <c r="K1580" s="104"/>
    </row>
    <row r="1581" spans="1:11" ht="12.75" hidden="1">
      <c r="A1581" s="16"/>
      <c r="I1581" s="26"/>
      <c r="K1581" s="104"/>
    </row>
    <row r="1582" spans="1:11" ht="12.75" hidden="1">
      <c r="A1582" s="16"/>
      <c r="I1582" s="26"/>
      <c r="K1582" s="104"/>
    </row>
    <row r="1583" spans="1:11" ht="12.75" hidden="1">
      <c r="A1583" s="16"/>
      <c r="I1583" s="26"/>
      <c r="K1583" s="104"/>
    </row>
    <row r="1584" spans="1:11" ht="12.75" hidden="1">
      <c r="A1584" s="16"/>
      <c r="I1584" s="26"/>
      <c r="K1584" s="104"/>
    </row>
    <row r="1585" spans="1:11" ht="12.75" hidden="1">
      <c r="A1585" s="16"/>
      <c r="I1585" s="26"/>
      <c r="K1585" s="104"/>
    </row>
    <row r="1586" spans="1:11" ht="12.75" hidden="1">
      <c r="A1586" s="16"/>
      <c r="I1586" s="26"/>
      <c r="K1586" s="104"/>
    </row>
    <row r="1587" spans="1:11" ht="12.75" hidden="1">
      <c r="A1587" s="16"/>
      <c r="I1587" s="26"/>
      <c r="K1587" s="104"/>
    </row>
    <row r="1588" spans="1:11" ht="12.75" hidden="1">
      <c r="A1588" s="16"/>
      <c r="I1588" s="26"/>
      <c r="K1588" s="104"/>
    </row>
    <row r="1589" spans="1:11" ht="12.75" hidden="1">
      <c r="A1589" s="16"/>
      <c r="I1589" s="26"/>
      <c r="K1589" s="104"/>
    </row>
    <row r="1590" spans="1:11" ht="12.75" hidden="1">
      <c r="A1590" s="16"/>
      <c r="I1590" s="26"/>
      <c r="K1590" s="104"/>
    </row>
    <row r="1591" spans="1:11" ht="12.75" hidden="1">
      <c r="A1591" s="16"/>
      <c r="I1591" s="26"/>
      <c r="K1591" s="104"/>
    </row>
    <row r="1592" spans="1:11" ht="12.75" hidden="1">
      <c r="A1592" s="16"/>
      <c r="I1592" s="26"/>
      <c r="K1592" s="104"/>
    </row>
    <row r="1593" spans="1:11" ht="12.75" hidden="1">
      <c r="A1593" s="16"/>
      <c r="I1593" s="26"/>
      <c r="K1593" s="104"/>
    </row>
    <row r="1594" spans="1:11" ht="12.75" hidden="1">
      <c r="A1594" s="16"/>
      <c r="I1594" s="26"/>
      <c r="K1594" s="104"/>
    </row>
    <row r="1595" spans="1:11" ht="12.75" hidden="1">
      <c r="A1595" s="16"/>
      <c r="I1595" s="26"/>
      <c r="K1595" s="104"/>
    </row>
    <row r="1596" spans="1:11" ht="12.75" hidden="1">
      <c r="A1596" s="16"/>
      <c r="I1596" s="26"/>
      <c r="K1596" s="104"/>
    </row>
    <row r="1597" spans="1:11" ht="12.75" hidden="1">
      <c r="A1597" s="16"/>
      <c r="I1597" s="26"/>
      <c r="K1597" s="104"/>
    </row>
    <row r="1598" spans="1:11" ht="12.75" hidden="1">
      <c r="A1598" s="16"/>
      <c r="I1598" s="26"/>
      <c r="K1598" s="104"/>
    </row>
    <row r="1599" spans="1:11" ht="12.75" hidden="1">
      <c r="A1599" s="16"/>
      <c r="I1599" s="26"/>
      <c r="K1599" s="104"/>
    </row>
    <row r="1600" spans="1:11" ht="12.75" hidden="1">
      <c r="A1600" s="16"/>
      <c r="I1600" s="26"/>
      <c r="K1600" s="104"/>
    </row>
    <row r="1601" spans="1:11" ht="12.75" hidden="1">
      <c r="A1601" s="16"/>
      <c r="I1601" s="26"/>
      <c r="K1601" s="104"/>
    </row>
    <row r="1602" spans="1:11" ht="12.75" hidden="1">
      <c r="A1602" s="16"/>
      <c r="I1602" s="26"/>
      <c r="K1602" s="104"/>
    </row>
    <row r="1603" spans="1:11" ht="12.75" hidden="1">
      <c r="A1603" s="16"/>
      <c r="I1603" s="26"/>
      <c r="K1603" s="104"/>
    </row>
    <row r="1604" spans="1:11" ht="12.75" hidden="1">
      <c r="A1604" s="16"/>
      <c r="I1604" s="26"/>
      <c r="K1604" s="104"/>
    </row>
    <row r="1605" spans="1:11" ht="12.75" hidden="1">
      <c r="A1605" s="16"/>
      <c r="I1605" s="26"/>
      <c r="K1605" s="104"/>
    </row>
    <row r="1606" spans="1:11" ht="12.75" hidden="1">
      <c r="A1606" s="16"/>
      <c r="I1606" s="26"/>
      <c r="K1606" s="104"/>
    </row>
    <row r="1607" spans="1:11" ht="12.75" hidden="1">
      <c r="A1607" s="16"/>
      <c r="I1607" s="26"/>
      <c r="K1607" s="104"/>
    </row>
    <row r="1608" spans="1:11" ht="12.75" hidden="1">
      <c r="A1608" s="16"/>
      <c r="I1608" s="26"/>
      <c r="K1608" s="104"/>
    </row>
    <row r="1609" spans="1:11" ht="12.75" hidden="1">
      <c r="A1609" s="16"/>
      <c r="I1609" s="26"/>
      <c r="K1609" s="104"/>
    </row>
    <row r="1610" spans="1:11" ht="12.75" hidden="1">
      <c r="A1610" s="16"/>
      <c r="I1610" s="26"/>
      <c r="K1610" s="104"/>
    </row>
    <row r="1611" spans="1:11" ht="12.75" hidden="1">
      <c r="A1611" s="16"/>
      <c r="I1611" s="26"/>
      <c r="K1611" s="104"/>
    </row>
    <row r="1612" spans="1:11" ht="12.75" hidden="1">
      <c r="A1612" s="16"/>
      <c r="I1612" s="26"/>
      <c r="K1612" s="104"/>
    </row>
    <row r="1613" spans="1:11" ht="12.75" hidden="1">
      <c r="A1613" s="16"/>
      <c r="I1613" s="26"/>
      <c r="K1613" s="104"/>
    </row>
    <row r="1614" spans="1:11" ht="12.75" hidden="1">
      <c r="A1614" s="16"/>
      <c r="B1614" s="33"/>
      <c r="D1614" s="16"/>
      <c r="G1614" s="35"/>
      <c r="I1614" s="26"/>
      <c r="K1614" s="104"/>
    </row>
    <row r="1615" spans="1:11" ht="12.75" hidden="1">
      <c r="A1615" s="16"/>
      <c r="B1615" s="36"/>
      <c r="C1615" s="37"/>
      <c r="D1615" s="16"/>
      <c r="E1615" s="37"/>
      <c r="G1615" s="35"/>
      <c r="I1615" s="26"/>
      <c r="K1615" s="104"/>
    </row>
    <row r="1616" spans="1:11" ht="12.75" hidden="1">
      <c r="A1616" s="16"/>
      <c r="B1616" s="38"/>
      <c r="C1616" s="16"/>
      <c r="D1616" s="16"/>
      <c r="E1616" s="39"/>
      <c r="G1616" s="40"/>
      <c r="I1616" s="26"/>
      <c r="K1616" s="104"/>
    </row>
    <row r="1617" spans="1:11" ht="12.75" hidden="1">
      <c r="A1617" s="16"/>
      <c r="B1617" s="33"/>
      <c r="C1617" s="16"/>
      <c r="D1617" s="16"/>
      <c r="E1617" s="16"/>
      <c r="G1617" s="34"/>
      <c r="I1617" s="26"/>
      <c r="K1617" s="104"/>
    </row>
    <row r="1618" spans="1:11" s="19" customFormat="1" ht="12.75" hidden="1">
      <c r="A1618" s="16"/>
      <c r="B1618" s="33"/>
      <c r="C1618" s="16"/>
      <c r="D1618" s="16"/>
      <c r="E1618" s="16"/>
      <c r="F1618" s="31"/>
      <c r="G1618" s="34"/>
      <c r="H1618" s="6"/>
      <c r="I1618" s="45"/>
      <c r="K1618" s="104"/>
    </row>
    <row r="1619" spans="1:11" ht="12.75" hidden="1">
      <c r="A1619" s="16"/>
      <c r="C1619" s="16"/>
      <c r="D1619" s="16"/>
      <c r="I1619" s="26"/>
      <c r="K1619" s="104"/>
    </row>
    <row r="1620" spans="1:11" ht="12.75" hidden="1">
      <c r="A1620" s="16"/>
      <c r="I1620" s="26"/>
      <c r="K1620" s="104"/>
    </row>
    <row r="1621" spans="1:11" ht="12.75" hidden="1">
      <c r="A1621" s="16"/>
      <c r="I1621" s="26"/>
      <c r="K1621" s="104"/>
    </row>
    <row r="1622" spans="1:12" ht="12.75" hidden="1">
      <c r="A1622" s="16"/>
      <c r="B1622" s="41"/>
      <c r="C1622" s="42"/>
      <c r="D1622" s="42"/>
      <c r="E1622" s="42"/>
      <c r="G1622" s="43"/>
      <c r="I1622" s="26"/>
      <c r="J1622" s="41"/>
      <c r="K1622" s="104"/>
      <c r="L1622" s="44">
        <v>500</v>
      </c>
    </row>
    <row r="1623" spans="1:11" ht="12.75" hidden="1">
      <c r="A1623" s="16"/>
      <c r="I1623" s="26"/>
      <c r="K1623" s="104"/>
    </row>
    <row r="1624" spans="1:11" ht="12.75" hidden="1">
      <c r="A1624" s="16"/>
      <c r="I1624" s="26"/>
      <c r="K1624" s="104"/>
    </row>
    <row r="1625" spans="1:11" ht="12.75" hidden="1">
      <c r="A1625" s="16"/>
      <c r="I1625" s="26"/>
      <c r="K1625" s="104"/>
    </row>
    <row r="1626" spans="1:11" ht="12.75" hidden="1">
      <c r="A1626" s="16"/>
      <c r="F1626" s="34"/>
      <c r="I1626" s="26"/>
      <c r="K1626" s="104"/>
    </row>
    <row r="1627" spans="1:11" ht="12.75" hidden="1">
      <c r="A1627" s="16"/>
      <c r="F1627" s="34"/>
      <c r="I1627" s="26"/>
      <c r="K1627" s="104"/>
    </row>
    <row r="1628" spans="1:11" ht="12.75" hidden="1">
      <c r="A1628" s="16"/>
      <c r="F1628" s="34"/>
      <c r="I1628" s="26"/>
      <c r="K1628" s="104"/>
    </row>
    <row r="1629" spans="1:11" ht="12.75" hidden="1">
      <c r="A1629" s="16"/>
      <c r="F1629" s="34"/>
      <c r="I1629" s="26"/>
      <c r="K1629" s="104"/>
    </row>
    <row r="1630" spans="1:11" ht="12.75" hidden="1">
      <c r="A1630" s="16"/>
      <c r="F1630" s="34"/>
      <c r="I1630" s="26"/>
      <c r="K1630" s="104"/>
    </row>
    <row r="1631" spans="1:11" ht="12.75" hidden="1">
      <c r="A1631" s="16"/>
      <c r="F1631" s="34"/>
      <c r="I1631" s="26"/>
      <c r="K1631" s="104"/>
    </row>
    <row r="1632" spans="1:11" ht="12.75" hidden="1">
      <c r="A1632" s="16"/>
      <c r="I1632" s="26"/>
      <c r="K1632" s="104"/>
    </row>
    <row r="1633" spans="1:11" ht="12.75" hidden="1">
      <c r="A1633" s="16"/>
      <c r="I1633" s="26"/>
      <c r="K1633" s="104"/>
    </row>
    <row r="1634" spans="1:11" ht="12.75" hidden="1">
      <c r="A1634" s="16"/>
      <c r="I1634" s="26"/>
      <c r="K1634" s="104"/>
    </row>
    <row r="1635" spans="1:11" ht="12.75" hidden="1">
      <c r="A1635" s="16"/>
      <c r="I1635" s="26"/>
      <c r="K1635" s="104"/>
    </row>
    <row r="1636" spans="1:11" ht="12.75" hidden="1">
      <c r="A1636" s="16"/>
      <c r="I1636" s="26"/>
      <c r="K1636" s="104"/>
    </row>
    <row r="1637" spans="1:11" ht="12.75" hidden="1">
      <c r="A1637" s="16"/>
      <c r="I1637" s="26"/>
      <c r="K1637" s="104"/>
    </row>
    <row r="1638" spans="1:11" ht="12.75" hidden="1">
      <c r="A1638" s="16"/>
      <c r="I1638" s="26"/>
      <c r="K1638" s="104"/>
    </row>
    <row r="1639" spans="1:11" ht="12.75" hidden="1">
      <c r="A1639" s="16"/>
      <c r="I1639" s="26"/>
      <c r="K1639" s="104"/>
    </row>
    <row r="1640" spans="1:11" ht="12.75" hidden="1">
      <c r="A1640" s="16"/>
      <c r="I1640" s="26"/>
      <c r="K1640" s="104"/>
    </row>
    <row r="1641" spans="1:11" ht="12.75" hidden="1">
      <c r="A1641" s="16"/>
      <c r="I1641" s="26"/>
      <c r="K1641" s="104"/>
    </row>
    <row r="1642" spans="1:11" ht="12.75" hidden="1">
      <c r="A1642" s="16"/>
      <c r="I1642" s="26"/>
      <c r="K1642" s="104"/>
    </row>
    <row r="1643" spans="1:11" ht="12.75" hidden="1">
      <c r="A1643" s="16"/>
      <c r="I1643" s="26"/>
      <c r="K1643" s="104"/>
    </row>
    <row r="1644" spans="1:11" ht="12.75" hidden="1">
      <c r="A1644" s="16"/>
      <c r="I1644" s="26"/>
      <c r="K1644" s="104"/>
    </row>
    <row r="1645" spans="1:11" ht="12.75" hidden="1">
      <c r="A1645" s="16"/>
      <c r="I1645" s="26"/>
      <c r="K1645" s="104"/>
    </row>
    <row r="1646" spans="1:11" ht="12.75" hidden="1">
      <c r="A1646" s="16"/>
      <c r="I1646" s="26"/>
      <c r="K1646" s="104"/>
    </row>
    <row r="1647" spans="1:11" ht="12.75" hidden="1">
      <c r="A1647" s="16"/>
      <c r="I1647" s="26"/>
      <c r="K1647" s="104"/>
    </row>
    <row r="1648" spans="1:11" ht="12.75" hidden="1">
      <c r="A1648" s="16"/>
      <c r="I1648" s="26"/>
      <c r="K1648" s="104"/>
    </row>
    <row r="1649" spans="1:11" ht="12.75" hidden="1">
      <c r="A1649" s="16"/>
      <c r="I1649" s="26"/>
      <c r="K1649" s="104"/>
    </row>
    <row r="1650" spans="1:11" ht="12.75" hidden="1">
      <c r="A1650" s="16"/>
      <c r="I1650" s="26"/>
      <c r="K1650" s="104"/>
    </row>
    <row r="1651" spans="1:11" ht="12.75" hidden="1">
      <c r="A1651" s="16"/>
      <c r="I1651" s="26"/>
      <c r="K1651" s="104"/>
    </row>
    <row r="1652" spans="1:11" ht="12.75" hidden="1">
      <c r="A1652" s="16"/>
      <c r="I1652" s="26"/>
      <c r="K1652" s="104"/>
    </row>
    <row r="1653" spans="1:11" ht="12.75" hidden="1">
      <c r="A1653" s="16"/>
      <c r="I1653" s="26"/>
      <c r="K1653" s="104"/>
    </row>
    <row r="1654" spans="1:11" ht="12.75" hidden="1">
      <c r="A1654" s="16"/>
      <c r="I1654" s="26"/>
      <c r="K1654" s="104"/>
    </row>
    <row r="1655" spans="1:11" ht="12.75" hidden="1">
      <c r="A1655" s="16"/>
      <c r="I1655" s="26"/>
      <c r="K1655" s="104"/>
    </row>
    <row r="1656" spans="1:11" ht="12.75" hidden="1">
      <c r="A1656" s="16"/>
      <c r="I1656" s="26"/>
      <c r="K1656" s="104"/>
    </row>
    <row r="1657" spans="1:11" ht="12.75" hidden="1">
      <c r="A1657" s="16"/>
      <c r="I1657" s="26"/>
      <c r="K1657" s="104"/>
    </row>
    <row r="1658" spans="1:11" ht="12.75" hidden="1">
      <c r="A1658" s="16"/>
      <c r="I1658" s="26"/>
      <c r="K1658" s="104"/>
    </row>
    <row r="1659" spans="1:11" ht="12.75" hidden="1">
      <c r="A1659" s="16"/>
      <c r="I1659" s="26"/>
      <c r="K1659" s="104"/>
    </row>
    <row r="1660" spans="1:11" ht="12.75" hidden="1">
      <c r="A1660" s="16"/>
      <c r="I1660" s="26"/>
      <c r="K1660" s="104"/>
    </row>
    <row r="1661" spans="1:11" ht="12.75" hidden="1">
      <c r="A1661" s="16"/>
      <c r="I1661" s="26"/>
      <c r="K1661" s="104"/>
    </row>
    <row r="1662" spans="1:11" ht="12.75" hidden="1">
      <c r="A1662" s="16"/>
      <c r="I1662" s="26"/>
      <c r="K1662" s="104"/>
    </row>
    <row r="1663" spans="1:11" ht="12.75" hidden="1">
      <c r="A1663" s="16"/>
      <c r="I1663" s="26"/>
      <c r="K1663" s="104"/>
    </row>
    <row r="1664" spans="1:11" ht="12.75" hidden="1">
      <c r="A1664" s="16"/>
      <c r="I1664" s="26"/>
      <c r="K1664" s="104"/>
    </row>
    <row r="1665" spans="1:11" ht="12.75" hidden="1">
      <c r="A1665" s="16"/>
      <c r="I1665" s="26"/>
      <c r="K1665" s="104"/>
    </row>
    <row r="1666" spans="1:11" ht="12.75" hidden="1">
      <c r="A1666" s="16"/>
      <c r="I1666" s="26"/>
      <c r="K1666" s="104"/>
    </row>
    <row r="1667" spans="1:11" ht="12.75" hidden="1">
      <c r="A1667" s="16"/>
      <c r="I1667" s="26"/>
      <c r="K1667" s="104"/>
    </row>
    <row r="1668" spans="1:11" ht="12.75" hidden="1">
      <c r="A1668" s="16"/>
      <c r="I1668" s="26"/>
      <c r="K1668" s="104"/>
    </row>
    <row r="1669" spans="1:11" ht="12.75" hidden="1">
      <c r="A1669" s="16"/>
      <c r="I1669" s="26"/>
      <c r="K1669" s="104"/>
    </row>
    <row r="1670" spans="1:11" ht="12.75" hidden="1">
      <c r="A1670" s="16"/>
      <c r="I1670" s="26"/>
      <c r="K1670" s="104"/>
    </row>
    <row r="1671" spans="1:11" ht="12.75" hidden="1">
      <c r="A1671" s="16"/>
      <c r="I1671" s="26"/>
      <c r="K1671" s="104"/>
    </row>
    <row r="1672" spans="1:11" ht="12.75" hidden="1">
      <c r="A1672" s="16"/>
      <c r="I1672" s="26"/>
      <c r="K1672" s="104"/>
    </row>
    <row r="1673" spans="1:11" ht="12.75" hidden="1">
      <c r="A1673" s="16"/>
      <c r="I1673" s="26"/>
      <c r="K1673" s="104"/>
    </row>
    <row r="1674" spans="1:11" ht="12.75" hidden="1">
      <c r="A1674" s="16"/>
      <c r="I1674" s="26"/>
      <c r="K1674" s="104"/>
    </row>
    <row r="1675" spans="1:11" ht="12.75" hidden="1">
      <c r="A1675" s="16"/>
      <c r="I1675" s="26"/>
      <c r="K1675" s="104"/>
    </row>
    <row r="1676" spans="1:11" ht="12.75" hidden="1">
      <c r="A1676" s="16"/>
      <c r="I1676" s="26"/>
      <c r="K1676" s="104"/>
    </row>
    <row r="1677" spans="1:11" ht="12.75" hidden="1">
      <c r="A1677" s="16"/>
      <c r="I1677" s="26"/>
      <c r="K1677" s="104"/>
    </row>
    <row r="1678" spans="1:11" ht="12.75" hidden="1">
      <c r="A1678" s="16"/>
      <c r="I1678" s="26"/>
      <c r="K1678" s="104"/>
    </row>
    <row r="1679" spans="1:11" ht="12.75" hidden="1">
      <c r="A1679" s="16"/>
      <c r="I1679" s="26"/>
      <c r="K1679" s="104"/>
    </row>
    <row r="1680" spans="1:11" ht="12.75" hidden="1">
      <c r="A1680" s="16"/>
      <c r="I1680" s="26"/>
      <c r="K1680" s="104"/>
    </row>
    <row r="1681" spans="1:11" ht="12.75" hidden="1">
      <c r="A1681" s="16"/>
      <c r="I1681" s="26"/>
      <c r="K1681" s="104"/>
    </row>
    <row r="1682" spans="1:11" ht="12.75" hidden="1">
      <c r="A1682" s="16"/>
      <c r="I1682" s="26"/>
      <c r="K1682" s="104"/>
    </row>
    <row r="1683" spans="1:11" ht="12.75" hidden="1">
      <c r="A1683" s="16"/>
      <c r="I1683" s="26"/>
      <c r="K1683" s="104"/>
    </row>
    <row r="1684" spans="1:11" ht="12.75" hidden="1">
      <c r="A1684" s="16"/>
      <c r="I1684" s="26"/>
      <c r="K1684" s="104"/>
    </row>
    <row r="1685" spans="1:11" ht="12.75" hidden="1">
      <c r="A1685" s="16"/>
      <c r="I1685" s="26"/>
      <c r="K1685" s="104"/>
    </row>
    <row r="1686" spans="1:11" ht="12.75" hidden="1">
      <c r="A1686" s="16"/>
      <c r="I1686" s="26"/>
      <c r="K1686" s="104"/>
    </row>
    <row r="1687" spans="1:11" ht="12.75" hidden="1">
      <c r="A1687" s="16"/>
      <c r="I1687" s="26"/>
      <c r="K1687" s="104"/>
    </row>
    <row r="1688" spans="1:11" ht="12.75" hidden="1">
      <c r="A1688" s="16"/>
      <c r="I1688" s="26"/>
      <c r="K1688" s="104"/>
    </row>
    <row r="1689" spans="1:11" ht="12.75" hidden="1">
      <c r="A1689" s="16"/>
      <c r="I1689" s="26"/>
      <c r="K1689" s="104"/>
    </row>
    <row r="1690" spans="1:11" ht="12.75" hidden="1">
      <c r="A1690" s="16"/>
      <c r="I1690" s="26"/>
      <c r="K1690" s="104"/>
    </row>
    <row r="1691" spans="1:11" ht="12.75" hidden="1">
      <c r="A1691" s="16"/>
      <c r="I1691" s="26"/>
      <c r="K1691" s="104"/>
    </row>
    <row r="1692" spans="1:11" ht="12.75" hidden="1">
      <c r="A1692" s="16"/>
      <c r="I1692" s="26"/>
      <c r="K1692" s="104"/>
    </row>
    <row r="1693" spans="1:11" ht="12.75" hidden="1">
      <c r="A1693" s="16"/>
      <c r="I1693" s="26"/>
      <c r="K1693" s="104"/>
    </row>
    <row r="1694" spans="1:11" ht="12.75" hidden="1">
      <c r="A1694" s="16"/>
      <c r="I1694" s="26"/>
      <c r="K1694" s="104"/>
    </row>
    <row r="1695" spans="1:11" ht="12.75" hidden="1">
      <c r="A1695" s="16"/>
      <c r="I1695" s="26"/>
      <c r="K1695" s="104"/>
    </row>
    <row r="1696" spans="1:11" ht="12.75" hidden="1">
      <c r="A1696" s="16"/>
      <c r="I1696" s="26"/>
      <c r="K1696" s="104"/>
    </row>
    <row r="1697" spans="1:11" ht="12.75" hidden="1">
      <c r="A1697" s="16"/>
      <c r="I1697" s="26"/>
      <c r="K1697" s="104"/>
    </row>
    <row r="1698" spans="1:11" ht="12.75" hidden="1">
      <c r="A1698" s="16"/>
      <c r="I1698" s="26"/>
      <c r="K1698" s="104"/>
    </row>
    <row r="1699" spans="1:11" ht="12.75" hidden="1">
      <c r="A1699" s="16"/>
      <c r="I1699" s="26"/>
      <c r="K1699" s="104"/>
    </row>
    <row r="1700" spans="1:11" ht="12.75" hidden="1">
      <c r="A1700" s="16"/>
      <c r="I1700" s="26"/>
      <c r="K1700" s="104"/>
    </row>
    <row r="1701" spans="1:11" ht="12.75" hidden="1">
      <c r="A1701" s="16"/>
      <c r="I1701" s="26"/>
      <c r="K1701" s="104"/>
    </row>
    <row r="1702" spans="1:11" ht="12.75" hidden="1">
      <c r="A1702" s="16"/>
      <c r="B1702" s="7"/>
      <c r="I1702" s="26"/>
      <c r="K1702" s="104"/>
    </row>
    <row r="1703" spans="1:11" ht="12.75" hidden="1">
      <c r="A1703" s="16"/>
      <c r="I1703" s="26"/>
      <c r="K1703" s="104"/>
    </row>
    <row r="1704" spans="1:11" ht="12.75" hidden="1">
      <c r="A1704" s="16"/>
      <c r="I1704" s="26"/>
      <c r="K1704" s="104"/>
    </row>
    <row r="1705" spans="1:11" ht="12.75" hidden="1">
      <c r="A1705" s="16"/>
      <c r="I1705" s="26"/>
      <c r="K1705" s="104"/>
    </row>
    <row r="1706" spans="1:11" ht="12.75" hidden="1">
      <c r="A1706" s="16"/>
      <c r="I1706" s="26"/>
      <c r="K1706" s="104"/>
    </row>
    <row r="1707" spans="1:11" ht="12.75" hidden="1">
      <c r="A1707" s="16"/>
      <c r="B1707" s="8"/>
      <c r="I1707" s="26"/>
      <c r="K1707" s="104"/>
    </row>
    <row r="1708" spans="1:11" ht="12.75" hidden="1">
      <c r="A1708" s="16"/>
      <c r="C1708" s="3"/>
      <c r="I1708" s="26"/>
      <c r="K1708" s="104"/>
    </row>
    <row r="1709" spans="1:11" ht="12.75" hidden="1">
      <c r="A1709" s="16"/>
      <c r="I1709" s="26"/>
      <c r="K1709" s="104"/>
    </row>
    <row r="1710" spans="1:11" ht="12.75" hidden="1">
      <c r="A1710" s="16"/>
      <c r="B1710" s="9"/>
      <c r="I1710" s="26"/>
      <c r="K1710" s="104"/>
    </row>
    <row r="1711" spans="1:11" ht="12.75" hidden="1">
      <c r="A1711" s="16"/>
      <c r="I1711" s="26"/>
      <c r="K1711" s="104"/>
    </row>
    <row r="1712" spans="1:11" ht="12.75" hidden="1">
      <c r="A1712" s="16"/>
      <c r="I1712" s="26"/>
      <c r="K1712" s="104"/>
    </row>
    <row r="1713" spans="1:11" ht="12.75" hidden="1">
      <c r="A1713" s="16"/>
      <c r="I1713" s="26"/>
      <c r="K1713" s="104"/>
    </row>
    <row r="1714" spans="1:11" ht="12.75" hidden="1">
      <c r="A1714" s="16"/>
      <c r="I1714" s="26"/>
      <c r="K1714" s="104"/>
    </row>
    <row r="1715" spans="1:11" ht="12.75" hidden="1">
      <c r="A1715" s="16"/>
      <c r="I1715" s="26"/>
      <c r="K1715" s="104"/>
    </row>
    <row r="1716" spans="1:11" ht="12.75" hidden="1">
      <c r="A1716" s="16"/>
      <c r="I1716" s="26"/>
      <c r="K1716" s="104"/>
    </row>
    <row r="1717" spans="1:11" ht="12.75" hidden="1">
      <c r="A1717" s="16"/>
      <c r="I1717" s="26"/>
      <c r="K1717" s="104"/>
    </row>
    <row r="1718" spans="1:11" ht="12.75" hidden="1">
      <c r="A1718" s="16"/>
      <c r="I1718" s="26"/>
      <c r="K1718" s="104"/>
    </row>
    <row r="1719" spans="1:11" ht="12.75" hidden="1">
      <c r="A1719" s="16"/>
      <c r="I1719" s="26"/>
      <c r="K1719" s="104"/>
    </row>
    <row r="1720" spans="1:11" ht="12.75" hidden="1">
      <c r="A1720" s="16"/>
      <c r="I1720" s="26"/>
      <c r="K1720" s="104"/>
    </row>
    <row r="1721" spans="1:11" ht="12.75" hidden="1">
      <c r="A1721" s="16"/>
      <c r="I1721" s="26"/>
      <c r="K1721" s="104"/>
    </row>
    <row r="1722" spans="1:11" ht="12.75" hidden="1">
      <c r="A1722" s="16"/>
      <c r="I1722" s="26"/>
      <c r="K1722" s="104"/>
    </row>
    <row r="1723" spans="1:11" ht="12.75" hidden="1">
      <c r="A1723" s="16"/>
      <c r="I1723" s="26"/>
      <c r="K1723" s="104"/>
    </row>
    <row r="1724" spans="1:11" ht="12.75" hidden="1">
      <c r="A1724" s="16"/>
      <c r="I1724" s="26"/>
      <c r="K1724" s="104"/>
    </row>
    <row r="1725" spans="1:11" ht="12.75" hidden="1">
      <c r="A1725" s="16"/>
      <c r="I1725" s="26"/>
      <c r="K1725" s="104"/>
    </row>
    <row r="1726" spans="1:11" ht="12.75" hidden="1">
      <c r="A1726" s="16"/>
      <c r="I1726" s="26"/>
      <c r="K1726" s="104"/>
    </row>
    <row r="1727" spans="1:11" ht="12.75" hidden="1">
      <c r="A1727" s="16"/>
      <c r="I1727" s="26"/>
      <c r="K1727" s="104"/>
    </row>
    <row r="1728" spans="1:11" ht="12.75" hidden="1">
      <c r="A1728" s="16"/>
      <c r="I1728" s="26"/>
      <c r="K1728" s="104"/>
    </row>
    <row r="1729" spans="1:11" ht="12.75" hidden="1">
      <c r="A1729" s="16"/>
      <c r="B1729" s="10"/>
      <c r="I1729" s="26"/>
      <c r="K1729" s="104"/>
    </row>
    <row r="1730" spans="1:11" ht="12.75" hidden="1">
      <c r="A1730" s="16"/>
      <c r="B1730" s="9"/>
      <c r="I1730" s="26"/>
      <c r="K1730" s="104"/>
    </row>
    <row r="1731" spans="1:11" ht="12.75" hidden="1">
      <c r="A1731" s="16"/>
      <c r="B1731" s="9"/>
      <c r="I1731" s="26"/>
      <c r="K1731" s="104"/>
    </row>
    <row r="1732" spans="1:11" ht="12.75" hidden="1">
      <c r="A1732" s="16"/>
      <c r="I1732" s="26"/>
      <c r="K1732" s="104"/>
    </row>
    <row r="1733" spans="1:11" ht="12.75" hidden="1">
      <c r="A1733" s="16"/>
      <c r="B1733" s="11"/>
      <c r="I1733" s="26"/>
      <c r="K1733" s="104"/>
    </row>
    <row r="1734" spans="1:11" ht="12.75" hidden="1">
      <c r="A1734" s="16"/>
      <c r="B1734" s="11"/>
      <c r="I1734" s="26"/>
      <c r="K1734" s="104"/>
    </row>
    <row r="1735" spans="1:11" ht="12.75" hidden="1">
      <c r="A1735" s="16"/>
      <c r="B1735" s="11"/>
      <c r="I1735" s="26"/>
      <c r="K1735" s="104"/>
    </row>
    <row r="1736" spans="1:11" ht="12.75" hidden="1">
      <c r="A1736" s="16"/>
      <c r="B1736" s="11"/>
      <c r="I1736" s="26"/>
      <c r="K1736" s="104"/>
    </row>
    <row r="1737" spans="1:11" ht="12.75" hidden="1">
      <c r="A1737" s="16"/>
      <c r="B1737" s="11"/>
      <c r="I1737" s="26"/>
      <c r="K1737" s="104"/>
    </row>
    <row r="1738" spans="1:11" ht="12.75" hidden="1">
      <c r="A1738" s="16"/>
      <c r="B1738" s="11"/>
      <c r="I1738" s="26"/>
      <c r="K1738" s="104"/>
    </row>
    <row r="1739" spans="1:11" ht="12.75" hidden="1">
      <c r="A1739" s="16"/>
      <c r="B1739" s="11"/>
      <c r="I1739" s="26"/>
      <c r="K1739" s="104"/>
    </row>
    <row r="1740" spans="1:11" ht="12.75" hidden="1">
      <c r="A1740" s="16"/>
      <c r="B1740" s="11"/>
      <c r="I1740" s="26"/>
      <c r="K1740" s="104"/>
    </row>
    <row r="1741" spans="1:11" ht="12.75" hidden="1">
      <c r="A1741" s="16"/>
      <c r="B1741" s="11"/>
      <c r="I1741" s="26"/>
      <c r="K1741" s="104"/>
    </row>
    <row r="1742" spans="1:11" ht="12.75" hidden="1">
      <c r="A1742" s="16"/>
      <c r="B1742" s="11"/>
      <c r="I1742" s="26"/>
      <c r="K1742" s="104"/>
    </row>
    <row r="1743" spans="1:11" ht="12.75" hidden="1">
      <c r="A1743" s="16"/>
      <c r="B1743" s="11"/>
      <c r="I1743" s="26"/>
      <c r="K1743" s="104"/>
    </row>
    <row r="1744" spans="1:11" ht="12.75" hidden="1">
      <c r="A1744" s="16"/>
      <c r="B1744" s="11"/>
      <c r="I1744" s="26"/>
      <c r="K1744" s="104"/>
    </row>
    <row r="1745" spans="1:11" ht="12.75" hidden="1">
      <c r="A1745" s="16"/>
      <c r="I1745" s="26"/>
      <c r="K1745" s="104"/>
    </row>
    <row r="1746" spans="1:11" ht="12.75" hidden="1">
      <c r="A1746" s="16"/>
      <c r="I1746" s="26"/>
      <c r="K1746" s="104"/>
    </row>
    <row r="1747" spans="1:11" ht="12.75" hidden="1">
      <c r="A1747" s="16"/>
      <c r="I1747" s="26"/>
      <c r="K1747" s="104"/>
    </row>
    <row r="1748" spans="1:11" ht="12.75" hidden="1">
      <c r="A1748" s="16"/>
      <c r="I1748" s="26"/>
      <c r="K1748" s="104"/>
    </row>
    <row r="1749" spans="1:11" ht="12.75" hidden="1">
      <c r="A1749" s="16"/>
      <c r="I1749" s="26"/>
      <c r="K1749" s="104"/>
    </row>
    <row r="1750" spans="1:11" ht="12.75" hidden="1">
      <c r="A1750" s="16"/>
      <c r="I1750" s="26"/>
      <c r="K1750" s="104"/>
    </row>
    <row r="1751" spans="1:11" ht="12.75" hidden="1">
      <c r="A1751" s="16"/>
      <c r="I1751" s="26"/>
      <c r="K1751" s="104"/>
    </row>
    <row r="1752" spans="1:11" ht="12.75" hidden="1">
      <c r="A1752" s="16"/>
      <c r="I1752" s="26"/>
      <c r="K1752" s="104"/>
    </row>
    <row r="1753" spans="1:11" ht="12.75" hidden="1">
      <c r="A1753" s="16"/>
      <c r="I1753" s="26"/>
      <c r="K1753" s="104"/>
    </row>
    <row r="1754" spans="1:11" ht="12.75" hidden="1">
      <c r="A1754" s="16"/>
      <c r="I1754" s="26"/>
      <c r="K1754" s="104"/>
    </row>
    <row r="1755" spans="1:11" ht="12.75" hidden="1">
      <c r="A1755" s="16"/>
      <c r="I1755" s="26"/>
      <c r="K1755" s="104"/>
    </row>
    <row r="1756" spans="1:11" ht="12.75" hidden="1">
      <c r="A1756" s="16"/>
      <c r="I1756" s="26"/>
      <c r="K1756" s="104"/>
    </row>
    <row r="1757" spans="1:11" ht="12.75" hidden="1">
      <c r="A1757" s="16"/>
      <c r="I1757" s="26"/>
      <c r="K1757" s="104"/>
    </row>
    <row r="1758" spans="1:11" ht="12.75" hidden="1">
      <c r="A1758" s="16"/>
      <c r="I1758" s="26"/>
      <c r="K1758" s="104"/>
    </row>
    <row r="1759" spans="1:11" ht="12.75" hidden="1">
      <c r="A1759" s="16"/>
      <c r="I1759" s="26"/>
      <c r="K1759" s="104"/>
    </row>
    <row r="1760" spans="1:11" ht="12.75" hidden="1">
      <c r="A1760" s="16"/>
      <c r="I1760" s="26"/>
      <c r="K1760" s="104"/>
    </row>
    <row r="1761" spans="1:11" ht="12.75" hidden="1">
      <c r="A1761" s="16"/>
      <c r="I1761" s="26"/>
      <c r="K1761" s="104"/>
    </row>
    <row r="1762" spans="1:11" ht="12.75" hidden="1">
      <c r="A1762" s="16"/>
      <c r="I1762" s="26"/>
      <c r="K1762" s="104"/>
    </row>
    <row r="1763" spans="1:11" ht="12.75" hidden="1">
      <c r="A1763" s="16"/>
      <c r="I1763" s="26"/>
      <c r="K1763" s="104"/>
    </row>
    <row r="1764" spans="1:11" ht="12.75" hidden="1">
      <c r="A1764" s="16"/>
      <c r="I1764" s="26"/>
      <c r="K1764" s="104"/>
    </row>
    <row r="1765" spans="1:11" ht="12.75" hidden="1">
      <c r="A1765" s="16"/>
      <c r="I1765" s="26"/>
      <c r="K1765" s="104"/>
    </row>
    <row r="1766" spans="1:11" ht="12.75" hidden="1">
      <c r="A1766" s="16"/>
      <c r="I1766" s="26"/>
      <c r="K1766" s="104"/>
    </row>
    <row r="1767" spans="1:11" ht="12.75" hidden="1">
      <c r="A1767" s="16"/>
      <c r="I1767" s="26"/>
      <c r="K1767" s="104"/>
    </row>
    <row r="1768" spans="1:11" ht="12.75" hidden="1">
      <c r="A1768" s="16"/>
      <c r="I1768" s="26"/>
      <c r="K1768" s="104"/>
    </row>
    <row r="1769" spans="1:11" ht="12.75" hidden="1">
      <c r="A1769" s="16"/>
      <c r="I1769" s="26"/>
      <c r="K1769" s="104"/>
    </row>
    <row r="1770" spans="1:11" ht="12.75" hidden="1">
      <c r="A1770" s="16"/>
      <c r="I1770" s="26"/>
      <c r="K1770" s="104"/>
    </row>
    <row r="1771" spans="1:11" ht="12.75" hidden="1">
      <c r="A1771" s="16"/>
      <c r="I1771" s="26"/>
      <c r="K1771" s="104"/>
    </row>
    <row r="1772" spans="1:11" ht="12.75" hidden="1">
      <c r="A1772" s="16"/>
      <c r="I1772" s="26"/>
      <c r="K1772" s="104"/>
    </row>
    <row r="1773" spans="1:11" ht="12.75" hidden="1">
      <c r="A1773" s="16"/>
      <c r="I1773" s="26"/>
      <c r="K1773" s="104"/>
    </row>
    <row r="1774" spans="1:11" ht="12.75" hidden="1">
      <c r="A1774" s="16"/>
      <c r="I1774" s="26"/>
      <c r="K1774" s="104"/>
    </row>
    <row r="1775" spans="1:11" ht="12.75" hidden="1">
      <c r="A1775" s="16"/>
      <c r="I1775" s="26"/>
      <c r="K1775" s="104"/>
    </row>
    <row r="1776" spans="1:11" ht="12.75" hidden="1">
      <c r="A1776" s="16"/>
      <c r="I1776" s="26"/>
      <c r="K1776" s="104"/>
    </row>
    <row r="1777" spans="1:11" ht="12.75" hidden="1">
      <c r="A1777" s="16"/>
      <c r="I1777" s="26"/>
      <c r="K1777" s="104"/>
    </row>
    <row r="1778" spans="1:11" ht="12.75" hidden="1">
      <c r="A1778" s="16"/>
      <c r="I1778" s="26"/>
      <c r="K1778" s="104"/>
    </row>
    <row r="1779" spans="1:11" ht="12.75" hidden="1">
      <c r="A1779" s="16"/>
      <c r="I1779" s="26"/>
      <c r="K1779" s="104"/>
    </row>
    <row r="1780" spans="1:11" ht="12.75" hidden="1">
      <c r="A1780" s="16"/>
      <c r="I1780" s="26"/>
      <c r="K1780" s="104"/>
    </row>
    <row r="1781" spans="1:11" ht="12.75" hidden="1">
      <c r="A1781" s="16"/>
      <c r="I1781" s="26"/>
      <c r="K1781" s="104"/>
    </row>
    <row r="1782" spans="1:11" ht="12.75" hidden="1">
      <c r="A1782" s="16"/>
      <c r="I1782" s="26"/>
      <c r="K1782" s="104"/>
    </row>
    <row r="1783" spans="1:11" ht="12.75" hidden="1">
      <c r="A1783" s="16"/>
      <c r="I1783" s="26"/>
      <c r="K1783" s="104"/>
    </row>
    <row r="1784" spans="1:11" ht="12.75" hidden="1">
      <c r="A1784" s="16"/>
      <c r="I1784" s="26"/>
      <c r="K1784" s="104"/>
    </row>
    <row r="1785" spans="1:11" ht="12.75" hidden="1">
      <c r="A1785" s="16"/>
      <c r="I1785" s="26"/>
      <c r="K1785" s="104"/>
    </row>
    <row r="1786" spans="1:11" ht="12.75" hidden="1">
      <c r="A1786" s="16"/>
      <c r="I1786" s="26"/>
      <c r="K1786" s="104"/>
    </row>
    <row r="1787" spans="1:11" ht="12.75" hidden="1">
      <c r="A1787" s="16"/>
      <c r="I1787" s="26"/>
      <c r="K1787" s="104"/>
    </row>
    <row r="1788" spans="1:11" ht="12.75" hidden="1">
      <c r="A1788" s="16"/>
      <c r="I1788" s="26"/>
      <c r="K1788" s="104"/>
    </row>
    <row r="1789" spans="1:11" ht="12.75" hidden="1">
      <c r="A1789" s="16"/>
      <c r="I1789" s="26"/>
      <c r="K1789" s="104"/>
    </row>
    <row r="1790" spans="1:11" ht="12.75" hidden="1">
      <c r="A1790" s="16"/>
      <c r="I1790" s="26"/>
      <c r="K1790" s="104"/>
    </row>
    <row r="1791" spans="1:11" ht="12.75" hidden="1">
      <c r="A1791" s="16"/>
      <c r="I1791" s="26"/>
      <c r="K1791" s="104"/>
    </row>
    <row r="1792" spans="1:11" ht="12.75" hidden="1">
      <c r="A1792" s="16"/>
      <c r="I1792" s="26"/>
      <c r="K1792" s="104"/>
    </row>
    <row r="1793" spans="1:11" ht="12.75" hidden="1">
      <c r="A1793" s="16"/>
      <c r="I1793" s="26"/>
      <c r="K1793" s="104"/>
    </row>
    <row r="1794" spans="1:11" ht="12.75" hidden="1">
      <c r="A1794" s="16"/>
      <c r="I1794" s="26"/>
      <c r="K1794" s="104"/>
    </row>
    <row r="1795" spans="1:11" ht="12.75" hidden="1">
      <c r="A1795" s="16"/>
      <c r="I1795" s="26"/>
      <c r="K1795" s="104"/>
    </row>
    <row r="1796" spans="1:11" ht="12.75" hidden="1">
      <c r="A1796" s="16"/>
      <c r="I1796" s="26"/>
      <c r="K1796" s="104"/>
    </row>
    <row r="1797" spans="1:11" ht="12.75" hidden="1">
      <c r="A1797" s="16"/>
      <c r="I1797" s="26"/>
      <c r="K1797" s="104"/>
    </row>
    <row r="1798" spans="1:11" ht="12.75" hidden="1">
      <c r="A1798" s="16"/>
      <c r="I1798" s="26"/>
      <c r="K1798" s="104"/>
    </row>
    <row r="1799" spans="1:11" ht="12.75" hidden="1">
      <c r="A1799" s="16"/>
      <c r="I1799" s="26"/>
      <c r="K1799" s="104"/>
    </row>
    <row r="1800" spans="1:11" ht="12.75" hidden="1">
      <c r="A1800" s="16"/>
      <c r="I1800" s="26"/>
      <c r="K1800" s="104"/>
    </row>
    <row r="1801" spans="1:11" ht="12.75" hidden="1">
      <c r="A1801" s="16"/>
      <c r="I1801" s="26"/>
      <c r="K1801" s="104"/>
    </row>
    <row r="1802" spans="1:11" ht="12.75" hidden="1">
      <c r="A1802" s="16"/>
      <c r="I1802" s="26"/>
      <c r="K1802" s="104"/>
    </row>
    <row r="1803" spans="1:11" ht="12.75" hidden="1">
      <c r="A1803" s="16"/>
      <c r="I1803" s="26"/>
      <c r="K1803" s="104"/>
    </row>
    <row r="1804" spans="1:11" ht="12.75" hidden="1">
      <c r="A1804" s="16"/>
      <c r="I1804" s="26"/>
      <c r="K1804" s="104"/>
    </row>
    <row r="1805" spans="1:11" ht="12.75" hidden="1">
      <c r="A1805" s="16"/>
      <c r="I1805" s="26"/>
      <c r="K1805" s="104"/>
    </row>
    <row r="1806" spans="1:11" ht="12.75" hidden="1">
      <c r="A1806" s="16"/>
      <c r="I1806" s="26"/>
      <c r="K1806" s="104"/>
    </row>
    <row r="1807" spans="1:11" ht="12.75" hidden="1">
      <c r="A1807" s="16"/>
      <c r="B1807" s="10"/>
      <c r="I1807" s="26"/>
      <c r="K1807" s="104"/>
    </row>
    <row r="1808" spans="1:11" ht="12.75" hidden="1">
      <c r="A1808" s="16"/>
      <c r="B1808" s="9"/>
      <c r="I1808" s="26"/>
      <c r="K1808" s="104"/>
    </row>
    <row r="1809" spans="1:11" ht="12.75" hidden="1">
      <c r="A1809" s="16"/>
      <c r="B1809" s="9"/>
      <c r="I1809" s="26"/>
      <c r="K1809" s="104"/>
    </row>
    <row r="1810" spans="1:11" ht="12.75" hidden="1">
      <c r="A1810" s="16"/>
      <c r="I1810" s="26"/>
      <c r="K1810" s="104"/>
    </row>
    <row r="1811" spans="1:11" ht="12.75" hidden="1">
      <c r="A1811" s="16"/>
      <c r="B1811" s="11"/>
      <c r="I1811" s="26"/>
      <c r="K1811" s="104"/>
    </row>
    <row r="1812" spans="1:11" ht="12.75" hidden="1">
      <c r="A1812" s="16"/>
      <c r="B1812" s="11"/>
      <c r="I1812" s="26"/>
      <c r="K1812" s="104"/>
    </row>
    <row r="1813" spans="1:11" ht="12.75" hidden="1">
      <c r="A1813" s="16"/>
      <c r="B1813" s="11"/>
      <c r="I1813" s="26"/>
      <c r="K1813" s="104"/>
    </row>
    <row r="1814" spans="1:11" ht="12.75" hidden="1">
      <c r="A1814" s="16"/>
      <c r="B1814" s="11"/>
      <c r="I1814" s="26"/>
      <c r="K1814" s="104"/>
    </row>
    <row r="1815" spans="1:11" ht="12.75" hidden="1">
      <c r="A1815" s="16"/>
      <c r="B1815" s="11"/>
      <c r="I1815" s="26"/>
      <c r="K1815" s="104"/>
    </row>
    <row r="1816" spans="1:11" ht="12.75" hidden="1">
      <c r="A1816" s="16"/>
      <c r="B1816" s="11"/>
      <c r="I1816" s="26"/>
      <c r="K1816" s="104"/>
    </row>
    <row r="1817" spans="1:11" ht="12.75" hidden="1">
      <c r="A1817" s="16"/>
      <c r="B1817" s="11"/>
      <c r="I1817" s="26"/>
      <c r="K1817" s="104"/>
    </row>
    <row r="1818" spans="1:11" ht="12.75" hidden="1">
      <c r="A1818" s="16"/>
      <c r="B1818" s="11"/>
      <c r="I1818" s="26"/>
      <c r="K1818" s="104"/>
    </row>
    <row r="1819" spans="1:11" ht="12.75" hidden="1">
      <c r="A1819" s="16"/>
      <c r="B1819" s="11"/>
      <c r="I1819" s="26"/>
      <c r="K1819" s="104"/>
    </row>
    <row r="1820" spans="1:11" ht="12.75" hidden="1">
      <c r="A1820" s="16"/>
      <c r="B1820" s="11"/>
      <c r="I1820" s="26"/>
      <c r="K1820" s="104"/>
    </row>
    <row r="1821" spans="1:11" ht="12.75" hidden="1">
      <c r="A1821" s="16"/>
      <c r="B1821" s="11"/>
      <c r="I1821" s="26"/>
      <c r="K1821" s="104"/>
    </row>
    <row r="1822" spans="1:11" ht="12.75" hidden="1">
      <c r="A1822" s="16"/>
      <c r="B1822" s="11"/>
      <c r="I1822" s="26"/>
      <c r="K1822" s="104"/>
    </row>
    <row r="1823" spans="1:11" ht="12.75" hidden="1">
      <c r="A1823" s="16"/>
      <c r="B1823" s="11"/>
      <c r="I1823" s="26"/>
      <c r="K1823" s="104"/>
    </row>
    <row r="1824" spans="1:11" ht="12.75" hidden="1">
      <c r="A1824" s="16"/>
      <c r="B1824" s="11"/>
      <c r="I1824" s="26"/>
      <c r="K1824" s="104"/>
    </row>
    <row r="1825" spans="1:11" ht="12.75" hidden="1">
      <c r="A1825" s="16"/>
      <c r="B1825" s="11"/>
      <c r="I1825" s="26"/>
      <c r="K1825" s="104"/>
    </row>
    <row r="1826" spans="1:11" ht="12.75" hidden="1">
      <c r="A1826" s="16"/>
      <c r="B1826" s="11"/>
      <c r="I1826" s="26"/>
      <c r="K1826" s="104"/>
    </row>
    <row r="1827" spans="1:11" ht="12.75" hidden="1">
      <c r="A1827" s="16"/>
      <c r="B1827" s="11"/>
      <c r="I1827" s="26"/>
      <c r="K1827" s="104"/>
    </row>
    <row r="1828" spans="1:11" ht="12.75" hidden="1">
      <c r="A1828" s="16"/>
      <c r="B1828" s="11"/>
      <c r="I1828" s="26"/>
      <c r="K1828" s="104"/>
    </row>
    <row r="1829" spans="1:11" ht="12.75" hidden="1">
      <c r="A1829" s="16"/>
      <c r="I1829" s="26"/>
      <c r="K1829" s="104"/>
    </row>
    <row r="1830" spans="1:11" ht="12.75" hidden="1">
      <c r="A1830" s="16"/>
      <c r="B1830" s="9"/>
      <c r="I1830" s="26"/>
      <c r="K1830" s="104"/>
    </row>
    <row r="1831" spans="1:11" ht="12.75" hidden="1">
      <c r="A1831" s="16"/>
      <c r="I1831" s="26"/>
      <c r="K1831" s="104"/>
    </row>
    <row r="1832" spans="1:11" ht="12.75" hidden="1">
      <c r="A1832" s="16"/>
      <c r="I1832" s="26"/>
      <c r="K1832" s="104"/>
    </row>
    <row r="1833" spans="1:11" ht="12.75" hidden="1">
      <c r="A1833" s="16"/>
      <c r="I1833" s="26"/>
      <c r="K1833" s="104"/>
    </row>
    <row r="1834" spans="1:11" ht="12.75" hidden="1">
      <c r="A1834" s="16"/>
      <c r="I1834" s="26"/>
      <c r="K1834" s="104"/>
    </row>
    <row r="1835" spans="1:11" ht="12.75" hidden="1">
      <c r="A1835" s="16"/>
      <c r="I1835" s="26"/>
      <c r="K1835" s="104"/>
    </row>
    <row r="1836" spans="1:11" ht="12.75" hidden="1">
      <c r="A1836" s="16"/>
      <c r="I1836" s="26"/>
      <c r="K1836" s="104"/>
    </row>
    <row r="1837" spans="1:11" ht="12.75" hidden="1">
      <c r="A1837" s="16"/>
      <c r="I1837" s="26"/>
      <c r="K1837" s="104"/>
    </row>
    <row r="1838" spans="1:11" ht="12.75" hidden="1">
      <c r="A1838" s="16"/>
      <c r="I1838" s="26"/>
      <c r="K1838" s="104"/>
    </row>
    <row r="1839" spans="1:11" ht="12.75" hidden="1">
      <c r="A1839" s="16"/>
      <c r="I1839" s="26"/>
      <c r="K1839" s="104"/>
    </row>
    <row r="1840" spans="1:11" ht="12.75" hidden="1">
      <c r="A1840" s="16"/>
      <c r="I1840" s="26"/>
      <c r="K1840" s="104"/>
    </row>
    <row r="1841" spans="1:11" ht="12.75" hidden="1">
      <c r="A1841" s="16"/>
      <c r="I1841" s="26"/>
      <c r="K1841" s="104"/>
    </row>
    <row r="1842" spans="1:11" ht="12.75" hidden="1">
      <c r="A1842" s="16"/>
      <c r="I1842" s="26"/>
      <c r="K1842" s="104"/>
    </row>
    <row r="1843" spans="1:11" ht="12.75" hidden="1">
      <c r="A1843" s="16"/>
      <c r="I1843" s="26"/>
      <c r="K1843" s="104"/>
    </row>
    <row r="1844" spans="1:11" ht="12.75" hidden="1">
      <c r="A1844" s="16"/>
      <c r="I1844" s="26"/>
      <c r="K1844" s="104"/>
    </row>
    <row r="1845" spans="1:11" ht="12.75" hidden="1">
      <c r="A1845" s="16"/>
      <c r="I1845" s="26"/>
      <c r="K1845" s="104"/>
    </row>
    <row r="1846" spans="1:11" ht="12.75" hidden="1">
      <c r="A1846" s="16"/>
      <c r="I1846" s="26"/>
      <c r="K1846" s="104"/>
    </row>
    <row r="1847" spans="1:11" ht="12.75" hidden="1">
      <c r="A1847" s="16"/>
      <c r="I1847" s="26"/>
      <c r="K1847" s="104"/>
    </row>
    <row r="1848" spans="1:11" ht="12.75" hidden="1">
      <c r="A1848" s="16"/>
      <c r="I1848" s="26"/>
      <c r="K1848" s="104"/>
    </row>
    <row r="1849" spans="1:11" ht="12.75" hidden="1">
      <c r="A1849" s="16"/>
      <c r="I1849" s="26"/>
      <c r="K1849" s="104"/>
    </row>
    <row r="1850" spans="1:11" ht="12.75" hidden="1">
      <c r="A1850" s="16"/>
      <c r="I1850" s="26"/>
      <c r="K1850" s="104"/>
    </row>
    <row r="1851" spans="1:11" ht="12.75" hidden="1">
      <c r="A1851" s="16"/>
      <c r="I1851" s="26"/>
      <c r="K1851" s="104"/>
    </row>
    <row r="1852" spans="1:11" ht="12.75" hidden="1">
      <c r="A1852" s="16"/>
      <c r="I1852" s="26"/>
      <c r="K1852" s="104"/>
    </row>
    <row r="1853" spans="1:11" ht="12.75" hidden="1">
      <c r="A1853" s="16"/>
      <c r="I1853" s="26"/>
      <c r="K1853" s="104"/>
    </row>
    <row r="1854" spans="1:11" ht="12.75" hidden="1">
      <c r="A1854" s="16"/>
      <c r="I1854" s="26"/>
      <c r="K1854" s="104"/>
    </row>
    <row r="1855" spans="1:11" ht="12.75" hidden="1">
      <c r="A1855" s="16"/>
      <c r="I1855" s="26"/>
      <c r="K1855" s="104"/>
    </row>
    <row r="1856" spans="1:11" ht="12.75" hidden="1">
      <c r="A1856" s="16"/>
      <c r="I1856" s="26"/>
      <c r="K1856" s="104"/>
    </row>
    <row r="1857" spans="1:11" ht="12.75" hidden="1">
      <c r="A1857" s="16"/>
      <c r="I1857" s="26"/>
      <c r="K1857" s="104"/>
    </row>
    <row r="1858" spans="1:11" ht="12.75" hidden="1">
      <c r="A1858" s="16"/>
      <c r="I1858" s="26"/>
      <c r="K1858" s="104"/>
    </row>
    <row r="1859" spans="1:11" ht="12.75" hidden="1">
      <c r="A1859" s="16"/>
      <c r="I1859" s="26"/>
      <c r="K1859" s="104"/>
    </row>
    <row r="1860" spans="1:11" ht="12.75" hidden="1">
      <c r="A1860" s="16"/>
      <c r="I1860" s="26"/>
      <c r="K1860" s="104"/>
    </row>
    <row r="1861" spans="1:11" ht="12.75" hidden="1">
      <c r="A1861" s="16"/>
      <c r="I1861" s="26"/>
      <c r="K1861" s="104"/>
    </row>
    <row r="1862" spans="1:11" ht="12.75" hidden="1">
      <c r="A1862" s="16"/>
      <c r="I1862" s="26"/>
      <c r="K1862" s="104"/>
    </row>
    <row r="1863" spans="1:11" ht="12.75" hidden="1">
      <c r="A1863" s="16"/>
      <c r="I1863" s="26"/>
      <c r="K1863" s="104"/>
    </row>
    <row r="1864" spans="1:11" ht="12.75" hidden="1">
      <c r="A1864" s="16"/>
      <c r="I1864" s="26"/>
      <c r="K1864" s="104"/>
    </row>
    <row r="1865" spans="1:11" ht="12.75" hidden="1">
      <c r="A1865" s="16"/>
      <c r="I1865" s="26"/>
      <c r="K1865" s="104"/>
    </row>
    <row r="1866" spans="1:11" ht="12.75" hidden="1">
      <c r="A1866" s="16"/>
      <c r="I1866" s="26"/>
      <c r="K1866" s="104"/>
    </row>
    <row r="1867" spans="1:11" ht="12.75" hidden="1">
      <c r="A1867" s="16"/>
      <c r="I1867" s="26"/>
      <c r="K1867" s="104"/>
    </row>
    <row r="1868" spans="1:11" ht="12.75" hidden="1">
      <c r="A1868" s="16"/>
      <c r="I1868" s="26"/>
      <c r="K1868" s="104"/>
    </row>
    <row r="1869" spans="1:11" ht="12.75" hidden="1">
      <c r="A1869" s="16"/>
      <c r="I1869" s="26"/>
      <c r="K1869" s="104"/>
    </row>
    <row r="1870" spans="1:11" ht="12.75" hidden="1">
      <c r="A1870" s="16"/>
      <c r="I1870" s="26"/>
      <c r="K1870" s="104"/>
    </row>
    <row r="1871" spans="1:11" ht="12.75" hidden="1">
      <c r="A1871" s="16"/>
      <c r="I1871" s="26"/>
      <c r="K1871" s="104"/>
    </row>
    <row r="1872" spans="1:11" ht="12.75" hidden="1">
      <c r="A1872" s="16"/>
      <c r="I1872" s="26"/>
      <c r="K1872" s="104"/>
    </row>
    <row r="1873" spans="1:11" ht="12.75" hidden="1">
      <c r="A1873" s="16"/>
      <c r="I1873" s="26"/>
      <c r="K1873" s="104"/>
    </row>
    <row r="1874" spans="1:11" ht="12.75" hidden="1">
      <c r="A1874" s="16"/>
      <c r="I1874" s="26"/>
      <c r="K1874" s="104"/>
    </row>
    <row r="1875" spans="1:11" ht="12.75" hidden="1">
      <c r="A1875" s="16"/>
      <c r="I1875" s="26"/>
      <c r="K1875" s="104"/>
    </row>
    <row r="1876" spans="1:11" ht="12.75" hidden="1">
      <c r="A1876" s="16"/>
      <c r="I1876" s="26"/>
      <c r="K1876" s="104"/>
    </row>
    <row r="1877" spans="1:11" ht="12.75" hidden="1">
      <c r="A1877" s="16"/>
      <c r="I1877" s="26"/>
      <c r="K1877" s="104"/>
    </row>
    <row r="1878" spans="1:11" ht="12.75" hidden="1">
      <c r="A1878" s="16"/>
      <c r="I1878" s="26"/>
      <c r="K1878" s="104"/>
    </row>
    <row r="1879" spans="1:11" ht="12.75" hidden="1">
      <c r="A1879" s="16"/>
      <c r="I1879" s="26"/>
      <c r="K1879" s="104"/>
    </row>
    <row r="1880" spans="1:11" ht="12.75" hidden="1">
      <c r="A1880" s="16"/>
      <c r="I1880" s="26"/>
      <c r="K1880" s="104"/>
    </row>
    <row r="1881" spans="1:11" ht="12.75" hidden="1">
      <c r="A1881" s="16"/>
      <c r="I1881" s="26"/>
      <c r="K1881" s="104"/>
    </row>
    <row r="1882" spans="1:11" ht="12.75" hidden="1">
      <c r="A1882" s="16"/>
      <c r="I1882" s="26"/>
      <c r="K1882" s="104"/>
    </row>
    <row r="1883" spans="1:11" ht="12.75" hidden="1">
      <c r="A1883" s="16"/>
      <c r="I1883" s="26"/>
      <c r="K1883" s="104"/>
    </row>
    <row r="1884" spans="1:11" ht="12.75" hidden="1">
      <c r="A1884" s="16"/>
      <c r="I1884" s="26"/>
      <c r="K1884" s="104"/>
    </row>
    <row r="1885" spans="1:11" ht="12.75" hidden="1">
      <c r="A1885" s="16"/>
      <c r="I1885" s="26"/>
      <c r="K1885" s="104"/>
    </row>
    <row r="1886" spans="1:11" ht="12.75" hidden="1">
      <c r="A1886" s="16"/>
      <c r="I1886" s="26"/>
      <c r="K1886" s="104"/>
    </row>
    <row r="1887" spans="1:11" ht="12.75" hidden="1">
      <c r="A1887" s="16"/>
      <c r="I1887" s="26"/>
      <c r="K1887" s="104"/>
    </row>
    <row r="1888" spans="1:11" ht="12.75" hidden="1">
      <c r="A1888" s="16"/>
      <c r="I1888" s="26"/>
      <c r="K1888" s="104"/>
    </row>
    <row r="1889" spans="1:11" ht="12.75" hidden="1">
      <c r="A1889" s="16"/>
      <c r="I1889" s="26"/>
      <c r="K1889" s="104"/>
    </row>
    <row r="1890" spans="1:11" ht="12.75" hidden="1">
      <c r="A1890" s="16"/>
      <c r="I1890" s="26"/>
      <c r="K1890" s="104"/>
    </row>
    <row r="1891" spans="1:11" ht="12.75" hidden="1">
      <c r="A1891" s="16"/>
      <c r="I1891" s="26"/>
      <c r="K1891" s="104"/>
    </row>
    <row r="1892" spans="1:11" ht="12.75" hidden="1">
      <c r="A1892" s="16"/>
      <c r="I1892" s="26"/>
      <c r="K1892" s="104"/>
    </row>
    <row r="1893" spans="1:11" ht="12.75" hidden="1">
      <c r="A1893" s="16"/>
      <c r="I1893" s="26"/>
      <c r="K1893" s="104"/>
    </row>
    <row r="1894" spans="1:11" ht="12.75" hidden="1">
      <c r="A1894" s="16"/>
      <c r="I1894" s="26"/>
      <c r="K1894" s="104"/>
    </row>
    <row r="1895" spans="1:11" ht="12.75" hidden="1">
      <c r="A1895" s="16"/>
      <c r="I1895" s="26"/>
      <c r="K1895" s="104"/>
    </row>
    <row r="1896" spans="1:11" ht="12.75" hidden="1">
      <c r="A1896" s="16"/>
      <c r="I1896" s="26"/>
      <c r="K1896" s="104"/>
    </row>
    <row r="1897" spans="1:11" ht="12.75" hidden="1">
      <c r="A1897" s="16"/>
      <c r="I1897" s="26"/>
      <c r="K1897" s="104"/>
    </row>
    <row r="1898" spans="1:11" ht="12.75" hidden="1">
      <c r="A1898" s="16"/>
      <c r="I1898" s="26"/>
      <c r="K1898" s="104"/>
    </row>
    <row r="1899" spans="1:11" ht="12.75" hidden="1">
      <c r="A1899" s="16"/>
      <c r="I1899" s="26"/>
      <c r="K1899" s="104"/>
    </row>
    <row r="1900" spans="1:11" ht="12.75" hidden="1">
      <c r="A1900" s="16"/>
      <c r="I1900" s="26"/>
      <c r="K1900" s="104"/>
    </row>
    <row r="1901" spans="1:11" ht="12.75" hidden="1">
      <c r="A1901" s="16"/>
      <c r="I1901" s="26"/>
      <c r="K1901" s="104"/>
    </row>
    <row r="1902" spans="1:11" ht="12.75" hidden="1">
      <c r="A1902" s="16"/>
      <c r="I1902" s="26"/>
      <c r="K1902" s="104"/>
    </row>
    <row r="1903" spans="1:11" ht="12.75" hidden="1">
      <c r="A1903" s="16"/>
      <c r="I1903" s="26"/>
      <c r="K1903" s="104"/>
    </row>
    <row r="1904" spans="1:11" ht="12.75" hidden="1">
      <c r="A1904" s="16"/>
      <c r="I1904" s="26"/>
      <c r="K1904" s="104"/>
    </row>
    <row r="1905" spans="1:11" ht="12.75" hidden="1">
      <c r="A1905" s="16"/>
      <c r="I1905" s="26"/>
      <c r="K1905" s="104"/>
    </row>
    <row r="1906" spans="1:11" ht="12.75" hidden="1">
      <c r="A1906" s="16"/>
      <c r="I1906" s="26"/>
      <c r="K1906" s="104"/>
    </row>
    <row r="1907" spans="1:11" ht="12.75" hidden="1">
      <c r="A1907" s="16"/>
      <c r="I1907" s="26"/>
      <c r="K1907" s="104"/>
    </row>
    <row r="1908" spans="1:11" ht="12.75" hidden="1">
      <c r="A1908" s="16"/>
      <c r="I1908" s="26"/>
      <c r="K1908" s="104"/>
    </row>
    <row r="1909" spans="1:11" ht="12.75" hidden="1">
      <c r="A1909" s="16"/>
      <c r="I1909" s="26"/>
      <c r="K1909" s="104"/>
    </row>
    <row r="1910" spans="1:11" ht="12.75" hidden="1">
      <c r="A1910" s="16"/>
      <c r="I1910" s="26"/>
      <c r="K1910" s="104"/>
    </row>
    <row r="1911" spans="1:11" ht="12.75" hidden="1">
      <c r="A1911" s="16"/>
      <c r="I1911" s="26"/>
      <c r="K1911" s="104"/>
    </row>
    <row r="1912" spans="1:11" ht="12.75" hidden="1">
      <c r="A1912" s="16"/>
      <c r="I1912" s="26"/>
      <c r="K1912" s="104"/>
    </row>
    <row r="1913" spans="1:11" ht="12.75" hidden="1">
      <c r="A1913" s="16"/>
      <c r="I1913" s="26"/>
      <c r="K1913" s="104"/>
    </row>
    <row r="1914" spans="1:11" ht="12.75" hidden="1">
      <c r="A1914" s="16"/>
      <c r="I1914" s="26"/>
      <c r="K1914" s="104"/>
    </row>
    <row r="1915" spans="1:11" ht="12.75" hidden="1">
      <c r="A1915" s="16"/>
      <c r="I1915" s="26"/>
      <c r="K1915" s="104"/>
    </row>
    <row r="1916" spans="1:11" ht="12.75" hidden="1">
      <c r="A1916" s="16"/>
      <c r="I1916" s="26"/>
      <c r="K1916" s="104"/>
    </row>
    <row r="1917" spans="1:11" ht="12.75" hidden="1">
      <c r="A1917" s="16"/>
      <c r="I1917" s="26"/>
      <c r="K1917" s="104"/>
    </row>
    <row r="1918" spans="1:11" ht="12.75" hidden="1">
      <c r="A1918" s="16"/>
      <c r="I1918" s="26"/>
      <c r="K1918" s="104"/>
    </row>
    <row r="1919" spans="1:11" ht="12.75" hidden="1">
      <c r="A1919" s="16"/>
      <c r="I1919" s="26"/>
      <c r="K1919" s="104"/>
    </row>
    <row r="1920" spans="1:11" ht="12.75" hidden="1">
      <c r="A1920" s="16"/>
      <c r="I1920" s="26"/>
      <c r="K1920" s="104"/>
    </row>
    <row r="1921" spans="1:11" ht="12.75" hidden="1">
      <c r="A1921" s="16"/>
      <c r="I1921" s="26"/>
      <c r="K1921" s="104"/>
    </row>
    <row r="1922" spans="1:11" ht="12.75" hidden="1">
      <c r="A1922" s="16"/>
      <c r="I1922" s="26"/>
      <c r="K1922" s="104"/>
    </row>
    <row r="1923" spans="1:11" ht="12.75" hidden="1">
      <c r="A1923" s="16"/>
      <c r="I1923" s="26"/>
      <c r="K1923" s="104"/>
    </row>
    <row r="1924" spans="1:11" ht="12.75" hidden="1">
      <c r="A1924" s="16"/>
      <c r="I1924" s="26"/>
      <c r="K1924" s="104"/>
    </row>
    <row r="1925" spans="1:11" ht="12.75" hidden="1">
      <c r="A1925" s="16"/>
      <c r="I1925" s="26"/>
      <c r="K1925" s="104"/>
    </row>
    <row r="1926" spans="1:11" ht="12.75" hidden="1">
      <c r="A1926" s="16"/>
      <c r="I1926" s="26"/>
      <c r="K1926" s="104"/>
    </row>
    <row r="1927" spans="1:11" ht="12.75" hidden="1">
      <c r="A1927" s="16"/>
      <c r="I1927" s="26"/>
      <c r="K1927" s="104"/>
    </row>
    <row r="1928" spans="1:11" ht="12.75" hidden="1">
      <c r="A1928" s="16"/>
      <c r="I1928" s="26"/>
      <c r="K1928" s="104"/>
    </row>
    <row r="1929" spans="1:11" ht="12.75" hidden="1">
      <c r="A1929" s="16"/>
      <c r="I1929" s="26"/>
      <c r="K1929" s="104"/>
    </row>
    <row r="1930" spans="1:11" ht="12.75" hidden="1">
      <c r="A1930" s="16"/>
      <c r="I1930" s="26"/>
      <c r="K1930" s="104"/>
    </row>
    <row r="1931" spans="1:11" ht="12.75" hidden="1">
      <c r="A1931" s="16"/>
      <c r="I1931" s="26"/>
      <c r="K1931" s="104"/>
    </row>
    <row r="1932" spans="1:11" ht="12.75" hidden="1">
      <c r="A1932" s="16"/>
      <c r="I1932" s="26"/>
      <c r="K1932" s="104"/>
    </row>
    <row r="1933" spans="1:11" ht="12.75" hidden="1">
      <c r="A1933" s="16"/>
      <c r="I1933" s="26"/>
      <c r="K1933" s="104"/>
    </row>
    <row r="1934" spans="1:11" ht="12.75" hidden="1">
      <c r="A1934" s="16"/>
      <c r="I1934" s="26"/>
      <c r="K1934" s="104"/>
    </row>
    <row r="1935" spans="1:11" ht="12.75" hidden="1">
      <c r="A1935" s="16"/>
      <c r="I1935" s="26"/>
      <c r="K1935" s="104"/>
    </row>
    <row r="1936" spans="1:11" ht="12.75" hidden="1">
      <c r="A1936" s="16"/>
      <c r="I1936" s="26"/>
      <c r="K1936" s="104"/>
    </row>
    <row r="1937" spans="1:11" ht="12.75" hidden="1">
      <c r="A1937" s="16"/>
      <c r="I1937" s="26"/>
      <c r="K1937" s="104"/>
    </row>
    <row r="1938" spans="1:11" ht="12.75" hidden="1">
      <c r="A1938" s="16"/>
      <c r="I1938" s="26"/>
      <c r="K1938" s="104"/>
    </row>
    <row r="1939" spans="1:11" ht="12.75" hidden="1">
      <c r="A1939" s="16"/>
      <c r="I1939" s="26"/>
      <c r="K1939" s="104"/>
    </row>
    <row r="1940" spans="1:11" ht="12.75" hidden="1">
      <c r="A1940" s="16"/>
      <c r="I1940" s="26"/>
      <c r="K1940" s="104"/>
    </row>
    <row r="1941" spans="1:11" ht="12.75" hidden="1">
      <c r="A1941" s="16"/>
      <c r="I1941" s="26"/>
      <c r="K1941" s="104"/>
    </row>
    <row r="1942" spans="1:11" ht="12.75" hidden="1">
      <c r="A1942" s="16"/>
      <c r="I1942" s="26"/>
      <c r="K1942" s="104"/>
    </row>
    <row r="1943" spans="1:11" ht="12.75" hidden="1">
      <c r="A1943" s="16"/>
      <c r="I1943" s="26"/>
      <c r="K1943" s="104"/>
    </row>
    <row r="1944" spans="1:11" ht="12.75" hidden="1">
      <c r="A1944" s="16"/>
      <c r="I1944" s="26"/>
      <c r="K1944" s="104"/>
    </row>
    <row r="1945" spans="1:11" ht="12.75" hidden="1">
      <c r="A1945" s="16"/>
      <c r="I1945" s="26"/>
      <c r="K1945" s="104"/>
    </row>
    <row r="1946" spans="1:11" ht="12.75" hidden="1">
      <c r="A1946" s="16"/>
      <c r="I1946" s="26"/>
      <c r="K1946" s="104"/>
    </row>
    <row r="1947" spans="1:11" ht="12.75" hidden="1">
      <c r="A1947" s="16"/>
      <c r="I1947" s="26"/>
      <c r="K1947" s="104"/>
    </row>
    <row r="1948" spans="1:11" ht="12.75" hidden="1">
      <c r="A1948" s="16"/>
      <c r="I1948" s="26"/>
      <c r="K1948" s="104"/>
    </row>
    <row r="1949" spans="1:11" ht="12.75" hidden="1">
      <c r="A1949" s="16"/>
      <c r="I1949" s="26"/>
      <c r="K1949" s="104"/>
    </row>
    <row r="1950" spans="1:11" ht="12.75" hidden="1">
      <c r="A1950" s="16"/>
      <c r="I1950" s="26"/>
      <c r="K1950" s="104"/>
    </row>
    <row r="1951" spans="1:11" ht="12.75" hidden="1">
      <c r="A1951" s="16"/>
      <c r="I1951" s="26"/>
      <c r="K1951" s="104"/>
    </row>
    <row r="1952" spans="1:11" ht="12.75" hidden="1">
      <c r="A1952" s="16"/>
      <c r="I1952" s="26"/>
      <c r="K1952" s="104"/>
    </row>
    <row r="1953" spans="1:11" ht="12.75" hidden="1">
      <c r="A1953" s="16"/>
      <c r="I1953" s="26"/>
      <c r="K1953" s="104"/>
    </row>
    <row r="1954" spans="1:11" ht="12.75" hidden="1">
      <c r="A1954" s="16"/>
      <c r="I1954" s="26"/>
      <c r="K1954" s="104"/>
    </row>
    <row r="1955" spans="1:11" ht="12.75" hidden="1">
      <c r="A1955" s="16"/>
      <c r="I1955" s="26"/>
      <c r="K1955" s="104"/>
    </row>
    <row r="1956" spans="1:11" ht="12.75" hidden="1">
      <c r="A1956" s="16"/>
      <c r="I1956" s="26"/>
      <c r="K1956" s="104"/>
    </row>
    <row r="1957" spans="1:11" ht="12.75" hidden="1">
      <c r="A1957" s="16"/>
      <c r="I1957" s="26"/>
      <c r="K1957" s="104"/>
    </row>
    <row r="1958" spans="1:11" ht="12.75" hidden="1">
      <c r="A1958" s="16"/>
      <c r="I1958" s="26"/>
      <c r="K1958" s="104"/>
    </row>
    <row r="1959" spans="1:11" ht="12.75" hidden="1">
      <c r="A1959" s="16"/>
      <c r="I1959" s="26"/>
      <c r="K1959" s="104"/>
    </row>
    <row r="1960" spans="1:11" ht="12.75" hidden="1">
      <c r="A1960" s="16"/>
      <c r="I1960" s="26"/>
      <c r="K1960" s="104"/>
    </row>
    <row r="1961" spans="1:11" ht="12.75" hidden="1">
      <c r="A1961" s="16"/>
      <c r="I1961" s="26"/>
      <c r="K1961" s="104"/>
    </row>
    <row r="1962" spans="1:11" ht="12.75" hidden="1">
      <c r="A1962" s="16"/>
      <c r="I1962" s="26"/>
      <c r="K1962" s="104"/>
    </row>
    <row r="1963" spans="1:11" ht="12.75" hidden="1">
      <c r="A1963" s="16"/>
      <c r="I1963" s="26"/>
      <c r="K1963" s="104"/>
    </row>
    <row r="1964" spans="1:11" ht="12.75" hidden="1">
      <c r="A1964" s="16"/>
      <c r="I1964" s="26"/>
      <c r="K1964" s="104"/>
    </row>
    <row r="1965" spans="1:11" ht="12.75" hidden="1">
      <c r="A1965" s="16"/>
      <c r="I1965" s="26"/>
      <c r="K1965" s="104"/>
    </row>
    <row r="1966" spans="1:11" ht="12.75" hidden="1">
      <c r="A1966" s="16"/>
      <c r="I1966" s="26"/>
      <c r="K1966" s="104"/>
    </row>
    <row r="1967" spans="1:11" ht="12.75" hidden="1">
      <c r="A1967" s="16"/>
      <c r="I1967" s="26"/>
      <c r="K1967" s="104"/>
    </row>
    <row r="1968" spans="1:11" ht="12.75" hidden="1">
      <c r="A1968" s="16"/>
      <c r="I1968" s="26"/>
      <c r="K1968" s="104"/>
    </row>
    <row r="1969" spans="1:11" ht="12.75" hidden="1">
      <c r="A1969" s="16"/>
      <c r="I1969" s="26"/>
      <c r="K1969" s="104"/>
    </row>
    <row r="1970" spans="1:11" ht="12.75" hidden="1">
      <c r="A1970" s="16"/>
      <c r="I1970" s="26"/>
      <c r="K1970" s="104"/>
    </row>
    <row r="1971" spans="1:11" ht="12.75" hidden="1">
      <c r="A1971" s="16"/>
      <c r="I1971" s="26"/>
      <c r="K1971" s="104"/>
    </row>
    <row r="1972" spans="1:11" ht="12.75" hidden="1">
      <c r="A1972" s="16"/>
      <c r="I1972" s="26"/>
      <c r="K1972" s="104"/>
    </row>
    <row r="1973" spans="1:11" ht="12.75" hidden="1">
      <c r="A1973" s="16"/>
      <c r="I1973" s="26"/>
      <c r="K1973" s="104"/>
    </row>
    <row r="1974" spans="1:11" ht="12.75" hidden="1">
      <c r="A1974" s="16"/>
      <c r="I1974" s="26"/>
      <c r="K1974" s="104"/>
    </row>
    <row r="1975" spans="1:11" ht="12.75" hidden="1">
      <c r="A1975" s="16"/>
      <c r="I1975" s="26"/>
      <c r="K1975" s="104"/>
    </row>
    <row r="1976" spans="1:11" ht="12.75" hidden="1">
      <c r="A1976" s="16"/>
      <c r="I1976" s="26"/>
      <c r="K1976" s="104"/>
    </row>
    <row r="1977" spans="1:11" ht="12.75" hidden="1">
      <c r="A1977" s="16"/>
      <c r="I1977" s="26"/>
      <c r="K1977" s="104"/>
    </row>
    <row r="1978" spans="1:11" ht="12.75" hidden="1">
      <c r="A1978" s="16"/>
      <c r="I1978" s="26"/>
      <c r="K1978" s="104"/>
    </row>
    <row r="1979" spans="1:11" ht="12.75" hidden="1">
      <c r="A1979" s="16"/>
      <c r="I1979" s="26"/>
      <c r="K1979" s="104"/>
    </row>
    <row r="1980" spans="1:11" ht="12.75" hidden="1">
      <c r="A1980" s="16"/>
      <c r="I1980" s="26"/>
      <c r="K1980" s="104"/>
    </row>
    <row r="1981" spans="1:11" ht="12.75" hidden="1">
      <c r="A1981" s="16"/>
      <c r="I1981" s="26"/>
      <c r="K1981" s="104"/>
    </row>
    <row r="1982" spans="1:11" ht="12.75" hidden="1">
      <c r="A1982" s="16"/>
      <c r="I1982" s="26"/>
      <c r="K1982" s="104"/>
    </row>
    <row r="1983" spans="1:11" ht="12.75" hidden="1">
      <c r="A1983" s="16"/>
      <c r="I1983" s="26"/>
      <c r="K1983" s="104"/>
    </row>
    <row r="1984" spans="1:11" ht="12.75" hidden="1">
      <c r="A1984" s="16"/>
      <c r="I1984" s="26"/>
      <c r="K1984" s="104"/>
    </row>
    <row r="1985" spans="1:11" ht="12.75" hidden="1">
      <c r="A1985" s="16"/>
      <c r="I1985" s="26"/>
      <c r="K1985" s="104"/>
    </row>
    <row r="1986" spans="1:11" ht="12.75" hidden="1">
      <c r="A1986" s="16"/>
      <c r="I1986" s="26"/>
      <c r="K1986" s="104"/>
    </row>
    <row r="1987" spans="1:11" ht="12.75" hidden="1">
      <c r="A1987" s="16"/>
      <c r="I1987" s="26"/>
      <c r="K1987" s="104"/>
    </row>
    <row r="1988" spans="1:11" ht="12.75" hidden="1">
      <c r="A1988" s="16"/>
      <c r="I1988" s="26"/>
      <c r="K1988" s="104"/>
    </row>
    <row r="1989" spans="1:11" ht="12.75" hidden="1">
      <c r="A1989" s="16"/>
      <c r="I1989" s="26"/>
      <c r="K1989" s="104"/>
    </row>
    <row r="1990" spans="1:11" ht="12.75" hidden="1">
      <c r="A1990" s="16"/>
      <c r="I1990" s="26"/>
      <c r="K1990" s="104"/>
    </row>
    <row r="1991" spans="1:11" ht="12.75" hidden="1">
      <c r="A1991" s="16"/>
      <c r="I1991" s="26"/>
      <c r="K1991" s="104"/>
    </row>
    <row r="1992" spans="1:11" ht="12.75" hidden="1">
      <c r="A1992" s="16"/>
      <c r="I1992" s="26"/>
      <c r="K1992" s="104"/>
    </row>
    <row r="1993" spans="1:11" ht="12.75" hidden="1">
      <c r="A1993" s="16"/>
      <c r="I1993" s="26"/>
      <c r="K1993" s="104"/>
    </row>
    <row r="1994" spans="1:11" ht="12.75" hidden="1">
      <c r="A1994" s="16"/>
      <c r="I1994" s="26"/>
      <c r="K1994" s="104"/>
    </row>
    <row r="1995" spans="1:11" ht="12.75" hidden="1">
      <c r="A1995" s="16"/>
      <c r="I1995" s="26"/>
      <c r="K1995" s="104"/>
    </row>
    <row r="1996" spans="1:11" ht="12.75" hidden="1">
      <c r="A1996" s="16"/>
      <c r="I1996" s="26"/>
      <c r="K1996" s="104"/>
    </row>
    <row r="1997" spans="1:11" ht="12.75" hidden="1">
      <c r="A1997" s="16"/>
      <c r="I1997" s="26"/>
      <c r="K1997" s="104"/>
    </row>
    <row r="1998" spans="1:11" ht="12.75" hidden="1">
      <c r="A1998" s="16"/>
      <c r="I1998" s="26"/>
      <c r="K1998" s="104"/>
    </row>
    <row r="1999" spans="1:11" ht="12.75" hidden="1">
      <c r="A1999" s="16"/>
      <c r="I1999" s="26"/>
      <c r="K1999" s="104"/>
    </row>
    <row r="2000" spans="1:11" ht="12.75" hidden="1">
      <c r="A2000" s="16"/>
      <c r="I2000" s="26"/>
      <c r="K2000" s="104"/>
    </row>
    <row r="2001" spans="1:11" ht="12.75" hidden="1">
      <c r="A2001" s="16"/>
      <c r="I2001" s="26"/>
      <c r="K2001" s="104"/>
    </row>
    <row r="2002" spans="1:11" ht="12.75" hidden="1">
      <c r="A2002" s="16"/>
      <c r="I2002" s="26"/>
      <c r="K2002" s="104"/>
    </row>
    <row r="2003" spans="1:11" ht="12.75" hidden="1">
      <c r="A2003" s="16"/>
      <c r="I2003" s="26"/>
      <c r="K2003" s="104"/>
    </row>
    <row r="2004" spans="1:11" ht="12.75" hidden="1">
      <c r="A2004" s="16"/>
      <c r="I2004" s="26"/>
      <c r="K2004" s="104"/>
    </row>
    <row r="2005" spans="1:11" ht="12.75" hidden="1">
      <c r="A2005" s="16"/>
      <c r="I2005" s="26"/>
      <c r="K2005" s="104"/>
    </row>
    <row r="2006" spans="1:11" ht="12.75" hidden="1">
      <c r="A2006" s="16"/>
      <c r="I2006" s="26"/>
      <c r="K2006" s="104"/>
    </row>
    <row r="2007" spans="1:11" ht="12.75" hidden="1">
      <c r="A2007" s="16"/>
      <c r="I2007" s="26"/>
      <c r="K2007" s="104"/>
    </row>
    <row r="2008" spans="1:11" ht="12.75" hidden="1">
      <c r="A2008" s="16"/>
      <c r="I2008" s="26"/>
      <c r="K2008" s="104"/>
    </row>
    <row r="2009" spans="1:11" ht="12.75" hidden="1">
      <c r="A2009" s="16"/>
      <c r="I2009" s="26"/>
      <c r="K2009" s="104"/>
    </row>
    <row r="2010" spans="1:11" ht="12.75" hidden="1">
      <c r="A2010" s="16"/>
      <c r="I2010" s="26"/>
      <c r="K2010" s="104"/>
    </row>
    <row r="2011" spans="1:11" ht="12.75" hidden="1">
      <c r="A2011" s="16"/>
      <c r="I2011" s="26"/>
      <c r="K2011" s="104"/>
    </row>
    <row r="2012" spans="1:11" ht="12.75" hidden="1">
      <c r="A2012" s="16"/>
      <c r="I2012" s="26"/>
      <c r="K2012" s="104"/>
    </row>
    <row r="2013" spans="1:11" ht="12.75" hidden="1">
      <c r="A2013" s="16"/>
      <c r="I2013" s="26"/>
      <c r="K2013" s="104"/>
    </row>
    <row r="2014" spans="1:11" ht="12.75" hidden="1">
      <c r="A2014" s="16"/>
      <c r="I2014" s="26"/>
      <c r="K2014" s="104"/>
    </row>
    <row r="2015" spans="1:11" ht="12.75" hidden="1">
      <c r="A2015" s="16"/>
      <c r="I2015" s="26"/>
      <c r="K2015" s="104"/>
    </row>
    <row r="2016" spans="1:11" ht="12.75" hidden="1">
      <c r="A2016" s="16"/>
      <c r="I2016" s="26"/>
      <c r="K2016" s="104"/>
    </row>
    <row r="2017" spans="1:11" ht="12.75" hidden="1">
      <c r="A2017" s="16"/>
      <c r="I2017" s="26"/>
      <c r="K2017" s="104"/>
    </row>
    <row r="2018" spans="1:11" ht="12.75" hidden="1">
      <c r="A2018" s="16"/>
      <c r="I2018" s="26"/>
      <c r="K2018" s="104"/>
    </row>
    <row r="2019" spans="1:11" ht="12.75" hidden="1">
      <c r="A2019" s="16"/>
      <c r="I2019" s="26"/>
      <c r="K2019" s="104"/>
    </row>
    <row r="2020" spans="1:11" ht="12.75" hidden="1">
      <c r="A2020" s="16"/>
      <c r="I2020" s="26"/>
      <c r="K2020" s="104"/>
    </row>
    <row r="2021" spans="1:11" ht="12.75" hidden="1">
      <c r="A2021" s="16"/>
      <c r="I2021" s="26"/>
      <c r="K2021" s="104"/>
    </row>
    <row r="2022" spans="1:11" ht="12.75" hidden="1">
      <c r="A2022" s="16"/>
      <c r="I2022" s="26"/>
      <c r="K2022" s="104"/>
    </row>
    <row r="2023" spans="1:11" ht="12.75" hidden="1">
      <c r="A2023" s="16"/>
      <c r="I2023" s="26"/>
      <c r="K2023" s="104"/>
    </row>
    <row r="2024" spans="1:11" ht="12.75" hidden="1">
      <c r="A2024" s="16"/>
      <c r="I2024" s="26"/>
      <c r="K2024" s="104"/>
    </row>
    <row r="2025" spans="1:11" ht="12.75" hidden="1">
      <c r="A2025" s="16"/>
      <c r="I2025" s="26"/>
      <c r="K2025" s="104"/>
    </row>
    <row r="2026" spans="1:11" ht="12.75" hidden="1">
      <c r="A2026" s="16"/>
      <c r="I2026" s="26"/>
      <c r="K2026" s="104"/>
    </row>
    <row r="2027" spans="1:11" ht="12.75" hidden="1">
      <c r="A2027" s="16"/>
      <c r="I2027" s="26"/>
      <c r="K2027" s="104"/>
    </row>
    <row r="2028" spans="1:11" ht="12.75" hidden="1">
      <c r="A2028" s="16"/>
      <c r="I2028" s="26"/>
      <c r="K2028" s="104"/>
    </row>
    <row r="2029" spans="1:11" ht="12.75" hidden="1">
      <c r="A2029" s="16"/>
      <c r="I2029" s="26"/>
      <c r="K2029" s="104"/>
    </row>
    <row r="2030" spans="1:11" ht="12.75" hidden="1">
      <c r="A2030" s="16"/>
      <c r="I2030" s="26"/>
      <c r="K2030" s="104"/>
    </row>
    <row r="2031" spans="1:11" ht="12.75" hidden="1">
      <c r="A2031" s="16"/>
      <c r="I2031" s="26"/>
      <c r="K2031" s="104"/>
    </row>
    <row r="2032" spans="1:11" ht="12.75" hidden="1">
      <c r="A2032" s="16"/>
      <c r="I2032" s="26"/>
      <c r="K2032" s="104"/>
    </row>
    <row r="2033" spans="1:11" ht="12.75" hidden="1">
      <c r="A2033" s="16"/>
      <c r="I2033" s="26"/>
      <c r="K2033" s="104"/>
    </row>
    <row r="2034" spans="1:11" ht="12.75" hidden="1">
      <c r="A2034" s="16"/>
      <c r="I2034" s="26"/>
      <c r="K2034" s="104"/>
    </row>
    <row r="2035" spans="1:11" ht="12.75" hidden="1">
      <c r="A2035" s="16"/>
      <c r="I2035" s="26"/>
      <c r="K2035" s="104"/>
    </row>
    <row r="2036" spans="1:11" ht="12.75" hidden="1">
      <c r="A2036" s="16"/>
      <c r="I2036" s="26"/>
      <c r="K2036" s="104"/>
    </row>
    <row r="2037" spans="1:11" ht="12.75" hidden="1">
      <c r="A2037" s="16"/>
      <c r="I2037" s="26"/>
      <c r="K2037" s="104"/>
    </row>
    <row r="2038" spans="1:11" ht="12.75" hidden="1">
      <c r="A2038" s="16"/>
      <c r="I2038" s="26"/>
      <c r="K2038" s="104"/>
    </row>
    <row r="2039" spans="1:11" ht="12.75" hidden="1">
      <c r="A2039" s="16"/>
      <c r="I2039" s="26"/>
      <c r="K2039" s="104"/>
    </row>
    <row r="2040" spans="1:11" ht="12.75" hidden="1">
      <c r="A2040" s="16"/>
      <c r="I2040" s="26"/>
      <c r="K2040" s="104"/>
    </row>
    <row r="2041" spans="1:11" ht="12.75" hidden="1">
      <c r="A2041" s="16"/>
      <c r="I2041" s="26"/>
      <c r="K2041" s="104"/>
    </row>
    <row r="2042" spans="1:11" ht="12.75" hidden="1">
      <c r="A2042" s="16"/>
      <c r="I2042" s="26"/>
      <c r="K2042" s="104"/>
    </row>
    <row r="2043" spans="1:11" ht="12.75" hidden="1">
      <c r="A2043" s="16"/>
      <c r="I2043" s="26"/>
      <c r="K2043" s="104"/>
    </row>
    <row r="2044" spans="1:11" ht="12.75" hidden="1">
      <c r="A2044" s="16"/>
      <c r="I2044" s="26"/>
      <c r="K2044" s="104"/>
    </row>
    <row r="2045" spans="1:11" ht="12.75" hidden="1">
      <c r="A2045" s="16"/>
      <c r="I2045" s="26"/>
      <c r="K2045" s="104"/>
    </row>
    <row r="2046" spans="1:11" ht="12.75" hidden="1">
      <c r="A2046" s="16"/>
      <c r="I2046" s="26"/>
      <c r="K2046" s="104"/>
    </row>
    <row r="2047" spans="1:11" ht="12.75" hidden="1">
      <c r="A2047" s="16"/>
      <c r="I2047" s="26"/>
      <c r="K2047" s="104"/>
    </row>
    <row r="2048" spans="1:11" ht="12.75" hidden="1">
      <c r="A2048" s="16"/>
      <c r="I2048" s="26"/>
      <c r="K2048" s="104"/>
    </row>
    <row r="2049" spans="1:11" ht="12.75" hidden="1">
      <c r="A2049" s="16"/>
      <c r="I2049" s="26"/>
      <c r="K2049" s="104"/>
    </row>
    <row r="2050" spans="1:11" ht="12.75" hidden="1">
      <c r="A2050" s="16"/>
      <c r="I2050" s="26"/>
      <c r="K2050" s="104"/>
    </row>
    <row r="2051" spans="1:11" ht="12.75" hidden="1">
      <c r="A2051" s="16"/>
      <c r="I2051" s="26"/>
      <c r="K2051" s="104"/>
    </row>
    <row r="2052" spans="1:11" ht="12.75" hidden="1">
      <c r="A2052" s="16"/>
      <c r="I2052" s="26"/>
      <c r="K2052" s="104"/>
    </row>
    <row r="2053" spans="1:11" ht="12.75" hidden="1">
      <c r="A2053" s="16"/>
      <c r="I2053" s="26"/>
      <c r="K2053" s="104"/>
    </row>
    <row r="2054" spans="1:11" ht="12.75" hidden="1">
      <c r="A2054" s="16"/>
      <c r="I2054" s="26"/>
      <c r="K2054" s="104"/>
    </row>
    <row r="2055" spans="1:11" ht="12.75" hidden="1">
      <c r="A2055" s="16"/>
      <c r="I2055" s="26"/>
      <c r="K2055" s="104"/>
    </row>
    <row r="2056" spans="1:11" ht="12.75" hidden="1">
      <c r="A2056" s="16"/>
      <c r="I2056" s="26"/>
      <c r="K2056" s="104"/>
    </row>
    <row r="2057" spans="1:11" ht="12.75" hidden="1">
      <c r="A2057" s="16"/>
      <c r="I2057" s="26"/>
      <c r="K2057" s="104"/>
    </row>
    <row r="2058" spans="1:11" ht="12.75" hidden="1">
      <c r="A2058" s="16"/>
      <c r="I2058" s="26"/>
      <c r="K2058" s="104"/>
    </row>
    <row r="2059" spans="1:11" ht="12.75" hidden="1">
      <c r="A2059" s="16"/>
      <c r="I2059" s="26"/>
      <c r="K2059" s="104"/>
    </row>
    <row r="2060" spans="1:11" ht="12.75" hidden="1">
      <c r="A2060" s="16"/>
      <c r="I2060" s="26"/>
      <c r="K2060" s="104"/>
    </row>
    <row r="2061" spans="1:11" ht="12.75" hidden="1">
      <c r="A2061" s="16"/>
      <c r="I2061" s="26"/>
      <c r="K2061" s="104"/>
    </row>
    <row r="2062" spans="1:11" ht="12.75" hidden="1">
      <c r="A2062" s="16"/>
      <c r="I2062" s="26"/>
      <c r="K2062" s="104"/>
    </row>
    <row r="2063" spans="1:11" ht="12.75" hidden="1">
      <c r="A2063" s="16"/>
      <c r="I2063" s="26"/>
      <c r="K2063" s="104"/>
    </row>
    <row r="2064" spans="1:11" ht="12.75" hidden="1">
      <c r="A2064" s="16"/>
      <c r="I2064" s="26"/>
      <c r="K2064" s="104"/>
    </row>
    <row r="2065" spans="1:11" ht="12.75" hidden="1">
      <c r="A2065" s="16"/>
      <c r="I2065" s="26"/>
      <c r="K2065" s="104"/>
    </row>
    <row r="2066" spans="1:11" ht="12.75" hidden="1">
      <c r="A2066" s="16"/>
      <c r="I2066" s="26"/>
      <c r="K2066" s="104"/>
    </row>
    <row r="2067" spans="1:11" ht="12.75" hidden="1">
      <c r="A2067" s="16"/>
      <c r="I2067" s="26"/>
      <c r="K2067" s="104"/>
    </row>
    <row r="2068" spans="1:11" ht="12.75" hidden="1">
      <c r="A2068" s="16"/>
      <c r="I2068" s="26"/>
      <c r="K2068" s="104"/>
    </row>
    <row r="2069" spans="1:11" ht="12.75" hidden="1">
      <c r="A2069" s="16"/>
      <c r="I2069" s="26"/>
      <c r="K2069" s="104"/>
    </row>
    <row r="2070" spans="1:11" ht="12.75" hidden="1">
      <c r="A2070" s="16"/>
      <c r="I2070" s="26"/>
      <c r="K2070" s="104"/>
    </row>
    <row r="2071" spans="1:11" ht="12.75" hidden="1">
      <c r="A2071" s="16"/>
      <c r="I2071" s="26"/>
      <c r="K2071" s="104"/>
    </row>
    <row r="2072" spans="1:11" ht="12.75" hidden="1">
      <c r="A2072" s="16"/>
      <c r="I2072" s="26"/>
      <c r="K2072" s="104"/>
    </row>
    <row r="2073" spans="1:11" ht="12.75" hidden="1">
      <c r="A2073" s="16"/>
      <c r="I2073" s="26"/>
      <c r="K2073" s="104"/>
    </row>
    <row r="2074" spans="1:11" ht="12.75" hidden="1">
      <c r="A2074" s="16"/>
      <c r="I2074" s="26"/>
      <c r="K2074" s="104"/>
    </row>
    <row r="2075" spans="1:11" ht="12.75" hidden="1">
      <c r="A2075" s="16"/>
      <c r="I2075" s="26"/>
      <c r="K2075" s="104"/>
    </row>
    <row r="2076" spans="1:11" ht="12.75" hidden="1">
      <c r="A2076" s="16"/>
      <c r="I2076" s="26"/>
      <c r="K2076" s="104"/>
    </row>
    <row r="2077" spans="1:11" ht="12.75" hidden="1">
      <c r="A2077" s="16"/>
      <c r="I2077" s="26"/>
      <c r="K2077" s="104"/>
    </row>
    <row r="2078" spans="1:11" ht="12.75" hidden="1">
      <c r="A2078" s="16"/>
      <c r="I2078" s="26"/>
      <c r="K2078" s="104"/>
    </row>
    <row r="2079" spans="1:11" ht="12.75" hidden="1">
      <c r="A2079" s="16"/>
      <c r="I2079" s="26"/>
      <c r="K2079" s="104"/>
    </row>
    <row r="2080" spans="1:11" ht="12.75" hidden="1">
      <c r="A2080" s="16"/>
      <c r="I2080" s="26"/>
      <c r="K2080" s="104"/>
    </row>
    <row r="2081" spans="1:11" ht="12.75" hidden="1">
      <c r="A2081" s="16"/>
      <c r="I2081" s="26"/>
      <c r="K2081" s="104"/>
    </row>
    <row r="2082" spans="1:11" ht="12.75" hidden="1">
      <c r="A2082" s="16"/>
      <c r="I2082" s="26"/>
      <c r="K2082" s="104"/>
    </row>
    <row r="2083" spans="1:11" ht="12.75" hidden="1">
      <c r="A2083" s="16"/>
      <c r="I2083" s="26"/>
      <c r="K2083" s="104"/>
    </row>
    <row r="2084" spans="1:11" ht="12.75" hidden="1">
      <c r="A2084" s="16"/>
      <c r="I2084" s="26"/>
      <c r="K2084" s="104"/>
    </row>
    <row r="2085" spans="1:11" ht="12.75" hidden="1">
      <c r="A2085" s="16"/>
      <c r="I2085" s="26"/>
      <c r="K2085" s="104"/>
    </row>
    <row r="2086" spans="1:11" ht="12.75" hidden="1">
      <c r="A2086" s="16"/>
      <c r="I2086" s="26"/>
      <c r="K2086" s="104"/>
    </row>
    <row r="2087" spans="1:11" ht="12.75" hidden="1">
      <c r="A2087" s="16"/>
      <c r="I2087" s="26"/>
      <c r="K2087" s="104"/>
    </row>
    <row r="2088" spans="1:11" ht="12.75" hidden="1">
      <c r="A2088" s="16"/>
      <c r="I2088" s="26"/>
      <c r="K2088" s="104"/>
    </row>
    <row r="2089" spans="1:11" ht="12.75" hidden="1">
      <c r="A2089" s="16"/>
      <c r="I2089" s="26"/>
      <c r="K2089" s="104"/>
    </row>
    <row r="2090" spans="1:11" ht="12.75" hidden="1">
      <c r="A2090" s="16"/>
      <c r="I2090" s="26"/>
      <c r="K2090" s="104"/>
    </row>
    <row r="2091" spans="1:11" ht="12.75" hidden="1">
      <c r="A2091" s="16"/>
      <c r="I2091" s="26"/>
      <c r="K2091" s="104"/>
    </row>
    <row r="2092" spans="1:11" ht="12.75" hidden="1">
      <c r="A2092" s="16"/>
      <c r="I2092" s="26"/>
      <c r="K2092" s="104"/>
    </row>
    <row r="2093" spans="1:11" ht="12.75" hidden="1">
      <c r="A2093" s="16"/>
      <c r="I2093" s="26"/>
      <c r="K2093" s="104"/>
    </row>
    <row r="2094" spans="1:11" ht="12.75" hidden="1">
      <c r="A2094" s="16"/>
      <c r="I2094" s="26"/>
      <c r="K2094" s="104"/>
    </row>
    <row r="2095" spans="1:11" ht="12.75" hidden="1">
      <c r="A2095" s="16"/>
      <c r="I2095" s="26"/>
      <c r="K2095" s="104"/>
    </row>
    <row r="2096" spans="1:11" ht="12.75" hidden="1">
      <c r="A2096" s="16"/>
      <c r="I2096" s="26"/>
      <c r="K2096" s="104"/>
    </row>
    <row r="2097" spans="1:11" ht="12.75" hidden="1">
      <c r="A2097" s="16"/>
      <c r="I2097" s="26"/>
      <c r="K2097" s="104"/>
    </row>
    <row r="2098" spans="1:11" ht="12.75" hidden="1">
      <c r="A2098" s="16"/>
      <c r="I2098" s="26"/>
      <c r="K2098" s="104"/>
    </row>
    <row r="2099" spans="1:11" ht="12.75" hidden="1">
      <c r="A2099" s="16"/>
      <c r="I2099" s="26"/>
      <c r="K2099" s="104"/>
    </row>
    <row r="2100" spans="1:11" ht="12.75" hidden="1">
      <c r="A2100" s="16"/>
      <c r="I2100" s="26"/>
      <c r="K2100" s="104"/>
    </row>
    <row r="2101" spans="1:11" ht="12.75" hidden="1">
      <c r="A2101" s="16"/>
      <c r="I2101" s="26"/>
      <c r="K2101" s="104"/>
    </row>
    <row r="2102" spans="1:11" ht="12.75" hidden="1">
      <c r="A2102" s="16"/>
      <c r="I2102" s="26"/>
      <c r="K2102" s="104"/>
    </row>
    <row r="2103" spans="1:11" ht="12.75" hidden="1">
      <c r="A2103" s="16"/>
      <c r="I2103" s="26"/>
      <c r="K2103" s="104"/>
    </row>
    <row r="2104" spans="1:11" ht="12.75" hidden="1">
      <c r="A2104" s="16"/>
      <c r="I2104" s="26"/>
      <c r="K2104" s="104"/>
    </row>
    <row r="2105" spans="1:11" ht="12.75" hidden="1">
      <c r="A2105" s="16"/>
      <c r="I2105" s="26"/>
      <c r="K2105" s="104"/>
    </row>
    <row r="2106" spans="1:11" ht="12.75" hidden="1">
      <c r="A2106" s="16"/>
      <c r="I2106" s="26"/>
      <c r="K2106" s="104"/>
    </row>
    <row r="2107" spans="1:11" ht="12.75" hidden="1">
      <c r="A2107" s="16"/>
      <c r="I2107" s="26"/>
      <c r="K2107" s="104"/>
    </row>
    <row r="2108" spans="1:11" ht="12.75" hidden="1">
      <c r="A2108" s="16"/>
      <c r="I2108" s="26"/>
      <c r="K2108" s="104"/>
    </row>
    <row r="2109" ht="12.75" hidden="1">
      <c r="A2109" s="16"/>
    </row>
    <row r="2110" ht="12.75" hidden="1">
      <c r="A2110" s="16"/>
    </row>
    <row r="2111" ht="12.75" hidden="1">
      <c r="A2111" s="16"/>
    </row>
    <row r="2112" ht="12.75" hidden="1">
      <c r="A2112" s="16"/>
    </row>
    <row r="2113" ht="12.75" hidden="1">
      <c r="A2113" s="16"/>
    </row>
    <row r="2114" ht="12.75" hidden="1">
      <c r="A2114" s="16"/>
    </row>
    <row r="2115" ht="12.75" hidden="1">
      <c r="A2115" s="16"/>
    </row>
    <row r="2116" ht="12.75" hidden="1">
      <c r="A2116" s="16"/>
    </row>
    <row r="2117" ht="12.75" hidden="1">
      <c r="A2117" s="16"/>
    </row>
    <row r="2118" ht="12.75" hidden="1">
      <c r="A2118" s="16"/>
    </row>
    <row r="2119" ht="12.75" hidden="1">
      <c r="A2119" s="16"/>
    </row>
    <row r="2120" ht="12.75" hidden="1">
      <c r="A2120" s="16"/>
    </row>
    <row r="2121" ht="12.75" hidden="1">
      <c r="A2121" s="16"/>
    </row>
    <row r="2122" ht="12.75" hidden="1">
      <c r="A2122" s="16"/>
    </row>
    <row r="2123" ht="12.75" hidden="1">
      <c r="A2123" s="16"/>
    </row>
    <row r="2124" ht="12.75" hidden="1">
      <c r="A2124" s="16"/>
    </row>
    <row r="2125" ht="12.75" hidden="1">
      <c r="A2125" s="16"/>
    </row>
    <row r="2126" ht="12.75" hidden="1">
      <c r="A2126" s="16"/>
    </row>
    <row r="2127" ht="12.75" hidden="1">
      <c r="A2127" s="16"/>
    </row>
    <row r="2128" ht="12.75" hidden="1">
      <c r="A2128" s="16"/>
    </row>
    <row r="2129" ht="12.75" hidden="1">
      <c r="A2129" s="16"/>
    </row>
    <row r="2130" ht="12.75" hidden="1">
      <c r="A2130" s="16"/>
    </row>
    <row r="2131" ht="12.75" hidden="1">
      <c r="A2131" s="16"/>
    </row>
    <row r="2132" ht="12.75" hidden="1">
      <c r="A2132" s="16"/>
    </row>
    <row r="2133" ht="12.75" hidden="1">
      <c r="A2133" s="16"/>
    </row>
    <row r="2134" ht="12.75" hidden="1">
      <c r="A2134" s="16"/>
    </row>
    <row r="2135" ht="12.75" hidden="1">
      <c r="A2135" s="16"/>
    </row>
    <row r="2136" ht="12.75" hidden="1">
      <c r="A2136" s="16"/>
    </row>
    <row r="2137" ht="12.75" hidden="1">
      <c r="A2137" s="16"/>
    </row>
    <row r="2138" ht="12.75" hidden="1">
      <c r="A2138" s="16"/>
    </row>
    <row r="2139" ht="12.75" hidden="1">
      <c r="A2139" s="16"/>
    </row>
    <row r="2140" ht="12.75" hidden="1">
      <c r="A2140" s="16"/>
    </row>
    <row r="2141" ht="12.75" hidden="1">
      <c r="A2141" s="16"/>
    </row>
    <row r="2142" ht="12.75" hidden="1">
      <c r="A2142" s="16"/>
    </row>
    <row r="2143" ht="12.75" hidden="1">
      <c r="A2143" s="16"/>
    </row>
    <row r="2144" ht="12.75" hidden="1">
      <c r="A2144" s="16"/>
    </row>
    <row r="2145" ht="12.75" hidden="1">
      <c r="A2145" s="16"/>
    </row>
    <row r="2146" ht="12.75" hidden="1">
      <c r="A2146" s="16"/>
    </row>
    <row r="2147" ht="12.75" hidden="1">
      <c r="A2147" s="16"/>
    </row>
    <row r="2148" ht="12.75" hidden="1">
      <c r="A2148" s="16"/>
    </row>
    <row r="2149" ht="12.75" hidden="1">
      <c r="A2149" s="16"/>
    </row>
    <row r="2150" ht="12.75" hidden="1">
      <c r="A2150" s="16"/>
    </row>
    <row r="2151" ht="12.75" hidden="1">
      <c r="A2151" s="16"/>
    </row>
    <row r="2152" ht="12.75" hidden="1">
      <c r="A2152" s="16"/>
    </row>
    <row r="2153" ht="12.75" hidden="1">
      <c r="A2153" s="16"/>
    </row>
    <row r="2154" ht="12.75" hidden="1">
      <c r="A2154" s="16"/>
    </row>
    <row r="2155" ht="12.75" hidden="1">
      <c r="A2155" s="16"/>
    </row>
    <row r="2156" ht="12.75" hidden="1">
      <c r="A2156" s="16"/>
    </row>
    <row r="2157" ht="12.75" hidden="1">
      <c r="A2157" s="16"/>
    </row>
    <row r="2158" ht="12.75" hidden="1">
      <c r="A2158" s="16"/>
    </row>
    <row r="2159" ht="12.75" hidden="1">
      <c r="A2159" s="16"/>
    </row>
    <row r="2160" ht="12.75" hidden="1">
      <c r="A2160" s="16"/>
    </row>
    <row r="2161" ht="12.75" hidden="1">
      <c r="A2161" s="16"/>
    </row>
    <row r="2162" ht="12.75" hidden="1">
      <c r="A2162" s="16"/>
    </row>
    <row r="2163" ht="12.75" hidden="1">
      <c r="A2163" s="16"/>
    </row>
    <row r="2164" ht="12.75" hidden="1">
      <c r="A2164" s="16"/>
    </row>
    <row r="2165" ht="12.75" hidden="1">
      <c r="A2165" s="16"/>
    </row>
    <row r="2166" ht="12.75" hidden="1">
      <c r="A2166" s="16"/>
    </row>
    <row r="2167" ht="12.75" hidden="1">
      <c r="A2167" s="16"/>
    </row>
    <row r="2168" ht="12.75" hidden="1">
      <c r="A2168" s="16"/>
    </row>
    <row r="2169" ht="12.75" hidden="1">
      <c r="A2169" s="16"/>
    </row>
    <row r="2170" ht="12.75" hidden="1">
      <c r="A2170" s="16"/>
    </row>
    <row r="2171" ht="12.75" hidden="1">
      <c r="A2171" s="16"/>
    </row>
    <row r="2172" ht="12.75" hidden="1">
      <c r="A2172" s="16"/>
    </row>
    <row r="2173" ht="12.75" hidden="1">
      <c r="A2173" s="16"/>
    </row>
    <row r="2174" ht="12.75" hidden="1">
      <c r="A2174" s="16"/>
    </row>
    <row r="2175" ht="12.75" hidden="1">
      <c r="A2175" s="16"/>
    </row>
    <row r="2176" ht="12.75" hidden="1">
      <c r="A2176" s="16"/>
    </row>
    <row r="2177" ht="12.75" hidden="1">
      <c r="A2177" s="16"/>
    </row>
    <row r="2178" ht="12.75" hidden="1">
      <c r="A2178" s="16"/>
    </row>
    <row r="2179" ht="12.75" hidden="1">
      <c r="A2179" s="16"/>
    </row>
    <row r="2180" ht="12.75" hidden="1">
      <c r="A2180" s="16"/>
    </row>
    <row r="2181" ht="12.75" hidden="1">
      <c r="A2181" s="16"/>
    </row>
    <row r="2182" ht="12.75" hidden="1">
      <c r="A2182" s="16"/>
    </row>
    <row r="2183" ht="12.75" hidden="1">
      <c r="A2183" s="16"/>
    </row>
    <row r="2184" ht="12.75" hidden="1">
      <c r="A2184" s="16"/>
    </row>
    <row r="2185" ht="12.75" hidden="1">
      <c r="A2185" s="16"/>
    </row>
    <row r="2186" ht="12.75" hidden="1">
      <c r="A2186" s="16"/>
    </row>
    <row r="2187" ht="12.75" hidden="1">
      <c r="A2187" s="16"/>
    </row>
    <row r="2188" ht="12.75" hidden="1">
      <c r="A2188" s="16"/>
    </row>
    <row r="2189" ht="12.75" hidden="1">
      <c r="A2189" s="16"/>
    </row>
    <row r="2190" ht="12.75" hidden="1">
      <c r="A2190" s="16"/>
    </row>
    <row r="2191" ht="12.75" hidden="1">
      <c r="A2191" s="16"/>
    </row>
    <row r="2192" ht="12.75" hidden="1">
      <c r="A2192" s="16"/>
    </row>
    <row r="2193" ht="12.75" hidden="1">
      <c r="A2193" s="16"/>
    </row>
    <row r="2194" ht="12.75" hidden="1">
      <c r="A2194" s="16"/>
    </row>
    <row r="2195" ht="12.75" hidden="1">
      <c r="A2195" s="16"/>
    </row>
    <row r="2196" ht="12.75" hidden="1">
      <c r="A2196" s="16"/>
    </row>
    <row r="2197" ht="12.75" hidden="1">
      <c r="A2197" s="16"/>
    </row>
    <row r="2198" ht="12.75" hidden="1">
      <c r="A2198" s="16"/>
    </row>
    <row r="2199" ht="12.75" hidden="1">
      <c r="A2199" s="16"/>
    </row>
    <row r="2200" ht="12.75" hidden="1">
      <c r="A2200" s="16"/>
    </row>
    <row r="2201" ht="12.75" hidden="1">
      <c r="A2201" s="16"/>
    </row>
    <row r="2202" ht="12.75" hidden="1">
      <c r="A2202" s="16"/>
    </row>
    <row r="2203" ht="12.75" hidden="1">
      <c r="A2203" s="16"/>
    </row>
    <row r="2204" ht="12.75" hidden="1">
      <c r="A2204" s="16"/>
    </row>
    <row r="2205" ht="12.75" hidden="1">
      <c r="A2205" s="16"/>
    </row>
    <row r="2206" ht="12.75" hidden="1">
      <c r="A2206" s="16"/>
    </row>
    <row r="2207" ht="12.75" hidden="1">
      <c r="A2207" s="16"/>
    </row>
    <row r="2208" ht="12.75" hidden="1">
      <c r="A2208" s="16"/>
    </row>
    <row r="2209" ht="12.75" hidden="1">
      <c r="A2209" s="16"/>
    </row>
    <row r="2210" ht="12.75" hidden="1">
      <c r="A2210" s="16"/>
    </row>
    <row r="2211" ht="12.75" hidden="1">
      <c r="A2211" s="16"/>
    </row>
    <row r="2212" ht="12.75" hidden="1">
      <c r="A2212" s="16"/>
    </row>
    <row r="2213" ht="12.75" hidden="1">
      <c r="A2213" s="16"/>
    </row>
    <row r="2214" ht="12.75" hidden="1">
      <c r="A2214" s="16"/>
    </row>
    <row r="2215" ht="12.75" hidden="1">
      <c r="A2215" s="16"/>
    </row>
    <row r="2216" ht="12.75" hidden="1">
      <c r="A2216" s="16"/>
    </row>
    <row r="2217" ht="12.75" hidden="1">
      <c r="A2217" s="16"/>
    </row>
    <row r="2218" ht="12.75" hidden="1">
      <c r="A2218" s="16"/>
    </row>
    <row r="2219" ht="12.75" hidden="1">
      <c r="A2219" s="16"/>
    </row>
    <row r="2220" ht="12.75" hidden="1">
      <c r="A2220" s="16"/>
    </row>
    <row r="2221" ht="12.75" hidden="1">
      <c r="A2221" s="16"/>
    </row>
    <row r="2222" ht="12.75" hidden="1">
      <c r="A2222" s="16"/>
    </row>
    <row r="2223" ht="12.75" hidden="1">
      <c r="A2223" s="16"/>
    </row>
    <row r="2224" ht="12.75" hidden="1">
      <c r="A2224" s="16"/>
    </row>
    <row r="2225" ht="12.75" hidden="1">
      <c r="A2225" s="16"/>
    </row>
    <row r="2226" ht="12.75" hidden="1">
      <c r="A2226" s="16"/>
    </row>
    <row r="2227" ht="12.75" hidden="1">
      <c r="A2227" s="16"/>
    </row>
    <row r="2228" ht="12.75" hidden="1">
      <c r="A2228" s="16"/>
    </row>
    <row r="2229" ht="12.75" hidden="1">
      <c r="A2229" s="16"/>
    </row>
    <row r="2230" ht="12.75" hidden="1">
      <c r="A2230" s="16"/>
    </row>
    <row r="2231" ht="12.75" hidden="1">
      <c r="A2231" s="16"/>
    </row>
    <row r="2232" ht="12.75" hidden="1">
      <c r="A2232" s="16"/>
    </row>
    <row r="2233" ht="12.75" hidden="1">
      <c r="A2233" s="16"/>
    </row>
    <row r="2234" ht="12.75" hidden="1">
      <c r="A2234" s="16"/>
    </row>
    <row r="2235" ht="12.75" hidden="1">
      <c r="A2235" s="16"/>
    </row>
    <row r="2236" ht="12.75" hidden="1">
      <c r="A2236" s="16"/>
    </row>
    <row r="2237" ht="12.75" hidden="1">
      <c r="A2237" s="16"/>
    </row>
    <row r="2238" ht="12.75" hidden="1">
      <c r="A2238" s="16"/>
    </row>
    <row r="2239" ht="12.75" hidden="1">
      <c r="A2239" s="16"/>
    </row>
    <row r="2240" ht="12.75" hidden="1">
      <c r="A2240" s="16"/>
    </row>
    <row r="2241" ht="12.75" hidden="1">
      <c r="A2241" s="16"/>
    </row>
    <row r="2242" ht="12.75" hidden="1">
      <c r="A2242" s="16"/>
    </row>
    <row r="2243" ht="12.75" hidden="1">
      <c r="A2243" s="16"/>
    </row>
    <row r="2244" ht="12.75" hidden="1">
      <c r="A2244" s="16"/>
    </row>
    <row r="2245" ht="12.75" hidden="1">
      <c r="A2245" s="16"/>
    </row>
    <row r="2246" ht="12.75" hidden="1">
      <c r="A2246" s="16"/>
    </row>
    <row r="2247" ht="12.75" hidden="1">
      <c r="A2247" s="16"/>
    </row>
    <row r="2248" ht="12.75" hidden="1">
      <c r="A2248" s="16"/>
    </row>
    <row r="2249" ht="12.75" hidden="1">
      <c r="A2249" s="16"/>
    </row>
    <row r="2250" ht="12.75" hidden="1">
      <c r="A2250" s="16"/>
    </row>
    <row r="2251" ht="12.75" hidden="1">
      <c r="A2251" s="16"/>
    </row>
    <row r="2252" ht="12.75" hidden="1">
      <c r="A2252" s="16"/>
    </row>
    <row r="2253" ht="12.75" hidden="1">
      <c r="A2253" s="16"/>
    </row>
    <row r="2254" ht="12.75" hidden="1">
      <c r="A2254" s="16"/>
    </row>
    <row r="2255" ht="12.75" hidden="1">
      <c r="A2255" s="16"/>
    </row>
    <row r="2256" ht="12.75" hidden="1">
      <c r="A2256" s="16"/>
    </row>
    <row r="2257" ht="12.75" hidden="1">
      <c r="A2257" s="16"/>
    </row>
    <row r="2258" ht="12.75" hidden="1">
      <c r="A2258" s="16"/>
    </row>
    <row r="2259" ht="12.75" hidden="1">
      <c r="A2259" s="16"/>
    </row>
    <row r="2260" ht="12.75" hidden="1">
      <c r="A2260" s="16"/>
    </row>
    <row r="2261" ht="12.75" hidden="1">
      <c r="A2261" s="16"/>
    </row>
    <row r="2262" ht="12.75" hidden="1">
      <c r="A2262" s="16"/>
    </row>
    <row r="2263" ht="12.75" hidden="1">
      <c r="A2263" s="16"/>
    </row>
    <row r="2264" ht="12.75" hidden="1">
      <c r="A2264" s="16"/>
    </row>
    <row r="2265" ht="12.75" hidden="1">
      <c r="A2265" s="16"/>
    </row>
    <row r="2266" ht="12.75" hidden="1">
      <c r="A2266" s="16"/>
    </row>
    <row r="2267" ht="12.75" hidden="1">
      <c r="A2267" s="16"/>
    </row>
    <row r="2268" ht="12.75" hidden="1">
      <c r="A2268" s="16"/>
    </row>
    <row r="2269" ht="12.75" hidden="1">
      <c r="A2269" s="16"/>
    </row>
    <row r="2270" ht="12.75" hidden="1">
      <c r="A2270" s="16"/>
    </row>
    <row r="2271" ht="12.75" hidden="1">
      <c r="A2271" s="16"/>
    </row>
    <row r="2272" ht="12.75" hidden="1">
      <c r="A2272" s="16"/>
    </row>
    <row r="2273" ht="12.75" hidden="1">
      <c r="A2273" s="16"/>
    </row>
    <row r="2274" ht="12.75" hidden="1">
      <c r="A2274" s="16"/>
    </row>
    <row r="2275" ht="12.75" hidden="1">
      <c r="A2275" s="16"/>
    </row>
    <row r="2276" ht="12.75" hidden="1">
      <c r="A2276" s="16"/>
    </row>
    <row r="2277" ht="12.75" hidden="1">
      <c r="A2277" s="16"/>
    </row>
    <row r="2278" ht="12.75" hidden="1">
      <c r="A2278" s="16"/>
    </row>
    <row r="2279" ht="12.75" hidden="1">
      <c r="A2279" s="16"/>
    </row>
    <row r="2280" ht="12.75" hidden="1">
      <c r="A2280" s="16"/>
    </row>
    <row r="2281" ht="12.75" hidden="1">
      <c r="A2281" s="16"/>
    </row>
    <row r="2282" ht="12.75" hidden="1">
      <c r="A2282" s="16"/>
    </row>
    <row r="2283" ht="12.75" hidden="1">
      <c r="A2283" s="16"/>
    </row>
    <row r="2284" ht="12.75" hidden="1">
      <c r="A2284" s="16"/>
    </row>
    <row r="2285" ht="12.75" hidden="1">
      <c r="A2285" s="16"/>
    </row>
    <row r="2286" ht="12.75" hidden="1">
      <c r="A2286" s="16"/>
    </row>
    <row r="2287" ht="12.75" hidden="1">
      <c r="A2287" s="16"/>
    </row>
    <row r="2288" ht="12.75" hidden="1">
      <c r="A2288" s="16"/>
    </row>
    <row r="2289" ht="12.75" hidden="1">
      <c r="A2289" s="16"/>
    </row>
    <row r="2290" ht="12.75" hidden="1">
      <c r="A2290" s="16"/>
    </row>
    <row r="2291" ht="12.75" hidden="1">
      <c r="A2291" s="16"/>
    </row>
    <row r="2292" ht="12.75" hidden="1">
      <c r="A2292" s="16"/>
    </row>
    <row r="2293" ht="12.75" hidden="1">
      <c r="A2293" s="16"/>
    </row>
    <row r="2294" ht="12.75" hidden="1">
      <c r="A2294" s="16"/>
    </row>
    <row r="2295" ht="12.75" hidden="1">
      <c r="A2295" s="16"/>
    </row>
    <row r="2296" ht="12.75" hidden="1">
      <c r="A2296" s="16"/>
    </row>
    <row r="2297" ht="12.75" hidden="1">
      <c r="A2297" s="16"/>
    </row>
    <row r="2298" ht="12.75" hidden="1">
      <c r="A2298" s="16"/>
    </row>
    <row r="2299" ht="12.75" hidden="1">
      <c r="A2299" s="16"/>
    </row>
    <row r="2300" ht="12.75" hidden="1">
      <c r="A2300" s="16"/>
    </row>
    <row r="2301" ht="12.75" hidden="1">
      <c r="A2301" s="16"/>
    </row>
    <row r="2302" ht="12.75" hidden="1">
      <c r="A2302" s="16"/>
    </row>
    <row r="2303" ht="12.75" hidden="1">
      <c r="A2303" s="16"/>
    </row>
    <row r="2304" ht="12.75" hidden="1">
      <c r="A2304" s="16"/>
    </row>
    <row r="2305" ht="12.75" hidden="1">
      <c r="A2305" s="16"/>
    </row>
    <row r="2306" ht="12.75" hidden="1">
      <c r="A2306" s="16"/>
    </row>
    <row r="2307" ht="12.75" hidden="1">
      <c r="A2307" s="16"/>
    </row>
    <row r="2308" ht="12.75" hidden="1">
      <c r="A2308" s="16"/>
    </row>
    <row r="2309" ht="12.75" hidden="1">
      <c r="A2309" s="16"/>
    </row>
    <row r="2310" ht="12.75" hidden="1">
      <c r="A2310" s="16"/>
    </row>
    <row r="2311" ht="12.75" hidden="1">
      <c r="A2311" s="16"/>
    </row>
    <row r="2312" ht="12.75" hidden="1">
      <c r="A2312" s="16"/>
    </row>
    <row r="2313" ht="12.75" hidden="1">
      <c r="A2313" s="16"/>
    </row>
    <row r="2314" ht="12.75" hidden="1">
      <c r="A2314" s="16"/>
    </row>
    <row r="2315" ht="12.75" hidden="1">
      <c r="A2315" s="16"/>
    </row>
    <row r="2316" ht="12.75" hidden="1">
      <c r="A2316" s="16"/>
    </row>
    <row r="2317" ht="12.75" hidden="1">
      <c r="A2317" s="16"/>
    </row>
    <row r="2318" ht="12.75" hidden="1">
      <c r="A2318" s="16"/>
    </row>
    <row r="2319" ht="12.75" hidden="1">
      <c r="A2319" s="16"/>
    </row>
    <row r="2320" ht="12.75" hidden="1">
      <c r="A2320" s="16"/>
    </row>
    <row r="2321" ht="12.75" hidden="1">
      <c r="A2321" s="16"/>
    </row>
    <row r="2322" ht="12.75" hidden="1">
      <c r="A2322" s="16"/>
    </row>
    <row r="2323" ht="12.75" hidden="1">
      <c r="A2323" s="16"/>
    </row>
    <row r="2324" ht="12.75" hidden="1">
      <c r="A2324" s="16"/>
    </row>
    <row r="2325" ht="12.75" hidden="1">
      <c r="A2325" s="16"/>
    </row>
    <row r="2326" ht="12.75" hidden="1">
      <c r="A2326" s="16"/>
    </row>
    <row r="2327" ht="12.75" hidden="1">
      <c r="A2327" s="16"/>
    </row>
    <row r="2328" ht="12.75" hidden="1">
      <c r="A2328" s="16"/>
    </row>
    <row r="2329" ht="12.75" hidden="1">
      <c r="A2329" s="16"/>
    </row>
    <row r="2330" ht="12.75" hidden="1">
      <c r="A2330" s="16"/>
    </row>
    <row r="2331" ht="12.75" hidden="1">
      <c r="A2331" s="16"/>
    </row>
    <row r="2332" ht="12.75" hidden="1">
      <c r="A2332" s="16"/>
    </row>
    <row r="2333" ht="12.75" hidden="1">
      <c r="A2333" s="16"/>
    </row>
    <row r="2334" ht="12.75" hidden="1">
      <c r="A2334" s="16"/>
    </row>
    <row r="2335" ht="12.75" hidden="1">
      <c r="A2335" s="16"/>
    </row>
    <row r="2336" ht="12.75" hidden="1">
      <c r="A2336" s="16"/>
    </row>
    <row r="2337" ht="12.75" hidden="1">
      <c r="A2337" s="16"/>
    </row>
    <row r="2338" ht="12.75" hidden="1">
      <c r="A2338" s="16"/>
    </row>
    <row r="2339" ht="12.75" hidden="1">
      <c r="A2339" s="16"/>
    </row>
    <row r="2340" ht="12.75" hidden="1">
      <c r="A2340" s="16"/>
    </row>
    <row r="2341" ht="12.75" hidden="1">
      <c r="A2341" s="16"/>
    </row>
    <row r="2342" ht="12.75" hidden="1">
      <c r="A2342" s="16"/>
    </row>
    <row r="2343" ht="12.75" hidden="1">
      <c r="A2343" s="16"/>
    </row>
    <row r="2344" ht="12.75" hidden="1">
      <c r="A2344" s="16"/>
    </row>
    <row r="2345" ht="12.75" hidden="1">
      <c r="A2345" s="16"/>
    </row>
    <row r="2346" ht="12.75" hidden="1">
      <c r="A2346" s="16"/>
    </row>
    <row r="2347" ht="12.75" hidden="1">
      <c r="A2347" s="16"/>
    </row>
    <row r="2348" ht="12.75" hidden="1">
      <c r="A2348" s="16"/>
    </row>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sheetData>
  <mergeCells count="1">
    <mergeCell ref="B2:H2"/>
  </mergeCells>
  <printOptions/>
  <pageMargins left="0.75" right="0.75" top="1" bottom="1" header="0.5" footer="0.5"/>
  <pageSetup horizontalDpi="300" verticalDpi="300" orientation="portrait" paperSize="9" r:id="rId1"/>
  <headerFooter alignWithMargins="0">
    <oddHeader>&amp;L&amp;A&amp;C&amp;"Arial,Bold"&amp;9LAGA&amp;RPage &amp;P</oddHeader>
    <oddFooter>&amp;C&amp;F</oddFooter>
  </headerFooter>
</worksheet>
</file>

<file path=xl/worksheets/sheet2.xml><?xml version="1.0" encoding="utf-8"?>
<worksheet xmlns="http://schemas.openxmlformats.org/spreadsheetml/2006/main" xmlns:r="http://schemas.openxmlformats.org/officeDocument/2006/relationships">
  <dimension ref="A1:L3980"/>
  <sheetViews>
    <sheetView tabSelected="1" workbookViewId="0" topLeftCell="A1">
      <pane ySplit="5" topLeftCell="BM6" activePane="bottomLeft" state="frozen"/>
      <selection pane="topLeft" activeCell="A1" sqref="A1"/>
      <selection pane="bottomLeft" activeCell="J1922" sqref="J1922"/>
    </sheetView>
  </sheetViews>
  <sheetFormatPr defaultColWidth="9.140625" defaultRowHeight="12.75" zeroHeight="1"/>
  <cols>
    <col min="1" max="1" width="5.140625" style="1" customWidth="1"/>
    <col min="2" max="2" width="10.28125" style="6" customWidth="1"/>
    <col min="3" max="3" width="14.00390625" style="1" customWidth="1"/>
    <col min="4" max="4" width="14.57421875" style="1" customWidth="1"/>
    <col min="5" max="5" width="9.57421875" style="1" customWidth="1"/>
    <col min="6" max="6" width="9.140625" style="31" customWidth="1"/>
    <col min="7" max="7" width="6.8515625" style="31" customWidth="1"/>
    <col min="8" max="8" width="10.140625" style="6" customWidth="1"/>
    <col min="9" max="9" width="8.28125" style="5" customWidth="1"/>
    <col min="10" max="10" width="18.28125" style="0" customWidth="1"/>
    <col min="11" max="11" width="9.8515625" style="19" customWidth="1"/>
    <col min="12" max="16384" width="9.8515625" style="0" hidden="1" customWidth="1"/>
  </cols>
  <sheetData>
    <row r="1" spans="1:9" ht="15.75" customHeight="1">
      <c r="A1" s="21" t="s">
        <v>24</v>
      </c>
      <c r="B1" s="12"/>
      <c r="C1" s="13"/>
      <c r="D1" s="13"/>
      <c r="E1" s="14"/>
      <c r="F1" s="13"/>
      <c r="G1" s="13"/>
      <c r="H1" s="12"/>
      <c r="I1" s="4"/>
    </row>
    <row r="2" spans="1:9" ht="17.25" customHeight="1">
      <c r="A2" s="15"/>
      <c r="B2" s="280" t="s">
        <v>1008</v>
      </c>
      <c r="C2" s="280"/>
      <c r="D2" s="280"/>
      <c r="E2" s="280"/>
      <c r="F2" s="280"/>
      <c r="G2" s="280"/>
      <c r="H2" s="280"/>
      <c r="I2" s="25"/>
    </row>
    <row r="3" spans="1:9" s="19" customFormat="1" ht="18" customHeight="1">
      <c r="A3" s="16"/>
      <c r="B3" s="17"/>
      <c r="C3" s="17"/>
      <c r="D3" s="17"/>
      <c r="E3" s="17"/>
      <c r="F3" s="17"/>
      <c r="G3" s="17"/>
      <c r="H3" s="17"/>
      <c r="I3" s="18"/>
    </row>
    <row r="4" spans="1:9" ht="15" customHeight="1">
      <c r="A4" s="15"/>
      <c r="B4" s="23" t="s">
        <v>16</v>
      </c>
      <c r="C4" s="22" t="s">
        <v>22</v>
      </c>
      <c r="D4" s="22" t="s">
        <v>17</v>
      </c>
      <c r="E4" s="22" t="s">
        <v>23</v>
      </c>
      <c r="F4" s="22" t="s">
        <v>18</v>
      </c>
      <c r="G4" s="20" t="s">
        <v>20</v>
      </c>
      <c r="H4" s="23" t="s">
        <v>19</v>
      </c>
      <c r="I4" s="24" t="s">
        <v>21</v>
      </c>
    </row>
    <row r="5" spans="1:11" ht="18.75" customHeight="1">
      <c r="A5" s="266"/>
      <c r="B5" s="27" t="s">
        <v>939</v>
      </c>
      <c r="C5" s="27"/>
      <c r="D5" s="27"/>
      <c r="E5" s="27"/>
      <c r="F5" s="32"/>
      <c r="G5" s="30"/>
      <c r="H5" s="28">
        <v>0</v>
      </c>
      <c r="I5" s="29">
        <v>535</v>
      </c>
      <c r="K5" s="104">
        <v>535</v>
      </c>
    </row>
    <row r="6" spans="1:11" ht="12.75">
      <c r="A6" s="16"/>
      <c r="B6" s="33"/>
      <c r="C6" s="16"/>
      <c r="D6" s="16"/>
      <c r="E6" s="16"/>
      <c r="F6" s="34"/>
      <c r="H6" s="6">
        <f>H5-B6</f>
        <v>0</v>
      </c>
      <c r="I6" s="26">
        <f>+B6/K6</f>
        <v>0</v>
      </c>
      <c r="K6" s="104">
        <v>535</v>
      </c>
    </row>
    <row r="7" spans="1:11" ht="12.75">
      <c r="A7" s="16"/>
      <c r="I7" s="26"/>
      <c r="K7" s="104">
        <v>535</v>
      </c>
    </row>
    <row r="8" spans="1:11" ht="12.75">
      <c r="A8" s="267"/>
      <c r="B8" s="87" t="s">
        <v>932</v>
      </c>
      <c r="C8" s="88"/>
      <c r="D8" s="88" t="s">
        <v>933</v>
      </c>
      <c r="E8" s="88" t="s">
        <v>934</v>
      </c>
      <c r="F8" s="89"/>
      <c r="G8" s="90"/>
      <c r="H8" s="91"/>
      <c r="I8" s="92" t="s">
        <v>935</v>
      </c>
      <c r="J8" s="93"/>
      <c r="K8" s="104">
        <v>535</v>
      </c>
    </row>
    <row r="9" spans="1:12" ht="12.75">
      <c r="A9" s="267"/>
      <c r="B9" s="87">
        <f>+B21</f>
        <v>1876545</v>
      </c>
      <c r="C9" s="94"/>
      <c r="D9" s="88" t="s">
        <v>27</v>
      </c>
      <c r="E9" s="95" t="s">
        <v>965</v>
      </c>
      <c r="F9" s="96"/>
      <c r="G9" s="97"/>
      <c r="H9" s="98">
        <f aca="true" t="shared" si="0" ref="H9:H16">+H8-B9</f>
        <v>-1876545</v>
      </c>
      <c r="I9" s="99">
        <f aca="true" t="shared" si="1" ref="I9:I17">+B9/K9</f>
        <v>3507.5607476635514</v>
      </c>
      <c r="J9" s="2"/>
      <c r="K9" s="104">
        <v>535</v>
      </c>
      <c r="L9" s="100"/>
    </row>
    <row r="10" spans="1:12" ht="12.75">
      <c r="A10" s="267"/>
      <c r="B10" s="87">
        <f>+B1035</f>
        <v>779150</v>
      </c>
      <c r="C10" s="94"/>
      <c r="D10" s="88" t="s">
        <v>434</v>
      </c>
      <c r="E10" s="95" t="s">
        <v>12</v>
      </c>
      <c r="F10" s="96"/>
      <c r="G10" s="97"/>
      <c r="H10" s="98">
        <f t="shared" si="0"/>
        <v>-2655695</v>
      </c>
      <c r="I10" s="99">
        <f t="shared" si="1"/>
        <v>1456.3551401869158</v>
      </c>
      <c r="J10" s="2"/>
      <c r="K10" s="104">
        <v>535</v>
      </c>
      <c r="L10" s="100"/>
    </row>
    <row r="11" spans="1:12" ht="12.75">
      <c r="A11" s="267"/>
      <c r="B11" s="87">
        <f>+B1170</f>
        <v>1115700</v>
      </c>
      <c r="C11" s="94"/>
      <c r="D11" s="88" t="s">
        <v>487</v>
      </c>
      <c r="E11" s="95" t="s">
        <v>936</v>
      </c>
      <c r="F11" s="96"/>
      <c r="G11" s="97"/>
      <c r="H11" s="98">
        <f t="shared" si="0"/>
        <v>-3771395</v>
      </c>
      <c r="I11" s="99">
        <f t="shared" si="1"/>
        <v>2085.4205607476633</v>
      </c>
      <c r="J11" s="2"/>
      <c r="K11" s="104">
        <v>535</v>
      </c>
      <c r="L11" s="100"/>
    </row>
    <row r="12" spans="1:12" ht="12.75">
      <c r="A12" s="267"/>
      <c r="B12" s="87">
        <f>+B1400</f>
        <v>892960</v>
      </c>
      <c r="C12" s="94"/>
      <c r="D12" s="88" t="s">
        <v>629</v>
      </c>
      <c r="E12" s="95" t="s">
        <v>972</v>
      </c>
      <c r="F12" s="96"/>
      <c r="G12" s="97"/>
      <c r="H12" s="98">
        <f t="shared" si="0"/>
        <v>-4664355</v>
      </c>
      <c r="I12" s="99">
        <f t="shared" si="1"/>
        <v>1669.0841121495328</v>
      </c>
      <c r="J12" s="2"/>
      <c r="K12" s="104">
        <v>535</v>
      </c>
      <c r="L12" s="100"/>
    </row>
    <row r="13" spans="1:12" ht="12.75">
      <c r="A13" s="267"/>
      <c r="B13" s="87">
        <f>+B1647</f>
        <v>149533</v>
      </c>
      <c r="C13" s="94"/>
      <c r="D13" s="88" t="s">
        <v>794</v>
      </c>
      <c r="E13" s="95"/>
      <c r="F13" s="96"/>
      <c r="G13" s="97"/>
      <c r="H13" s="98">
        <f t="shared" si="0"/>
        <v>-4813888</v>
      </c>
      <c r="I13" s="99">
        <f t="shared" si="1"/>
        <v>279.5009345794393</v>
      </c>
      <c r="J13" s="2"/>
      <c r="K13" s="104">
        <v>535</v>
      </c>
      <c r="L13" s="100"/>
    </row>
    <row r="14" spans="1:12" ht="12.75">
      <c r="A14" s="267"/>
      <c r="B14" s="87">
        <f>+B1664</f>
        <v>1542400</v>
      </c>
      <c r="C14" s="94"/>
      <c r="D14" s="88" t="s">
        <v>805</v>
      </c>
      <c r="E14" s="94" t="s">
        <v>937</v>
      </c>
      <c r="F14" s="96"/>
      <c r="G14" s="97"/>
      <c r="H14" s="98">
        <f t="shared" si="0"/>
        <v>-6356288</v>
      </c>
      <c r="I14" s="99">
        <f t="shared" si="1"/>
        <v>2882.9906542056074</v>
      </c>
      <c r="J14" s="2"/>
      <c r="K14" s="104">
        <v>535</v>
      </c>
      <c r="L14" s="100"/>
    </row>
    <row r="15" spans="1:12" ht="12.75">
      <c r="A15" s="267"/>
      <c r="B15" s="87">
        <f>+B1762</f>
        <v>351977</v>
      </c>
      <c r="C15" s="94"/>
      <c r="D15" s="88" t="s">
        <v>869</v>
      </c>
      <c r="E15" s="94"/>
      <c r="F15" s="96"/>
      <c r="G15" s="97"/>
      <c r="H15" s="98">
        <f t="shared" si="0"/>
        <v>-6708265</v>
      </c>
      <c r="I15" s="99">
        <f t="shared" si="1"/>
        <v>657.9009345794393</v>
      </c>
      <c r="J15" s="2"/>
      <c r="K15" s="104">
        <v>535</v>
      </c>
      <c r="L15" s="100"/>
    </row>
    <row r="16" spans="1:12" ht="12.75">
      <c r="A16" s="267"/>
      <c r="B16" s="87">
        <v>0</v>
      </c>
      <c r="C16" s="94"/>
      <c r="D16" s="88" t="s">
        <v>938</v>
      </c>
      <c r="E16" s="94"/>
      <c r="F16" s="96"/>
      <c r="G16" s="97"/>
      <c r="H16" s="98">
        <f t="shared" si="0"/>
        <v>-6708265</v>
      </c>
      <c r="I16" s="99">
        <f t="shared" si="1"/>
        <v>0</v>
      </c>
      <c r="J16" s="2"/>
      <c r="K16" s="104">
        <v>535</v>
      </c>
      <c r="L16" s="100"/>
    </row>
    <row r="17" spans="1:12" ht="12.75">
      <c r="A17" s="267"/>
      <c r="B17" s="91">
        <f>SUM(B9:B16)</f>
        <v>6708265</v>
      </c>
      <c r="C17" s="101" t="s">
        <v>1007</v>
      </c>
      <c r="D17" s="102"/>
      <c r="E17" s="102"/>
      <c r="F17" s="97"/>
      <c r="G17" s="97"/>
      <c r="H17" s="98">
        <v>0</v>
      </c>
      <c r="I17" s="103">
        <f t="shared" si="1"/>
        <v>12538.81308411215</v>
      </c>
      <c r="J17" s="2"/>
      <c r="K17" s="104">
        <v>535</v>
      </c>
      <c r="L17" s="100"/>
    </row>
    <row r="18" spans="1:11" ht="12.75">
      <c r="A18" s="16"/>
      <c r="I18" s="26"/>
      <c r="K18" s="104">
        <v>535</v>
      </c>
    </row>
    <row r="19" spans="1:11" ht="12.75">
      <c r="A19" s="16"/>
      <c r="B19" s="36"/>
      <c r="C19" s="37"/>
      <c r="D19" s="16"/>
      <c r="E19" s="37"/>
      <c r="G19" s="35"/>
      <c r="H19" s="6">
        <v>0</v>
      </c>
      <c r="I19" s="26">
        <f aca="true" t="shared" si="2" ref="I19:I82">+B19/K19</f>
        <v>0</v>
      </c>
      <c r="K19" s="104">
        <v>535</v>
      </c>
    </row>
    <row r="20" spans="1:11" ht="12.75">
      <c r="A20" s="16"/>
      <c r="B20" s="38"/>
      <c r="C20" s="16"/>
      <c r="D20" s="16"/>
      <c r="E20" s="39"/>
      <c r="G20" s="40"/>
      <c r="H20" s="6">
        <v>0</v>
      </c>
      <c r="I20" s="26">
        <f t="shared" si="2"/>
        <v>0</v>
      </c>
      <c r="K20" s="104">
        <v>535</v>
      </c>
    </row>
    <row r="21" spans="1:11" s="72" customFormat="1" ht="13.5" thickBot="1">
      <c r="A21" s="58"/>
      <c r="B21" s="108">
        <f>+B25+B82+B130+B161+B196+B220+B287+B303+B378+B428+B456+B499+B536+B573+B610+B654+B671+B709+B759+B817+B848+B893+B941+B1002+B1026</f>
        <v>1876545</v>
      </c>
      <c r="C21" s="58"/>
      <c r="D21" s="59" t="s">
        <v>27</v>
      </c>
      <c r="E21" s="58"/>
      <c r="F21" s="70"/>
      <c r="G21" s="60"/>
      <c r="H21" s="61">
        <f>H20-B21</f>
        <v>-1876545</v>
      </c>
      <c r="I21" s="71">
        <f t="shared" si="2"/>
        <v>3507.5607476635514</v>
      </c>
      <c r="K21" s="104">
        <v>535</v>
      </c>
    </row>
    <row r="22" spans="1:11" s="19" customFormat="1" ht="12.75">
      <c r="A22" s="16"/>
      <c r="B22" s="161"/>
      <c r="C22" s="1"/>
      <c r="D22" s="16"/>
      <c r="E22" s="1"/>
      <c r="F22" s="31"/>
      <c r="G22" s="35"/>
      <c r="H22" s="6">
        <v>0</v>
      </c>
      <c r="I22" s="45">
        <f t="shared" si="2"/>
        <v>0</v>
      </c>
      <c r="K22" s="104">
        <v>535</v>
      </c>
    </row>
    <row r="23" spans="1:11" ht="12.75">
      <c r="A23" s="16"/>
      <c r="B23" s="161"/>
      <c r="C23" s="37"/>
      <c r="D23" s="16"/>
      <c r="E23" s="37"/>
      <c r="G23" s="35"/>
      <c r="H23" s="6">
        <f>H22-B23</f>
        <v>0</v>
      </c>
      <c r="I23" s="26">
        <f t="shared" si="2"/>
        <v>0</v>
      </c>
      <c r="K23" s="104">
        <v>535</v>
      </c>
    </row>
    <row r="24" spans="1:11" ht="12.75">
      <c r="A24" s="16"/>
      <c r="B24" s="161"/>
      <c r="C24" s="16"/>
      <c r="D24" s="16"/>
      <c r="E24" s="39"/>
      <c r="G24" s="40"/>
      <c r="H24" s="6">
        <f>H23-B24</f>
        <v>0</v>
      </c>
      <c r="I24" s="26">
        <f t="shared" si="2"/>
        <v>0</v>
      </c>
      <c r="K24" s="104">
        <v>535</v>
      </c>
    </row>
    <row r="25" spans="1:11" s="68" customFormat="1" ht="12.75">
      <c r="A25" s="16"/>
      <c r="B25" s="111">
        <f>+B32+B42+B57+B64+B73+B78</f>
        <v>63450</v>
      </c>
      <c r="C25" s="47" t="s">
        <v>25</v>
      </c>
      <c r="D25" s="48" t="s">
        <v>945</v>
      </c>
      <c r="E25" s="47" t="s">
        <v>26</v>
      </c>
      <c r="F25" s="22"/>
      <c r="G25" s="22"/>
      <c r="H25" s="46">
        <f>H24-B25</f>
        <v>-63450</v>
      </c>
      <c r="I25" s="67">
        <f t="shared" si="2"/>
        <v>118.59813084112149</v>
      </c>
      <c r="K25" s="104">
        <v>535</v>
      </c>
    </row>
    <row r="26" spans="1:12" ht="12.75">
      <c r="A26" s="16"/>
      <c r="B26" s="161"/>
      <c r="C26" s="16"/>
      <c r="D26" s="16"/>
      <c r="E26" s="16"/>
      <c r="G26" s="34"/>
      <c r="H26" s="6">
        <v>0</v>
      </c>
      <c r="I26" s="26">
        <f t="shared" si="2"/>
        <v>0</v>
      </c>
      <c r="J26" s="41"/>
      <c r="K26" s="104">
        <v>535</v>
      </c>
      <c r="L26" s="44">
        <v>500</v>
      </c>
    </row>
    <row r="27" spans="1:11" ht="12.75">
      <c r="A27" s="16"/>
      <c r="B27" s="11"/>
      <c r="C27" s="16"/>
      <c r="D27" s="16"/>
      <c r="H27" s="6">
        <f>H26-B27</f>
        <v>0</v>
      </c>
      <c r="I27" s="26">
        <f t="shared" si="2"/>
        <v>0</v>
      </c>
      <c r="K27" s="104">
        <v>535</v>
      </c>
    </row>
    <row r="28" spans="1:11" ht="12.75">
      <c r="A28" s="16"/>
      <c r="B28" s="11">
        <v>5000</v>
      </c>
      <c r="C28" s="1" t="s">
        <v>14</v>
      </c>
      <c r="D28" s="1" t="s">
        <v>27</v>
      </c>
      <c r="E28" s="1" t="s">
        <v>28</v>
      </c>
      <c r="F28" s="31" t="s">
        <v>29</v>
      </c>
      <c r="G28" s="31" t="s">
        <v>30</v>
      </c>
      <c r="H28" s="6">
        <f>H27-B28</f>
        <v>-5000</v>
      </c>
      <c r="I28" s="26">
        <f t="shared" si="2"/>
        <v>9.345794392523365</v>
      </c>
      <c r="K28" s="104">
        <v>535</v>
      </c>
    </row>
    <row r="29" spans="1:11" ht="12.75">
      <c r="A29" s="16"/>
      <c r="B29" s="11">
        <v>2500</v>
      </c>
      <c r="C29" s="16" t="s">
        <v>31</v>
      </c>
      <c r="D29" s="1" t="s">
        <v>32</v>
      </c>
      <c r="E29" s="1" t="s">
        <v>33</v>
      </c>
      <c r="F29" s="31" t="s">
        <v>34</v>
      </c>
      <c r="G29" s="31" t="s">
        <v>35</v>
      </c>
      <c r="H29" s="6">
        <f>H28-B29</f>
        <v>-7500</v>
      </c>
      <c r="I29" s="26">
        <f t="shared" si="2"/>
        <v>4.672897196261682</v>
      </c>
      <c r="K29" s="104">
        <v>535</v>
      </c>
    </row>
    <row r="30" spans="1:11" ht="12.75">
      <c r="A30" s="16"/>
      <c r="B30" s="161">
        <v>5000</v>
      </c>
      <c r="C30" s="16" t="s">
        <v>31</v>
      </c>
      <c r="D30" s="16" t="s">
        <v>32</v>
      </c>
      <c r="E30" s="16" t="s">
        <v>36</v>
      </c>
      <c r="F30" s="34" t="s">
        <v>37</v>
      </c>
      <c r="G30" s="34" t="s">
        <v>35</v>
      </c>
      <c r="H30" s="33">
        <f>H29-B30</f>
        <v>-12500</v>
      </c>
      <c r="I30" s="26">
        <f t="shared" si="2"/>
        <v>9.345794392523365</v>
      </c>
      <c r="K30" s="104">
        <v>535</v>
      </c>
    </row>
    <row r="31" spans="1:11" ht="12.75">
      <c r="A31" s="16"/>
      <c r="B31" s="161">
        <v>2500</v>
      </c>
      <c r="C31" s="16" t="s">
        <v>14</v>
      </c>
      <c r="D31" s="16" t="s">
        <v>27</v>
      </c>
      <c r="E31" s="16" t="s">
        <v>28</v>
      </c>
      <c r="F31" s="34" t="s">
        <v>38</v>
      </c>
      <c r="G31" s="34" t="s">
        <v>39</v>
      </c>
      <c r="H31" s="33">
        <f>H30-B31</f>
        <v>-15000</v>
      </c>
      <c r="I31" s="26">
        <f t="shared" si="2"/>
        <v>4.672897196261682</v>
      </c>
      <c r="K31" s="104">
        <v>535</v>
      </c>
    </row>
    <row r="32" spans="1:11" s="68" customFormat="1" ht="12.75">
      <c r="A32" s="16"/>
      <c r="B32" s="111">
        <f>SUM(B28:B31)</f>
        <v>15000</v>
      </c>
      <c r="C32" s="15" t="s">
        <v>14</v>
      </c>
      <c r="D32" s="15"/>
      <c r="E32" s="15"/>
      <c r="F32" s="22"/>
      <c r="G32" s="22"/>
      <c r="H32" s="46">
        <v>0</v>
      </c>
      <c r="I32" s="67">
        <f t="shared" si="2"/>
        <v>28.037383177570092</v>
      </c>
      <c r="K32" s="104">
        <v>535</v>
      </c>
    </row>
    <row r="33" spans="1:11" ht="12.75">
      <c r="A33" s="16"/>
      <c r="B33" s="11"/>
      <c r="H33" s="6">
        <f aca="true" t="shared" si="3" ref="H33:H41">H32-B33</f>
        <v>0</v>
      </c>
      <c r="I33" s="26">
        <f t="shared" si="2"/>
        <v>0</v>
      </c>
      <c r="K33" s="104">
        <v>535</v>
      </c>
    </row>
    <row r="34" spans="1:11" ht="12.75">
      <c r="A34" s="16"/>
      <c r="B34" s="11"/>
      <c r="F34" s="34"/>
      <c r="H34" s="6">
        <f t="shared" si="3"/>
        <v>0</v>
      </c>
      <c r="I34" s="26">
        <f t="shared" si="2"/>
        <v>0</v>
      </c>
      <c r="K34" s="104">
        <v>535</v>
      </c>
    </row>
    <row r="35" spans="1:11" ht="12.75">
      <c r="A35" s="16"/>
      <c r="B35" s="11"/>
      <c r="F35" s="34"/>
      <c r="H35" s="6">
        <f t="shared" si="3"/>
        <v>0</v>
      </c>
      <c r="I35" s="26">
        <f t="shared" si="2"/>
        <v>0</v>
      </c>
      <c r="K35" s="104">
        <v>535</v>
      </c>
    </row>
    <row r="36" spans="1:11" ht="12.75">
      <c r="A36" s="16"/>
      <c r="B36" s="11">
        <v>3000</v>
      </c>
      <c r="C36" s="1" t="s">
        <v>40</v>
      </c>
      <c r="D36" s="1" t="s">
        <v>27</v>
      </c>
      <c r="E36" s="1" t="s">
        <v>41</v>
      </c>
      <c r="F36" s="31" t="s">
        <v>42</v>
      </c>
      <c r="G36" s="31" t="s">
        <v>30</v>
      </c>
      <c r="H36" s="6">
        <f t="shared" si="3"/>
        <v>-3000</v>
      </c>
      <c r="I36" s="26">
        <f t="shared" si="2"/>
        <v>5.607476635514018</v>
      </c>
      <c r="K36" s="104">
        <v>535</v>
      </c>
    </row>
    <row r="37" spans="1:11" ht="12.75">
      <c r="A37" s="16"/>
      <c r="B37" s="11">
        <v>1000</v>
      </c>
      <c r="C37" s="1" t="s">
        <v>43</v>
      </c>
      <c r="D37" s="1" t="s">
        <v>27</v>
      </c>
      <c r="E37" s="1" t="s">
        <v>41</v>
      </c>
      <c r="F37" s="31" t="s">
        <v>44</v>
      </c>
      <c r="G37" s="31" t="s">
        <v>45</v>
      </c>
      <c r="H37" s="6">
        <f t="shared" si="3"/>
        <v>-4000</v>
      </c>
      <c r="I37" s="26">
        <f t="shared" si="2"/>
        <v>1.8691588785046729</v>
      </c>
      <c r="K37" s="104">
        <v>535</v>
      </c>
    </row>
    <row r="38" spans="1:11" ht="12.75">
      <c r="A38" s="16"/>
      <c r="B38" s="11">
        <v>1000</v>
      </c>
      <c r="C38" s="1" t="s">
        <v>46</v>
      </c>
      <c r="D38" s="1" t="s">
        <v>27</v>
      </c>
      <c r="E38" s="1" t="s">
        <v>41</v>
      </c>
      <c r="F38" s="31" t="s">
        <v>44</v>
      </c>
      <c r="G38" s="31" t="s">
        <v>45</v>
      </c>
      <c r="H38" s="6">
        <f t="shared" si="3"/>
        <v>-5000</v>
      </c>
      <c r="I38" s="26">
        <f t="shared" si="2"/>
        <v>1.8691588785046729</v>
      </c>
      <c r="K38" s="104">
        <v>535</v>
      </c>
    </row>
    <row r="39" spans="1:11" ht="12.75">
      <c r="A39" s="16"/>
      <c r="B39" s="161">
        <v>1000</v>
      </c>
      <c r="C39" s="1" t="s">
        <v>43</v>
      </c>
      <c r="D39" s="16" t="s">
        <v>27</v>
      </c>
      <c r="E39" s="16" t="s">
        <v>41</v>
      </c>
      <c r="F39" s="34" t="s">
        <v>44</v>
      </c>
      <c r="G39" s="34" t="s">
        <v>47</v>
      </c>
      <c r="H39" s="6">
        <f t="shared" si="3"/>
        <v>-6000</v>
      </c>
      <c r="I39" s="26">
        <f t="shared" si="2"/>
        <v>1.8691588785046729</v>
      </c>
      <c r="K39" s="104">
        <v>535</v>
      </c>
    </row>
    <row r="40" spans="1:11" ht="12.75">
      <c r="A40" s="16"/>
      <c r="B40" s="11">
        <v>1000</v>
      </c>
      <c r="C40" s="1" t="s">
        <v>46</v>
      </c>
      <c r="D40" s="1" t="s">
        <v>27</v>
      </c>
      <c r="E40" s="1" t="s">
        <v>41</v>
      </c>
      <c r="F40" s="31" t="s">
        <v>44</v>
      </c>
      <c r="G40" s="31" t="s">
        <v>47</v>
      </c>
      <c r="H40" s="6">
        <f t="shared" si="3"/>
        <v>-7000</v>
      </c>
      <c r="I40" s="26">
        <f t="shared" si="2"/>
        <v>1.8691588785046729</v>
      </c>
      <c r="K40" s="104">
        <v>535</v>
      </c>
    </row>
    <row r="41" spans="1:11" ht="12.75">
      <c r="A41" s="16"/>
      <c r="B41" s="11">
        <v>3000</v>
      </c>
      <c r="C41" s="1" t="s">
        <v>48</v>
      </c>
      <c r="D41" s="1" t="s">
        <v>27</v>
      </c>
      <c r="E41" s="1" t="s">
        <v>41</v>
      </c>
      <c r="F41" s="31" t="s">
        <v>49</v>
      </c>
      <c r="G41" s="31" t="s">
        <v>47</v>
      </c>
      <c r="H41" s="6">
        <f t="shared" si="3"/>
        <v>-10000</v>
      </c>
      <c r="I41" s="26">
        <f t="shared" si="2"/>
        <v>5.607476635514018</v>
      </c>
      <c r="K41" s="104">
        <v>535</v>
      </c>
    </row>
    <row r="42" spans="1:11" s="68" customFormat="1" ht="12.75">
      <c r="A42" s="16"/>
      <c r="B42" s="111">
        <f>SUM(B36:B41)</f>
        <v>10000</v>
      </c>
      <c r="C42" s="15" t="s">
        <v>50</v>
      </c>
      <c r="D42" s="15"/>
      <c r="E42" s="15"/>
      <c r="F42" s="22"/>
      <c r="G42" s="22"/>
      <c r="H42" s="46">
        <v>0</v>
      </c>
      <c r="I42" s="67">
        <f t="shared" si="2"/>
        <v>18.69158878504673</v>
      </c>
      <c r="K42" s="104">
        <v>535</v>
      </c>
    </row>
    <row r="43" spans="1:11" ht="12.75">
      <c r="A43" s="16"/>
      <c r="B43" s="11"/>
      <c r="H43" s="6">
        <f aca="true" t="shared" si="4" ref="H43:H56">H42-B43</f>
        <v>0</v>
      </c>
      <c r="I43" s="26">
        <f t="shared" si="2"/>
        <v>0</v>
      </c>
      <c r="K43" s="104">
        <v>535</v>
      </c>
    </row>
    <row r="44" spans="1:11" ht="12.75">
      <c r="A44" s="16"/>
      <c r="B44" s="11"/>
      <c r="H44" s="6">
        <f t="shared" si="4"/>
        <v>0</v>
      </c>
      <c r="I44" s="26">
        <f t="shared" si="2"/>
        <v>0</v>
      </c>
      <c r="K44" s="104">
        <v>535</v>
      </c>
    </row>
    <row r="45" spans="1:11" ht="12.75">
      <c r="A45" s="16"/>
      <c r="B45" s="11"/>
      <c r="H45" s="6">
        <f t="shared" si="4"/>
        <v>0</v>
      </c>
      <c r="I45" s="26">
        <f t="shared" si="2"/>
        <v>0</v>
      </c>
      <c r="K45" s="104">
        <v>535</v>
      </c>
    </row>
    <row r="46" spans="1:11" ht="12.75">
      <c r="A46" s="16"/>
      <c r="B46" s="11">
        <v>800</v>
      </c>
      <c r="C46" s="1" t="s">
        <v>51</v>
      </c>
      <c r="D46" s="1" t="s">
        <v>27</v>
      </c>
      <c r="E46" s="1" t="s">
        <v>52</v>
      </c>
      <c r="F46" s="31" t="s">
        <v>44</v>
      </c>
      <c r="G46" s="31" t="s">
        <v>30</v>
      </c>
      <c r="H46" s="6">
        <f t="shared" si="4"/>
        <v>-800</v>
      </c>
      <c r="I46" s="26">
        <f t="shared" si="2"/>
        <v>1.4953271028037383</v>
      </c>
      <c r="K46" s="104">
        <v>535</v>
      </c>
    </row>
    <row r="47" spans="1:11" ht="12.75">
      <c r="A47" s="16"/>
      <c r="B47" s="11">
        <v>1600</v>
      </c>
      <c r="C47" s="1" t="s">
        <v>51</v>
      </c>
      <c r="D47" s="1" t="s">
        <v>27</v>
      </c>
      <c r="E47" s="1" t="s">
        <v>52</v>
      </c>
      <c r="F47" s="31" t="s">
        <v>44</v>
      </c>
      <c r="G47" s="31" t="s">
        <v>45</v>
      </c>
      <c r="H47" s="6">
        <f t="shared" si="4"/>
        <v>-2400</v>
      </c>
      <c r="I47" s="26">
        <f t="shared" si="2"/>
        <v>2.9906542056074765</v>
      </c>
      <c r="K47" s="104">
        <v>535</v>
      </c>
    </row>
    <row r="48" spans="1:11" ht="12.75">
      <c r="A48" s="16"/>
      <c r="B48" s="11">
        <v>1500</v>
      </c>
      <c r="C48" s="1" t="s">
        <v>51</v>
      </c>
      <c r="D48" s="1" t="s">
        <v>27</v>
      </c>
      <c r="E48" s="1" t="s">
        <v>52</v>
      </c>
      <c r="F48" s="31" t="s">
        <v>44</v>
      </c>
      <c r="G48" s="31" t="s">
        <v>45</v>
      </c>
      <c r="H48" s="6">
        <f t="shared" si="4"/>
        <v>-3900</v>
      </c>
      <c r="I48" s="26">
        <f t="shared" si="2"/>
        <v>2.803738317757009</v>
      </c>
      <c r="K48" s="104">
        <v>535</v>
      </c>
    </row>
    <row r="49" spans="1:11" ht="12.75">
      <c r="A49" s="16"/>
      <c r="B49" s="11">
        <v>1500</v>
      </c>
      <c r="C49" s="1" t="s">
        <v>51</v>
      </c>
      <c r="D49" s="1" t="s">
        <v>27</v>
      </c>
      <c r="E49" s="1" t="s">
        <v>52</v>
      </c>
      <c r="F49" s="31" t="s">
        <v>44</v>
      </c>
      <c r="G49" s="31" t="s">
        <v>35</v>
      </c>
      <c r="H49" s="6">
        <f t="shared" si="4"/>
        <v>-5400</v>
      </c>
      <c r="I49" s="26">
        <f t="shared" si="2"/>
        <v>2.803738317757009</v>
      </c>
      <c r="K49" s="104">
        <v>535</v>
      </c>
    </row>
    <row r="50" spans="1:11" ht="12.75">
      <c r="A50" s="16"/>
      <c r="B50" s="11">
        <v>800</v>
      </c>
      <c r="C50" s="1" t="s">
        <v>51</v>
      </c>
      <c r="D50" s="1" t="s">
        <v>27</v>
      </c>
      <c r="E50" s="1" t="s">
        <v>52</v>
      </c>
      <c r="F50" s="31" t="s">
        <v>44</v>
      </c>
      <c r="G50" s="31" t="s">
        <v>35</v>
      </c>
      <c r="H50" s="6">
        <f t="shared" si="4"/>
        <v>-6200</v>
      </c>
      <c r="I50" s="26">
        <f t="shared" si="2"/>
        <v>1.4953271028037383</v>
      </c>
      <c r="K50" s="104">
        <v>535</v>
      </c>
    </row>
    <row r="51" spans="1:11" ht="12.75">
      <c r="A51" s="16"/>
      <c r="B51" s="11">
        <v>1100</v>
      </c>
      <c r="C51" s="1" t="s">
        <v>51</v>
      </c>
      <c r="D51" s="1" t="s">
        <v>27</v>
      </c>
      <c r="E51" s="1" t="s">
        <v>52</v>
      </c>
      <c r="F51" s="31" t="s">
        <v>44</v>
      </c>
      <c r="G51" s="31" t="s">
        <v>39</v>
      </c>
      <c r="H51" s="6">
        <f t="shared" si="4"/>
        <v>-7300</v>
      </c>
      <c r="I51" s="26">
        <f t="shared" si="2"/>
        <v>2.05607476635514</v>
      </c>
      <c r="K51" s="104">
        <v>535</v>
      </c>
    </row>
    <row r="52" spans="1:11" ht="12.75">
      <c r="A52" s="16"/>
      <c r="B52" s="11">
        <v>1000</v>
      </c>
      <c r="C52" s="1" t="s">
        <v>51</v>
      </c>
      <c r="D52" s="1" t="s">
        <v>27</v>
      </c>
      <c r="E52" s="1" t="s">
        <v>52</v>
      </c>
      <c r="F52" s="31" t="s">
        <v>44</v>
      </c>
      <c r="G52" s="31" t="s">
        <v>39</v>
      </c>
      <c r="H52" s="6">
        <f t="shared" si="4"/>
        <v>-8300</v>
      </c>
      <c r="I52" s="26">
        <f t="shared" si="2"/>
        <v>1.8691588785046729</v>
      </c>
      <c r="K52" s="104">
        <v>535</v>
      </c>
    </row>
    <row r="53" spans="1:11" ht="12.75">
      <c r="A53" s="16"/>
      <c r="B53" s="11">
        <v>1800</v>
      </c>
      <c r="C53" s="1" t="s">
        <v>51</v>
      </c>
      <c r="D53" s="1" t="s">
        <v>27</v>
      </c>
      <c r="E53" s="1" t="s">
        <v>52</v>
      </c>
      <c r="F53" s="31" t="s">
        <v>44</v>
      </c>
      <c r="G53" s="31" t="s">
        <v>39</v>
      </c>
      <c r="H53" s="6">
        <f t="shared" si="4"/>
        <v>-10100</v>
      </c>
      <c r="I53" s="26">
        <f t="shared" si="2"/>
        <v>3.364485981308411</v>
      </c>
      <c r="K53" s="104">
        <v>535</v>
      </c>
    </row>
    <row r="54" spans="1:11" ht="12.75">
      <c r="A54" s="16"/>
      <c r="B54" s="11">
        <v>1250</v>
      </c>
      <c r="C54" s="1" t="s">
        <v>51</v>
      </c>
      <c r="D54" s="1" t="s">
        <v>27</v>
      </c>
      <c r="E54" s="1" t="s">
        <v>52</v>
      </c>
      <c r="F54" s="31" t="s">
        <v>44</v>
      </c>
      <c r="G54" s="31" t="s">
        <v>47</v>
      </c>
      <c r="H54" s="6">
        <f t="shared" si="4"/>
        <v>-11350</v>
      </c>
      <c r="I54" s="26">
        <f t="shared" si="2"/>
        <v>2.336448598130841</v>
      </c>
      <c r="K54" s="104">
        <v>535</v>
      </c>
    </row>
    <row r="55" spans="1:11" ht="12.75">
      <c r="A55" s="16"/>
      <c r="B55" s="11">
        <v>700</v>
      </c>
      <c r="C55" s="1" t="s">
        <v>51</v>
      </c>
      <c r="D55" s="1" t="s">
        <v>27</v>
      </c>
      <c r="E55" s="1" t="s">
        <v>52</v>
      </c>
      <c r="F55" s="31" t="s">
        <v>44</v>
      </c>
      <c r="G55" s="31" t="s">
        <v>47</v>
      </c>
      <c r="H55" s="6">
        <f t="shared" si="4"/>
        <v>-12050</v>
      </c>
      <c r="I55" s="26">
        <f t="shared" si="2"/>
        <v>1.308411214953271</v>
      </c>
      <c r="K55" s="104">
        <v>535</v>
      </c>
    </row>
    <row r="56" spans="1:11" ht="12.75">
      <c r="A56" s="16"/>
      <c r="B56" s="11">
        <v>600</v>
      </c>
      <c r="C56" s="1" t="s">
        <v>51</v>
      </c>
      <c r="D56" s="1" t="s">
        <v>27</v>
      </c>
      <c r="E56" s="1" t="s">
        <v>52</v>
      </c>
      <c r="F56" s="31" t="s">
        <v>44</v>
      </c>
      <c r="G56" s="31" t="s">
        <v>53</v>
      </c>
      <c r="H56" s="6">
        <f t="shared" si="4"/>
        <v>-12650</v>
      </c>
      <c r="I56" s="26">
        <f t="shared" si="2"/>
        <v>1.1214953271028036</v>
      </c>
      <c r="K56" s="104">
        <v>535</v>
      </c>
    </row>
    <row r="57" spans="1:11" s="68" customFormat="1" ht="12.75">
      <c r="A57" s="16"/>
      <c r="B57" s="111">
        <f>SUM(B46:B56)</f>
        <v>12650</v>
      </c>
      <c r="C57" s="15"/>
      <c r="D57" s="15"/>
      <c r="E57" s="15" t="s">
        <v>52</v>
      </c>
      <c r="F57" s="22"/>
      <c r="G57" s="22"/>
      <c r="H57" s="46">
        <v>0</v>
      </c>
      <c r="I57" s="67">
        <f t="shared" si="2"/>
        <v>23.64485981308411</v>
      </c>
      <c r="K57" s="104">
        <v>535</v>
      </c>
    </row>
    <row r="58" spans="1:11" ht="12.75">
      <c r="A58" s="16"/>
      <c r="B58" s="11"/>
      <c r="H58" s="6">
        <f aca="true" t="shared" si="5" ref="H58:H63">H57-B58</f>
        <v>0</v>
      </c>
      <c r="I58" s="26">
        <f t="shared" si="2"/>
        <v>0</v>
      </c>
      <c r="K58" s="104">
        <v>535</v>
      </c>
    </row>
    <row r="59" spans="1:11" ht="12.75">
      <c r="A59" s="16"/>
      <c r="B59" s="11"/>
      <c r="H59" s="6">
        <f t="shared" si="5"/>
        <v>0</v>
      </c>
      <c r="I59" s="26">
        <f t="shared" si="2"/>
        <v>0</v>
      </c>
      <c r="K59" s="104">
        <v>535</v>
      </c>
    </row>
    <row r="60" spans="1:11" ht="12.75">
      <c r="A60" s="16"/>
      <c r="B60" s="11"/>
      <c r="H60" s="6">
        <f t="shared" si="5"/>
        <v>0</v>
      </c>
      <c r="I60" s="26">
        <f t="shared" si="2"/>
        <v>0</v>
      </c>
      <c r="K60" s="104">
        <v>535</v>
      </c>
    </row>
    <row r="61" spans="1:11" ht="12.75">
      <c r="A61" s="16"/>
      <c r="B61" s="11">
        <v>5000</v>
      </c>
      <c r="C61" s="1" t="s">
        <v>54</v>
      </c>
      <c r="D61" s="1" t="s">
        <v>27</v>
      </c>
      <c r="E61" s="1" t="s">
        <v>41</v>
      </c>
      <c r="F61" s="31" t="s">
        <v>55</v>
      </c>
      <c r="G61" s="31" t="s">
        <v>30</v>
      </c>
      <c r="H61" s="6">
        <f t="shared" si="5"/>
        <v>-5000</v>
      </c>
      <c r="I61" s="26">
        <f t="shared" si="2"/>
        <v>9.345794392523365</v>
      </c>
      <c r="K61" s="104">
        <v>535</v>
      </c>
    </row>
    <row r="62" spans="1:11" ht="12.75">
      <c r="A62" s="16"/>
      <c r="B62" s="11">
        <v>5000</v>
      </c>
      <c r="C62" s="1" t="s">
        <v>54</v>
      </c>
      <c r="D62" s="1" t="s">
        <v>27</v>
      </c>
      <c r="E62" s="1" t="s">
        <v>41</v>
      </c>
      <c r="F62" s="31" t="s">
        <v>56</v>
      </c>
      <c r="G62" s="31" t="s">
        <v>35</v>
      </c>
      <c r="H62" s="6">
        <f t="shared" si="5"/>
        <v>-10000</v>
      </c>
      <c r="I62" s="26">
        <f t="shared" si="2"/>
        <v>9.345794392523365</v>
      </c>
      <c r="K62" s="104">
        <v>535</v>
      </c>
    </row>
    <row r="63" spans="1:11" ht="12.75">
      <c r="A63" s="16"/>
      <c r="B63" s="11">
        <v>5000</v>
      </c>
      <c r="C63" s="1" t="s">
        <v>54</v>
      </c>
      <c r="D63" s="1" t="s">
        <v>27</v>
      </c>
      <c r="E63" s="1" t="s">
        <v>41</v>
      </c>
      <c r="F63" s="31" t="s">
        <v>57</v>
      </c>
      <c r="G63" s="31" t="s">
        <v>39</v>
      </c>
      <c r="H63" s="6">
        <f t="shared" si="5"/>
        <v>-15000</v>
      </c>
      <c r="I63" s="26">
        <f t="shared" si="2"/>
        <v>9.345794392523365</v>
      </c>
      <c r="K63" s="104">
        <v>535</v>
      </c>
    </row>
    <row r="64" spans="1:11" s="68" customFormat="1" ht="12.75">
      <c r="A64" s="16"/>
      <c r="B64" s="111">
        <f>SUM(B61:B63)</f>
        <v>15000</v>
      </c>
      <c r="C64" s="15" t="s">
        <v>54</v>
      </c>
      <c r="D64" s="15"/>
      <c r="E64" s="15"/>
      <c r="F64" s="22"/>
      <c r="G64" s="22"/>
      <c r="H64" s="46">
        <v>0</v>
      </c>
      <c r="I64" s="67">
        <f t="shared" si="2"/>
        <v>28.037383177570092</v>
      </c>
      <c r="K64" s="104">
        <v>535</v>
      </c>
    </row>
    <row r="65" spans="1:11" ht="12.75">
      <c r="A65" s="16"/>
      <c r="B65" s="11"/>
      <c r="H65" s="6">
        <f aca="true" t="shared" si="6" ref="H65:H72">H64-B65</f>
        <v>0</v>
      </c>
      <c r="I65" s="26">
        <f t="shared" si="2"/>
        <v>0</v>
      </c>
      <c r="K65" s="104">
        <v>535</v>
      </c>
    </row>
    <row r="66" spans="1:11" ht="12.75">
      <c r="A66" s="16"/>
      <c r="B66" s="11"/>
      <c r="H66" s="6">
        <f t="shared" si="6"/>
        <v>0</v>
      </c>
      <c r="I66" s="26">
        <f t="shared" si="2"/>
        <v>0</v>
      </c>
      <c r="K66" s="104">
        <v>535</v>
      </c>
    </row>
    <row r="67" spans="1:11" ht="12.75">
      <c r="A67" s="16"/>
      <c r="B67" s="11"/>
      <c r="H67" s="6">
        <f t="shared" si="6"/>
        <v>0</v>
      </c>
      <c r="I67" s="26">
        <f t="shared" si="2"/>
        <v>0</v>
      </c>
      <c r="K67" s="104">
        <v>535</v>
      </c>
    </row>
    <row r="68" spans="1:11" ht="12.75">
      <c r="A68" s="16"/>
      <c r="B68" s="11">
        <v>2000</v>
      </c>
      <c r="C68" s="1" t="s">
        <v>58</v>
      </c>
      <c r="D68" s="1" t="s">
        <v>27</v>
      </c>
      <c r="E68" s="1" t="s">
        <v>41</v>
      </c>
      <c r="F68" s="31" t="s">
        <v>44</v>
      </c>
      <c r="G68" s="31" t="s">
        <v>30</v>
      </c>
      <c r="H68" s="6">
        <f t="shared" si="6"/>
        <v>-2000</v>
      </c>
      <c r="I68" s="26">
        <f t="shared" si="2"/>
        <v>3.7383177570093458</v>
      </c>
      <c r="K68" s="104">
        <v>535</v>
      </c>
    </row>
    <row r="69" spans="1:11" ht="12.75">
      <c r="A69" s="16"/>
      <c r="B69" s="11">
        <v>2000</v>
      </c>
      <c r="C69" s="1" t="s">
        <v>58</v>
      </c>
      <c r="D69" s="1" t="s">
        <v>27</v>
      </c>
      <c r="E69" s="1" t="s">
        <v>41</v>
      </c>
      <c r="F69" s="31" t="s">
        <v>44</v>
      </c>
      <c r="G69" s="31" t="s">
        <v>45</v>
      </c>
      <c r="H69" s="6">
        <f t="shared" si="6"/>
        <v>-4000</v>
      </c>
      <c r="I69" s="26">
        <f t="shared" si="2"/>
        <v>3.7383177570093458</v>
      </c>
      <c r="K69" s="104">
        <v>535</v>
      </c>
    </row>
    <row r="70" spans="1:11" ht="12.75">
      <c r="A70" s="16"/>
      <c r="B70" s="11">
        <v>2000</v>
      </c>
      <c r="C70" s="1" t="s">
        <v>58</v>
      </c>
      <c r="D70" s="1" t="s">
        <v>27</v>
      </c>
      <c r="E70" s="1" t="s">
        <v>41</v>
      </c>
      <c r="F70" s="31" t="s">
        <v>44</v>
      </c>
      <c r="G70" s="31" t="s">
        <v>35</v>
      </c>
      <c r="H70" s="6">
        <f t="shared" si="6"/>
        <v>-6000</v>
      </c>
      <c r="I70" s="26">
        <f t="shared" si="2"/>
        <v>3.7383177570093458</v>
      </c>
      <c r="K70" s="104">
        <v>535</v>
      </c>
    </row>
    <row r="71" spans="1:11" ht="12.75">
      <c r="A71" s="16"/>
      <c r="B71" s="11">
        <v>2000</v>
      </c>
      <c r="C71" s="1" t="s">
        <v>58</v>
      </c>
      <c r="D71" s="1" t="s">
        <v>27</v>
      </c>
      <c r="E71" s="1" t="s">
        <v>41</v>
      </c>
      <c r="F71" s="31" t="s">
        <v>44</v>
      </c>
      <c r="G71" s="31" t="s">
        <v>39</v>
      </c>
      <c r="H71" s="6">
        <f t="shared" si="6"/>
        <v>-8000</v>
      </c>
      <c r="I71" s="26">
        <f t="shared" si="2"/>
        <v>3.7383177570093458</v>
      </c>
      <c r="K71" s="104">
        <v>535</v>
      </c>
    </row>
    <row r="72" spans="1:11" ht="12.75">
      <c r="A72" s="16"/>
      <c r="B72" s="11">
        <v>2000</v>
      </c>
      <c r="C72" s="1" t="s">
        <v>58</v>
      </c>
      <c r="D72" s="1" t="s">
        <v>27</v>
      </c>
      <c r="E72" s="1" t="s">
        <v>41</v>
      </c>
      <c r="F72" s="31" t="s">
        <v>44</v>
      </c>
      <c r="G72" s="31" t="s">
        <v>47</v>
      </c>
      <c r="H72" s="6">
        <f t="shared" si="6"/>
        <v>-10000</v>
      </c>
      <c r="I72" s="26">
        <f t="shared" si="2"/>
        <v>3.7383177570093458</v>
      </c>
      <c r="K72" s="104">
        <v>535</v>
      </c>
    </row>
    <row r="73" spans="1:11" s="68" customFormat="1" ht="12.75">
      <c r="A73" s="16"/>
      <c r="B73" s="111">
        <f>SUM(B68:B72)</f>
        <v>10000</v>
      </c>
      <c r="C73" s="15" t="s">
        <v>58</v>
      </c>
      <c r="D73" s="15"/>
      <c r="E73" s="15"/>
      <c r="F73" s="22"/>
      <c r="G73" s="22"/>
      <c r="H73" s="46">
        <v>0</v>
      </c>
      <c r="I73" s="67">
        <f t="shared" si="2"/>
        <v>18.69158878504673</v>
      </c>
      <c r="K73" s="104">
        <v>535</v>
      </c>
    </row>
    <row r="74" spans="1:11" ht="12.75">
      <c r="A74" s="16"/>
      <c r="B74" s="11"/>
      <c r="H74" s="6">
        <f>H73-B74</f>
        <v>0</v>
      </c>
      <c r="I74" s="26">
        <f t="shared" si="2"/>
        <v>0</v>
      </c>
      <c r="K74" s="104">
        <v>535</v>
      </c>
    </row>
    <row r="75" spans="1:11" ht="12.75">
      <c r="A75" s="16"/>
      <c r="B75" s="11"/>
      <c r="H75" s="6">
        <f>H74-B75</f>
        <v>0</v>
      </c>
      <c r="I75" s="26">
        <f t="shared" si="2"/>
        <v>0</v>
      </c>
      <c r="K75" s="104">
        <v>535</v>
      </c>
    </row>
    <row r="76" spans="1:11" ht="12.75">
      <c r="A76" s="16"/>
      <c r="B76" s="11"/>
      <c r="H76" s="6">
        <f>H75-B76</f>
        <v>0</v>
      </c>
      <c r="I76" s="26">
        <f t="shared" si="2"/>
        <v>0</v>
      </c>
      <c r="K76" s="104">
        <v>535</v>
      </c>
    </row>
    <row r="77" spans="1:11" ht="12.75">
      <c r="A77" s="16"/>
      <c r="B77" s="11">
        <v>800</v>
      </c>
      <c r="C77" s="1" t="s">
        <v>59</v>
      </c>
      <c r="D77" s="1" t="s">
        <v>27</v>
      </c>
      <c r="E77" s="1" t="s">
        <v>60</v>
      </c>
      <c r="F77" s="31" t="s">
        <v>44</v>
      </c>
      <c r="G77" s="31" t="s">
        <v>39</v>
      </c>
      <c r="H77" s="6">
        <f>H76-B77</f>
        <v>-800</v>
      </c>
      <c r="I77" s="26">
        <f t="shared" si="2"/>
        <v>1.4953271028037383</v>
      </c>
      <c r="K77" s="104">
        <v>535</v>
      </c>
    </row>
    <row r="78" spans="1:11" s="68" customFormat="1" ht="12.75">
      <c r="A78" s="16"/>
      <c r="B78" s="111">
        <v>800</v>
      </c>
      <c r="C78" s="15"/>
      <c r="D78" s="15"/>
      <c r="E78" s="15" t="s">
        <v>60</v>
      </c>
      <c r="F78" s="22"/>
      <c r="G78" s="22"/>
      <c r="H78" s="46">
        <v>0</v>
      </c>
      <c r="I78" s="67">
        <f t="shared" si="2"/>
        <v>1.4953271028037383</v>
      </c>
      <c r="K78" s="104">
        <v>535</v>
      </c>
    </row>
    <row r="79" spans="1:11" ht="12.75">
      <c r="A79" s="16"/>
      <c r="B79" s="11"/>
      <c r="H79" s="6">
        <f>H78-B79</f>
        <v>0</v>
      </c>
      <c r="I79" s="26">
        <f t="shared" si="2"/>
        <v>0</v>
      </c>
      <c r="K79" s="104">
        <v>535</v>
      </c>
    </row>
    <row r="80" spans="1:11" ht="12.75">
      <c r="A80" s="16"/>
      <c r="B80" s="11"/>
      <c r="H80" s="6">
        <f>H79-B80</f>
        <v>0</v>
      </c>
      <c r="I80" s="26">
        <f t="shared" si="2"/>
        <v>0</v>
      </c>
      <c r="K80" s="104">
        <v>535</v>
      </c>
    </row>
    <row r="81" spans="1:11" ht="12.75">
      <c r="A81" s="16"/>
      <c r="B81" s="11"/>
      <c r="H81" s="6">
        <f>H80-B81</f>
        <v>0</v>
      </c>
      <c r="I81" s="26">
        <f t="shared" si="2"/>
        <v>0</v>
      </c>
      <c r="K81" s="104">
        <v>535</v>
      </c>
    </row>
    <row r="82" spans="1:11" s="68" customFormat="1" ht="12.75">
      <c r="A82" s="16"/>
      <c r="B82" s="111">
        <f>+B102+B110+B122+B126</f>
        <v>143000</v>
      </c>
      <c r="C82" s="47" t="s">
        <v>61</v>
      </c>
      <c r="D82" s="48" t="s">
        <v>946</v>
      </c>
      <c r="E82" s="47" t="s">
        <v>940</v>
      </c>
      <c r="F82" s="22"/>
      <c r="G82" s="22"/>
      <c r="H82" s="46">
        <f>H81-B82</f>
        <v>-143000</v>
      </c>
      <c r="I82" s="67">
        <f t="shared" si="2"/>
        <v>267.2897196261682</v>
      </c>
      <c r="K82" s="104">
        <v>535</v>
      </c>
    </row>
    <row r="83" spans="1:11" ht="12.75">
      <c r="A83" s="16"/>
      <c r="B83" s="11"/>
      <c r="H83" s="6">
        <v>0</v>
      </c>
      <c r="I83" s="26">
        <f aca="true" t="shared" si="7" ref="I83:I146">+B83/K83</f>
        <v>0</v>
      </c>
      <c r="K83" s="104">
        <v>535</v>
      </c>
    </row>
    <row r="84" spans="1:11" ht="12.75">
      <c r="A84" s="16"/>
      <c r="B84" s="11"/>
      <c r="H84" s="6">
        <f aca="true" t="shared" si="8" ref="H84:H101">H83-B84</f>
        <v>0</v>
      </c>
      <c r="I84" s="26">
        <f t="shared" si="7"/>
        <v>0</v>
      </c>
      <c r="K84" s="104">
        <v>535</v>
      </c>
    </row>
    <row r="85" spans="1:11" ht="12.75">
      <c r="A85" s="16"/>
      <c r="B85" s="161">
        <v>1000</v>
      </c>
      <c r="C85" s="16" t="s">
        <v>62</v>
      </c>
      <c r="D85" s="16" t="s">
        <v>32</v>
      </c>
      <c r="E85" s="1" t="s">
        <v>63</v>
      </c>
      <c r="F85" s="34" t="s">
        <v>64</v>
      </c>
      <c r="G85" s="34" t="s">
        <v>30</v>
      </c>
      <c r="H85" s="6">
        <f t="shared" si="8"/>
        <v>-1000</v>
      </c>
      <c r="I85" s="26">
        <f t="shared" si="7"/>
        <v>1.8691588785046729</v>
      </c>
      <c r="K85" s="104">
        <v>535</v>
      </c>
    </row>
    <row r="86" spans="1:11" ht="12.75">
      <c r="A86" s="16"/>
      <c r="B86" s="161">
        <v>1000</v>
      </c>
      <c r="C86" s="16" t="s">
        <v>62</v>
      </c>
      <c r="D86" s="16" t="s">
        <v>32</v>
      </c>
      <c r="E86" s="16" t="s">
        <v>63</v>
      </c>
      <c r="F86" s="34" t="s">
        <v>64</v>
      </c>
      <c r="G86" s="34" t="s">
        <v>65</v>
      </c>
      <c r="H86" s="6">
        <f t="shared" si="8"/>
        <v>-2000</v>
      </c>
      <c r="I86" s="26">
        <f t="shared" si="7"/>
        <v>1.8691588785046729</v>
      </c>
      <c r="K86" s="104">
        <v>535</v>
      </c>
    </row>
    <row r="87" spans="1:11" ht="12.75">
      <c r="A87" s="16"/>
      <c r="B87" s="11">
        <v>2000</v>
      </c>
      <c r="C87" s="16" t="s">
        <v>66</v>
      </c>
      <c r="D87" s="16" t="s">
        <v>32</v>
      </c>
      <c r="E87" s="1" t="s">
        <v>63</v>
      </c>
      <c r="F87" s="34" t="s">
        <v>64</v>
      </c>
      <c r="G87" s="31" t="s">
        <v>30</v>
      </c>
      <c r="H87" s="6">
        <f t="shared" si="8"/>
        <v>-4000</v>
      </c>
      <c r="I87" s="26">
        <f t="shared" si="7"/>
        <v>3.7383177570093458</v>
      </c>
      <c r="K87" s="104">
        <v>535</v>
      </c>
    </row>
    <row r="88" spans="1:11" ht="12.75">
      <c r="A88" s="16"/>
      <c r="B88" s="11">
        <v>2000</v>
      </c>
      <c r="C88" s="16" t="s">
        <v>66</v>
      </c>
      <c r="D88" s="16" t="s">
        <v>32</v>
      </c>
      <c r="E88" s="1" t="s">
        <v>63</v>
      </c>
      <c r="F88" s="34" t="s">
        <v>64</v>
      </c>
      <c r="G88" s="31" t="s">
        <v>30</v>
      </c>
      <c r="H88" s="6">
        <f t="shared" si="8"/>
        <v>-6000</v>
      </c>
      <c r="I88" s="26">
        <f t="shared" si="7"/>
        <v>3.7383177570093458</v>
      </c>
      <c r="K88" s="104">
        <v>535</v>
      </c>
    </row>
    <row r="89" spans="1:11" ht="12.75">
      <c r="A89" s="16"/>
      <c r="B89" s="11">
        <v>3000</v>
      </c>
      <c r="C89" s="16" t="s">
        <v>67</v>
      </c>
      <c r="D89" s="16" t="s">
        <v>32</v>
      </c>
      <c r="E89" s="1" t="s">
        <v>63</v>
      </c>
      <c r="F89" s="31" t="s">
        <v>68</v>
      </c>
      <c r="G89" s="31" t="s">
        <v>45</v>
      </c>
      <c r="H89" s="6">
        <f t="shared" si="8"/>
        <v>-9000</v>
      </c>
      <c r="I89" s="26">
        <f t="shared" si="7"/>
        <v>5.607476635514018</v>
      </c>
      <c r="K89" s="104">
        <v>535</v>
      </c>
    </row>
    <row r="90" spans="1:11" ht="12.75">
      <c r="A90" s="16"/>
      <c r="B90" s="11">
        <v>3000</v>
      </c>
      <c r="C90" s="16" t="s">
        <v>67</v>
      </c>
      <c r="D90" s="16" t="s">
        <v>32</v>
      </c>
      <c r="E90" s="1" t="s">
        <v>63</v>
      </c>
      <c r="F90" s="31" t="s">
        <v>68</v>
      </c>
      <c r="G90" s="31" t="s">
        <v>45</v>
      </c>
      <c r="H90" s="6">
        <f t="shared" si="8"/>
        <v>-12000</v>
      </c>
      <c r="I90" s="26">
        <f t="shared" si="7"/>
        <v>5.607476635514018</v>
      </c>
      <c r="K90" s="104">
        <v>535</v>
      </c>
    </row>
    <row r="91" spans="1:11" ht="12.75">
      <c r="A91" s="16"/>
      <c r="B91" s="11">
        <v>2500</v>
      </c>
      <c r="C91" s="16" t="s">
        <v>69</v>
      </c>
      <c r="D91" s="16" t="s">
        <v>32</v>
      </c>
      <c r="E91" s="1" t="s">
        <v>63</v>
      </c>
      <c r="F91" s="31" t="s">
        <v>70</v>
      </c>
      <c r="G91" s="31" t="s">
        <v>45</v>
      </c>
      <c r="H91" s="6">
        <f t="shared" si="8"/>
        <v>-14500</v>
      </c>
      <c r="I91" s="26">
        <f t="shared" si="7"/>
        <v>4.672897196261682</v>
      </c>
      <c r="K91" s="104">
        <v>535</v>
      </c>
    </row>
    <row r="92" spans="1:11" ht="12.75">
      <c r="A92" s="16"/>
      <c r="B92" s="11">
        <v>2500</v>
      </c>
      <c r="C92" s="16" t="s">
        <v>69</v>
      </c>
      <c r="D92" s="16" t="s">
        <v>32</v>
      </c>
      <c r="E92" s="1" t="s">
        <v>63</v>
      </c>
      <c r="F92" s="31" t="s">
        <v>70</v>
      </c>
      <c r="G92" s="31" t="s">
        <v>45</v>
      </c>
      <c r="H92" s="6">
        <f t="shared" si="8"/>
        <v>-17000</v>
      </c>
      <c r="I92" s="26">
        <f t="shared" si="7"/>
        <v>4.672897196261682</v>
      </c>
      <c r="K92" s="104">
        <v>535</v>
      </c>
    </row>
    <row r="93" spans="1:11" ht="12.75">
      <c r="A93" s="16"/>
      <c r="B93" s="11">
        <v>20000</v>
      </c>
      <c r="C93" s="16" t="s">
        <v>71</v>
      </c>
      <c r="D93" s="16" t="s">
        <v>32</v>
      </c>
      <c r="E93" s="1" t="s">
        <v>63</v>
      </c>
      <c r="F93" s="31" t="s">
        <v>72</v>
      </c>
      <c r="G93" s="31" t="s">
        <v>73</v>
      </c>
      <c r="H93" s="6">
        <f t="shared" si="8"/>
        <v>-37000</v>
      </c>
      <c r="I93" s="26">
        <f t="shared" si="7"/>
        <v>37.38317757009346</v>
      </c>
      <c r="K93" s="104">
        <v>535</v>
      </c>
    </row>
    <row r="94" spans="1:11" ht="12.75">
      <c r="A94" s="16"/>
      <c r="B94" s="11">
        <v>9000</v>
      </c>
      <c r="C94" s="1" t="s">
        <v>74</v>
      </c>
      <c r="D94" s="16" t="s">
        <v>32</v>
      </c>
      <c r="E94" s="1" t="s">
        <v>63</v>
      </c>
      <c r="F94" s="31" t="s">
        <v>75</v>
      </c>
      <c r="G94" s="31" t="s">
        <v>35</v>
      </c>
      <c r="H94" s="6">
        <f t="shared" si="8"/>
        <v>-46000</v>
      </c>
      <c r="I94" s="26">
        <f t="shared" si="7"/>
        <v>16.822429906542055</v>
      </c>
      <c r="K94" s="104">
        <v>535</v>
      </c>
    </row>
    <row r="95" spans="1:11" ht="12.75">
      <c r="A95" s="16"/>
      <c r="B95" s="11">
        <v>3000</v>
      </c>
      <c r="C95" s="16" t="s">
        <v>76</v>
      </c>
      <c r="D95" s="16" t="s">
        <v>32</v>
      </c>
      <c r="E95" s="1" t="s">
        <v>63</v>
      </c>
      <c r="F95" s="31" t="s">
        <v>77</v>
      </c>
      <c r="G95" s="31" t="s">
        <v>35</v>
      </c>
      <c r="H95" s="6">
        <f t="shared" si="8"/>
        <v>-49000</v>
      </c>
      <c r="I95" s="26">
        <f t="shared" si="7"/>
        <v>5.607476635514018</v>
      </c>
      <c r="K95" s="104">
        <v>535</v>
      </c>
    </row>
    <row r="96" spans="1:11" ht="12.75">
      <c r="A96" s="16"/>
      <c r="B96" s="11">
        <v>3000</v>
      </c>
      <c r="C96" s="16" t="s">
        <v>76</v>
      </c>
      <c r="D96" s="16" t="s">
        <v>32</v>
      </c>
      <c r="E96" s="1" t="s">
        <v>63</v>
      </c>
      <c r="F96" s="31" t="s">
        <v>77</v>
      </c>
      <c r="G96" s="31" t="s">
        <v>35</v>
      </c>
      <c r="H96" s="6">
        <f t="shared" si="8"/>
        <v>-52000</v>
      </c>
      <c r="I96" s="26">
        <f t="shared" si="7"/>
        <v>5.607476635514018</v>
      </c>
      <c r="K96" s="104">
        <v>535</v>
      </c>
    </row>
    <row r="97" spans="1:11" ht="12.75">
      <c r="A97" s="16"/>
      <c r="B97" s="11">
        <v>2000</v>
      </c>
      <c r="C97" s="16" t="s">
        <v>78</v>
      </c>
      <c r="D97" s="16" t="s">
        <v>32</v>
      </c>
      <c r="E97" s="1" t="s">
        <v>63</v>
      </c>
      <c r="F97" s="31" t="s">
        <v>64</v>
      </c>
      <c r="G97" s="31" t="s">
        <v>35</v>
      </c>
      <c r="H97" s="6">
        <f t="shared" si="8"/>
        <v>-54000</v>
      </c>
      <c r="I97" s="26">
        <f t="shared" si="7"/>
        <v>3.7383177570093458</v>
      </c>
      <c r="K97" s="104">
        <v>535</v>
      </c>
    </row>
    <row r="98" spans="1:11" ht="12.75">
      <c r="A98" s="16"/>
      <c r="B98" s="11">
        <v>2000</v>
      </c>
      <c r="C98" s="16" t="s">
        <v>78</v>
      </c>
      <c r="D98" s="16" t="s">
        <v>32</v>
      </c>
      <c r="E98" s="1" t="s">
        <v>63</v>
      </c>
      <c r="F98" s="31" t="s">
        <v>64</v>
      </c>
      <c r="G98" s="31" t="s">
        <v>35</v>
      </c>
      <c r="H98" s="6">
        <f t="shared" si="8"/>
        <v>-56000</v>
      </c>
      <c r="I98" s="26">
        <f t="shared" si="7"/>
        <v>3.7383177570093458</v>
      </c>
      <c r="K98" s="104">
        <v>535</v>
      </c>
    </row>
    <row r="99" spans="1:11" ht="12.75">
      <c r="A99" s="16"/>
      <c r="B99" s="161">
        <v>1000</v>
      </c>
      <c r="C99" s="16" t="s">
        <v>79</v>
      </c>
      <c r="D99" s="16" t="s">
        <v>32</v>
      </c>
      <c r="E99" s="1" t="s">
        <v>63</v>
      </c>
      <c r="F99" s="31" t="s">
        <v>64</v>
      </c>
      <c r="G99" s="31" t="s">
        <v>35</v>
      </c>
      <c r="H99" s="6">
        <f t="shared" si="8"/>
        <v>-57000</v>
      </c>
      <c r="I99" s="26">
        <f t="shared" si="7"/>
        <v>1.8691588785046729</v>
      </c>
      <c r="K99" s="104">
        <v>535</v>
      </c>
    </row>
    <row r="100" spans="1:11" ht="12.75">
      <c r="A100" s="16"/>
      <c r="B100" s="161">
        <v>1000</v>
      </c>
      <c r="C100" s="16" t="s">
        <v>79</v>
      </c>
      <c r="D100" s="16" t="s">
        <v>32</v>
      </c>
      <c r="E100" s="16" t="s">
        <v>63</v>
      </c>
      <c r="F100" s="31" t="s">
        <v>64</v>
      </c>
      <c r="G100" s="31" t="s">
        <v>35</v>
      </c>
      <c r="H100" s="6">
        <f t="shared" si="8"/>
        <v>-58000</v>
      </c>
      <c r="I100" s="26">
        <f t="shared" si="7"/>
        <v>1.8691588785046729</v>
      </c>
      <c r="K100" s="104">
        <v>535</v>
      </c>
    </row>
    <row r="101" spans="1:11" ht="12.75">
      <c r="A101" s="16"/>
      <c r="B101" s="161">
        <v>3000</v>
      </c>
      <c r="C101" s="16" t="s">
        <v>69</v>
      </c>
      <c r="D101" s="16" t="s">
        <v>32</v>
      </c>
      <c r="E101" s="16" t="s">
        <v>63</v>
      </c>
      <c r="F101" s="31" t="s">
        <v>64</v>
      </c>
      <c r="G101" s="31" t="s">
        <v>35</v>
      </c>
      <c r="H101" s="6">
        <f t="shared" si="8"/>
        <v>-61000</v>
      </c>
      <c r="I101" s="26">
        <f t="shared" si="7"/>
        <v>5.607476635514018</v>
      </c>
      <c r="K101" s="104">
        <v>535</v>
      </c>
    </row>
    <row r="102" spans="1:11" s="68" customFormat="1" ht="12.75">
      <c r="A102" s="16"/>
      <c r="B102" s="111">
        <f>SUM(B85:B101)</f>
        <v>61000</v>
      </c>
      <c r="C102" s="15" t="s">
        <v>50</v>
      </c>
      <c r="D102" s="15"/>
      <c r="E102" s="15"/>
      <c r="F102" s="22"/>
      <c r="G102" s="22"/>
      <c r="H102" s="46">
        <v>0</v>
      </c>
      <c r="I102" s="67">
        <f t="shared" si="7"/>
        <v>114.01869158878505</v>
      </c>
      <c r="K102" s="104">
        <v>535</v>
      </c>
    </row>
    <row r="103" spans="1:11" ht="12.75">
      <c r="A103" s="16"/>
      <c r="B103" s="11"/>
      <c r="H103" s="6">
        <f aca="true" t="shared" si="9" ref="H103:H109">H102-B103</f>
        <v>0</v>
      </c>
      <c r="I103" s="26">
        <f t="shared" si="7"/>
        <v>0</v>
      </c>
      <c r="K103" s="104">
        <v>535</v>
      </c>
    </row>
    <row r="104" spans="1:11" ht="12.75">
      <c r="A104" s="16"/>
      <c r="B104" s="11"/>
      <c r="H104" s="6">
        <f t="shared" si="9"/>
        <v>0</v>
      </c>
      <c r="I104" s="26">
        <f t="shared" si="7"/>
        <v>0</v>
      </c>
      <c r="K104" s="104">
        <v>535</v>
      </c>
    </row>
    <row r="105" spans="1:11" ht="12.75">
      <c r="A105" s="16"/>
      <c r="B105" s="11"/>
      <c r="H105" s="6">
        <f t="shared" si="9"/>
        <v>0</v>
      </c>
      <c r="I105" s="26">
        <f t="shared" si="7"/>
        <v>0</v>
      </c>
      <c r="K105" s="104">
        <v>535</v>
      </c>
    </row>
    <row r="106" spans="1:11" ht="12.75">
      <c r="A106" s="16"/>
      <c r="B106" s="11">
        <v>4000</v>
      </c>
      <c r="C106" s="16" t="s">
        <v>54</v>
      </c>
      <c r="D106" s="16" t="s">
        <v>32</v>
      </c>
      <c r="E106" s="1" t="s">
        <v>63</v>
      </c>
      <c r="F106" s="31" t="s">
        <v>80</v>
      </c>
      <c r="G106" s="31" t="s">
        <v>30</v>
      </c>
      <c r="H106" s="6">
        <f t="shared" si="9"/>
        <v>-4000</v>
      </c>
      <c r="I106" s="26">
        <f t="shared" si="7"/>
        <v>7.4766355140186915</v>
      </c>
      <c r="K106" s="104">
        <v>535</v>
      </c>
    </row>
    <row r="107" spans="1:11" ht="12.75">
      <c r="A107" s="16"/>
      <c r="B107" s="11">
        <v>5000</v>
      </c>
      <c r="C107" s="1" t="s">
        <v>54</v>
      </c>
      <c r="D107" s="16" t="s">
        <v>32</v>
      </c>
      <c r="E107" s="1" t="s">
        <v>63</v>
      </c>
      <c r="F107" s="31" t="s">
        <v>81</v>
      </c>
      <c r="G107" s="31" t="s">
        <v>45</v>
      </c>
      <c r="H107" s="6">
        <f t="shared" si="9"/>
        <v>-9000</v>
      </c>
      <c r="I107" s="26">
        <f t="shared" si="7"/>
        <v>9.345794392523365</v>
      </c>
      <c r="K107" s="104">
        <v>535</v>
      </c>
    </row>
    <row r="108" spans="1:11" ht="12.75">
      <c r="A108" s="16"/>
      <c r="B108" s="11">
        <v>4000</v>
      </c>
      <c r="C108" s="16" t="s">
        <v>54</v>
      </c>
      <c r="D108" s="16" t="s">
        <v>32</v>
      </c>
      <c r="E108" s="1" t="s">
        <v>63</v>
      </c>
      <c r="F108" s="31" t="s">
        <v>82</v>
      </c>
      <c r="G108" s="31" t="s">
        <v>73</v>
      </c>
      <c r="H108" s="6">
        <f t="shared" si="9"/>
        <v>-13000</v>
      </c>
      <c r="I108" s="26">
        <f t="shared" si="7"/>
        <v>7.4766355140186915</v>
      </c>
      <c r="K108" s="104">
        <v>535</v>
      </c>
    </row>
    <row r="109" spans="1:11" ht="12.75">
      <c r="A109" s="16"/>
      <c r="B109" s="11">
        <v>4000</v>
      </c>
      <c r="C109" s="16" t="s">
        <v>54</v>
      </c>
      <c r="D109" s="16" t="s">
        <v>32</v>
      </c>
      <c r="E109" s="1" t="s">
        <v>63</v>
      </c>
      <c r="F109" s="31" t="s">
        <v>82</v>
      </c>
      <c r="G109" s="31" t="s">
        <v>73</v>
      </c>
      <c r="H109" s="6">
        <f t="shared" si="9"/>
        <v>-17000</v>
      </c>
      <c r="I109" s="26">
        <f t="shared" si="7"/>
        <v>7.4766355140186915</v>
      </c>
      <c r="K109" s="104">
        <v>535</v>
      </c>
    </row>
    <row r="110" spans="1:11" s="68" customFormat="1" ht="12.75">
      <c r="A110" s="16"/>
      <c r="B110" s="111">
        <f>SUM(B106:B109)</f>
        <v>17000</v>
      </c>
      <c r="C110" s="15" t="s">
        <v>54</v>
      </c>
      <c r="D110" s="15"/>
      <c r="E110" s="15"/>
      <c r="F110" s="22"/>
      <c r="G110" s="22"/>
      <c r="H110" s="46">
        <v>0</v>
      </c>
      <c r="I110" s="67">
        <f t="shared" si="7"/>
        <v>31.77570093457944</v>
      </c>
      <c r="K110" s="104">
        <v>535</v>
      </c>
    </row>
    <row r="111" spans="1:11" ht="12.75">
      <c r="A111" s="16"/>
      <c r="B111" s="11"/>
      <c r="H111" s="6">
        <f aca="true" t="shared" si="10" ref="H111:H121">H110-B111</f>
        <v>0</v>
      </c>
      <c r="I111" s="26">
        <f t="shared" si="7"/>
        <v>0</v>
      </c>
      <c r="K111" s="104">
        <v>535</v>
      </c>
    </row>
    <row r="112" spans="1:11" ht="12.75">
      <c r="A112" s="16"/>
      <c r="B112" s="245"/>
      <c r="H112" s="6">
        <f t="shared" si="10"/>
        <v>0</v>
      </c>
      <c r="I112" s="26">
        <f t="shared" si="7"/>
        <v>0</v>
      </c>
      <c r="K112" s="104">
        <v>535</v>
      </c>
    </row>
    <row r="113" spans="1:11" ht="12.75">
      <c r="A113" s="16"/>
      <c r="B113" s="11"/>
      <c r="C113" s="3"/>
      <c r="H113" s="6">
        <f t="shared" si="10"/>
        <v>0</v>
      </c>
      <c r="I113" s="26">
        <f t="shared" si="7"/>
        <v>0</v>
      </c>
      <c r="K113" s="104">
        <v>535</v>
      </c>
    </row>
    <row r="114" spans="1:11" ht="12.75">
      <c r="A114" s="16"/>
      <c r="B114" s="246">
        <v>2000</v>
      </c>
      <c r="C114" s="42" t="s">
        <v>58</v>
      </c>
      <c r="D114" s="16" t="s">
        <v>32</v>
      </c>
      <c r="E114" s="42" t="s">
        <v>63</v>
      </c>
      <c r="F114" s="31" t="s">
        <v>64</v>
      </c>
      <c r="G114" s="31" t="s">
        <v>30</v>
      </c>
      <c r="H114" s="6">
        <f t="shared" si="10"/>
        <v>-2000</v>
      </c>
      <c r="I114" s="26">
        <f t="shared" si="7"/>
        <v>3.7383177570093458</v>
      </c>
      <c r="K114" s="104">
        <v>535</v>
      </c>
    </row>
    <row r="115" spans="1:11" ht="12.75">
      <c r="A115" s="16"/>
      <c r="B115" s="11">
        <v>2000</v>
      </c>
      <c r="C115" s="1" t="s">
        <v>58</v>
      </c>
      <c r="D115" s="16" t="s">
        <v>32</v>
      </c>
      <c r="E115" s="1" t="s">
        <v>63</v>
      </c>
      <c r="F115" s="31" t="s">
        <v>64</v>
      </c>
      <c r="G115" s="31" t="s">
        <v>30</v>
      </c>
      <c r="H115" s="6">
        <f t="shared" si="10"/>
        <v>-4000</v>
      </c>
      <c r="I115" s="26">
        <f t="shared" si="7"/>
        <v>3.7383177570093458</v>
      </c>
      <c r="K115" s="104">
        <v>535</v>
      </c>
    </row>
    <row r="116" spans="1:11" ht="12.75">
      <c r="A116" s="16"/>
      <c r="B116" s="246">
        <v>2000</v>
      </c>
      <c r="C116" s="42" t="s">
        <v>58</v>
      </c>
      <c r="D116" s="16" t="s">
        <v>32</v>
      </c>
      <c r="E116" s="42" t="s">
        <v>63</v>
      </c>
      <c r="F116" s="31" t="s">
        <v>64</v>
      </c>
      <c r="G116" s="31" t="s">
        <v>45</v>
      </c>
      <c r="H116" s="6">
        <f t="shared" si="10"/>
        <v>-6000</v>
      </c>
      <c r="I116" s="26">
        <f t="shared" si="7"/>
        <v>3.7383177570093458</v>
      </c>
      <c r="K116" s="104">
        <v>535</v>
      </c>
    </row>
    <row r="117" spans="1:11" ht="12.75">
      <c r="A117" s="16"/>
      <c r="B117" s="11">
        <v>2000</v>
      </c>
      <c r="C117" s="1" t="s">
        <v>58</v>
      </c>
      <c r="D117" s="16" t="s">
        <v>32</v>
      </c>
      <c r="E117" s="1" t="s">
        <v>63</v>
      </c>
      <c r="F117" s="31" t="s">
        <v>64</v>
      </c>
      <c r="G117" s="31" t="s">
        <v>45</v>
      </c>
      <c r="H117" s="6">
        <f t="shared" si="10"/>
        <v>-8000</v>
      </c>
      <c r="I117" s="26">
        <f t="shared" si="7"/>
        <v>3.7383177570093458</v>
      </c>
      <c r="K117" s="104">
        <v>535</v>
      </c>
    </row>
    <row r="118" spans="1:11" ht="12.75">
      <c r="A118" s="16"/>
      <c r="B118" s="11">
        <v>2000</v>
      </c>
      <c r="C118" s="42" t="s">
        <v>58</v>
      </c>
      <c r="D118" s="16" t="s">
        <v>32</v>
      </c>
      <c r="E118" s="1" t="s">
        <v>63</v>
      </c>
      <c r="F118" s="31" t="s">
        <v>64</v>
      </c>
      <c r="G118" s="31" t="s">
        <v>73</v>
      </c>
      <c r="H118" s="6">
        <f t="shared" si="10"/>
        <v>-10000</v>
      </c>
      <c r="I118" s="26">
        <f t="shared" si="7"/>
        <v>3.7383177570093458</v>
      </c>
      <c r="K118" s="104">
        <v>535</v>
      </c>
    </row>
    <row r="119" spans="1:11" ht="12.75">
      <c r="A119" s="16"/>
      <c r="B119" s="11">
        <v>4000</v>
      </c>
      <c r="C119" s="1" t="s">
        <v>83</v>
      </c>
      <c r="D119" s="16" t="s">
        <v>32</v>
      </c>
      <c r="E119" s="1" t="s">
        <v>63</v>
      </c>
      <c r="F119" s="31" t="s">
        <v>64</v>
      </c>
      <c r="G119" s="31" t="s">
        <v>73</v>
      </c>
      <c r="H119" s="6">
        <f t="shared" si="10"/>
        <v>-14000</v>
      </c>
      <c r="I119" s="26">
        <f t="shared" si="7"/>
        <v>7.4766355140186915</v>
      </c>
      <c r="K119" s="104">
        <v>535</v>
      </c>
    </row>
    <row r="120" spans="1:11" ht="12.75">
      <c r="A120" s="16"/>
      <c r="B120" s="11">
        <v>2000</v>
      </c>
      <c r="C120" s="42" t="s">
        <v>58</v>
      </c>
      <c r="D120" s="16" t="s">
        <v>32</v>
      </c>
      <c r="E120" s="1" t="s">
        <v>63</v>
      </c>
      <c r="F120" s="31" t="s">
        <v>64</v>
      </c>
      <c r="G120" s="31" t="s">
        <v>35</v>
      </c>
      <c r="H120" s="6">
        <f t="shared" si="10"/>
        <v>-16000</v>
      </c>
      <c r="I120" s="26">
        <f t="shared" si="7"/>
        <v>3.7383177570093458</v>
      </c>
      <c r="K120" s="104">
        <v>535</v>
      </c>
    </row>
    <row r="121" spans="1:11" ht="12.75">
      <c r="A121" s="16"/>
      <c r="B121" s="11">
        <v>4000</v>
      </c>
      <c r="C121" s="1" t="s">
        <v>83</v>
      </c>
      <c r="D121" s="16" t="s">
        <v>32</v>
      </c>
      <c r="E121" s="1" t="s">
        <v>63</v>
      </c>
      <c r="F121" s="31" t="s">
        <v>64</v>
      </c>
      <c r="G121" s="31" t="s">
        <v>35</v>
      </c>
      <c r="H121" s="6">
        <f t="shared" si="10"/>
        <v>-20000</v>
      </c>
      <c r="I121" s="26">
        <f t="shared" si="7"/>
        <v>7.4766355140186915</v>
      </c>
      <c r="K121" s="104">
        <v>535</v>
      </c>
    </row>
    <row r="122" spans="1:11" s="68" customFormat="1" ht="12.75">
      <c r="A122" s="16"/>
      <c r="B122" s="111">
        <f>SUM(B114:B121)</f>
        <v>20000</v>
      </c>
      <c r="C122" s="15" t="s">
        <v>58</v>
      </c>
      <c r="D122" s="15"/>
      <c r="E122" s="15"/>
      <c r="F122" s="22"/>
      <c r="G122" s="22"/>
      <c r="H122" s="46">
        <v>0</v>
      </c>
      <c r="I122" s="67">
        <f t="shared" si="7"/>
        <v>37.38317757009346</v>
      </c>
      <c r="K122" s="104">
        <v>535</v>
      </c>
    </row>
    <row r="123" spans="1:11" ht="12.75">
      <c r="A123" s="16"/>
      <c r="B123" s="11"/>
      <c r="H123" s="6">
        <f>H122-B123</f>
        <v>0</v>
      </c>
      <c r="I123" s="26">
        <f t="shared" si="7"/>
        <v>0</v>
      </c>
      <c r="K123" s="104">
        <v>535</v>
      </c>
    </row>
    <row r="124" spans="1:11" ht="12.75">
      <c r="A124" s="16"/>
      <c r="B124" s="11"/>
      <c r="H124" s="6">
        <f>H123-B124</f>
        <v>0</v>
      </c>
      <c r="I124" s="26">
        <f t="shared" si="7"/>
        <v>0</v>
      </c>
      <c r="K124" s="104">
        <v>535</v>
      </c>
    </row>
    <row r="125" spans="1:11" ht="12.75">
      <c r="A125" s="16"/>
      <c r="B125" s="11">
        <v>45000</v>
      </c>
      <c r="C125" s="16" t="s">
        <v>84</v>
      </c>
      <c r="D125" s="1" t="s">
        <v>32</v>
      </c>
      <c r="E125" s="1" t="s">
        <v>85</v>
      </c>
      <c r="F125" s="34" t="s">
        <v>64</v>
      </c>
      <c r="G125" s="31" t="s">
        <v>35</v>
      </c>
      <c r="H125" s="6">
        <f>H124-B125</f>
        <v>-45000</v>
      </c>
      <c r="I125" s="26">
        <f t="shared" si="7"/>
        <v>84.11214953271028</v>
      </c>
      <c r="K125" s="104">
        <v>535</v>
      </c>
    </row>
    <row r="126" spans="1:11" s="68" customFormat="1" ht="12.75">
      <c r="A126" s="16"/>
      <c r="B126" s="111">
        <v>45000</v>
      </c>
      <c r="C126" s="15"/>
      <c r="D126" s="15"/>
      <c r="E126" s="15" t="s">
        <v>85</v>
      </c>
      <c r="F126" s="22"/>
      <c r="G126" s="22"/>
      <c r="H126" s="46">
        <v>0</v>
      </c>
      <c r="I126" s="67">
        <f t="shared" si="7"/>
        <v>84.11214953271028</v>
      </c>
      <c r="K126" s="104">
        <v>535</v>
      </c>
    </row>
    <row r="127" spans="1:11" ht="12.75">
      <c r="A127" s="16"/>
      <c r="B127" s="11"/>
      <c r="H127" s="6">
        <f>H126-B127</f>
        <v>0</v>
      </c>
      <c r="I127" s="26">
        <f t="shared" si="7"/>
        <v>0</v>
      </c>
      <c r="K127" s="104">
        <v>535</v>
      </c>
    </row>
    <row r="128" spans="1:11" ht="12.75">
      <c r="A128" s="16"/>
      <c r="B128" s="247"/>
      <c r="H128" s="6">
        <f>H127-B128</f>
        <v>0</v>
      </c>
      <c r="I128" s="26">
        <f t="shared" si="7"/>
        <v>0</v>
      </c>
      <c r="K128" s="104">
        <v>535</v>
      </c>
    </row>
    <row r="129" spans="1:11" ht="12.75">
      <c r="A129" s="16"/>
      <c r="B129" s="247"/>
      <c r="H129" s="6">
        <f>H128-B129</f>
        <v>0</v>
      </c>
      <c r="I129" s="26">
        <f t="shared" si="7"/>
        <v>0</v>
      </c>
      <c r="K129" s="104">
        <v>535</v>
      </c>
    </row>
    <row r="130" spans="1:11" s="68" customFormat="1" ht="12.75">
      <c r="A130" s="16"/>
      <c r="B130" s="111">
        <f>+B136+B142+B147+B152+B157</f>
        <v>37000</v>
      </c>
      <c r="C130" s="47" t="s">
        <v>86</v>
      </c>
      <c r="D130" s="48" t="s">
        <v>944</v>
      </c>
      <c r="E130" s="47" t="s">
        <v>87</v>
      </c>
      <c r="F130" s="22"/>
      <c r="G130" s="22"/>
      <c r="H130" s="46">
        <f>H129-B130</f>
        <v>-37000</v>
      </c>
      <c r="I130" s="67">
        <f t="shared" si="7"/>
        <v>69.1588785046729</v>
      </c>
      <c r="K130" s="104">
        <v>535</v>
      </c>
    </row>
    <row r="131" spans="1:11" ht="12.75">
      <c r="A131" s="16"/>
      <c r="B131" s="11"/>
      <c r="H131" s="6">
        <v>0</v>
      </c>
      <c r="I131" s="26">
        <f t="shared" si="7"/>
        <v>0</v>
      </c>
      <c r="K131" s="104">
        <v>535</v>
      </c>
    </row>
    <row r="132" spans="1:11" ht="12.75">
      <c r="A132" s="16"/>
      <c r="B132" s="11">
        <v>2500</v>
      </c>
      <c r="C132" s="16" t="s">
        <v>14</v>
      </c>
      <c r="D132" s="16" t="s">
        <v>32</v>
      </c>
      <c r="E132" s="1" t="s">
        <v>28</v>
      </c>
      <c r="F132" s="31" t="s">
        <v>88</v>
      </c>
      <c r="G132" s="31" t="s">
        <v>45</v>
      </c>
      <c r="H132" s="6">
        <f>H131-B132</f>
        <v>-2500</v>
      </c>
      <c r="I132" s="26">
        <f t="shared" si="7"/>
        <v>4.672897196261682</v>
      </c>
      <c r="K132" s="104">
        <v>535</v>
      </c>
    </row>
    <row r="133" spans="1:11" ht="12.75">
      <c r="A133" s="16"/>
      <c r="B133" s="11">
        <v>5000</v>
      </c>
      <c r="C133" s="1" t="s">
        <v>14</v>
      </c>
      <c r="D133" s="16" t="s">
        <v>32</v>
      </c>
      <c r="E133" s="1" t="s">
        <v>28</v>
      </c>
      <c r="F133" s="31" t="s">
        <v>89</v>
      </c>
      <c r="G133" s="31" t="s">
        <v>45</v>
      </c>
      <c r="H133" s="6">
        <f>H132-B133</f>
        <v>-7500</v>
      </c>
      <c r="I133" s="26">
        <f t="shared" si="7"/>
        <v>9.345794392523365</v>
      </c>
      <c r="K133" s="104">
        <v>535</v>
      </c>
    </row>
    <row r="134" spans="1:11" ht="12.75">
      <c r="A134" s="16"/>
      <c r="B134" s="161">
        <v>5000</v>
      </c>
      <c r="C134" s="16" t="s">
        <v>31</v>
      </c>
      <c r="D134" s="16" t="s">
        <v>32</v>
      </c>
      <c r="E134" s="39" t="s">
        <v>90</v>
      </c>
      <c r="F134" s="49" t="s">
        <v>91</v>
      </c>
      <c r="G134" s="40" t="s">
        <v>45</v>
      </c>
      <c r="H134" s="6">
        <f>H133-B134</f>
        <v>-12500</v>
      </c>
      <c r="I134" s="26">
        <f t="shared" si="7"/>
        <v>9.345794392523365</v>
      </c>
      <c r="K134" s="104">
        <v>535</v>
      </c>
    </row>
    <row r="135" spans="1:11" ht="12.75">
      <c r="A135" s="16"/>
      <c r="B135" s="161">
        <v>3000</v>
      </c>
      <c r="C135" s="16" t="s">
        <v>31</v>
      </c>
      <c r="D135" s="16" t="s">
        <v>32</v>
      </c>
      <c r="E135" s="16" t="s">
        <v>92</v>
      </c>
      <c r="F135" s="49" t="s">
        <v>93</v>
      </c>
      <c r="G135" s="34" t="s">
        <v>45</v>
      </c>
      <c r="H135" s="6">
        <f>H134-B135</f>
        <v>-15500</v>
      </c>
      <c r="I135" s="26">
        <f t="shared" si="7"/>
        <v>5.607476635514018</v>
      </c>
      <c r="K135" s="104">
        <v>535</v>
      </c>
    </row>
    <row r="136" spans="1:11" s="68" customFormat="1" ht="12.75">
      <c r="A136" s="16"/>
      <c r="B136" s="111">
        <f>SUM(B132:B135)</f>
        <v>15500</v>
      </c>
      <c r="C136" s="51" t="s">
        <v>14</v>
      </c>
      <c r="D136" s="51"/>
      <c r="E136" s="51"/>
      <c r="F136" s="52"/>
      <c r="G136" s="52"/>
      <c r="H136" s="50">
        <v>0</v>
      </c>
      <c r="I136" s="67">
        <f t="shared" si="7"/>
        <v>28.97196261682243</v>
      </c>
      <c r="K136" s="104">
        <v>535</v>
      </c>
    </row>
    <row r="137" spans="1:11" ht="12.75">
      <c r="A137" s="16"/>
      <c r="B137" s="11"/>
      <c r="H137" s="6">
        <f>H136-B137</f>
        <v>0</v>
      </c>
      <c r="I137" s="26">
        <f t="shared" si="7"/>
        <v>0</v>
      </c>
      <c r="K137" s="104">
        <v>535</v>
      </c>
    </row>
    <row r="138" spans="1:11" ht="12.75">
      <c r="A138" s="16"/>
      <c r="B138" s="11"/>
      <c r="H138" s="6">
        <f>H137-B138</f>
        <v>0</v>
      </c>
      <c r="I138" s="26">
        <f t="shared" si="7"/>
        <v>0</v>
      </c>
      <c r="K138" s="104">
        <v>535</v>
      </c>
    </row>
    <row r="139" spans="1:11" ht="12.75">
      <c r="A139" s="16"/>
      <c r="B139" s="11"/>
      <c r="H139" s="6">
        <f>H138-B139</f>
        <v>0</v>
      </c>
      <c r="I139" s="26">
        <f t="shared" si="7"/>
        <v>0</v>
      </c>
      <c r="K139" s="104">
        <v>535</v>
      </c>
    </row>
    <row r="140" spans="1:11" ht="12.75">
      <c r="A140" s="16"/>
      <c r="B140" s="11">
        <v>2500</v>
      </c>
      <c r="C140" s="1" t="s">
        <v>94</v>
      </c>
      <c r="D140" s="16" t="s">
        <v>32</v>
      </c>
      <c r="E140" s="1" t="s">
        <v>95</v>
      </c>
      <c r="F140" s="31" t="s">
        <v>96</v>
      </c>
      <c r="G140" s="31" t="s">
        <v>30</v>
      </c>
      <c r="H140" s="6">
        <f>H139-B140</f>
        <v>-2500</v>
      </c>
      <c r="I140" s="26">
        <f t="shared" si="7"/>
        <v>4.672897196261682</v>
      </c>
      <c r="K140" s="104">
        <v>535</v>
      </c>
    </row>
    <row r="141" spans="1:11" ht="12.75">
      <c r="A141" s="16"/>
      <c r="B141" s="11">
        <v>2500</v>
      </c>
      <c r="C141" s="1" t="s">
        <v>97</v>
      </c>
      <c r="D141" s="16" t="s">
        <v>32</v>
      </c>
      <c r="E141" s="1" t="s">
        <v>95</v>
      </c>
      <c r="F141" s="31" t="s">
        <v>98</v>
      </c>
      <c r="G141" s="31" t="s">
        <v>45</v>
      </c>
      <c r="H141" s="6">
        <f>H140-B141</f>
        <v>-5000</v>
      </c>
      <c r="I141" s="26">
        <f t="shared" si="7"/>
        <v>4.672897196261682</v>
      </c>
      <c r="K141" s="104">
        <v>535</v>
      </c>
    </row>
    <row r="142" spans="1:11" s="68" customFormat="1" ht="12.75">
      <c r="A142" s="16"/>
      <c r="B142" s="111">
        <f>SUM(B140:B141)</f>
        <v>5000</v>
      </c>
      <c r="C142" s="15" t="s">
        <v>50</v>
      </c>
      <c r="D142" s="15"/>
      <c r="E142" s="15"/>
      <c r="F142" s="22"/>
      <c r="G142" s="22"/>
      <c r="H142" s="46">
        <v>0</v>
      </c>
      <c r="I142" s="67">
        <f t="shared" si="7"/>
        <v>9.345794392523365</v>
      </c>
      <c r="K142" s="104">
        <v>535</v>
      </c>
    </row>
    <row r="143" spans="1:11" ht="12.75">
      <c r="A143" s="16"/>
      <c r="B143" s="11"/>
      <c r="H143" s="6">
        <f>H142-B143</f>
        <v>0</v>
      </c>
      <c r="I143" s="26">
        <f t="shared" si="7"/>
        <v>0</v>
      </c>
      <c r="K143" s="104">
        <v>535</v>
      </c>
    </row>
    <row r="144" spans="1:11" ht="12.75">
      <c r="A144" s="16"/>
      <c r="B144" s="11"/>
      <c r="H144" s="6">
        <f>H143-B144</f>
        <v>0</v>
      </c>
      <c r="I144" s="26">
        <f t="shared" si="7"/>
        <v>0</v>
      </c>
      <c r="K144" s="104">
        <v>535</v>
      </c>
    </row>
    <row r="145" spans="1:11" ht="12.75">
      <c r="A145" s="16"/>
      <c r="B145" s="161">
        <v>900</v>
      </c>
      <c r="C145" s="37" t="s">
        <v>51</v>
      </c>
      <c r="D145" s="16" t="s">
        <v>32</v>
      </c>
      <c r="E145" s="37" t="s">
        <v>52</v>
      </c>
      <c r="F145" s="31" t="s">
        <v>96</v>
      </c>
      <c r="G145" s="35" t="s">
        <v>30</v>
      </c>
      <c r="H145" s="6">
        <f>H144-B145</f>
        <v>-900</v>
      </c>
      <c r="I145" s="26">
        <f t="shared" si="7"/>
        <v>1.6822429906542056</v>
      </c>
      <c r="K145" s="104">
        <v>535</v>
      </c>
    </row>
    <row r="146" spans="1:11" ht="12.75">
      <c r="A146" s="16"/>
      <c r="B146" s="161">
        <v>3600</v>
      </c>
      <c r="C146" s="16" t="s">
        <v>51</v>
      </c>
      <c r="D146" s="16" t="s">
        <v>32</v>
      </c>
      <c r="E146" s="16" t="s">
        <v>52</v>
      </c>
      <c r="F146" s="31" t="s">
        <v>96</v>
      </c>
      <c r="G146" s="34" t="s">
        <v>45</v>
      </c>
      <c r="H146" s="6">
        <f>H145-B146</f>
        <v>-4500</v>
      </c>
      <c r="I146" s="26">
        <f t="shared" si="7"/>
        <v>6.728971962616822</v>
      </c>
      <c r="K146" s="104">
        <v>535</v>
      </c>
    </row>
    <row r="147" spans="1:11" s="68" customFormat="1" ht="12.75">
      <c r="A147" s="16"/>
      <c r="B147" s="111">
        <f>SUM(B145:B146)</f>
        <v>4500</v>
      </c>
      <c r="C147" s="15"/>
      <c r="D147" s="15"/>
      <c r="E147" s="15" t="s">
        <v>52</v>
      </c>
      <c r="F147" s="22"/>
      <c r="G147" s="22"/>
      <c r="H147" s="46">
        <f>H146-B147</f>
        <v>-9000</v>
      </c>
      <c r="I147" s="67">
        <f aca="true" t="shared" si="11" ref="I147:I210">+B147/K147</f>
        <v>8.411214953271028</v>
      </c>
      <c r="K147" s="104">
        <v>535</v>
      </c>
    </row>
    <row r="148" spans="1:11" ht="12.75">
      <c r="A148" s="16"/>
      <c r="B148" s="11"/>
      <c r="H148" s="6">
        <v>0</v>
      </c>
      <c r="I148" s="26">
        <f t="shared" si="11"/>
        <v>0</v>
      </c>
      <c r="K148" s="104">
        <v>535</v>
      </c>
    </row>
    <row r="149" spans="1:11" ht="12.75">
      <c r="A149" s="16"/>
      <c r="B149" s="11"/>
      <c r="H149" s="6">
        <f>H148-B149</f>
        <v>0</v>
      </c>
      <c r="I149" s="26">
        <f t="shared" si="11"/>
        <v>0</v>
      </c>
      <c r="K149" s="104">
        <v>535</v>
      </c>
    </row>
    <row r="150" spans="1:11" ht="12.75">
      <c r="A150" s="16"/>
      <c r="B150" s="11"/>
      <c r="H150" s="6">
        <f>H149-B150</f>
        <v>0</v>
      </c>
      <c r="I150" s="26">
        <f t="shared" si="11"/>
        <v>0</v>
      </c>
      <c r="K150" s="104">
        <v>535</v>
      </c>
    </row>
    <row r="151" spans="1:11" ht="12.75">
      <c r="A151" s="16"/>
      <c r="B151" s="161">
        <v>8000</v>
      </c>
      <c r="C151" s="1" t="s">
        <v>54</v>
      </c>
      <c r="D151" s="16" t="s">
        <v>32</v>
      </c>
      <c r="E151" s="1" t="s">
        <v>95</v>
      </c>
      <c r="F151" s="31" t="s">
        <v>99</v>
      </c>
      <c r="G151" s="35" t="s">
        <v>30</v>
      </c>
      <c r="H151" s="6">
        <f>H150-B151</f>
        <v>-8000</v>
      </c>
      <c r="I151" s="26">
        <f t="shared" si="11"/>
        <v>14.953271028037383</v>
      </c>
      <c r="K151" s="104">
        <v>535</v>
      </c>
    </row>
    <row r="152" spans="1:11" s="68" customFormat="1" ht="12.75">
      <c r="A152" s="16"/>
      <c r="B152" s="111">
        <v>8000</v>
      </c>
      <c r="C152" s="15" t="s">
        <v>54</v>
      </c>
      <c r="D152" s="15"/>
      <c r="E152" s="15"/>
      <c r="F152" s="22"/>
      <c r="G152" s="53"/>
      <c r="H152" s="46">
        <v>0</v>
      </c>
      <c r="I152" s="67">
        <f t="shared" si="11"/>
        <v>14.953271028037383</v>
      </c>
      <c r="K152" s="104">
        <v>535</v>
      </c>
    </row>
    <row r="153" spans="1:11" ht="12.75">
      <c r="A153" s="16"/>
      <c r="B153" s="161"/>
      <c r="D153" s="16"/>
      <c r="G153" s="35"/>
      <c r="H153" s="6">
        <f>H152-B153</f>
        <v>0</v>
      </c>
      <c r="I153" s="26">
        <f t="shared" si="11"/>
        <v>0</v>
      </c>
      <c r="K153" s="104">
        <v>535</v>
      </c>
    </row>
    <row r="154" spans="1:11" ht="12.75">
      <c r="A154" s="16"/>
      <c r="B154" s="161"/>
      <c r="D154" s="16"/>
      <c r="G154" s="35"/>
      <c r="H154" s="6">
        <f>H153-B154</f>
        <v>0</v>
      </c>
      <c r="I154" s="26">
        <f t="shared" si="11"/>
        <v>0</v>
      </c>
      <c r="K154" s="104">
        <v>535</v>
      </c>
    </row>
    <row r="155" spans="1:11" ht="12.75">
      <c r="A155" s="16"/>
      <c r="B155" s="161">
        <v>2000</v>
      </c>
      <c r="C155" s="16" t="s">
        <v>58</v>
      </c>
      <c r="D155" s="16" t="s">
        <v>32</v>
      </c>
      <c r="E155" s="39" t="s">
        <v>95</v>
      </c>
      <c r="F155" s="31" t="s">
        <v>96</v>
      </c>
      <c r="G155" s="40" t="s">
        <v>30</v>
      </c>
      <c r="H155" s="6">
        <f>H154-B155</f>
        <v>-2000</v>
      </c>
      <c r="I155" s="26">
        <f t="shared" si="11"/>
        <v>3.7383177570093458</v>
      </c>
      <c r="K155" s="104">
        <v>535</v>
      </c>
    </row>
    <row r="156" spans="1:11" ht="12.75">
      <c r="A156" s="16"/>
      <c r="B156" s="161">
        <v>2000</v>
      </c>
      <c r="C156" s="16" t="s">
        <v>58</v>
      </c>
      <c r="D156" s="16" t="s">
        <v>32</v>
      </c>
      <c r="E156" s="16" t="s">
        <v>95</v>
      </c>
      <c r="F156" s="31" t="s">
        <v>96</v>
      </c>
      <c r="G156" s="34" t="s">
        <v>45</v>
      </c>
      <c r="H156" s="6">
        <f>H155-B156</f>
        <v>-4000</v>
      </c>
      <c r="I156" s="26">
        <f t="shared" si="11"/>
        <v>3.7383177570093458</v>
      </c>
      <c r="K156" s="104">
        <v>535</v>
      </c>
    </row>
    <row r="157" spans="1:11" s="68" customFormat="1" ht="12.75">
      <c r="A157" s="16"/>
      <c r="B157" s="111">
        <f>SUM(B155:B156)</f>
        <v>4000</v>
      </c>
      <c r="C157" s="15" t="s">
        <v>58</v>
      </c>
      <c r="D157" s="15"/>
      <c r="E157" s="15"/>
      <c r="F157" s="22"/>
      <c r="G157" s="22"/>
      <c r="H157" s="46">
        <v>0</v>
      </c>
      <c r="I157" s="67">
        <f t="shared" si="11"/>
        <v>7.4766355140186915</v>
      </c>
      <c r="K157" s="104">
        <v>535</v>
      </c>
    </row>
    <row r="158" spans="1:11" ht="12.75">
      <c r="A158" s="16"/>
      <c r="B158" s="11"/>
      <c r="H158" s="6">
        <f>H157-B158</f>
        <v>0</v>
      </c>
      <c r="I158" s="26">
        <f t="shared" si="11"/>
        <v>0</v>
      </c>
      <c r="K158" s="104">
        <v>535</v>
      </c>
    </row>
    <row r="159" spans="1:11" ht="12.75">
      <c r="A159" s="16"/>
      <c r="B159" s="11"/>
      <c r="H159" s="6">
        <f>H158-B159</f>
        <v>0</v>
      </c>
      <c r="I159" s="26">
        <f t="shared" si="11"/>
        <v>0</v>
      </c>
      <c r="K159" s="104">
        <v>535</v>
      </c>
    </row>
    <row r="160" spans="1:11" ht="12.75">
      <c r="A160" s="16"/>
      <c r="B160" s="11"/>
      <c r="H160" s="6">
        <f>H159-B160</f>
        <v>0</v>
      </c>
      <c r="I160" s="26">
        <f t="shared" si="11"/>
        <v>0</v>
      </c>
      <c r="K160" s="104">
        <v>535</v>
      </c>
    </row>
    <row r="161" spans="1:11" s="68" customFormat="1" ht="12.75">
      <c r="A161" s="16"/>
      <c r="B161" s="111">
        <f>+B166+B175+B180+B186+B192</f>
        <v>34500</v>
      </c>
      <c r="C161" s="47" t="s">
        <v>100</v>
      </c>
      <c r="D161" s="48" t="s">
        <v>943</v>
      </c>
      <c r="E161" s="47" t="s">
        <v>101</v>
      </c>
      <c r="F161" s="22"/>
      <c r="G161" s="22"/>
      <c r="H161" s="46">
        <f>H160-B161</f>
        <v>-34500</v>
      </c>
      <c r="I161" s="67">
        <f t="shared" si="11"/>
        <v>64.48598130841121</v>
      </c>
      <c r="K161" s="104">
        <v>535</v>
      </c>
    </row>
    <row r="162" spans="1:11" ht="12.75">
      <c r="A162" s="16"/>
      <c r="B162" s="11"/>
      <c r="H162" s="6">
        <v>0</v>
      </c>
      <c r="I162" s="26">
        <f t="shared" si="11"/>
        <v>0</v>
      </c>
      <c r="K162" s="104">
        <v>535</v>
      </c>
    </row>
    <row r="163" spans="1:11" ht="12.75">
      <c r="A163" s="16"/>
      <c r="B163" s="11"/>
      <c r="H163" s="6">
        <f>H162-B163</f>
        <v>0</v>
      </c>
      <c r="I163" s="26">
        <f t="shared" si="11"/>
        <v>0</v>
      </c>
      <c r="K163" s="104">
        <v>535</v>
      </c>
    </row>
    <row r="164" spans="1:11" ht="12.75">
      <c r="A164" s="16"/>
      <c r="B164" s="11">
        <v>5000</v>
      </c>
      <c r="C164" s="16" t="s">
        <v>31</v>
      </c>
      <c r="D164" s="1" t="s">
        <v>32</v>
      </c>
      <c r="E164" s="1" t="s">
        <v>90</v>
      </c>
      <c r="F164" s="49" t="s">
        <v>102</v>
      </c>
      <c r="G164" s="31" t="s">
        <v>73</v>
      </c>
      <c r="H164" s="6">
        <f>H163-B164</f>
        <v>-5000</v>
      </c>
      <c r="I164" s="26">
        <f t="shared" si="11"/>
        <v>9.345794392523365</v>
      </c>
      <c r="K164" s="104">
        <v>535</v>
      </c>
    </row>
    <row r="165" spans="1:11" ht="12.75">
      <c r="A165" s="16"/>
      <c r="B165" s="11">
        <v>2500</v>
      </c>
      <c r="C165" s="16" t="s">
        <v>31</v>
      </c>
      <c r="D165" s="1" t="s">
        <v>32</v>
      </c>
      <c r="E165" s="1" t="s">
        <v>90</v>
      </c>
      <c r="F165" s="49" t="s">
        <v>103</v>
      </c>
      <c r="G165" s="31" t="s">
        <v>35</v>
      </c>
      <c r="H165" s="6">
        <f>H164-B165</f>
        <v>-7500</v>
      </c>
      <c r="I165" s="26">
        <f t="shared" si="11"/>
        <v>4.672897196261682</v>
      </c>
      <c r="K165" s="104">
        <v>535</v>
      </c>
    </row>
    <row r="166" spans="1:11" s="68" customFormat="1" ht="12.75">
      <c r="A166" s="16"/>
      <c r="B166" s="111">
        <f>SUM(B164:B165)</f>
        <v>7500</v>
      </c>
      <c r="C166" s="15" t="s">
        <v>14</v>
      </c>
      <c r="D166" s="15"/>
      <c r="E166" s="15"/>
      <c r="F166" s="22"/>
      <c r="G166" s="22"/>
      <c r="H166" s="46">
        <v>0</v>
      </c>
      <c r="I166" s="67">
        <f t="shared" si="11"/>
        <v>14.018691588785046</v>
      </c>
      <c r="K166" s="104">
        <v>535</v>
      </c>
    </row>
    <row r="167" spans="1:11" ht="12.75">
      <c r="A167" s="16"/>
      <c r="B167" s="11"/>
      <c r="H167" s="6">
        <f aca="true" t="shared" si="12" ref="H167:H174">H166-B167</f>
        <v>0</v>
      </c>
      <c r="I167" s="26">
        <f t="shared" si="11"/>
        <v>0</v>
      </c>
      <c r="K167" s="104">
        <v>535</v>
      </c>
    </row>
    <row r="168" spans="1:11" ht="12.75">
      <c r="A168" s="16"/>
      <c r="B168" s="11"/>
      <c r="H168" s="6">
        <f t="shared" si="12"/>
        <v>0</v>
      </c>
      <c r="I168" s="26">
        <f t="shared" si="11"/>
        <v>0</v>
      </c>
      <c r="K168" s="104">
        <v>535</v>
      </c>
    </row>
    <row r="169" spans="1:11" ht="12.75">
      <c r="A169" s="16"/>
      <c r="B169" s="11"/>
      <c r="H169" s="6">
        <f t="shared" si="12"/>
        <v>0</v>
      </c>
      <c r="I169" s="26">
        <f t="shared" si="11"/>
        <v>0</v>
      </c>
      <c r="K169" s="104">
        <v>535</v>
      </c>
    </row>
    <row r="170" spans="1:11" ht="12.75">
      <c r="A170" s="16"/>
      <c r="B170" s="246">
        <v>4700</v>
      </c>
      <c r="C170" s="42" t="s">
        <v>104</v>
      </c>
      <c r="D170" s="16" t="s">
        <v>32</v>
      </c>
      <c r="E170" s="42" t="s">
        <v>95</v>
      </c>
      <c r="F170" s="31" t="s">
        <v>105</v>
      </c>
      <c r="G170" s="31" t="s">
        <v>45</v>
      </c>
      <c r="H170" s="6">
        <f t="shared" si="12"/>
        <v>-4700</v>
      </c>
      <c r="I170" s="26">
        <f t="shared" si="11"/>
        <v>8.785046728971963</v>
      </c>
      <c r="K170" s="104">
        <v>535</v>
      </c>
    </row>
    <row r="171" spans="1:11" ht="12.75">
      <c r="A171" s="16"/>
      <c r="B171" s="11">
        <v>1000</v>
      </c>
      <c r="C171" s="1" t="s">
        <v>106</v>
      </c>
      <c r="D171" s="16" t="s">
        <v>32</v>
      </c>
      <c r="E171" s="1" t="s">
        <v>95</v>
      </c>
      <c r="F171" s="31" t="s">
        <v>107</v>
      </c>
      <c r="G171" s="31" t="s">
        <v>73</v>
      </c>
      <c r="H171" s="6">
        <f t="shared" si="12"/>
        <v>-5700</v>
      </c>
      <c r="I171" s="26">
        <f t="shared" si="11"/>
        <v>1.8691588785046729</v>
      </c>
      <c r="K171" s="104">
        <v>535</v>
      </c>
    </row>
    <row r="172" spans="1:11" ht="12.75">
      <c r="A172" s="16"/>
      <c r="B172" s="11">
        <v>1000</v>
      </c>
      <c r="C172" s="1" t="s">
        <v>108</v>
      </c>
      <c r="D172" s="16" t="s">
        <v>32</v>
      </c>
      <c r="E172" s="1" t="s">
        <v>95</v>
      </c>
      <c r="F172" s="31" t="s">
        <v>109</v>
      </c>
      <c r="G172" s="31" t="s">
        <v>73</v>
      </c>
      <c r="H172" s="6">
        <f t="shared" si="12"/>
        <v>-6700</v>
      </c>
      <c r="I172" s="26">
        <f t="shared" si="11"/>
        <v>1.8691588785046729</v>
      </c>
      <c r="K172" s="104">
        <v>535</v>
      </c>
    </row>
    <row r="173" spans="1:11" ht="12.75">
      <c r="A173" s="16"/>
      <c r="B173" s="11">
        <v>2300</v>
      </c>
      <c r="C173" s="1" t="s">
        <v>110</v>
      </c>
      <c r="D173" s="16" t="s">
        <v>32</v>
      </c>
      <c r="E173" s="1" t="s">
        <v>95</v>
      </c>
      <c r="F173" s="31" t="s">
        <v>111</v>
      </c>
      <c r="G173" s="31" t="s">
        <v>73</v>
      </c>
      <c r="H173" s="6">
        <f t="shared" si="12"/>
        <v>-9000</v>
      </c>
      <c r="I173" s="26">
        <f t="shared" si="11"/>
        <v>4.299065420560748</v>
      </c>
      <c r="K173" s="104">
        <v>535</v>
      </c>
    </row>
    <row r="174" spans="1:11" ht="12.75">
      <c r="A174" s="16"/>
      <c r="B174" s="11">
        <v>2350</v>
      </c>
      <c r="C174" s="1" t="s">
        <v>112</v>
      </c>
      <c r="D174" s="16" t="s">
        <v>32</v>
      </c>
      <c r="E174" s="1" t="s">
        <v>95</v>
      </c>
      <c r="F174" s="31" t="s">
        <v>113</v>
      </c>
      <c r="G174" s="31" t="s">
        <v>35</v>
      </c>
      <c r="H174" s="6">
        <f t="shared" si="12"/>
        <v>-11350</v>
      </c>
      <c r="I174" s="26">
        <f t="shared" si="11"/>
        <v>4.392523364485982</v>
      </c>
      <c r="K174" s="104">
        <v>535</v>
      </c>
    </row>
    <row r="175" spans="1:11" s="68" customFormat="1" ht="12.75">
      <c r="A175" s="16"/>
      <c r="B175" s="111">
        <f>SUM(B170:B174)</f>
        <v>11350</v>
      </c>
      <c r="C175" s="15" t="s">
        <v>50</v>
      </c>
      <c r="D175" s="15"/>
      <c r="E175" s="15"/>
      <c r="F175" s="22"/>
      <c r="G175" s="22"/>
      <c r="H175" s="46">
        <v>0</v>
      </c>
      <c r="I175" s="67">
        <f t="shared" si="11"/>
        <v>21.214953271028037</v>
      </c>
      <c r="K175" s="104">
        <v>535</v>
      </c>
    </row>
    <row r="176" spans="1:11" ht="12.75">
      <c r="A176" s="16"/>
      <c r="B176" s="11"/>
      <c r="H176" s="6">
        <f>H175-B176</f>
        <v>0</v>
      </c>
      <c r="I176" s="26">
        <f t="shared" si="11"/>
        <v>0</v>
      </c>
      <c r="K176" s="104">
        <v>535</v>
      </c>
    </row>
    <row r="177" spans="1:11" ht="12.75">
      <c r="A177" s="16"/>
      <c r="B177" s="11"/>
      <c r="H177" s="6">
        <f>H176-B177</f>
        <v>0</v>
      </c>
      <c r="I177" s="26">
        <f t="shared" si="11"/>
        <v>0</v>
      </c>
      <c r="K177" s="104">
        <v>535</v>
      </c>
    </row>
    <row r="178" spans="1:11" ht="12.75">
      <c r="A178" s="16"/>
      <c r="B178" s="11">
        <v>1600</v>
      </c>
      <c r="C178" s="1" t="s">
        <v>51</v>
      </c>
      <c r="D178" s="16" t="s">
        <v>32</v>
      </c>
      <c r="E178" s="1" t="s">
        <v>52</v>
      </c>
      <c r="F178" s="31" t="s">
        <v>114</v>
      </c>
      <c r="G178" s="31" t="s">
        <v>73</v>
      </c>
      <c r="H178" s="6">
        <f>H177-B178</f>
        <v>-1600</v>
      </c>
      <c r="I178" s="26">
        <f t="shared" si="11"/>
        <v>2.9906542056074765</v>
      </c>
      <c r="K178" s="104">
        <v>535</v>
      </c>
    </row>
    <row r="179" spans="1:11" ht="12.75">
      <c r="A179" s="16"/>
      <c r="B179" s="11">
        <v>1050</v>
      </c>
      <c r="C179" s="1" t="s">
        <v>51</v>
      </c>
      <c r="D179" s="16" t="s">
        <v>32</v>
      </c>
      <c r="E179" s="1" t="s">
        <v>52</v>
      </c>
      <c r="F179" s="31" t="s">
        <v>114</v>
      </c>
      <c r="G179" s="31" t="s">
        <v>35</v>
      </c>
      <c r="H179" s="6">
        <f>H178-B179</f>
        <v>-2650</v>
      </c>
      <c r="I179" s="26">
        <f t="shared" si="11"/>
        <v>1.9626168224299065</v>
      </c>
      <c r="K179" s="104">
        <v>535</v>
      </c>
    </row>
    <row r="180" spans="1:11" s="68" customFormat="1" ht="12.75">
      <c r="A180" s="16"/>
      <c r="B180" s="111">
        <f>SUM(B178:B179)</f>
        <v>2650</v>
      </c>
      <c r="C180" s="15"/>
      <c r="D180" s="15"/>
      <c r="E180" s="15" t="s">
        <v>52</v>
      </c>
      <c r="F180" s="22"/>
      <c r="G180" s="22"/>
      <c r="H180" s="46">
        <v>0</v>
      </c>
      <c r="I180" s="67">
        <f t="shared" si="11"/>
        <v>4.953271028037383</v>
      </c>
      <c r="K180" s="104">
        <v>535</v>
      </c>
    </row>
    <row r="181" spans="1:11" ht="12.75">
      <c r="A181" s="16"/>
      <c r="B181" s="11"/>
      <c r="H181" s="6">
        <f>H180-B181</f>
        <v>0</v>
      </c>
      <c r="I181" s="26">
        <f t="shared" si="11"/>
        <v>0</v>
      </c>
      <c r="K181" s="104">
        <v>535</v>
      </c>
    </row>
    <row r="182" spans="1:11" ht="12.75">
      <c r="A182" s="16"/>
      <c r="B182" s="11"/>
      <c r="H182" s="6">
        <f>H181-B182</f>
        <v>0</v>
      </c>
      <c r="I182" s="26">
        <f t="shared" si="11"/>
        <v>0</v>
      </c>
      <c r="K182" s="104">
        <v>535</v>
      </c>
    </row>
    <row r="183" spans="1:11" ht="12.75">
      <c r="A183" s="16"/>
      <c r="B183" s="11"/>
      <c r="H183" s="6">
        <f>H182-B183</f>
        <v>0</v>
      </c>
      <c r="I183" s="26">
        <f t="shared" si="11"/>
        <v>0</v>
      </c>
      <c r="K183" s="104">
        <v>535</v>
      </c>
    </row>
    <row r="184" spans="1:11" ht="12.75">
      <c r="A184" s="16"/>
      <c r="B184" s="11">
        <v>4000</v>
      </c>
      <c r="C184" s="1" t="s">
        <v>54</v>
      </c>
      <c r="D184" s="16" t="s">
        <v>32</v>
      </c>
      <c r="E184" s="1" t="s">
        <v>95</v>
      </c>
      <c r="F184" s="31" t="s">
        <v>115</v>
      </c>
      <c r="G184" s="31" t="s">
        <v>45</v>
      </c>
      <c r="H184" s="6">
        <f>H183-B184</f>
        <v>-4000</v>
      </c>
      <c r="I184" s="26">
        <f t="shared" si="11"/>
        <v>7.4766355140186915</v>
      </c>
      <c r="K184" s="104">
        <v>535</v>
      </c>
    </row>
    <row r="185" spans="1:11" ht="12.75">
      <c r="A185" s="16"/>
      <c r="B185" s="11">
        <v>3000</v>
      </c>
      <c r="C185" s="1" t="s">
        <v>54</v>
      </c>
      <c r="D185" s="16" t="s">
        <v>32</v>
      </c>
      <c r="E185" s="1" t="s">
        <v>95</v>
      </c>
      <c r="F185" s="31" t="s">
        <v>114</v>
      </c>
      <c r="G185" s="31" t="s">
        <v>73</v>
      </c>
      <c r="H185" s="6">
        <f>H184-B185</f>
        <v>-7000</v>
      </c>
      <c r="I185" s="26">
        <f t="shared" si="11"/>
        <v>5.607476635514018</v>
      </c>
      <c r="K185" s="104">
        <v>535</v>
      </c>
    </row>
    <row r="186" spans="1:11" s="68" customFormat="1" ht="12.75">
      <c r="A186" s="16"/>
      <c r="B186" s="111">
        <f>SUM(B184:B185)</f>
        <v>7000</v>
      </c>
      <c r="C186" s="15" t="s">
        <v>54</v>
      </c>
      <c r="D186" s="15"/>
      <c r="E186" s="15"/>
      <c r="F186" s="22"/>
      <c r="G186" s="22"/>
      <c r="H186" s="46">
        <v>0</v>
      </c>
      <c r="I186" s="67">
        <f t="shared" si="11"/>
        <v>13.08411214953271</v>
      </c>
      <c r="K186" s="104">
        <v>535</v>
      </c>
    </row>
    <row r="187" spans="1:11" ht="12.75">
      <c r="A187" s="16"/>
      <c r="B187" s="11"/>
      <c r="H187" s="6">
        <f>H186-B187</f>
        <v>0</v>
      </c>
      <c r="I187" s="26">
        <f t="shared" si="11"/>
        <v>0</v>
      </c>
      <c r="K187" s="104">
        <v>535</v>
      </c>
    </row>
    <row r="188" spans="1:11" ht="12.75">
      <c r="A188" s="16"/>
      <c r="B188" s="11"/>
      <c r="H188" s="6">
        <f>H187-B188</f>
        <v>0</v>
      </c>
      <c r="I188" s="26">
        <f t="shared" si="11"/>
        <v>0</v>
      </c>
      <c r="K188" s="104">
        <v>535</v>
      </c>
    </row>
    <row r="189" spans="1:11" ht="12.75">
      <c r="A189" s="16"/>
      <c r="B189" s="11">
        <v>2000</v>
      </c>
      <c r="C189" s="1" t="s">
        <v>58</v>
      </c>
      <c r="D189" s="16" t="s">
        <v>32</v>
      </c>
      <c r="E189" s="1" t="s">
        <v>95</v>
      </c>
      <c r="F189" s="31" t="s">
        <v>114</v>
      </c>
      <c r="G189" s="31" t="s">
        <v>73</v>
      </c>
      <c r="H189" s="6">
        <f>H188-B189</f>
        <v>-2000</v>
      </c>
      <c r="I189" s="26">
        <f t="shared" si="11"/>
        <v>3.7383177570093458</v>
      </c>
      <c r="K189" s="104">
        <v>535</v>
      </c>
    </row>
    <row r="190" spans="1:11" ht="12.75">
      <c r="A190" s="16"/>
      <c r="B190" s="11">
        <v>2000</v>
      </c>
      <c r="C190" s="1" t="s">
        <v>58</v>
      </c>
      <c r="D190" s="16" t="s">
        <v>32</v>
      </c>
      <c r="E190" s="1" t="s">
        <v>95</v>
      </c>
      <c r="F190" s="31" t="s">
        <v>114</v>
      </c>
      <c r="G190" s="31" t="s">
        <v>35</v>
      </c>
      <c r="H190" s="6">
        <f>H189-B190</f>
        <v>-4000</v>
      </c>
      <c r="I190" s="26">
        <f t="shared" si="11"/>
        <v>3.7383177570093458</v>
      </c>
      <c r="K190" s="104">
        <v>535</v>
      </c>
    </row>
    <row r="191" spans="1:11" ht="12.75">
      <c r="A191" s="16"/>
      <c r="B191" s="11">
        <v>2000</v>
      </c>
      <c r="C191" s="1" t="s">
        <v>58</v>
      </c>
      <c r="D191" s="16" t="s">
        <v>32</v>
      </c>
      <c r="E191" s="1" t="s">
        <v>95</v>
      </c>
      <c r="F191" s="31" t="s">
        <v>114</v>
      </c>
      <c r="G191" s="31" t="s">
        <v>35</v>
      </c>
      <c r="H191" s="6">
        <f>H190-B191</f>
        <v>-6000</v>
      </c>
      <c r="I191" s="26">
        <f t="shared" si="11"/>
        <v>3.7383177570093458</v>
      </c>
      <c r="K191" s="104">
        <v>535</v>
      </c>
    </row>
    <row r="192" spans="1:11" s="68" customFormat="1" ht="12.75">
      <c r="A192" s="16"/>
      <c r="B192" s="111">
        <f>SUM(B189:B191)</f>
        <v>6000</v>
      </c>
      <c r="C192" s="15" t="s">
        <v>58</v>
      </c>
      <c r="D192" s="15"/>
      <c r="E192" s="15"/>
      <c r="F192" s="22"/>
      <c r="G192" s="22"/>
      <c r="H192" s="46">
        <v>0</v>
      </c>
      <c r="I192" s="67">
        <f t="shared" si="11"/>
        <v>11.214953271028037</v>
      </c>
      <c r="K192" s="104">
        <v>535</v>
      </c>
    </row>
    <row r="193" spans="1:11" ht="12.75">
      <c r="A193" s="16"/>
      <c r="B193" s="11"/>
      <c r="H193" s="6">
        <f>H192-B193</f>
        <v>0</v>
      </c>
      <c r="I193" s="26">
        <f t="shared" si="11"/>
        <v>0</v>
      </c>
      <c r="K193" s="104">
        <v>535</v>
      </c>
    </row>
    <row r="194" spans="1:11" ht="12.75">
      <c r="A194" s="16"/>
      <c r="B194" s="11"/>
      <c r="H194" s="6">
        <f>H193-B194</f>
        <v>0</v>
      </c>
      <c r="I194" s="26">
        <f t="shared" si="11"/>
        <v>0</v>
      </c>
      <c r="K194" s="104">
        <v>535</v>
      </c>
    </row>
    <row r="195" spans="1:11" ht="12.75">
      <c r="A195" s="16"/>
      <c r="B195" s="11"/>
      <c r="H195" s="6">
        <f>H194-B195</f>
        <v>0</v>
      </c>
      <c r="I195" s="26">
        <f t="shared" si="11"/>
        <v>0</v>
      </c>
      <c r="K195" s="104">
        <v>535</v>
      </c>
    </row>
    <row r="196" spans="1:11" s="68" customFormat="1" ht="12.75">
      <c r="A196" s="16"/>
      <c r="B196" s="111">
        <f>+B201+B210+B215</f>
        <v>10300</v>
      </c>
      <c r="C196" s="47" t="s">
        <v>116</v>
      </c>
      <c r="D196" s="48" t="s">
        <v>942</v>
      </c>
      <c r="E196" s="47" t="s">
        <v>117</v>
      </c>
      <c r="F196" s="22"/>
      <c r="G196" s="22"/>
      <c r="H196" s="46">
        <f>H195-B196</f>
        <v>-10300</v>
      </c>
      <c r="I196" s="67">
        <f t="shared" si="11"/>
        <v>19.252336448598133</v>
      </c>
      <c r="K196" s="104">
        <v>535</v>
      </c>
    </row>
    <row r="197" spans="1:11" ht="12.75">
      <c r="A197" s="16"/>
      <c r="B197" s="11"/>
      <c r="H197" s="6">
        <v>0</v>
      </c>
      <c r="I197" s="26">
        <f t="shared" si="11"/>
        <v>0</v>
      </c>
      <c r="K197" s="104">
        <v>535</v>
      </c>
    </row>
    <row r="198" spans="1:11" ht="12.75">
      <c r="A198" s="16"/>
      <c r="B198" s="11"/>
      <c r="H198" s="6">
        <f>H197-B198</f>
        <v>0</v>
      </c>
      <c r="I198" s="26">
        <f t="shared" si="11"/>
        <v>0</v>
      </c>
      <c r="K198" s="104">
        <v>535</v>
      </c>
    </row>
    <row r="199" spans="1:11" ht="12.75">
      <c r="A199" s="16"/>
      <c r="B199" s="11">
        <v>2500</v>
      </c>
      <c r="C199" s="16" t="s">
        <v>31</v>
      </c>
      <c r="D199" s="1" t="s">
        <v>32</v>
      </c>
      <c r="E199" s="1" t="s">
        <v>118</v>
      </c>
      <c r="F199" s="31" t="s">
        <v>119</v>
      </c>
      <c r="G199" s="31" t="s">
        <v>35</v>
      </c>
      <c r="H199" s="6">
        <f>H198-B199</f>
        <v>-2500</v>
      </c>
      <c r="I199" s="26">
        <f t="shared" si="11"/>
        <v>4.672897196261682</v>
      </c>
      <c r="K199" s="104">
        <v>535</v>
      </c>
    </row>
    <row r="200" spans="1:11" ht="12.75">
      <c r="A200" s="16"/>
      <c r="B200" s="11">
        <v>2000</v>
      </c>
      <c r="C200" s="16" t="s">
        <v>31</v>
      </c>
      <c r="D200" s="1" t="s">
        <v>32</v>
      </c>
      <c r="E200" s="1" t="s">
        <v>92</v>
      </c>
      <c r="F200" s="31" t="s">
        <v>120</v>
      </c>
      <c r="G200" s="31" t="s">
        <v>35</v>
      </c>
      <c r="H200" s="6">
        <f>H199-B200</f>
        <v>-4500</v>
      </c>
      <c r="I200" s="26">
        <f t="shared" si="11"/>
        <v>3.7383177570093458</v>
      </c>
      <c r="K200" s="104">
        <v>535</v>
      </c>
    </row>
    <row r="201" spans="1:11" s="68" customFormat="1" ht="12.75">
      <c r="A201" s="16"/>
      <c r="B201" s="111">
        <f>SUM(B199:B200)</f>
        <v>4500</v>
      </c>
      <c r="C201" s="15" t="s">
        <v>31</v>
      </c>
      <c r="D201" s="15"/>
      <c r="E201" s="15"/>
      <c r="F201" s="22"/>
      <c r="G201" s="22"/>
      <c r="H201" s="46">
        <v>0</v>
      </c>
      <c r="I201" s="67">
        <f t="shared" si="11"/>
        <v>8.411214953271028</v>
      </c>
      <c r="K201" s="104">
        <v>535</v>
      </c>
    </row>
    <row r="202" spans="1:11" ht="12.75">
      <c r="A202" s="16"/>
      <c r="B202" s="11"/>
      <c r="H202" s="6">
        <f aca="true" t="shared" si="13" ref="H202:H209">H201-B202</f>
        <v>0</v>
      </c>
      <c r="I202" s="26">
        <f t="shared" si="11"/>
        <v>0</v>
      </c>
      <c r="K202" s="104">
        <v>535</v>
      </c>
    </row>
    <row r="203" spans="1:11" ht="12.75">
      <c r="A203" s="16"/>
      <c r="B203" s="11"/>
      <c r="H203" s="6">
        <f t="shared" si="13"/>
        <v>0</v>
      </c>
      <c r="I203" s="26">
        <f t="shared" si="11"/>
        <v>0</v>
      </c>
      <c r="K203" s="104">
        <v>535</v>
      </c>
    </row>
    <row r="204" spans="1:11" ht="12.75">
      <c r="A204" s="16"/>
      <c r="B204" s="161">
        <v>1100</v>
      </c>
      <c r="C204" s="16" t="s">
        <v>51</v>
      </c>
      <c r="D204" s="16" t="s">
        <v>32</v>
      </c>
      <c r="E204" s="39" t="s">
        <v>52</v>
      </c>
      <c r="F204" s="31" t="s">
        <v>121</v>
      </c>
      <c r="G204" s="40" t="s">
        <v>45</v>
      </c>
      <c r="H204" s="6">
        <f t="shared" si="13"/>
        <v>-1100</v>
      </c>
      <c r="I204" s="26">
        <f t="shared" si="11"/>
        <v>2.05607476635514</v>
      </c>
      <c r="K204" s="104">
        <v>535</v>
      </c>
    </row>
    <row r="205" spans="1:11" ht="12.75">
      <c r="A205" s="16"/>
      <c r="B205" s="161">
        <v>550</v>
      </c>
      <c r="C205" s="16" t="s">
        <v>51</v>
      </c>
      <c r="D205" s="16" t="s">
        <v>32</v>
      </c>
      <c r="E205" s="16" t="s">
        <v>52</v>
      </c>
      <c r="F205" s="31" t="s">
        <v>121</v>
      </c>
      <c r="G205" s="34" t="s">
        <v>35</v>
      </c>
      <c r="H205" s="6">
        <f t="shared" si="13"/>
        <v>-1650</v>
      </c>
      <c r="I205" s="26">
        <f t="shared" si="11"/>
        <v>1.02803738317757</v>
      </c>
      <c r="K205" s="104">
        <v>535</v>
      </c>
    </row>
    <row r="206" spans="1:11" ht="12.75">
      <c r="A206" s="16"/>
      <c r="B206" s="11">
        <v>1600</v>
      </c>
      <c r="C206" s="16" t="s">
        <v>51</v>
      </c>
      <c r="D206" s="16" t="s">
        <v>32</v>
      </c>
      <c r="E206" s="1" t="s">
        <v>52</v>
      </c>
      <c r="F206" s="31" t="s">
        <v>121</v>
      </c>
      <c r="G206" s="31" t="s">
        <v>39</v>
      </c>
      <c r="H206" s="6">
        <f t="shared" si="13"/>
        <v>-3250</v>
      </c>
      <c r="I206" s="26">
        <f t="shared" si="11"/>
        <v>2.9906542056074765</v>
      </c>
      <c r="K206" s="104">
        <v>535</v>
      </c>
    </row>
    <row r="207" spans="1:11" ht="12.75">
      <c r="A207" s="16"/>
      <c r="B207" s="11">
        <v>850</v>
      </c>
      <c r="C207" s="1" t="s">
        <v>51</v>
      </c>
      <c r="D207" s="16" t="s">
        <v>32</v>
      </c>
      <c r="E207" s="1" t="s">
        <v>52</v>
      </c>
      <c r="F207" s="31" t="s">
        <v>121</v>
      </c>
      <c r="G207" s="31" t="s">
        <v>47</v>
      </c>
      <c r="H207" s="6">
        <f t="shared" si="13"/>
        <v>-4100</v>
      </c>
      <c r="I207" s="26">
        <f t="shared" si="11"/>
        <v>1.588785046728972</v>
      </c>
      <c r="K207" s="104">
        <v>535</v>
      </c>
    </row>
    <row r="208" spans="1:11" ht="12.75">
      <c r="A208" s="16"/>
      <c r="B208" s="11">
        <v>600</v>
      </c>
      <c r="C208" s="1" t="s">
        <v>51</v>
      </c>
      <c r="D208" s="16" t="s">
        <v>32</v>
      </c>
      <c r="E208" s="1" t="s">
        <v>52</v>
      </c>
      <c r="F208" s="31" t="s">
        <v>121</v>
      </c>
      <c r="G208" s="31" t="s">
        <v>53</v>
      </c>
      <c r="H208" s="6">
        <f t="shared" si="13"/>
        <v>-4700</v>
      </c>
      <c r="I208" s="26">
        <f t="shared" si="11"/>
        <v>1.1214953271028036</v>
      </c>
      <c r="K208" s="104">
        <v>535</v>
      </c>
    </row>
    <row r="209" spans="1:11" ht="12.75">
      <c r="A209" s="16"/>
      <c r="B209" s="246">
        <v>600</v>
      </c>
      <c r="C209" s="42" t="s">
        <v>51</v>
      </c>
      <c r="D209" s="16" t="s">
        <v>32</v>
      </c>
      <c r="E209" s="42" t="s">
        <v>52</v>
      </c>
      <c r="F209" s="31" t="s">
        <v>121</v>
      </c>
      <c r="G209" s="31" t="s">
        <v>122</v>
      </c>
      <c r="H209" s="6">
        <f t="shared" si="13"/>
        <v>-5300</v>
      </c>
      <c r="I209" s="26">
        <f t="shared" si="11"/>
        <v>1.1214953271028036</v>
      </c>
      <c r="K209" s="104">
        <v>535</v>
      </c>
    </row>
    <row r="210" spans="1:11" s="68" customFormat="1" ht="12.75">
      <c r="A210" s="16"/>
      <c r="B210" s="111">
        <f>SUM(B204:B209)</f>
        <v>5300</v>
      </c>
      <c r="C210" s="15"/>
      <c r="D210" s="15"/>
      <c r="E210" s="15" t="s">
        <v>52</v>
      </c>
      <c r="F210" s="22"/>
      <c r="G210" s="22"/>
      <c r="H210" s="46">
        <v>0</v>
      </c>
      <c r="I210" s="67">
        <f t="shared" si="11"/>
        <v>9.906542056074766</v>
      </c>
      <c r="K210" s="104">
        <v>535</v>
      </c>
    </row>
    <row r="211" spans="1:11" ht="12.75">
      <c r="A211" s="16"/>
      <c r="B211" s="11"/>
      <c r="H211" s="6">
        <f>H210-B211</f>
        <v>0</v>
      </c>
      <c r="I211" s="26">
        <f aca="true" t="shared" si="14" ref="I211:I274">+B211/K211</f>
        <v>0</v>
      </c>
      <c r="K211" s="104">
        <v>535</v>
      </c>
    </row>
    <row r="212" spans="1:11" ht="12.75">
      <c r="A212" s="16"/>
      <c r="B212" s="11"/>
      <c r="H212" s="6">
        <f>H211-B212</f>
        <v>0</v>
      </c>
      <c r="I212" s="26">
        <f t="shared" si="14"/>
        <v>0</v>
      </c>
      <c r="K212" s="104">
        <v>535</v>
      </c>
    </row>
    <row r="213" spans="1:11" ht="12.75">
      <c r="A213" s="16"/>
      <c r="B213" s="11"/>
      <c r="H213" s="6">
        <f>H212-B213</f>
        <v>0</v>
      </c>
      <c r="I213" s="26">
        <f t="shared" si="14"/>
        <v>0</v>
      </c>
      <c r="K213" s="104">
        <v>535</v>
      </c>
    </row>
    <row r="214" spans="1:11" s="19" customFormat="1" ht="12.75">
      <c r="A214" s="16"/>
      <c r="B214" s="161">
        <v>500</v>
      </c>
      <c r="C214" s="16" t="s">
        <v>123</v>
      </c>
      <c r="D214" s="16" t="s">
        <v>32</v>
      </c>
      <c r="E214" s="16" t="s">
        <v>124</v>
      </c>
      <c r="F214" s="34" t="s">
        <v>125</v>
      </c>
      <c r="G214" s="34" t="s">
        <v>45</v>
      </c>
      <c r="H214" s="33">
        <f>H213-B214</f>
        <v>-500</v>
      </c>
      <c r="I214" s="45">
        <f t="shared" si="14"/>
        <v>0.9345794392523364</v>
      </c>
      <c r="K214" s="104">
        <v>535</v>
      </c>
    </row>
    <row r="215" spans="1:11" s="68" customFormat="1" ht="12.75">
      <c r="A215" s="16"/>
      <c r="B215" s="111">
        <v>500</v>
      </c>
      <c r="C215" s="15"/>
      <c r="D215" s="15"/>
      <c r="E215" s="15"/>
      <c r="F215" s="22"/>
      <c r="G215" s="22"/>
      <c r="H215" s="46">
        <v>0</v>
      </c>
      <c r="I215" s="67">
        <f t="shared" si="14"/>
        <v>0.9345794392523364</v>
      </c>
      <c r="K215" s="104">
        <v>535</v>
      </c>
    </row>
    <row r="216" spans="1:11" ht="12.75">
      <c r="A216" s="16"/>
      <c r="B216" s="11"/>
      <c r="H216" s="6">
        <f>H215-B216</f>
        <v>0</v>
      </c>
      <c r="I216" s="26">
        <f t="shared" si="14"/>
        <v>0</v>
      </c>
      <c r="K216" s="104">
        <v>535</v>
      </c>
    </row>
    <row r="217" spans="1:11" ht="12.75">
      <c r="A217" s="16"/>
      <c r="B217" s="11"/>
      <c r="H217" s="6">
        <f>H216-B217</f>
        <v>0</v>
      </c>
      <c r="I217" s="26">
        <f t="shared" si="14"/>
        <v>0</v>
      </c>
      <c r="K217" s="104">
        <v>535</v>
      </c>
    </row>
    <row r="218" spans="1:11" ht="12.75">
      <c r="A218" s="16"/>
      <c r="B218" s="11"/>
      <c r="H218" s="6">
        <f>H217-B218</f>
        <v>0</v>
      </c>
      <c r="I218" s="26">
        <f t="shared" si="14"/>
        <v>0</v>
      </c>
      <c r="K218" s="104">
        <v>535</v>
      </c>
    </row>
    <row r="219" spans="1:11" ht="12.75">
      <c r="A219" s="16"/>
      <c r="B219" s="11"/>
      <c r="H219" s="6">
        <f>H218-B219</f>
        <v>0</v>
      </c>
      <c r="I219" s="26">
        <f t="shared" si="14"/>
        <v>0</v>
      </c>
      <c r="K219" s="104">
        <v>535</v>
      </c>
    </row>
    <row r="220" spans="1:11" s="68" customFormat="1" ht="12.75">
      <c r="A220" s="16"/>
      <c r="B220" s="111">
        <f>+B243+B248+B269+B274+B283</f>
        <v>119050</v>
      </c>
      <c r="C220" s="47" t="s">
        <v>126</v>
      </c>
      <c r="D220" s="105" t="s">
        <v>941</v>
      </c>
      <c r="E220" s="47" t="s">
        <v>127</v>
      </c>
      <c r="F220" s="22"/>
      <c r="G220" s="22"/>
      <c r="H220" s="46">
        <f>H219-B220</f>
        <v>-119050</v>
      </c>
      <c r="I220" s="67">
        <f t="shared" si="14"/>
        <v>222.52336448598132</v>
      </c>
      <c r="K220" s="104">
        <v>535</v>
      </c>
    </row>
    <row r="221" spans="1:11" ht="12.75">
      <c r="A221" s="16"/>
      <c r="B221" s="11"/>
      <c r="H221" s="6">
        <v>0</v>
      </c>
      <c r="I221" s="26">
        <f t="shared" si="14"/>
        <v>0</v>
      </c>
      <c r="K221" s="104">
        <v>535</v>
      </c>
    </row>
    <row r="222" spans="1:11" ht="12.75">
      <c r="A222" s="16"/>
      <c r="B222" s="11"/>
      <c r="H222" s="6">
        <f aca="true" t="shared" si="15" ref="H222:H242">H221-B222</f>
        <v>0</v>
      </c>
      <c r="I222" s="26">
        <f t="shared" si="14"/>
        <v>0</v>
      </c>
      <c r="K222" s="104">
        <v>535</v>
      </c>
    </row>
    <row r="223" spans="1:11" ht="12.75">
      <c r="A223" s="16"/>
      <c r="B223" s="11">
        <v>5000</v>
      </c>
      <c r="C223" s="16" t="s">
        <v>31</v>
      </c>
      <c r="D223" s="1" t="s">
        <v>32</v>
      </c>
      <c r="E223" s="1" t="s">
        <v>118</v>
      </c>
      <c r="F223" s="49" t="s">
        <v>128</v>
      </c>
      <c r="G223" s="31" t="s">
        <v>47</v>
      </c>
      <c r="H223" s="6">
        <f t="shared" si="15"/>
        <v>-5000</v>
      </c>
      <c r="I223" s="26">
        <f t="shared" si="14"/>
        <v>9.345794392523365</v>
      </c>
      <c r="K223" s="104">
        <v>535</v>
      </c>
    </row>
    <row r="224" spans="1:11" ht="12.75">
      <c r="A224" s="16"/>
      <c r="B224" s="11">
        <v>5000</v>
      </c>
      <c r="C224" s="16" t="s">
        <v>31</v>
      </c>
      <c r="D224" s="1" t="s">
        <v>32</v>
      </c>
      <c r="E224" s="1" t="s">
        <v>90</v>
      </c>
      <c r="F224" s="49" t="s">
        <v>129</v>
      </c>
      <c r="G224" s="31" t="s">
        <v>47</v>
      </c>
      <c r="H224" s="6">
        <f t="shared" si="15"/>
        <v>-10000</v>
      </c>
      <c r="I224" s="26">
        <f t="shared" si="14"/>
        <v>9.345794392523365</v>
      </c>
      <c r="K224" s="104">
        <v>535</v>
      </c>
    </row>
    <row r="225" spans="1:11" ht="12.75">
      <c r="A225" s="16"/>
      <c r="B225" s="11">
        <v>2500</v>
      </c>
      <c r="C225" s="16" t="s">
        <v>31</v>
      </c>
      <c r="D225" s="1" t="s">
        <v>32</v>
      </c>
      <c r="E225" s="1" t="s">
        <v>33</v>
      </c>
      <c r="F225" s="49" t="s">
        <v>130</v>
      </c>
      <c r="G225" s="31" t="s">
        <v>53</v>
      </c>
      <c r="H225" s="6">
        <f t="shared" si="15"/>
        <v>-12500</v>
      </c>
      <c r="I225" s="26">
        <f t="shared" si="14"/>
        <v>4.672897196261682</v>
      </c>
      <c r="K225" s="104">
        <v>535</v>
      </c>
    </row>
    <row r="226" spans="1:11" ht="12.75">
      <c r="A226" s="16"/>
      <c r="B226" s="11">
        <v>2500</v>
      </c>
      <c r="C226" s="16" t="s">
        <v>31</v>
      </c>
      <c r="D226" s="1" t="s">
        <v>32</v>
      </c>
      <c r="E226" s="1" t="s">
        <v>118</v>
      </c>
      <c r="F226" s="49" t="s">
        <v>131</v>
      </c>
      <c r="G226" s="31" t="s">
        <v>122</v>
      </c>
      <c r="H226" s="6">
        <f t="shared" si="15"/>
        <v>-15000</v>
      </c>
      <c r="I226" s="26">
        <f t="shared" si="14"/>
        <v>4.672897196261682</v>
      </c>
      <c r="K226" s="104">
        <v>535</v>
      </c>
    </row>
    <row r="227" spans="1:11" ht="12.75">
      <c r="A227" s="16"/>
      <c r="B227" s="11">
        <v>10000</v>
      </c>
      <c r="C227" s="16" t="s">
        <v>31</v>
      </c>
      <c r="D227" s="1" t="s">
        <v>32</v>
      </c>
      <c r="E227" s="1" t="s">
        <v>33</v>
      </c>
      <c r="F227" s="49" t="s">
        <v>132</v>
      </c>
      <c r="G227" s="31" t="s">
        <v>122</v>
      </c>
      <c r="H227" s="6">
        <f t="shared" si="15"/>
        <v>-25000</v>
      </c>
      <c r="I227" s="26">
        <f t="shared" si="14"/>
        <v>18.69158878504673</v>
      </c>
      <c r="K227" s="104">
        <v>535</v>
      </c>
    </row>
    <row r="228" spans="1:11" ht="12.75">
      <c r="A228" s="16"/>
      <c r="B228" s="11">
        <v>2500</v>
      </c>
      <c r="C228" s="16" t="s">
        <v>31</v>
      </c>
      <c r="D228" s="1" t="s">
        <v>32</v>
      </c>
      <c r="E228" s="1" t="s">
        <v>118</v>
      </c>
      <c r="F228" s="49" t="s">
        <v>133</v>
      </c>
      <c r="G228" s="31" t="s">
        <v>134</v>
      </c>
      <c r="H228" s="6">
        <f t="shared" si="15"/>
        <v>-27500</v>
      </c>
      <c r="I228" s="26">
        <f t="shared" si="14"/>
        <v>4.672897196261682</v>
      </c>
      <c r="K228" s="104">
        <v>535</v>
      </c>
    </row>
    <row r="229" spans="1:11" ht="12.75">
      <c r="A229" s="16"/>
      <c r="B229" s="11">
        <v>4000</v>
      </c>
      <c r="C229" s="16" t="s">
        <v>31</v>
      </c>
      <c r="D229" s="1" t="s">
        <v>32</v>
      </c>
      <c r="E229" s="1" t="s">
        <v>36</v>
      </c>
      <c r="F229" s="49" t="s">
        <v>135</v>
      </c>
      <c r="G229" s="31" t="s">
        <v>136</v>
      </c>
      <c r="H229" s="6">
        <f t="shared" si="15"/>
        <v>-31500</v>
      </c>
      <c r="I229" s="26">
        <f t="shared" si="14"/>
        <v>7.4766355140186915</v>
      </c>
      <c r="K229" s="104">
        <v>535</v>
      </c>
    </row>
    <row r="230" spans="1:11" ht="12.75">
      <c r="A230" s="16"/>
      <c r="B230" s="11">
        <v>2500</v>
      </c>
      <c r="C230" s="16" t="s">
        <v>31</v>
      </c>
      <c r="D230" s="1" t="s">
        <v>32</v>
      </c>
      <c r="E230" s="1" t="s">
        <v>90</v>
      </c>
      <c r="F230" s="49" t="s">
        <v>137</v>
      </c>
      <c r="G230" s="31" t="s">
        <v>136</v>
      </c>
      <c r="H230" s="6">
        <f t="shared" si="15"/>
        <v>-34000</v>
      </c>
      <c r="I230" s="26">
        <f t="shared" si="14"/>
        <v>4.672897196261682</v>
      </c>
      <c r="K230" s="104">
        <v>535</v>
      </c>
    </row>
    <row r="231" spans="1:11" ht="12.75">
      <c r="A231" s="16"/>
      <c r="B231" s="11">
        <v>2500</v>
      </c>
      <c r="C231" s="16" t="s">
        <v>31</v>
      </c>
      <c r="D231" s="1" t="s">
        <v>32</v>
      </c>
      <c r="E231" s="1" t="s">
        <v>118</v>
      </c>
      <c r="F231" s="49" t="s">
        <v>138</v>
      </c>
      <c r="G231" s="31" t="s">
        <v>136</v>
      </c>
      <c r="H231" s="6">
        <f t="shared" si="15"/>
        <v>-36500</v>
      </c>
      <c r="I231" s="26">
        <f t="shared" si="14"/>
        <v>4.672897196261682</v>
      </c>
      <c r="K231" s="104">
        <v>535</v>
      </c>
    </row>
    <row r="232" spans="1:11" ht="12.75">
      <c r="A232" s="16"/>
      <c r="B232" s="11">
        <v>7000</v>
      </c>
      <c r="C232" s="16" t="s">
        <v>31</v>
      </c>
      <c r="D232" s="1" t="s">
        <v>32</v>
      </c>
      <c r="E232" s="1" t="s">
        <v>36</v>
      </c>
      <c r="F232" s="54" t="s">
        <v>139</v>
      </c>
      <c r="G232" s="31" t="s">
        <v>140</v>
      </c>
      <c r="H232" s="6">
        <f t="shared" si="15"/>
        <v>-43500</v>
      </c>
      <c r="I232" s="26">
        <f t="shared" si="14"/>
        <v>13.08411214953271</v>
      </c>
      <c r="K232" s="104">
        <v>535</v>
      </c>
    </row>
    <row r="233" spans="1:11" ht="12.75">
      <c r="A233" s="16"/>
      <c r="B233" s="11">
        <v>2500</v>
      </c>
      <c r="C233" s="1" t="s">
        <v>31</v>
      </c>
      <c r="D233" s="1" t="s">
        <v>32</v>
      </c>
      <c r="E233" s="1" t="s">
        <v>118</v>
      </c>
      <c r="F233" s="55" t="s">
        <v>141</v>
      </c>
      <c r="G233" s="31" t="s">
        <v>142</v>
      </c>
      <c r="H233" s="6">
        <f t="shared" si="15"/>
        <v>-46000</v>
      </c>
      <c r="I233" s="26">
        <f t="shared" si="14"/>
        <v>4.672897196261682</v>
      </c>
      <c r="K233" s="104">
        <v>535</v>
      </c>
    </row>
    <row r="234" spans="1:11" ht="12.75">
      <c r="A234" s="16"/>
      <c r="B234" s="11">
        <v>2500</v>
      </c>
      <c r="C234" s="1" t="s">
        <v>31</v>
      </c>
      <c r="D234" s="1" t="s">
        <v>32</v>
      </c>
      <c r="E234" s="1" t="s">
        <v>118</v>
      </c>
      <c r="F234" s="55" t="s">
        <v>143</v>
      </c>
      <c r="G234" s="31" t="s">
        <v>144</v>
      </c>
      <c r="H234" s="6">
        <f t="shared" si="15"/>
        <v>-48500</v>
      </c>
      <c r="I234" s="26">
        <f t="shared" si="14"/>
        <v>4.672897196261682</v>
      </c>
      <c r="K234" s="104">
        <v>535</v>
      </c>
    </row>
    <row r="235" spans="1:11" ht="12.75">
      <c r="A235" s="16"/>
      <c r="B235" s="11">
        <v>2000</v>
      </c>
      <c r="C235" s="1" t="s">
        <v>31</v>
      </c>
      <c r="D235" s="1" t="s">
        <v>32</v>
      </c>
      <c r="E235" s="1" t="s">
        <v>92</v>
      </c>
      <c r="F235" s="55" t="s">
        <v>145</v>
      </c>
      <c r="G235" s="31" t="s">
        <v>144</v>
      </c>
      <c r="H235" s="6">
        <f t="shared" si="15"/>
        <v>-50500</v>
      </c>
      <c r="I235" s="26">
        <f t="shared" si="14"/>
        <v>3.7383177570093458</v>
      </c>
      <c r="K235" s="104">
        <v>535</v>
      </c>
    </row>
    <row r="236" spans="1:11" ht="12.75">
      <c r="A236" s="16"/>
      <c r="B236" s="11">
        <v>6000</v>
      </c>
      <c r="C236" s="1" t="s">
        <v>31</v>
      </c>
      <c r="D236" s="1" t="s">
        <v>32</v>
      </c>
      <c r="E236" s="1" t="s">
        <v>36</v>
      </c>
      <c r="F236" s="55" t="s">
        <v>146</v>
      </c>
      <c r="G236" s="31" t="s">
        <v>144</v>
      </c>
      <c r="H236" s="6">
        <f t="shared" si="15"/>
        <v>-56500</v>
      </c>
      <c r="I236" s="26">
        <f t="shared" si="14"/>
        <v>11.214953271028037</v>
      </c>
      <c r="K236" s="104">
        <v>535</v>
      </c>
    </row>
    <row r="237" spans="1:11" ht="12.75">
      <c r="A237" s="16"/>
      <c r="B237" s="11">
        <v>2500</v>
      </c>
      <c r="C237" s="1" t="s">
        <v>31</v>
      </c>
      <c r="D237" s="1" t="s">
        <v>32</v>
      </c>
      <c r="E237" s="1" t="s">
        <v>90</v>
      </c>
      <c r="F237" s="55" t="s">
        <v>147</v>
      </c>
      <c r="G237" s="31" t="s">
        <v>144</v>
      </c>
      <c r="H237" s="6">
        <f t="shared" si="15"/>
        <v>-59000</v>
      </c>
      <c r="I237" s="26">
        <f t="shared" si="14"/>
        <v>4.672897196261682</v>
      </c>
      <c r="K237" s="104">
        <v>535</v>
      </c>
    </row>
    <row r="238" spans="1:11" ht="12.75">
      <c r="A238" s="16"/>
      <c r="B238" s="11">
        <v>2500</v>
      </c>
      <c r="C238" s="1" t="s">
        <v>14</v>
      </c>
      <c r="D238" s="16" t="s">
        <v>32</v>
      </c>
      <c r="E238" s="1" t="s">
        <v>28</v>
      </c>
      <c r="F238" s="31" t="s">
        <v>148</v>
      </c>
      <c r="G238" s="31" t="s">
        <v>134</v>
      </c>
      <c r="H238" s="6">
        <f t="shared" si="15"/>
        <v>-61500</v>
      </c>
      <c r="I238" s="26">
        <f t="shared" si="14"/>
        <v>4.672897196261682</v>
      </c>
      <c r="K238" s="104">
        <v>535</v>
      </c>
    </row>
    <row r="239" spans="1:11" ht="12.75">
      <c r="A239" s="16"/>
      <c r="B239" s="11">
        <v>2500</v>
      </c>
      <c r="C239" s="1" t="s">
        <v>14</v>
      </c>
      <c r="D239" s="16" t="s">
        <v>32</v>
      </c>
      <c r="E239" s="1" t="s">
        <v>28</v>
      </c>
      <c r="F239" s="31" t="s">
        <v>149</v>
      </c>
      <c r="G239" s="31" t="s">
        <v>134</v>
      </c>
      <c r="H239" s="6">
        <f t="shared" si="15"/>
        <v>-64000</v>
      </c>
      <c r="I239" s="26">
        <f t="shared" si="14"/>
        <v>4.672897196261682</v>
      </c>
      <c r="K239" s="104">
        <v>535</v>
      </c>
    </row>
    <row r="240" spans="1:11" ht="12.75">
      <c r="A240" s="16"/>
      <c r="B240" s="11">
        <v>2500</v>
      </c>
      <c r="C240" s="1" t="s">
        <v>14</v>
      </c>
      <c r="D240" s="16" t="s">
        <v>32</v>
      </c>
      <c r="E240" s="1" t="s">
        <v>28</v>
      </c>
      <c r="F240" s="31" t="s">
        <v>150</v>
      </c>
      <c r="G240" s="31" t="s">
        <v>136</v>
      </c>
      <c r="H240" s="6">
        <f t="shared" si="15"/>
        <v>-66500</v>
      </c>
      <c r="I240" s="26">
        <f t="shared" si="14"/>
        <v>4.672897196261682</v>
      </c>
      <c r="K240" s="104">
        <v>535</v>
      </c>
    </row>
    <row r="241" spans="1:11" ht="12.75">
      <c r="A241" s="16"/>
      <c r="B241" s="11">
        <v>1000</v>
      </c>
      <c r="C241" s="1" t="s">
        <v>14</v>
      </c>
      <c r="D241" s="16" t="s">
        <v>32</v>
      </c>
      <c r="E241" s="1" t="s">
        <v>28</v>
      </c>
      <c r="F241" s="31" t="s">
        <v>151</v>
      </c>
      <c r="G241" s="31" t="s">
        <v>136</v>
      </c>
      <c r="H241" s="6">
        <f t="shared" si="15"/>
        <v>-67500</v>
      </c>
      <c r="I241" s="26">
        <f t="shared" si="14"/>
        <v>1.8691588785046729</v>
      </c>
      <c r="K241" s="104">
        <v>535</v>
      </c>
    </row>
    <row r="242" spans="1:11" ht="12.75">
      <c r="A242" s="16"/>
      <c r="B242" s="11">
        <v>1000</v>
      </c>
      <c r="C242" s="1" t="s">
        <v>14</v>
      </c>
      <c r="D242" s="16" t="s">
        <v>32</v>
      </c>
      <c r="E242" s="1" t="s">
        <v>28</v>
      </c>
      <c r="F242" s="31" t="s">
        <v>151</v>
      </c>
      <c r="G242" s="31" t="s">
        <v>152</v>
      </c>
      <c r="H242" s="6">
        <f t="shared" si="15"/>
        <v>-68500</v>
      </c>
      <c r="I242" s="26">
        <f t="shared" si="14"/>
        <v>1.8691588785046729</v>
      </c>
      <c r="K242" s="104">
        <v>535</v>
      </c>
    </row>
    <row r="243" spans="1:11" s="68" customFormat="1" ht="12.75">
      <c r="A243" s="16"/>
      <c r="B243" s="111">
        <f>SUM(B223:B242)</f>
        <v>68500</v>
      </c>
      <c r="C243" s="15" t="s">
        <v>31</v>
      </c>
      <c r="D243" s="15"/>
      <c r="E243" s="15"/>
      <c r="F243" s="22"/>
      <c r="G243" s="22"/>
      <c r="H243" s="46">
        <v>0</v>
      </c>
      <c r="I243" s="67">
        <f t="shared" si="14"/>
        <v>128.0373831775701</v>
      </c>
      <c r="K243" s="104">
        <v>535</v>
      </c>
    </row>
    <row r="244" spans="1:11" ht="12.75">
      <c r="A244" s="16"/>
      <c r="B244" s="11"/>
      <c r="H244" s="6">
        <f>H243-B244</f>
        <v>0</v>
      </c>
      <c r="I244" s="26">
        <f t="shared" si="14"/>
        <v>0</v>
      </c>
      <c r="K244" s="104">
        <v>535</v>
      </c>
    </row>
    <row r="245" spans="1:11" ht="12.75">
      <c r="A245" s="16"/>
      <c r="B245" s="11"/>
      <c r="H245" s="6">
        <f>H244-B245</f>
        <v>0</v>
      </c>
      <c r="I245" s="26">
        <f t="shared" si="14"/>
        <v>0</v>
      </c>
      <c r="K245" s="104">
        <v>535</v>
      </c>
    </row>
    <row r="246" spans="1:11" ht="12.75">
      <c r="A246" s="16"/>
      <c r="B246" s="161">
        <v>2500</v>
      </c>
      <c r="C246" s="1" t="s">
        <v>153</v>
      </c>
      <c r="D246" s="16" t="s">
        <v>32</v>
      </c>
      <c r="E246" s="1" t="s">
        <v>63</v>
      </c>
      <c r="F246" s="55" t="s">
        <v>154</v>
      </c>
      <c r="G246" s="31" t="s">
        <v>136</v>
      </c>
      <c r="H246" s="6">
        <f>H245-B246</f>
        <v>-2500</v>
      </c>
      <c r="I246" s="26">
        <f t="shared" si="14"/>
        <v>4.672897196261682</v>
      </c>
      <c r="K246" s="104">
        <v>535</v>
      </c>
    </row>
    <row r="247" spans="1:11" ht="12.75">
      <c r="A247" s="16"/>
      <c r="B247" s="11">
        <v>3000</v>
      </c>
      <c r="C247" s="1" t="s">
        <v>155</v>
      </c>
      <c r="D247" s="16" t="s">
        <v>32</v>
      </c>
      <c r="E247" s="1" t="s">
        <v>63</v>
      </c>
      <c r="F247" s="34" t="s">
        <v>156</v>
      </c>
      <c r="G247" s="31" t="s">
        <v>140</v>
      </c>
      <c r="H247" s="6">
        <f>H246-B247</f>
        <v>-5500</v>
      </c>
      <c r="I247" s="26">
        <f t="shared" si="14"/>
        <v>5.607476635514018</v>
      </c>
      <c r="K247" s="104">
        <v>535</v>
      </c>
    </row>
    <row r="248" spans="1:11" s="68" customFormat="1" ht="12.75">
      <c r="A248" s="16"/>
      <c r="B248" s="111">
        <f>SUM(B246:B247)</f>
        <v>5500</v>
      </c>
      <c r="C248" s="15" t="s">
        <v>50</v>
      </c>
      <c r="D248" s="15"/>
      <c r="E248" s="15"/>
      <c r="F248" s="22"/>
      <c r="G248" s="22"/>
      <c r="H248" s="46">
        <v>0</v>
      </c>
      <c r="I248" s="67">
        <f t="shared" si="14"/>
        <v>10.280373831775702</v>
      </c>
      <c r="K248" s="104">
        <v>535</v>
      </c>
    </row>
    <row r="249" spans="1:11" ht="12.75">
      <c r="A249" s="16"/>
      <c r="B249" s="11"/>
      <c r="H249" s="6">
        <f aca="true" t="shared" si="16" ref="H249:H268">H248-B249</f>
        <v>0</v>
      </c>
      <c r="I249" s="26">
        <f t="shared" si="14"/>
        <v>0</v>
      </c>
      <c r="K249" s="104">
        <v>535</v>
      </c>
    </row>
    <row r="250" spans="1:11" ht="12.75">
      <c r="A250" s="16"/>
      <c r="B250" s="11"/>
      <c r="H250" s="6">
        <f t="shared" si="16"/>
        <v>0</v>
      </c>
      <c r="I250" s="26">
        <f t="shared" si="14"/>
        <v>0</v>
      </c>
      <c r="K250" s="104">
        <v>535</v>
      </c>
    </row>
    <row r="251" spans="1:11" ht="12.75">
      <c r="A251" s="16"/>
      <c r="B251" s="11">
        <v>800</v>
      </c>
      <c r="C251" s="1" t="s">
        <v>51</v>
      </c>
      <c r="D251" s="16" t="s">
        <v>32</v>
      </c>
      <c r="E251" s="1" t="s">
        <v>52</v>
      </c>
      <c r="F251" s="31" t="s">
        <v>151</v>
      </c>
      <c r="G251" s="31" t="s">
        <v>39</v>
      </c>
      <c r="H251" s="6">
        <f t="shared" si="16"/>
        <v>-800</v>
      </c>
      <c r="I251" s="26">
        <f t="shared" si="14"/>
        <v>1.4953271028037383</v>
      </c>
      <c r="K251" s="104">
        <v>535</v>
      </c>
    </row>
    <row r="252" spans="1:11" ht="12.75">
      <c r="A252" s="16"/>
      <c r="B252" s="11">
        <v>1400</v>
      </c>
      <c r="C252" s="1" t="s">
        <v>51</v>
      </c>
      <c r="D252" s="16" t="s">
        <v>32</v>
      </c>
      <c r="E252" s="1" t="s">
        <v>52</v>
      </c>
      <c r="F252" s="31" t="s">
        <v>151</v>
      </c>
      <c r="G252" s="31" t="s">
        <v>47</v>
      </c>
      <c r="H252" s="6">
        <f t="shared" si="16"/>
        <v>-2200</v>
      </c>
      <c r="I252" s="26">
        <f t="shared" si="14"/>
        <v>2.616822429906542</v>
      </c>
      <c r="K252" s="104">
        <v>535</v>
      </c>
    </row>
    <row r="253" spans="1:11" ht="12.75">
      <c r="A253" s="16"/>
      <c r="B253" s="11">
        <v>1500</v>
      </c>
      <c r="C253" s="1" t="s">
        <v>51</v>
      </c>
      <c r="D253" s="16" t="s">
        <v>32</v>
      </c>
      <c r="E253" s="1" t="s">
        <v>52</v>
      </c>
      <c r="F253" s="31" t="s">
        <v>151</v>
      </c>
      <c r="G253" s="31" t="s">
        <v>53</v>
      </c>
      <c r="H253" s="6">
        <f t="shared" si="16"/>
        <v>-3700</v>
      </c>
      <c r="I253" s="26">
        <f t="shared" si="14"/>
        <v>2.803738317757009</v>
      </c>
      <c r="K253" s="104">
        <v>535</v>
      </c>
    </row>
    <row r="254" spans="1:11" ht="12.75">
      <c r="A254" s="16"/>
      <c r="B254" s="11">
        <v>1200</v>
      </c>
      <c r="C254" s="1" t="s">
        <v>51</v>
      </c>
      <c r="D254" s="16" t="s">
        <v>32</v>
      </c>
      <c r="E254" s="1" t="s">
        <v>52</v>
      </c>
      <c r="F254" s="31" t="s">
        <v>151</v>
      </c>
      <c r="G254" s="31" t="s">
        <v>134</v>
      </c>
      <c r="H254" s="6">
        <f t="shared" si="16"/>
        <v>-4900</v>
      </c>
      <c r="I254" s="26">
        <f t="shared" si="14"/>
        <v>2.2429906542056073</v>
      </c>
      <c r="K254" s="104">
        <v>535</v>
      </c>
    </row>
    <row r="255" spans="1:11" ht="12.75">
      <c r="A255" s="16"/>
      <c r="B255" s="11">
        <v>2800</v>
      </c>
      <c r="C255" s="1" t="s">
        <v>51</v>
      </c>
      <c r="D255" s="16" t="s">
        <v>32</v>
      </c>
      <c r="E255" s="1" t="s">
        <v>52</v>
      </c>
      <c r="F255" s="31" t="s">
        <v>151</v>
      </c>
      <c r="G255" s="31" t="s">
        <v>136</v>
      </c>
      <c r="H255" s="6">
        <f t="shared" si="16"/>
        <v>-7700</v>
      </c>
      <c r="I255" s="26">
        <f t="shared" si="14"/>
        <v>5.233644859813084</v>
      </c>
      <c r="K255" s="104">
        <v>535</v>
      </c>
    </row>
    <row r="256" spans="1:11" ht="12.75">
      <c r="A256" s="16"/>
      <c r="B256" s="11">
        <v>3100</v>
      </c>
      <c r="C256" s="1" t="s">
        <v>51</v>
      </c>
      <c r="D256" s="16" t="s">
        <v>32</v>
      </c>
      <c r="E256" s="1" t="s">
        <v>52</v>
      </c>
      <c r="F256" s="31" t="s">
        <v>151</v>
      </c>
      <c r="G256" s="31" t="s">
        <v>152</v>
      </c>
      <c r="H256" s="6">
        <f t="shared" si="16"/>
        <v>-10800</v>
      </c>
      <c r="I256" s="26">
        <f t="shared" si="14"/>
        <v>5.794392523364486</v>
      </c>
      <c r="K256" s="104">
        <v>535</v>
      </c>
    </row>
    <row r="257" spans="1:11" ht="12.75">
      <c r="A257" s="16"/>
      <c r="B257" s="11">
        <v>500</v>
      </c>
      <c r="C257" s="16" t="s">
        <v>51</v>
      </c>
      <c r="D257" s="1" t="s">
        <v>32</v>
      </c>
      <c r="E257" s="1" t="s">
        <v>52</v>
      </c>
      <c r="F257" s="34" t="s">
        <v>157</v>
      </c>
      <c r="G257" s="31" t="s">
        <v>158</v>
      </c>
      <c r="H257" s="6">
        <f t="shared" si="16"/>
        <v>-11300</v>
      </c>
      <c r="I257" s="26">
        <f t="shared" si="14"/>
        <v>0.9345794392523364</v>
      </c>
      <c r="K257" s="104">
        <v>535</v>
      </c>
    </row>
    <row r="258" spans="1:11" ht="12.75">
      <c r="A258" s="16"/>
      <c r="B258" s="11">
        <v>700</v>
      </c>
      <c r="C258" s="1" t="s">
        <v>51</v>
      </c>
      <c r="D258" s="1" t="s">
        <v>27</v>
      </c>
      <c r="E258" s="1" t="s">
        <v>52</v>
      </c>
      <c r="F258" s="31" t="s">
        <v>159</v>
      </c>
      <c r="G258" s="31" t="s">
        <v>122</v>
      </c>
      <c r="H258" s="6">
        <f t="shared" si="16"/>
        <v>-12000</v>
      </c>
      <c r="I258" s="26">
        <f t="shared" si="14"/>
        <v>1.308411214953271</v>
      </c>
      <c r="K258" s="104">
        <v>535</v>
      </c>
    </row>
    <row r="259" spans="1:11" ht="12.75">
      <c r="A259" s="16"/>
      <c r="B259" s="11">
        <v>1200</v>
      </c>
      <c r="C259" s="1" t="s">
        <v>51</v>
      </c>
      <c r="D259" s="1" t="s">
        <v>27</v>
      </c>
      <c r="E259" s="1" t="s">
        <v>52</v>
      </c>
      <c r="F259" s="31" t="s">
        <v>159</v>
      </c>
      <c r="G259" s="31" t="s">
        <v>160</v>
      </c>
      <c r="H259" s="6">
        <f t="shared" si="16"/>
        <v>-13200</v>
      </c>
      <c r="I259" s="26">
        <f t="shared" si="14"/>
        <v>2.2429906542056073</v>
      </c>
      <c r="K259" s="104">
        <v>535</v>
      </c>
    </row>
    <row r="260" spans="1:11" ht="12.75">
      <c r="A260" s="16"/>
      <c r="B260" s="11">
        <v>750</v>
      </c>
      <c r="C260" s="1" t="s">
        <v>51</v>
      </c>
      <c r="D260" s="1" t="s">
        <v>27</v>
      </c>
      <c r="E260" s="1" t="s">
        <v>52</v>
      </c>
      <c r="F260" s="31" t="s">
        <v>159</v>
      </c>
      <c r="G260" s="31" t="s">
        <v>161</v>
      </c>
      <c r="H260" s="6">
        <f t="shared" si="16"/>
        <v>-13950</v>
      </c>
      <c r="I260" s="26">
        <f t="shared" si="14"/>
        <v>1.4018691588785046</v>
      </c>
      <c r="K260" s="104">
        <v>535</v>
      </c>
    </row>
    <row r="261" spans="1:11" ht="12.75">
      <c r="A261" s="16"/>
      <c r="B261" s="11">
        <v>600</v>
      </c>
      <c r="C261" s="1" t="s">
        <v>51</v>
      </c>
      <c r="D261" s="16" t="s">
        <v>32</v>
      </c>
      <c r="E261" s="1" t="s">
        <v>52</v>
      </c>
      <c r="F261" s="31" t="s">
        <v>162</v>
      </c>
      <c r="G261" s="31" t="s">
        <v>160</v>
      </c>
      <c r="H261" s="6">
        <f t="shared" si="16"/>
        <v>-14550</v>
      </c>
      <c r="I261" s="26">
        <f t="shared" si="14"/>
        <v>1.1214953271028036</v>
      </c>
      <c r="K261" s="104">
        <v>535</v>
      </c>
    </row>
    <row r="262" spans="1:11" ht="12.75">
      <c r="A262" s="16"/>
      <c r="B262" s="11">
        <v>600</v>
      </c>
      <c r="C262" s="1" t="s">
        <v>51</v>
      </c>
      <c r="D262" s="16" t="s">
        <v>32</v>
      </c>
      <c r="E262" s="1" t="s">
        <v>52</v>
      </c>
      <c r="F262" s="31" t="s">
        <v>162</v>
      </c>
      <c r="G262" s="31" t="s">
        <v>136</v>
      </c>
      <c r="H262" s="6">
        <f t="shared" si="16"/>
        <v>-15150</v>
      </c>
      <c r="I262" s="26">
        <f t="shared" si="14"/>
        <v>1.1214953271028036</v>
      </c>
      <c r="K262" s="104">
        <v>535</v>
      </c>
    </row>
    <row r="263" spans="1:11" ht="12.75">
      <c r="A263" s="16"/>
      <c r="B263" s="11">
        <v>600</v>
      </c>
      <c r="C263" s="1" t="s">
        <v>51</v>
      </c>
      <c r="D263" s="16" t="s">
        <v>32</v>
      </c>
      <c r="E263" s="1" t="s">
        <v>52</v>
      </c>
      <c r="F263" s="31" t="s">
        <v>162</v>
      </c>
      <c r="G263" s="31" t="s">
        <v>152</v>
      </c>
      <c r="H263" s="6">
        <f t="shared" si="16"/>
        <v>-15750</v>
      </c>
      <c r="I263" s="26">
        <f t="shared" si="14"/>
        <v>1.1214953271028036</v>
      </c>
      <c r="K263" s="104">
        <v>535</v>
      </c>
    </row>
    <row r="264" spans="1:11" ht="12.75">
      <c r="A264" s="16"/>
      <c r="B264" s="11">
        <v>600</v>
      </c>
      <c r="C264" s="1" t="s">
        <v>51</v>
      </c>
      <c r="D264" s="16" t="s">
        <v>32</v>
      </c>
      <c r="E264" s="1" t="s">
        <v>52</v>
      </c>
      <c r="F264" s="31" t="s">
        <v>162</v>
      </c>
      <c r="G264" s="31" t="s">
        <v>163</v>
      </c>
      <c r="H264" s="6">
        <f t="shared" si="16"/>
        <v>-16350</v>
      </c>
      <c r="I264" s="26">
        <f t="shared" si="14"/>
        <v>1.1214953271028036</v>
      </c>
      <c r="K264" s="104">
        <v>535</v>
      </c>
    </row>
    <row r="265" spans="1:11" ht="12.75">
      <c r="A265" s="16"/>
      <c r="B265" s="11">
        <v>500</v>
      </c>
      <c r="C265" s="1" t="s">
        <v>51</v>
      </c>
      <c r="D265" s="16" t="s">
        <v>32</v>
      </c>
      <c r="E265" s="1" t="s">
        <v>52</v>
      </c>
      <c r="F265" s="31" t="s">
        <v>162</v>
      </c>
      <c r="G265" s="31" t="s">
        <v>144</v>
      </c>
      <c r="H265" s="6">
        <f t="shared" si="16"/>
        <v>-16850</v>
      </c>
      <c r="I265" s="26">
        <f t="shared" si="14"/>
        <v>0.9345794392523364</v>
      </c>
      <c r="K265" s="104">
        <v>535</v>
      </c>
    </row>
    <row r="266" spans="1:11" ht="12.75">
      <c r="A266" s="16"/>
      <c r="B266" s="11">
        <v>600</v>
      </c>
      <c r="C266" s="1" t="s">
        <v>51</v>
      </c>
      <c r="D266" s="16" t="s">
        <v>32</v>
      </c>
      <c r="E266" s="1" t="s">
        <v>52</v>
      </c>
      <c r="F266" s="31" t="s">
        <v>162</v>
      </c>
      <c r="G266" s="31" t="s">
        <v>164</v>
      </c>
      <c r="H266" s="6">
        <f t="shared" si="16"/>
        <v>-17450</v>
      </c>
      <c r="I266" s="26">
        <f t="shared" si="14"/>
        <v>1.1214953271028036</v>
      </c>
      <c r="K266" s="104">
        <v>535</v>
      </c>
    </row>
    <row r="267" spans="1:11" ht="12.75">
      <c r="A267" s="16"/>
      <c r="B267" s="11">
        <v>200</v>
      </c>
      <c r="C267" s="1" t="s">
        <v>51</v>
      </c>
      <c r="D267" s="16" t="s">
        <v>32</v>
      </c>
      <c r="E267" s="1" t="s">
        <v>52</v>
      </c>
      <c r="F267" s="31" t="s">
        <v>162</v>
      </c>
      <c r="G267" s="31" t="s">
        <v>164</v>
      </c>
      <c r="H267" s="6">
        <f t="shared" si="16"/>
        <v>-17650</v>
      </c>
      <c r="I267" s="26">
        <f t="shared" si="14"/>
        <v>0.37383177570093457</v>
      </c>
      <c r="K267" s="104">
        <v>535</v>
      </c>
    </row>
    <row r="268" spans="1:11" ht="12.75">
      <c r="A268" s="16"/>
      <c r="B268" s="11">
        <v>400</v>
      </c>
      <c r="C268" s="1" t="s">
        <v>51</v>
      </c>
      <c r="D268" s="16" t="s">
        <v>32</v>
      </c>
      <c r="E268" s="1" t="s">
        <v>52</v>
      </c>
      <c r="F268" s="31" t="s">
        <v>162</v>
      </c>
      <c r="G268" s="31" t="s">
        <v>165</v>
      </c>
      <c r="H268" s="6">
        <f t="shared" si="16"/>
        <v>-18050</v>
      </c>
      <c r="I268" s="26">
        <f t="shared" si="14"/>
        <v>0.7476635514018691</v>
      </c>
      <c r="K268" s="104">
        <v>535</v>
      </c>
    </row>
    <row r="269" spans="1:11" s="68" customFormat="1" ht="12.75">
      <c r="A269" s="16"/>
      <c r="B269" s="111">
        <f>SUM(B251:B268)</f>
        <v>18050</v>
      </c>
      <c r="C269" s="15"/>
      <c r="D269" s="15"/>
      <c r="E269" s="15" t="s">
        <v>52</v>
      </c>
      <c r="F269" s="22"/>
      <c r="G269" s="22"/>
      <c r="H269" s="46">
        <v>0</v>
      </c>
      <c r="I269" s="67">
        <f t="shared" si="14"/>
        <v>33.73831775700935</v>
      </c>
      <c r="K269" s="104">
        <v>535</v>
      </c>
    </row>
    <row r="270" spans="1:11" ht="12.75">
      <c r="A270" s="16"/>
      <c r="B270" s="11"/>
      <c r="D270" s="16"/>
      <c r="H270" s="6">
        <f>H269-B270</f>
        <v>0</v>
      </c>
      <c r="I270" s="26">
        <f t="shared" si="14"/>
        <v>0</v>
      </c>
      <c r="K270" s="104">
        <v>535</v>
      </c>
    </row>
    <row r="271" spans="1:11" ht="12.75">
      <c r="A271" s="16"/>
      <c r="B271" s="11">
        <v>2000</v>
      </c>
      <c r="C271" s="1" t="s">
        <v>58</v>
      </c>
      <c r="D271" s="16" t="s">
        <v>32</v>
      </c>
      <c r="E271" s="1" t="s">
        <v>63</v>
      </c>
      <c r="F271" s="34" t="s">
        <v>157</v>
      </c>
      <c r="G271" s="31" t="s">
        <v>152</v>
      </c>
      <c r="H271" s="6">
        <f>H270-B271</f>
        <v>-2000</v>
      </c>
      <c r="I271" s="26">
        <f t="shared" si="14"/>
        <v>3.7383177570093458</v>
      </c>
      <c r="K271" s="104">
        <v>535</v>
      </c>
    </row>
    <row r="272" spans="1:11" ht="12.75">
      <c r="A272" s="16"/>
      <c r="B272" s="11">
        <v>2000</v>
      </c>
      <c r="C272" s="1" t="s">
        <v>58</v>
      </c>
      <c r="D272" s="16" t="s">
        <v>32</v>
      </c>
      <c r="E272" s="1" t="s">
        <v>63</v>
      </c>
      <c r="F272" s="34" t="s">
        <v>157</v>
      </c>
      <c r="G272" s="31" t="s">
        <v>152</v>
      </c>
      <c r="H272" s="6">
        <f>H271-B272</f>
        <v>-4000</v>
      </c>
      <c r="I272" s="26">
        <f t="shared" si="14"/>
        <v>3.7383177570093458</v>
      </c>
      <c r="K272" s="104">
        <v>535</v>
      </c>
    </row>
    <row r="273" spans="1:11" ht="12.75">
      <c r="A273" s="16"/>
      <c r="B273" s="11">
        <v>2000</v>
      </c>
      <c r="C273" s="1" t="s">
        <v>58</v>
      </c>
      <c r="D273" s="16" t="s">
        <v>32</v>
      </c>
      <c r="E273" s="1" t="s">
        <v>63</v>
      </c>
      <c r="F273" s="31" t="s">
        <v>162</v>
      </c>
      <c r="G273" s="31" t="s">
        <v>164</v>
      </c>
      <c r="H273" s="6">
        <f>H272-B273</f>
        <v>-6000</v>
      </c>
      <c r="I273" s="26">
        <f t="shared" si="14"/>
        <v>3.7383177570093458</v>
      </c>
      <c r="K273" s="104">
        <v>535</v>
      </c>
    </row>
    <row r="274" spans="1:11" s="68" customFormat="1" ht="12.75">
      <c r="A274" s="16"/>
      <c r="B274" s="111">
        <f>SUM(B271:B273)</f>
        <v>6000</v>
      </c>
      <c r="C274" s="15" t="s">
        <v>58</v>
      </c>
      <c r="D274" s="15"/>
      <c r="E274" s="15"/>
      <c r="F274" s="22"/>
      <c r="G274" s="22"/>
      <c r="H274" s="46">
        <v>0</v>
      </c>
      <c r="I274" s="67">
        <f t="shared" si="14"/>
        <v>11.214953271028037</v>
      </c>
      <c r="K274" s="104">
        <v>535</v>
      </c>
    </row>
    <row r="275" spans="1:11" ht="12.75">
      <c r="A275" s="16"/>
      <c r="B275" s="11"/>
      <c r="D275" s="16"/>
      <c r="H275" s="6">
        <f aca="true" t="shared" si="17" ref="H275:H282">H274-B275</f>
        <v>0</v>
      </c>
      <c r="I275" s="26">
        <f aca="true" t="shared" si="18" ref="I275:I338">+B275/K275</f>
        <v>0</v>
      </c>
      <c r="K275" s="104">
        <v>535</v>
      </c>
    </row>
    <row r="276" spans="1:11" ht="12.75">
      <c r="A276" s="16"/>
      <c r="B276" s="11"/>
      <c r="D276" s="16"/>
      <c r="H276" s="6">
        <f t="shared" si="17"/>
        <v>0</v>
      </c>
      <c r="I276" s="26">
        <f t="shared" si="18"/>
        <v>0</v>
      </c>
      <c r="K276" s="104">
        <v>535</v>
      </c>
    </row>
    <row r="277" spans="1:11" ht="12.75">
      <c r="A277" s="16"/>
      <c r="B277" s="161">
        <v>5000</v>
      </c>
      <c r="C277" s="16" t="s">
        <v>166</v>
      </c>
      <c r="D277" s="16" t="s">
        <v>32</v>
      </c>
      <c r="E277" s="16" t="s">
        <v>85</v>
      </c>
      <c r="F277" s="34" t="s">
        <v>167</v>
      </c>
      <c r="G277" s="34" t="s">
        <v>140</v>
      </c>
      <c r="H277" s="6">
        <f t="shared" si="17"/>
        <v>-5000</v>
      </c>
      <c r="I277" s="26">
        <f t="shared" si="18"/>
        <v>9.345794392523365</v>
      </c>
      <c r="K277" s="104">
        <v>535</v>
      </c>
    </row>
    <row r="278" spans="1:11" ht="12.75">
      <c r="A278" s="16"/>
      <c r="B278" s="161">
        <v>5000</v>
      </c>
      <c r="C278" s="16" t="s">
        <v>166</v>
      </c>
      <c r="D278" s="16" t="s">
        <v>32</v>
      </c>
      <c r="E278" s="16" t="s">
        <v>85</v>
      </c>
      <c r="F278" s="55" t="s">
        <v>167</v>
      </c>
      <c r="G278" s="34" t="s">
        <v>158</v>
      </c>
      <c r="H278" s="6">
        <f t="shared" si="17"/>
        <v>-10000</v>
      </c>
      <c r="I278" s="26">
        <f t="shared" si="18"/>
        <v>9.345794392523365</v>
      </c>
      <c r="K278" s="104">
        <v>535</v>
      </c>
    </row>
    <row r="279" spans="1:11" ht="12.75">
      <c r="A279" s="16"/>
      <c r="B279" s="11">
        <v>2000</v>
      </c>
      <c r="C279" s="1" t="s">
        <v>168</v>
      </c>
      <c r="D279" s="16" t="s">
        <v>32</v>
      </c>
      <c r="E279" s="1" t="s">
        <v>85</v>
      </c>
      <c r="F279" s="31" t="s">
        <v>151</v>
      </c>
      <c r="G279" s="31" t="s">
        <v>47</v>
      </c>
      <c r="H279" s="6">
        <f t="shared" si="17"/>
        <v>-12000</v>
      </c>
      <c r="I279" s="26">
        <f t="shared" si="18"/>
        <v>3.7383177570093458</v>
      </c>
      <c r="K279" s="104">
        <v>535</v>
      </c>
    </row>
    <row r="280" spans="1:11" ht="12.75">
      <c r="A280" s="16"/>
      <c r="B280" s="11">
        <v>3000</v>
      </c>
      <c r="C280" s="1" t="s">
        <v>168</v>
      </c>
      <c r="D280" s="16" t="s">
        <v>32</v>
      </c>
      <c r="E280" s="1" t="s">
        <v>85</v>
      </c>
      <c r="F280" s="31" t="s">
        <v>151</v>
      </c>
      <c r="G280" s="31" t="s">
        <v>53</v>
      </c>
      <c r="H280" s="6">
        <f t="shared" si="17"/>
        <v>-15000</v>
      </c>
      <c r="I280" s="26">
        <f t="shared" si="18"/>
        <v>5.607476635514018</v>
      </c>
      <c r="K280" s="104">
        <v>535</v>
      </c>
    </row>
    <row r="281" spans="1:11" ht="12.75">
      <c r="A281" s="16"/>
      <c r="B281" s="11">
        <v>4000</v>
      </c>
      <c r="C281" s="1" t="s">
        <v>168</v>
      </c>
      <c r="D281" s="16" t="s">
        <v>32</v>
      </c>
      <c r="E281" s="1" t="s">
        <v>85</v>
      </c>
      <c r="F281" s="31" t="s">
        <v>151</v>
      </c>
      <c r="G281" s="31" t="s">
        <v>136</v>
      </c>
      <c r="H281" s="6">
        <f t="shared" si="17"/>
        <v>-19000</v>
      </c>
      <c r="I281" s="26">
        <f t="shared" si="18"/>
        <v>7.4766355140186915</v>
      </c>
      <c r="K281" s="104">
        <v>535</v>
      </c>
    </row>
    <row r="282" spans="1:11" ht="12.75">
      <c r="A282" s="16"/>
      <c r="B282" s="11">
        <v>2000</v>
      </c>
      <c r="C282" s="1" t="s">
        <v>168</v>
      </c>
      <c r="D282" s="16" t="s">
        <v>32</v>
      </c>
      <c r="E282" s="1" t="s">
        <v>85</v>
      </c>
      <c r="F282" s="31" t="s">
        <v>151</v>
      </c>
      <c r="G282" s="31" t="s">
        <v>152</v>
      </c>
      <c r="H282" s="6">
        <f t="shared" si="17"/>
        <v>-21000</v>
      </c>
      <c r="I282" s="26">
        <f t="shared" si="18"/>
        <v>3.7383177570093458</v>
      </c>
      <c r="K282" s="104">
        <v>535</v>
      </c>
    </row>
    <row r="283" spans="1:11" s="68" customFormat="1" ht="12.75">
      <c r="A283" s="16"/>
      <c r="B283" s="111">
        <f>SUM(B277:B282)</f>
        <v>21000</v>
      </c>
      <c r="C283" s="15"/>
      <c r="D283" s="15"/>
      <c r="E283" s="15" t="s">
        <v>85</v>
      </c>
      <c r="F283" s="22"/>
      <c r="G283" s="22"/>
      <c r="H283" s="46">
        <v>0</v>
      </c>
      <c r="I283" s="67">
        <f t="shared" si="18"/>
        <v>39.25233644859813</v>
      </c>
      <c r="K283" s="104">
        <v>535</v>
      </c>
    </row>
    <row r="284" spans="1:11" ht="12.75">
      <c r="A284" s="16"/>
      <c r="B284" s="11"/>
      <c r="D284" s="16"/>
      <c r="H284" s="6">
        <f>H283-B284</f>
        <v>0</v>
      </c>
      <c r="I284" s="26">
        <f t="shared" si="18"/>
        <v>0</v>
      </c>
      <c r="K284" s="104">
        <v>535</v>
      </c>
    </row>
    <row r="285" spans="1:11" ht="12.75">
      <c r="A285" s="16"/>
      <c r="B285" s="11"/>
      <c r="D285" s="16"/>
      <c r="H285" s="6">
        <f>H284-B285</f>
        <v>0</v>
      </c>
      <c r="I285" s="26">
        <f t="shared" si="18"/>
        <v>0</v>
      </c>
      <c r="K285" s="104">
        <v>535</v>
      </c>
    </row>
    <row r="286" spans="1:11" ht="12.75">
      <c r="A286" s="16"/>
      <c r="B286" s="11"/>
      <c r="D286" s="16"/>
      <c r="H286" s="6">
        <f>H285-B286</f>
        <v>0</v>
      </c>
      <c r="I286" s="26">
        <f t="shared" si="18"/>
        <v>0</v>
      </c>
      <c r="K286" s="104">
        <v>535</v>
      </c>
    </row>
    <row r="287" spans="1:11" s="68" customFormat="1" ht="12.75">
      <c r="A287" s="16"/>
      <c r="B287" s="111">
        <f>+B293+B299</f>
        <v>22600</v>
      </c>
      <c r="C287" s="47" t="s">
        <v>169</v>
      </c>
      <c r="D287" s="48" t="s">
        <v>947</v>
      </c>
      <c r="E287" s="47" t="s">
        <v>170</v>
      </c>
      <c r="F287" s="22"/>
      <c r="G287" s="22"/>
      <c r="H287" s="46">
        <f>H263-B287</f>
        <v>-38350</v>
      </c>
      <c r="I287" s="67">
        <f t="shared" si="18"/>
        <v>42.242990654205606</v>
      </c>
      <c r="K287" s="104">
        <v>535</v>
      </c>
    </row>
    <row r="288" spans="1:11" ht="12.75">
      <c r="A288" s="16"/>
      <c r="B288" s="11"/>
      <c r="H288" s="6">
        <v>0</v>
      </c>
      <c r="I288" s="26">
        <f t="shared" si="18"/>
        <v>0</v>
      </c>
      <c r="K288" s="104">
        <v>535</v>
      </c>
    </row>
    <row r="289" spans="1:11" ht="12.75">
      <c r="A289" s="16"/>
      <c r="B289" s="11"/>
      <c r="H289" s="6">
        <f>H288-B289</f>
        <v>0</v>
      </c>
      <c r="I289" s="26">
        <f t="shared" si="18"/>
        <v>0</v>
      </c>
      <c r="K289" s="104">
        <v>535</v>
      </c>
    </row>
    <row r="290" spans="1:11" ht="12.75">
      <c r="A290" s="16"/>
      <c r="B290" s="11">
        <v>2000</v>
      </c>
      <c r="C290" s="16" t="s">
        <v>31</v>
      </c>
      <c r="D290" s="1" t="s">
        <v>32</v>
      </c>
      <c r="E290" s="1" t="s">
        <v>92</v>
      </c>
      <c r="F290" s="49" t="s">
        <v>171</v>
      </c>
      <c r="G290" s="31" t="s">
        <v>47</v>
      </c>
      <c r="H290" s="6">
        <f>H289-B290</f>
        <v>-2000</v>
      </c>
      <c r="I290" s="26">
        <f t="shared" si="18"/>
        <v>3.7383177570093458</v>
      </c>
      <c r="K290" s="104">
        <v>535</v>
      </c>
    </row>
    <row r="291" spans="1:11" ht="12.75">
      <c r="A291" s="16"/>
      <c r="B291" s="11">
        <v>4000</v>
      </c>
      <c r="C291" s="16" t="s">
        <v>31</v>
      </c>
      <c r="D291" s="1" t="s">
        <v>32</v>
      </c>
      <c r="E291" s="1" t="s">
        <v>92</v>
      </c>
      <c r="F291" s="49" t="s">
        <v>172</v>
      </c>
      <c r="G291" s="31" t="s">
        <v>53</v>
      </c>
      <c r="H291" s="6">
        <f>H290-B291</f>
        <v>-6000</v>
      </c>
      <c r="I291" s="26">
        <f t="shared" si="18"/>
        <v>7.4766355140186915</v>
      </c>
      <c r="K291" s="104">
        <v>535</v>
      </c>
    </row>
    <row r="292" spans="1:11" ht="12.75">
      <c r="A292" s="16"/>
      <c r="B292" s="11">
        <v>2000</v>
      </c>
      <c r="C292" s="16" t="s">
        <v>31</v>
      </c>
      <c r="D292" s="1" t="s">
        <v>32</v>
      </c>
      <c r="E292" s="1" t="s">
        <v>92</v>
      </c>
      <c r="F292" s="55" t="s">
        <v>173</v>
      </c>
      <c r="G292" s="31" t="s">
        <v>134</v>
      </c>
      <c r="H292" s="6">
        <f>H291-B292</f>
        <v>-8000</v>
      </c>
      <c r="I292" s="26">
        <f t="shared" si="18"/>
        <v>3.7383177570093458</v>
      </c>
      <c r="K292" s="104">
        <v>535</v>
      </c>
    </row>
    <row r="293" spans="1:11" s="68" customFormat="1" ht="12.75">
      <c r="A293" s="16"/>
      <c r="B293" s="111">
        <f>SUM(B290:B292)</f>
        <v>8000</v>
      </c>
      <c r="C293" s="15" t="s">
        <v>31</v>
      </c>
      <c r="D293" s="15"/>
      <c r="E293" s="15"/>
      <c r="F293" s="22"/>
      <c r="G293" s="22"/>
      <c r="H293" s="46">
        <v>0</v>
      </c>
      <c r="I293" s="67">
        <f t="shared" si="18"/>
        <v>14.953271028037383</v>
      </c>
      <c r="K293" s="104">
        <v>535</v>
      </c>
    </row>
    <row r="294" spans="1:11" ht="12.75">
      <c r="A294" s="16"/>
      <c r="B294" s="11"/>
      <c r="H294" s="6">
        <f>H293-B294</f>
        <v>0</v>
      </c>
      <c r="I294" s="26">
        <f t="shared" si="18"/>
        <v>0</v>
      </c>
      <c r="K294" s="104">
        <v>535</v>
      </c>
    </row>
    <row r="295" spans="1:11" ht="12.75">
      <c r="A295" s="16"/>
      <c r="B295" s="11"/>
      <c r="H295" s="6">
        <f>H294-B295</f>
        <v>0</v>
      </c>
      <c r="I295" s="26">
        <f t="shared" si="18"/>
        <v>0</v>
      </c>
      <c r="K295" s="104">
        <v>535</v>
      </c>
    </row>
    <row r="296" spans="1:11" ht="12.75">
      <c r="A296" s="16"/>
      <c r="B296" s="161">
        <v>3300</v>
      </c>
      <c r="C296" s="16" t="s">
        <v>51</v>
      </c>
      <c r="D296" s="16" t="s">
        <v>32</v>
      </c>
      <c r="E296" s="39" t="s">
        <v>52</v>
      </c>
      <c r="F296" s="31" t="s">
        <v>174</v>
      </c>
      <c r="G296" s="40" t="s">
        <v>53</v>
      </c>
      <c r="H296" s="6">
        <f>H295-B296</f>
        <v>-3300</v>
      </c>
      <c r="I296" s="26">
        <f t="shared" si="18"/>
        <v>6.168224299065421</v>
      </c>
      <c r="K296" s="104">
        <v>535</v>
      </c>
    </row>
    <row r="297" spans="1:11" ht="12.75">
      <c r="A297" s="16"/>
      <c r="B297" s="11">
        <v>1500</v>
      </c>
      <c r="C297" s="1" t="s">
        <v>51</v>
      </c>
      <c r="D297" s="16" t="s">
        <v>32</v>
      </c>
      <c r="E297" s="1" t="s">
        <v>52</v>
      </c>
      <c r="F297" s="31" t="s">
        <v>174</v>
      </c>
      <c r="G297" s="31" t="s">
        <v>175</v>
      </c>
      <c r="H297" s="6">
        <f>H296-B297</f>
        <v>-4800</v>
      </c>
      <c r="I297" s="26">
        <f t="shared" si="18"/>
        <v>2.803738317757009</v>
      </c>
      <c r="K297" s="104">
        <v>535</v>
      </c>
    </row>
    <row r="298" spans="1:11" ht="12.75">
      <c r="A298" s="16"/>
      <c r="B298" s="161">
        <v>9800</v>
      </c>
      <c r="C298" s="1" t="s">
        <v>51</v>
      </c>
      <c r="D298" s="1" t="s">
        <v>32</v>
      </c>
      <c r="E298" s="1" t="s">
        <v>52</v>
      </c>
      <c r="F298" s="31" t="s">
        <v>174</v>
      </c>
      <c r="G298" s="31" t="s">
        <v>158</v>
      </c>
      <c r="H298" s="6">
        <f>H297-B298</f>
        <v>-14600</v>
      </c>
      <c r="I298" s="26">
        <f t="shared" si="18"/>
        <v>18.317757009345794</v>
      </c>
      <c r="K298" s="104">
        <v>535</v>
      </c>
    </row>
    <row r="299" spans="1:11" s="68" customFormat="1" ht="12.75">
      <c r="A299" s="16"/>
      <c r="B299" s="111">
        <f>SUM(B296:B298)</f>
        <v>14600</v>
      </c>
      <c r="C299" s="15"/>
      <c r="D299" s="15"/>
      <c r="E299" s="15" t="s">
        <v>52</v>
      </c>
      <c r="F299" s="22"/>
      <c r="G299" s="22"/>
      <c r="H299" s="46">
        <v>0</v>
      </c>
      <c r="I299" s="67">
        <f t="shared" si="18"/>
        <v>27.289719626168225</v>
      </c>
      <c r="K299" s="104">
        <v>535</v>
      </c>
    </row>
    <row r="300" spans="1:11" ht="12.75">
      <c r="A300" s="16"/>
      <c r="B300" s="11"/>
      <c r="H300" s="6">
        <f>H299-B300</f>
        <v>0</v>
      </c>
      <c r="I300" s="26">
        <f t="shared" si="18"/>
        <v>0</v>
      </c>
      <c r="K300" s="104">
        <v>535</v>
      </c>
    </row>
    <row r="301" spans="1:11" ht="12.75">
      <c r="A301" s="16"/>
      <c r="B301" s="11"/>
      <c r="H301" s="6">
        <f>H300-B301</f>
        <v>0</v>
      </c>
      <c r="I301" s="26">
        <f t="shared" si="18"/>
        <v>0</v>
      </c>
      <c r="K301" s="104">
        <v>535</v>
      </c>
    </row>
    <row r="302" spans="1:11" ht="12.75">
      <c r="A302" s="16"/>
      <c r="B302" s="11"/>
      <c r="H302" s="6">
        <f>H301-B302</f>
        <v>0</v>
      </c>
      <c r="I302" s="26">
        <f t="shared" si="18"/>
        <v>0</v>
      </c>
      <c r="K302" s="104">
        <v>535</v>
      </c>
    </row>
    <row r="303" spans="1:11" s="68" customFormat="1" ht="12.75">
      <c r="A303" s="16"/>
      <c r="B303" s="111">
        <f>+B314+B329+B343+B355+B369+B374</f>
        <v>193950</v>
      </c>
      <c r="C303" s="47" t="s">
        <v>176</v>
      </c>
      <c r="D303" s="48" t="s">
        <v>964</v>
      </c>
      <c r="E303" s="47" t="s">
        <v>101</v>
      </c>
      <c r="F303" s="22"/>
      <c r="G303" s="22"/>
      <c r="H303" s="46">
        <f>H302-B303</f>
        <v>-193950</v>
      </c>
      <c r="I303" s="67">
        <f t="shared" si="18"/>
        <v>362.5233644859813</v>
      </c>
      <c r="K303" s="104">
        <v>535</v>
      </c>
    </row>
    <row r="304" spans="1:11" ht="12.75">
      <c r="A304" s="16"/>
      <c r="B304" s="11"/>
      <c r="H304" s="6">
        <v>0</v>
      </c>
      <c r="I304" s="26">
        <f t="shared" si="18"/>
        <v>0</v>
      </c>
      <c r="K304" s="104">
        <v>535</v>
      </c>
    </row>
    <row r="305" spans="1:11" ht="12.75">
      <c r="A305" s="16"/>
      <c r="B305" s="11"/>
      <c r="H305" s="6">
        <f aca="true" t="shared" si="19" ref="H305:H313">H304-B305</f>
        <v>0</v>
      </c>
      <c r="I305" s="26">
        <f t="shared" si="18"/>
        <v>0</v>
      </c>
      <c r="K305" s="104">
        <v>535</v>
      </c>
    </row>
    <row r="306" spans="1:11" ht="12.75">
      <c r="A306" s="16"/>
      <c r="B306" s="11">
        <v>4000</v>
      </c>
      <c r="C306" s="16" t="s">
        <v>31</v>
      </c>
      <c r="D306" s="1" t="s">
        <v>32</v>
      </c>
      <c r="E306" s="1" t="s">
        <v>36</v>
      </c>
      <c r="F306" s="49" t="s">
        <v>177</v>
      </c>
      <c r="G306" s="31" t="s">
        <v>47</v>
      </c>
      <c r="H306" s="6">
        <f t="shared" si="19"/>
        <v>-4000</v>
      </c>
      <c r="I306" s="26">
        <f t="shared" si="18"/>
        <v>7.4766355140186915</v>
      </c>
      <c r="K306" s="104">
        <v>535</v>
      </c>
    </row>
    <row r="307" spans="1:11" ht="12.75">
      <c r="A307" s="16"/>
      <c r="B307" s="11">
        <v>2500</v>
      </c>
      <c r="C307" s="16" t="s">
        <v>31</v>
      </c>
      <c r="D307" s="1" t="s">
        <v>32</v>
      </c>
      <c r="E307" s="1" t="s">
        <v>90</v>
      </c>
      <c r="F307" s="31" t="s">
        <v>178</v>
      </c>
      <c r="G307" s="31" t="s">
        <v>47</v>
      </c>
      <c r="H307" s="6">
        <f t="shared" si="19"/>
        <v>-6500</v>
      </c>
      <c r="I307" s="26">
        <f t="shared" si="18"/>
        <v>4.672897196261682</v>
      </c>
      <c r="K307" s="104">
        <v>535</v>
      </c>
    </row>
    <row r="308" spans="1:11" ht="12.75">
      <c r="A308" s="16"/>
      <c r="B308" s="11">
        <v>2000</v>
      </c>
      <c r="C308" s="16" t="s">
        <v>31</v>
      </c>
      <c r="D308" s="1" t="s">
        <v>32</v>
      </c>
      <c r="E308" s="1" t="s">
        <v>36</v>
      </c>
      <c r="F308" s="49" t="s">
        <v>179</v>
      </c>
      <c r="G308" s="31" t="s">
        <v>53</v>
      </c>
      <c r="H308" s="6">
        <f t="shared" si="19"/>
        <v>-8500</v>
      </c>
      <c r="I308" s="26">
        <f t="shared" si="18"/>
        <v>3.7383177570093458</v>
      </c>
      <c r="K308" s="104">
        <v>535</v>
      </c>
    </row>
    <row r="309" spans="1:11" ht="12.75">
      <c r="A309" s="16"/>
      <c r="B309" s="11">
        <v>5000</v>
      </c>
      <c r="C309" s="16" t="s">
        <v>31</v>
      </c>
      <c r="D309" s="1" t="s">
        <v>32</v>
      </c>
      <c r="E309" s="1" t="s">
        <v>90</v>
      </c>
      <c r="F309" s="31" t="s">
        <v>180</v>
      </c>
      <c r="G309" s="31" t="s">
        <v>53</v>
      </c>
      <c r="H309" s="6">
        <f t="shared" si="19"/>
        <v>-13500</v>
      </c>
      <c r="I309" s="26">
        <f t="shared" si="18"/>
        <v>9.345794392523365</v>
      </c>
      <c r="K309" s="104">
        <v>535</v>
      </c>
    </row>
    <row r="310" spans="1:11" ht="12.75">
      <c r="A310" s="16"/>
      <c r="B310" s="11">
        <v>5000</v>
      </c>
      <c r="C310" s="16" t="s">
        <v>31</v>
      </c>
      <c r="D310" s="1" t="s">
        <v>32</v>
      </c>
      <c r="E310" s="1" t="s">
        <v>181</v>
      </c>
      <c r="F310" s="31" t="s">
        <v>182</v>
      </c>
      <c r="G310" s="31" t="s">
        <v>122</v>
      </c>
      <c r="H310" s="6">
        <f t="shared" si="19"/>
        <v>-18500</v>
      </c>
      <c r="I310" s="26">
        <f t="shared" si="18"/>
        <v>9.345794392523365</v>
      </c>
      <c r="K310" s="104">
        <v>535</v>
      </c>
    </row>
    <row r="311" spans="1:11" ht="12.75">
      <c r="A311" s="16"/>
      <c r="B311" s="11">
        <v>7000</v>
      </c>
      <c r="C311" s="16" t="s">
        <v>31</v>
      </c>
      <c r="D311" s="1" t="s">
        <v>32</v>
      </c>
      <c r="E311" s="1" t="s">
        <v>36</v>
      </c>
      <c r="F311" s="49" t="s">
        <v>183</v>
      </c>
      <c r="G311" s="31" t="s">
        <v>122</v>
      </c>
      <c r="H311" s="6">
        <f t="shared" si="19"/>
        <v>-25500</v>
      </c>
      <c r="I311" s="26">
        <f t="shared" si="18"/>
        <v>13.08411214953271</v>
      </c>
      <c r="K311" s="104">
        <v>535</v>
      </c>
    </row>
    <row r="312" spans="1:11" ht="12.75">
      <c r="A312" s="16"/>
      <c r="B312" s="11">
        <v>4000</v>
      </c>
      <c r="C312" s="16" t="s">
        <v>31</v>
      </c>
      <c r="D312" s="1" t="s">
        <v>32</v>
      </c>
      <c r="E312" s="1" t="s">
        <v>92</v>
      </c>
      <c r="F312" s="49" t="s">
        <v>184</v>
      </c>
      <c r="G312" s="31" t="s">
        <v>122</v>
      </c>
      <c r="H312" s="6">
        <f t="shared" si="19"/>
        <v>-29500</v>
      </c>
      <c r="I312" s="26">
        <f t="shared" si="18"/>
        <v>7.4766355140186915</v>
      </c>
      <c r="K312" s="104">
        <v>535</v>
      </c>
    </row>
    <row r="313" spans="1:11" ht="12.75">
      <c r="A313" s="16"/>
      <c r="B313" s="11">
        <v>7500</v>
      </c>
      <c r="C313" s="16" t="s">
        <v>31</v>
      </c>
      <c r="D313" s="1" t="s">
        <v>32</v>
      </c>
      <c r="E313" s="1" t="s">
        <v>90</v>
      </c>
      <c r="F313" s="49" t="s">
        <v>185</v>
      </c>
      <c r="G313" s="31" t="s">
        <v>122</v>
      </c>
      <c r="H313" s="6">
        <f t="shared" si="19"/>
        <v>-37000</v>
      </c>
      <c r="I313" s="26">
        <f t="shared" si="18"/>
        <v>14.018691588785046</v>
      </c>
      <c r="K313" s="104">
        <v>535</v>
      </c>
    </row>
    <row r="314" spans="1:11" s="68" customFormat="1" ht="12.75">
      <c r="A314" s="16"/>
      <c r="B314" s="111">
        <f>SUM(B306:B313)</f>
        <v>37000</v>
      </c>
      <c r="C314" s="15" t="s">
        <v>31</v>
      </c>
      <c r="D314" s="15"/>
      <c r="E314" s="15"/>
      <c r="F314" s="22"/>
      <c r="G314" s="22"/>
      <c r="H314" s="46">
        <v>0</v>
      </c>
      <c r="I314" s="67">
        <f t="shared" si="18"/>
        <v>69.1588785046729</v>
      </c>
      <c r="K314" s="104">
        <v>535</v>
      </c>
    </row>
    <row r="315" spans="1:11" ht="12.75">
      <c r="A315" s="16"/>
      <c r="B315" s="11"/>
      <c r="H315" s="6">
        <f aca="true" t="shared" si="20" ref="H315:H328">H314-B315</f>
        <v>0</v>
      </c>
      <c r="I315" s="26">
        <f t="shared" si="18"/>
        <v>0</v>
      </c>
      <c r="K315" s="104">
        <v>535</v>
      </c>
    </row>
    <row r="316" spans="1:11" ht="12.75">
      <c r="A316" s="16"/>
      <c r="B316" s="11"/>
      <c r="H316" s="6">
        <f t="shared" si="20"/>
        <v>0</v>
      </c>
      <c r="I316" s="26">
        <f t="shared" si="18"/>
        <v>0</v>
      </c>
      <c r="K316" s="104">
        <v>535</v>
      </c>
    </row>
    <row r="317" spans="1:11" ht="12.75">
      <c r="A317" s="16"/>
      <c r="B317" s="11"/>
      <c r="H317" s="6">
        <f t="shared" si="20"/>
        <v>0</v>
      </c>
      <c r="I317" s="26">
        <f t="shared" si="18"/>
        <v>0</v>
      </c>
      <c r="K317" s="104">
        <v>535</v>
      </c>
    </row>
    <row r="318" spans="1:11" ht="12.75">
      <c r="A318" s="16"/>
      <c r="B318" s="11">
        <v>30000</v>
      </c>
      <c r="C318" s="1" t="s">
        <v>186</v>
      </c>
      <c r="D318" s="1" t="s">
        <v>27</v>
      </c>
      <c r="E318" s="1" t="s">
        <v>41</v>
      </c>
      <c r="F318" s="34" t="s">
        <v>187</v>
      </c>
      <c r="G318" s="31" t="s">
        <v>53</v>
      </c>
      <c r="H318" s="6">
        <f t="shared" si="20"/>
        <v>-30000</v>
      </c>
      <c r="I318" s="26">
        <f t="shared" si="18"/>
        <v>56.074766355140184</v>
      </c>
      <c r="K318" s="104">
        <v>535</v>
      </c>
    </row>
    <row r="319" spans="1:11" ht="12.75">
      <c r="A319" s="16"/>
      <c r="B319" s="11">
        <v>9200</v>
      </c>
      <c r="C319" s="1" t="s">
        <v>188</v>
      </c>
      <c r="D319" s="16" t="s">
        <v>32</v>
      </c>
      <c r="E319" s="1" t="s">
        <v>95</v>
      </c>
      <c r="F319" s="31" t="s">
        <v>189</v>
      </c>
      <c r="G319" s="31" t="s">
        <v>122</v>
      </c>
      <c r="H319" s="6">
        <f t="shared" si="20"/>
        <v>-39200</v>
      </c>
      <c r="I319" s="26">
        <f t="shared" si="18"/>
        <v>17.19626168224299</v>
      </c>
      <c r="K319" s="104">
        <v>535</v>
      </c>
    </row>
    <row r="320" spans="1:11" ht="12.75">
      <c r="A320" s="16"/>
      <c r="B320" s="11">
        <v>9200</v>
      </c>
      <c r="C320" s="1" t="s">
        <v>188</v>
      </c>
      <c r="D320" s="16" t="s">
        <v>32</v>
      </c>
      <c r="E320" s="1" t="s">
        <v>95</v>
      </c>
      <c r="F320" s="31" t="s">
        <v>190</v>
      </c>
      <c r="G320" s="31" t="s">
        <v>122</v>
      </c>
      <c r="H320" s="6">
        <f t="shared" si="20"/>
        <v>-48400</v>
      </c>
      <c r="I320" s="26">
        <f t="shared" si="18"/>
        <v>17.19626168224299</v>
      </c>
      <c r="K320" s="104">
        <v>535</v>
      </c>
    </row>
    <row r="321" spans="1:11" ht="12.75">
      <c r="A321" s="16"/>
      <c r="B321" s="11">
        <v>2000</v>
      </c>
      <c r="C321" s="1" t="s">
        <v>191</v>
      </c>
      <c r="D321" s="16" t="s">
        <v>32</v>
      </c>
      <c r="E321" s="1" t="s">
        <v>95</v>
      </c>
      <c r="F321" s="31" t="s">
        <v>192</v>
      </c>
      <c r="G321" s="31" t="s">
        <v>122</v>
      </c>
      <c r="H321" s="6">
        <f t="shared" si="20"/>
        <v>-50400</v>
      </c>
      <c r="I321" s="26">
        <f t="shared" si="18"/>
        <v>3.7383177570093458</v>
      </c>
      <c r="K321" s="104">
        <v>535</v>
      </c>
    </row>
    <row r="322" spans="1:11" ht="12.75">
      <c r="A322" s="16"/>
      <c r="B322" s="11">
        <v>1000</v>
      </c>
      <c r="C322" s="42" t="s">
        <v>193</v>
      </c>
      <c r="D322" s="16" t="s">
        <v>32</v>
      </c>
      <c r="E322" s="42" t="s">
        <v>194</v>
      </c>
      <c r="F322" s="31" t="s">
        <v>195</v>
      </c>
      <c r="G322" s="31" t="s">
        <v>122</v>
      </c>
      <c r="H322" s="6">
        <f t="shared" si="20"/>
        <v>-51400</v>
      </c>
      <c r="I322" s="26">
        <f t="shared" si="18"/>
        <v>1.8691588785046729</v>
      </c>
      <c r="K322" s="104">
        <v>535</v>
      </c>
    </row>
    <row r="323" spans="1:11" ht="12.75">
      <c r="A323" s="16"/>
      <c r="B323" s="11">
        <v>4700</v>
      </c>
      <c r="C323" s="1" t="s">
        <v>196</v>
      </c>
      <c r="D323" s="16" t="s">
        <v>32</v>
      </c>
      <c r="E323" s="1" t="s">
        <v>194</v>
      </c>
      <c r="F323" s="31" t="s">
        <v>197</v>
      </c>
      <c r="G323" s="31" t="s">
        <v>122</v>
      </c>
      <c r="H323" s="6">
        <f t="shared" si="20"/>
        <v>-56100</v>
      </c>
      <c r="I323" s="26">
        <f t="shared" si="18"/>
        <v>8.785046728971963</v>
      </c>
      <c r="K323" s="104">
        <v>535</v>
      </c>
    </row>
    <row r="324" spans="1:11" ht="12.75">
      <c r="A324" s="16"/>
      <c r="B324" s="11">
        <v>1000</v>
      </c>
      <c r="C324" s="1" t="s">
        <v>198</v>
      </c>
      <c r="D324" s="16" t="s">
        <v>32</v>
      </c>
      <c r="E324" s="1" t="s">
        <v>63</v>
      </c>
      <c r="F324" s="34" t="s">
        <v>199</v>
      </c>
      <c r="G324" s="31" t="s">
        <v>122</v>
      </c>
      <c r="H324" s="6">
        <f t="shared" si="20"/>
        <v>-57100</v>
      </c>
      <c r="I324" s="26">
        <f t="shared" si="18"/>
        <v>1.8691588785046729</v>
      </c>
      <c r="K324" s="104">
        <v>535</v>
      </c>
    </row>
    <row r="325" spans="1:11" ht="12.75">
      <c r="A325" s="16"/>
      <c r="B325" s="11">
        <v>1000</v>
      </c>
      <c r="C325" s="1" t="s">
        <v>198</v>
      </c>
      <c r="D325" s="16" t="s">
        <v>32</v>
      </c>
      <c r="E325" s="1" t="s">
        <v>63</v>
      </c>
      <c r="F325" s="34" t="s">
        <v>199</v>
      </c>
      <c r="G325" s="31" t="s">
        <v>122</v>
      </c>
      <c r="H325" s="6">
        <f t="shared" si="20"/>
        <v>-58100</v>
      </c>
      <c r="I325" s="26">
        <f t="shared" si="18"/>
        <v>1.8691588785046729</v>
      </c>
      <c r="K325" s="104">
        <v>535</v>
      </c>
    </row>
    <row r="326" spans="1:11" ht="12.75">
      <c r="A326" s="16"/>
      <c r="B326" s="11">
        <v>2400</v>
      </c>
      <c r="C326" s="1" t="s">
        <v>196</v>
      </c>
      <c r="D326" s="16" t="s">
        <v>32</v>
      </c>
      <c r="E326" s="1" t="s">
        <v>63</v>
      </c>
      <c r="F326" s="34" t="s">
        <v>200</v>
      </c>
      <c r="G326" s="31" t="s">
        <v>122</v>
      </c>
      <c r="H326" s="6">
        <f t="shared" si="20"/>
        <v>-60500</v>
      </c>
      <c r="I326" s="26">
        <f t="shared" si="18"/>
        <v>4.485981308411215</v>
      </c>
      <c r="K326" s="104">
        <v>535</v>
      </c>
    </row>
    <row r="327" spans="1:11" ht="12.75">
      <c r="A327" s="16"/>
      <c r="B327" s="11">
        <v>2400</v>
      </c>
      <c r="C327" s="1" t="s">
        <v>196</v>
      </c>
      <c r="D327" s="16" t="s">
        <v>32</v>
      </c>
      <c r="E327" s="1" t="s">
        <v>63</v>
      </c>
      <c r="F327" s="34" t="s">
        <v>201</v>
      </c>
      <c r="G327" s="31" t="s">
        <v>122</v>
      </c>
      <c r="H327" s="6">
        <f t="shared" si="20"/>
        <v>-62900</v>
      </c>
      <c r="I327" s="26">
        <f t="shared" si="18"/>
        <v>4.485981308411215</v>
      </c>
      <c r="K327" s="104">
        <v>535</v>
      </c>
    </row>
    <row r="328" spans="1:11" ht="12.75">
      <c r="A328" s="16"/>
      <c r="B328" s="161">
        <v>2500</v>
      </c>
      <c r="C328" s="1" t="s">
        <v>155</v>
      </c>
      <c r="D328" s="16" t="s">
        <v>32</v>
      </c>
      <c r="E328" s="1" t="s">
        <v>63</v>
      </c>
      <c r="F328" s="34" t="s">
        <v>202</v>
      </c>
      <c r="G328" s="31" t="s">
        <v>160</v>
      </c>
      <c r="H328" s="6">
        <f t="shared" si="20"/>
        <v>-65400</v>
      </c>
      <c r="I328" s="26">
        <f t="shared" si="18"/>
        <v>4.672897196261682</v>
      </c>
      <c r="K328" s="104">
        <v>535</v>
      </c>
    </row>
    <row r="329" spans="1:11" s="68" customFormat="1" ht="12.75">
      <c r="A329" s="16"/>
      <c r="B329" s="111">
        <f>SUM(B318:B328)</f>
        <v>65400</v>
      </c>
      <c r="C329" s="15" t="s">
        <v>50</v>
      </c>
      <c r="D329" s="15"/>
      <c r="E329" s="15"/>
      <c r="F329" s="22"/>
      <c r="G329" s="22"/>
      <c r="H329" s="46">
        <v>0</v>
      </c>
      <c r="I329" s="67">
        <f t="shared" si="18"/>
        <v>122.24299065420561</v>
      </c>
      <c r="K329" s="104">
        <v>535</v>
      </c>
    </row>
    <row r="330" spans="1:11" ht="12.75">
      <c r="A330" s="16"/>
      <c r="B330" s="11"/>
      <c r="D330" s="16"/>
      <c r="F330" s="34"/>
      <c r="H330" s="6">
        <f aca="true" t="shared" si="21" ref="H330:H342">H329-B330</f>
        <v>0</v>
      </c>
      <c r="I330" s="26">
        <f t="shared" si="18"/>
        <v>0</v>
      </c>
      <c r="K330" s="104">
        <v>535</v>
      </c>
    </row>
    <row r="331" spans="1:11" ht="12.75">
      <c r="A331" s="16"/>
      <c r="B331" s="11"/>
      <c r="D331" s="16"/>
      <c r="F331" s="34"/>
      <c r="H331" s="6">
        <f t="shared" si="21"/>
        <v>0</v>
      </c>
      <c r="I331" s="26">
        <f t="shared" si="18"/>
        <v>0</v>
      </c>
      <c r="K331" s="104">
        <v>535</v>
      </c>
    </row>
    <row r="332" spans="1:11" ht="12.75">
      <c r="A332" s="16"/>
      <c r="B332" s="11"/>
      <c r="D332" s="16"/>
      <c r="F332" s="34"/>
      <c r="H332" s="6">
        <f t="shared" si="21"/>
        <v>0</v>
      </c>
      <c r="I332" s="26">
        <f t="shared" si="18"/>
        <v>0</v>
      </c>
      <c r="K332" s="104">
        <v>535</v>
      </c>
    </row>
    <row r="333" spans="1:11" ht="12.75">
      <c r="A333" s="16"/>
      <c r="B333" s="11">
        <v>1500</v>
      </c>
      <c r="C333" s="16" t="s">
        <v>51</v>
      </c>
      <c r="D333" s="1" t="s">
        <v>27</v>
      </c>
      <c r="E333" s="1" t="s">
        <v>52</v>
      </c>
      <c r="F333" s="31" t="s">
        <v>203</v>
      </c>
      <c r="G333" s="31" t="s">
        <v>53</v>
      </c>
      <c r="H333" s="6">
        <f t="shared" si="21"/>
        <v>-1500</v>
      </c>
      <c r="I333" s="26">
        <f t="shared" si="18"/>
        <v>2.803738317757009</v>
      </c>
      <c r="K333" s="104">
        <v>535</v>
      </c>
    </row>
    <row r="334" spans="1:11" ht="12.75">
      <c r="A334" s="16"/>
      <c r="B334" s="11">
        <v>3300</v>
      </c>
      <c r="C334" s="16" t="s">
        <v>51</v>
      </c>
      <c r="D334" s="1" t="s">
        <v>27</v>
      </c>
      <c r="E334" s="1" t="s">
        <v>52</v>
      </c>
      <c r="F334" s="31" t="s">
        <v>203</v>
      </c>
      <c r="G334" s="31" t="s">
        <v>53</v>
      </c>
      <c r="H334" s="6">
        <f t="shared" si="21"/>
        <v>-4800</v>
      </c>
      <c r="I334" s="26">
        <f t="shared" si="18"/>
        <v>6.168224299065421</v>
      </c>
      <c r="K334" s="104">
        <v>535</v>
      </c>
    </row>
    <row r="335" spans="1:11" ht="12.75">
      <c r="A335" s="16"/>
      <c r="B335" s="11">
        <v>900</v>
      </c>
      <c r="C335" s="1" t="s">
        <v>51</v>
      </c>
      <c r="D335" s="1" t="s">
        <v>27</v>
      </c>
      <c r="E335" s="1" t="s">
        <v>52</v>
      </c>
      <c r="F335" s="31" t="s">
        <v>203</v>
      </c>
      <c r="G335" s="31" t="s">
        <v>53</v>
      </c>
      <c r="H335" s="6">
        <f t="shared" si="21"/>
        <v>-5700</v>
      </c>
      <c r="I335" s="26">
        <f t="shared" si="18"/>
        <v>1.6822429906542056</v>
      </c>
      <c r="K335" s="104">
        <v>535</v>
      </c>
    </row>
    <row r="336" spans="1:11" ht="12.75">
      <c r="A336" s="16"/>
      <c r="B336" s="11">
        <v>1500</v>
      </c>
      <c r="C336" s="1" t="s">
        <v>51</v>
      </c>
      <c r="D336" s="16" t="s">
        <v>32</v>
      </c>
      <c r="E336" s="1" t="s">
        <v>52</v>
      </c>
      <c r="F336" s="31" t="s">
        <v>192</v>
      </c>
      <c r="G336" s="31" t="s">
        <v>122</v>
      </c>
      <c r="H336" s="6">
        <f t="shared" si="21"/>
        <v>-7200</v>
      </c>
      <c r="I336" s="26">
        <f t="shared" si="18"/>
        <v>2.803738317757009</v>
      </c>
      <c r="K336" s="104">
        <v>535</v>
      </c>
    </row>
    <row r="337" spans="1:11" ht="12.75">
      <c r="A337" s="16"/>
      <c r="B337" s="11">
        <v>1750</v>
      </c>
      <c r="C337" s="1" t="s">
        <v>51</v>
      </c>
      <c r="D337" s="16" t="s">
        <v>32</v>
      </c>
      <c r="E337" s="1" t="s">
        <v>52</v>
      </c>
      <c r="F337" s="31" t="s">
        <v>192</v>
      </c>
      <c r="G337" s="31" t="s">
        <v>160</v>
      </c>
      <c r="H337" s="6">
        <f t="shared" si="21"/>
        <v>-8950</v>
      </c>
      <c r="I337" s="26">
        <f t="shared" si="18"/>
        <v>3.2710280373831777</v>
      </c>
      <c r="K337" s="104">
        <v>535</v>
      </c>
    </row>
    <row r="338" spans="1:11" ht="12.75">
      <c r="A338" s="16"/>
      <c r="B338" s="11">
        <v>500</v>
      </c>
      <c r="C338" s="16" t="s">
        <v>51</v>
      </c>
      <c r="D338" s="16" t="s">
        <v>32</v>
      </c>
      <c r="E338" s="1" t="s">
        <v>52</v>
      </c>
      <c r="F338" s="31" t="s">
        <v>204</v>
      </c>
      <c r="G338" s="31" t="s">
        <v>53</v>
      </c>
      <c r="H338" s="6">
        <f t="shared" si="21"/>
        <v>-9450</v>
      </c>
      <c r="I338" s="26">
        <f t="shared" si="18"/>
        <v>0.9345794392523364</v>
      </c>
      <c r="K338" s="104">
        <v>535</v>
      </c>
    </row>
    <row r="339" spans="1:11" ht="12.75">
      <c r="A339" s="16"/>
      <c r="B339" s="11">
        <v>400</v>
      </c>
      <c r="C339" s="1" t="s">
        <v>51</v>
      </c>
      <c r="D339" s="16" t="s">
        <v>32</v>
      </c>
      <c r="E339" s="1" t="s">
        <v>52</v>
      </c>
      <c r="F339" s="31" t="s">
        <v>204</v>
      </c>
      <c r="G339" s="31" t="s">
        <v>122</v>
      </c>
      <c r="H339" s="6">
        <f t="shared" si="21"/>
        <v>-9850</v>
      </c>
      <c r="I339" s="26">
        <f aca="true" t="shared" si="22" ref="I339:I402">+B339/K339</f>
        <v>0.7476635514018691</v>
      </c>
      <c r="K339" s="104">
        <v>535</v>
      </c>
    </row>
    <row r="340" spans="1:11" ht="12.75">
      <c r="A340" s="16"/>
      <c r="B340" s="11">
        <v>1500</v>
      </c>
      <c r="C340" s="1" t="s">
        <v>51</v>
      </c>
      <c r="D340" s="16" t="s">
        <v>32</v>
      </c>
      <c r="E340" s="1" t="s">
        <v>52</v>
      </c>
      <c r="F340" s="31" t="s">
        <v>204</v>
      </c>
      <c r="G340" s="31" t="s">
        <v>160</v>
      </c>
      <c r="H340" s="6">
        <f t="shared" si="21"/>
        <v>-11350</v>
      </c>
      <c r="I340" s="26">
        <f t="shared" si="22"/>
        <v>2.803738317757009</v>
      </c>
      <c r="K340" s="104">
        <v>535</v>
      </c>
    </row>
    <row r="341" spans="1:11" ht="12.75">
      <c r="A341" s="16"/>
      <c r="B341" s="11">
        <v>800</v>
      </c>
      <c r="C341" s="1" t="s">
        <v>51</v>
      </c>
      <c r="D341" s="16" t="s">
        <v>32</v>
      </c>
      <c r="E341" s="1" t="s">
        <v>52</v>
      </c>
      <c r="F341" s="34" t="s">
        <v>199</v>
      </c>
      <c r="G341" s="31" t="s">
        <v>53</v>
      </c>
      <c r="H341" s="6">
        <f t="shared" si="21"/>
        <v>-12150</v>
      </c>
      <c r="I341" s="26">
        <f t="shared" si="22"/>
        <v>1.4953271028037383</v>
      </c>
      <c r="K341" s="104">
        <v>535</v>
      </c>
    </row>
    <row r="342" spans="1:11" ht="12.75">
      <c r="A342" s="16"/>
      <c r="B342" s="11">
        <v>400</v>
      </c>
      <c r="C342" s="1" t="s">
        <v>51</v>
      </c>
      <c r="D342" s="16" t="s">
        <v>32</v>
      </c>
      <c r="E342" s="1" t="s">
        <v>52</v>
      </c>
      <c r="F342" s="34" t="s">
        <v>199</v>
      </c>
      <c r="G342" s="31" t="s">
        <v>122</v>
      </c>
      <c r="H342" s="6">
        <f t="shared" si="21"/>
        <v>-12550</v>
      </c>
      <c r="I342" s="26">
        <f t="shared" si="22"/>
        <v>0.7476635514018691</v>
      </c>
      <c r="K342" s="104">
        <v>535</v>
      </c>
    </row>
    <row r="343" spans="1:11" s="68" customFormat="1" ht="12.75">
      <c r="A343" s="16"/>
      <c r="B343" s="111">
        <f>SUM(B333:B342)</f>
        <v>12550</v>
      </c>
      <c r="C343" s="15"/>
      <c r="D343" s="15"/>
      <c r="E343" s="15" t="s">
        <v>52</v>
      </c>
      <c r="F343" s="22"/>
      <c r="G343" s="22"/>
      <c r="H343" s="46">
        <v>0</v>
      </c>
      <c r="I343" s="67">
        <f t="shared" si="22"/>
        <v>23.457943925233646</v>
      </c>
      <c r="K343" s="104">
        <v>535</v>
      </c>
    </row>
    <row r="344" spans="1:11" ht="12.75">
      <c r="A344" s="16"/>
      <c r="B344" s="11"/>
      <c r="D344" s="16"/>
      <c r="F344" s="34"/>
      <c r="H344" s="6">
        <f aca="true" t="shared" si="23" ref="H344:H354">H343-B344</f>
        <v>0</v>
      </c>
      <c r="I344" s="26">
        <f t="shared" si="22"/>
        <v>0</v>
      </c>
      <c r="K344" s="104">
        <v>535</v>
      </c>
    </row>
    <row r="345" spans="1:11" ht="12.75">
      <c r="A345" s="16"/>
      <c r="B345" s="11"/>
      <c r="D345" s="16"/>
      <c r="F345" s="34"/>
      <c r="H345" s="6">
        <f t="shared" si="23"/>
        <v>0</v>
      </c>
      <c r="I345" s="26">
        <f t="shared" si="22"/>
        <v>0</v>
      </c>
      <c r="K345" s="104">
        <v>535</v>
      </c>
    </row>
    <row r="346" spans="1:11" ht="12.75">
      <c r="A346" s="16"/>
      <c r="B346" s="11"/>
      <c r="D346" s="16"/>
      <c r="F346" s="34"/>
      <c r="H346" s="6">
        <f t="shared" si="23"/>
        <v>0</v>
      </c>
      <c r="I346" s="26">
        <f t="shared" si="22"/>
        <v>0</v>
      </c>
      <c r="K346" s="104">
        <v>535</v>
      </c>
    </row>
    <row r="347" spans="1:11" ht="12.75">
      <c r="A347" s="16"/>
      <c r="B347" s="11">
        <v>7000</v>
      </c>
      <c r="C347" s="1" t="s">
        <v>54</v>
      </c>
      <c r="D347" s="16" t="s">
        <v>32</v>
      </c>
      <c r="E347" s="1" t="s">
        <v>95</v>
      </c>
      <c r="F347" s="31" t="s">
        <v>205</v>
      </c>
      <c r="G347" s="31" t="s">
        <v>53</v>
      </c>
      <c r="H347" s="6">
        <f t="shared" si="23"/>
        <v>-7000</v>
      </c>
      <c r="I347" s="26">
        <f t="shared" si="22"/>
        <v>13.08411214953271</v>
      </c>
      <c r="K347" s="104">
        <v>535</v>
      </c>
    </row>
    <row r="348" spans="1:11" ht="12.75">
      <c r="A348" s="16"/>
      <c r="B348" s="11">
        <v>6000</v>
      </c>
      <c r="C348" s="1" t="s">
        <v>54</v>
      </c>
      <c r="D348" s="16" t="s">
        <v>32</v>
      </c>
      <c r="E348" s="1" t="s">
        <v>95</v>
      </c>
      <c r="F348" s="31" t="s">
        <v>206</v>
      </c>
      <c r="G348" s="31" t="s">
        <v>53</v>
      </c>
      <c r="H348" s="6">
        <f t="shared" si="23"/>
        <v>-13000</v>
      </c>
      <c r="I348" s="26">
        <f t="shared" si="22"/>
        <v>11.214953271028037</v>
      </c>
      <c r="K348" s="104">
        <v>535</v>
      </c>
    </row>
    <row r="349" spans="1:11" ht="12.75">
      <c r="A349" s="16"/>
      <c r="B349" s="11">
        <v>2000</v>
      </c>
      <c r="C349" s="1" t="s">
        <v>54</v>
      </c>
      <c r="D349" s="16" t="s">
        <v>32</v>
      </c>
      <c r="E349" s="1" t="s">
        <v>95</v>
      </c>
      <c r="F349" s="31" t="s">
        <v>192</v>
      </c>
      <c r="G349" s="31" t="s">
        <v>122</v>
      </c>
      <c r="H349" s="6">
        <f t="shared" si="23"/>
        <v>-15000</v>
      </c>
      <c r="I349" s="26">
        <f t="shared" si="22"/>
        <v>3.7383177570093458</v>
      </c>
      <c r="K349" s="104">
        <v>535</v>
      </c>
    </row>
    <row r="350" spans="1:11" ht="12.75">
      <c r="A350" s="16"/>
      <c r="B350" s="161">
        <v>6000</v>
      </c>
      <c r="C350" s="16" t="s">
        <v>54</v>
      </c>
      <c r="D350" s="16" t="s">
        <v>32</v>
      </c>
      <c r="E350" s="16" t="s">
        <v>194</v>
      </c>
      <c r="F350" s="31" t="s">
        <v>204</v>
      </c>
      <c r="G350" s="34" t="s">
        <v>53</v>
      </c>
      <c r="H350" s="6">
        <f t="shared" si="23"/>
        <v>-21000</v>
      </c>
      <c r="I350" s="26">
        <f t="shared" si="22"/>
        <v>11.214953271028037</v>
      </c>
      <c r="K350" s="104">
        <v>535</v>
      </c>
    </row>
    <row r="351" spans="1:11" ht="12.75">
      <c r="A351" s="16"/>
      <c r="B351" s="11">
        <v>2000</v>
      </c>
      <c r="C351" s="16" t="s">
        <v>54</v>
      </c>
      <c r="D351" s="16" t="s">
        <v>32</v>
      </c>
      <c r="E351" s="1" t="s">
        <v>194</v>
      </c>
      <c r="F351" s="34" t="s">
        <v>204</v>
      </c>
      <c r="G351" s="31" t="s">
        <v>122</v>
      </c>
      <c r="H351" s="6">
        <f t="shared" si="23"/>
        <v>-23000</v>
      </c>
      <c r="I351" s="26">
        <f t="shared" si="22"/>
        <v>3.7383177570093458</v>
      </c>
      <c r="K351" s="104">
        <v>535</v>
      </c>
    </row>
    <row r="352" spans="1:11" ht="12.75">
      <c r="A352" s="16"/>
      <c r="B352" s="161">
        <v>6000</v>
      </c>
      <c r="C352" s="1" t="s">
        <v>54</v>
      </c>
      <c r="D352" s="16" t="s">
        <v>32</v>
      </c>
      <c r="E352" s="1" t="s">
        <v>63</v>
      </c>
      <c r="F352" s="34" t="s">
        <v>207</v>
      </c>
      <c r="G352" s="31" t="s">
        <v>53</v>
      </c>
      <c r="H352" s="6">
        <f t="shared" si="23"/>
        <v>-29000</v>
      </c>
      <c r="I352" s="26">
        <f t="shared" si="22"/>
        <v>11.214953271028037</v>
      </c>
      <c r="K352" s="104">
        <v>535</v>
      </c>
    </row>
    <row r="353" spans="1:11" ht="12.75">
      <c r="A353" s="16"/>
      <c r="B353" s="161">
        <v>6000</v>
      </c>
      <c r="C353" s="1" t="s">
        <v>54</v>
      </c>
      <c r="D353" s="16" t="s">
        <v>32</v>
      </c>
      <c r="E353" s="1" t="s">
        <v>63</v>
      </c>
      <c r="F353" s="34" t="s">
        <v>208</v>
      </c>
      <c r="G353" s="31" t="s">
        <v>53</v>
      </c>
      <c r="H353" s="6">
        <f t="shared" si="23"/>
        <v>-35000</v>
      </c>
      <c r="I353" s="26">
        <f t="shared" si="22"/>
        <v>11.214953271028037</v>
      </c>
      <c r="K353" s="104">
        <v>535</v>
      </c>
    </row>
    <row r="354" spans="1:11" ht="12.75">
      <c r="A354" s="16"/>
      <c r="B354" s="11">
        <v>2000</v>
      </c>
      <c r="C354" s="1" t="s">
        <v>54</v>
      </c>
      <c r="D354" s="16" t="s">
        <v>32</v>
      </c>
      <c r="E354" s="1" t="s">
        <v>63</v>
      </c>
      <c r="F354" s="34" t="s">
        <v>199</v>
      </c>
      <c r="G354" s="31" t="s">
        <v>122</v>
      </c>
      <c r="H354" s="6">
        <f t="shared" si="23"/>
        <v>-37000</v>
      </c>
      <c r="I354" s="26">
        <f t="shared" si="22"/>
        <v>3.7383177570093458</v>
      </c>
      <c r="K354" s="104">
        <v>535</v>
      </c>
    </row>
    <row r="355" spans="1:11" s="68" customFormat="1" ht="12.75">
      <c r="A355" s="16"/>
      <c r="B355" s="111">
        <f>SUM(B347:B354)</f>
        <v>37000</v>
      </c>
      <c r="C355" s="15" t="s">
        <v>54</v>
      </c>
      <c r="D355" s="15"/>
      <c r="E355" s="15"/>
      <c r="F355" s="22"/>
      <c r="G355" s="22"/>
      <c r="H355" s="46">
        <v>0</v>
      </c>
      <c r="I355" s="67">
        <f t="shared" si="22"/>
        <v>69.1588785046729</v>
      </c>
      <c r="K355" s="104">
        <v>535</v>
      </c>
    </row>
    <row r="356" spans="1:11" ht="12.75">
      <c r="A356" s="16"/>
      <c r="B356" s="11"/>
      <c r="D356" s="16"/>
      <c r="F356" s="34"/>
      <c r="H356" s="6">
        <f aca="true" t="shared" si="24" ref="H356:H368">H355-B356</f>
        <v>0</v>
      </c>
      <c r="I356" s="26">
        <f t="shared" si="22"/>
        <v>0</v>
      </c>
      <c r="K356" s="104">
        <v>535</v>
      </c>
    </row>
    <row r="357" spans="1:11" ht="12.75">
      <c r="A357" s="16"/>
      <c r="B357" s="11"/>
      <c r="D357" s="16"/>
      <c r="F357" s="34"/>
      <c r="H357" s="6">
        <f t="shared" si="24"/>
        <v>0</v>
      </c>
      <c r="I357" s="26">
        <f t="shared" si="22"/>
        <v>0</v>
      </c>
      <c r="K357" s="104">
        <v>535</v>
      </c>
    </row>
    <row r="358" spans="1:11" ht="12.75">
      <c r="A358" s="16"/>
      <c r="B358" s="11">
        <v>2000</v>
      </c>
      <c r="C358" s="1" t="s">
        <v>58</v>
      </c>
      <c r="D358" s="16" t="s">
        <v>32</v>
      </c>
      <c r="E358" s="1" t="s">
        <v>95</v>
      </c>
      <c r="F358" s="31" t="s">
        <v>192</v>
      </c>
      <c r="G358" s="31" t="s">
        <v>53</v>
      </c>
      <c r="H358" s="6">
        <f t="shared" si="24"/>
        <v>-2000</v>
      </c>
      <c r="I358" s="26">
        <f t="shared" si="22"/>
        <v>3.7383177570093458</v>
      </c>
      <c r="K358" s="104">
        <v>535</v>
      </c>
    </row>
    <row r="359" spans="1:11" ht="12.75">
      <c r="A359" s="16"/>
      <c r="B359" s="11">
        <v>2000</v>
      </c>
      <c r="C359" s="1" t="s">
        <v>58</v>
      </c>
      <c r="D359" s="16" t="s">
        <v>32</v>
      </c>
      <c r="E359" s="1" t="s">
        <v>95</v>
      </c>
      <c r="F359" s="31" t="s">
        <v>192</v>
      </c>
      <c r="G359" s="31" t="s">
        <v>122</v>
      </c>
      <c r="H359" s="6">
        <f t="shared" si="24"/>
        <v>-4000</v>
      </c>
      <c r="I359" s="26">
        <f t="shared" si="22"/>
        <v>3.7383177570093458</v>
      </c>
      <c r="K359" s="104">
        <v>535</v>
      </c>
    </row>
    <row r="360" spans="1:11" ht="12.75">
      <c r="A360" s="16"/>
      <c r="B360" s="11">
        <v>2000</v>
      </c>
      <c r="C360" s="1" t="s">
        <v>58</v>
      </c>
      <c r="D360" s="16" t="s">
        <v>32</v>
      </c>
      <c r="E360" s="1" t="s">
        <v>95</v>
      </c>
      <c r="F360" s="31" t="s">
        <v>192</v>
      </c>
      <c r="G360" s="31" t="s">
        <v>122</v>
      </c>
      <c r="H360" s="6">
        <f t="shared" si="24"/>
        <v>-6000</v>
      </c>
      <c r="I360" s="26">
        <f t="shared" si="22"/>
        <v>3.7383177570093458</v>
      </c>
      <c r="K360" s="104">
        <v>535</v>
      </c>
    </row>
    <row r="361" spans="1:11" ht="12.75">
      <c r="A361" s="16"/>
      <c r="B361" s="11">
        <v>2000</v>
      </c>
      <c r="C361" s="1" t="s">
        <v>58</v>
      </c>
      <c r="D361" s="16" t="s">
        <v>32</v>
      </c>
      <c r="E361" s="1" t="s">
        <v>95</v>
      </c>
      <c r="F361" s="31" t="s">
        <v>192</v>
      </c>
      <c r="G361" s="31" t="s">
        <v>160</v>
      </c>
      <c r="H361" s="6">
        <f t="shared" si="24"/>
        <v>-8000</v>
      </c>
      <c r="I361" s="26">
        <f t="shared" si="22"/>
        <v>3.7383177570093458</v>
      </c>
      <c r="K361" s="104">
        <v>535</v>
      </c>
    </row>
    <row r="362" spans="1:11" ht="12.75">
      <c r="A362" s="16"/>
      <c r="B362" s="11">
        <v>2000</v>
      </c>
      <c r="C362" s="1" t="s">
        <v>58</v>
      </c>
      <c r="D362" s="16" t="s">
        <v>32</v>
      </c>
      <c r="E362" s="1" t="s">
        <v>95</v>
      </c>
      <c r="F362" s="31" t="s">
        <v>192</v>
      </c>
      <c r="G362" s="31" t="s">
        <v>160</v>
      </c>
      <c r="H362" s="6">
        <f t="shared" si="24"/>
        <v>-10000</v>
      </c>
      <c r="I362" s="26">
        <f t="shared" si="22"/>
        <v>3.7383177570093458</v>
      </c>
      <c r="K362" s="104">
        <v>535</v>
      </c>
    </row>
    <row r="363" spans="1:11" ht="12.75">
      <c r="A363" s="16"/>
      <c r="B363" s="11">
        <v>2000</v>
      </c>
      <c r="C363" s="1" t="s">
        <v>58</v>
      </c>
      <c r="D363" s="16" t="s">
        <v>32</v>
      </c>
      <c r="E363" s="1" t="s">
        <v>194</v>
      </c>
      <c r="F363" s="31" t="s">
        <v>204</v>
      </c>
      <c r="G363" s="31" t="s">
        <v>122</v>
      </c>
      <c r="H363" s="6">
        <f t="shared" si="24"/>
        <v>-12000</v>
      </c>
      <c r="I363" s="26">
        <f t="shared" si="22"/>
        <v>3.7383177570093458</v>
      </c>
      <c r="K363" s="104">
        <v>535</v>
      </c>
    </row>
    <row r="364" spans="1:11" ht="12.75">
      <c r="A364" s="16"/>
      <c r="B364" s="11">
        <v>2000</v>
      </c>
      <c r="C364" s="1" t="s">
        <v>58</v>
      </c>
      <c r="D364" s="16" t="s">
        <v>32</v>
      </c>
      <c r="E364" s="1" t="s">
        <v>194</v>
      </c>
      <c r="F364" s="31" t="s">
        <v>204</v>
      </c>
      <c r="G364" s="31" t="s">
        <v>160</v>
      </c>
      <c r="H364" s="6">
        <f t="shared" si="24"/>
        <v>-14000</v>
      </c>
      <c r="I364" s="26">
        <f t="shared" si="22"/>
        <v>3.7383177570093458</v>
      </c>
      <c r="K364" s="104">
        <v>535</v>
      </c>
    </row>
    <row r="365" spans="1:11" ht="12.75">
      <c r="A365" s="16"/>
      <c r="B365" s="11">
        <v>2000</v>
      </c>
      <c r="C365" s="1" t="s">
        <v>58</v>
      </c>
      <c r="D365" s="16" t="s">
        <v>32</v>
      </c>
      <c r="E365" s="1" t="s">
        <v>63</v>
      </c>
      <c r="F365" s="34" t="s">
        <v>199</v>
      </c>
      <c r="G365" s="31" t="s">
        <v>53</v>
      </c>
      <c r="H365" s="6">
        <f t="shared" si="24"/>
        <v>-16000</v>
      </c>
      <c r="I365" s="26">
        <f t="shared" si="22"/>
        <v>3.7383177570093458</v>
      </c>
      <c r="K365" s="104">
        <v>535</v>
      </c>
    </row>
    <row r="366" spans="1:11" ht="12.75">
      <c r="A366" s="16"/>
      <c r="B366" s="11">
        <v>2000</v>
      </c>
      <c r="C366" s="1" t="s">
        <v>58</v>
      </c>
      <c r="D366" s="16" t="s">
        <v>32</v>
      </c>
      <c r="E366" s="1" t="s">
        <v>63</v>
      </c>
      <c r="F366" s="34" t="s">
        <v>199</v>
      </c>
      <c r="G366" s="31" t="s">
        <v>53</v>
      </c>
      <c r="H366" s="6">
        <f t="shared" si="24"/>
        <v>-18000</v>
      </c>
      <c r="I366" s="26">
        <f t="shared" si="22"/>
        <v>3.7383177570093458</v>
      </c>
      <c r="K366" s="104">
        <v>535</v>
      </c>
    </row>
    <row r="367" spans="1:11" ht="12.75">
      <c r="A367" s="16"/>
      <c r="B367" s="11">
        <v>2000</v>
      </c>
      <c r="C367" s="1" t="s">
        <v>58</v>
      </c>
      <c r="D367" s="16" t="s">
        <v>32</v>
      </c>
      <c r="E367" s="1" t="s">
        <v>63</v>
      </c>
      <c r="F367" s="34" t="s">
        <v>199</v>
      </c>
      <c r="G367" s="31" t="s">
        <v>122</v>
      </c>
      <c r="H367" s="6">
        <f t="shared" si="24"/>
        <v>-20000</v>
      </c>
      <c r="I367" s="26">
        <f t="shared" si="22"/>
        <v>3.7383177570093458</v>
      </c>
      <c r="K367" s="104">
        <v>535</v>
      </c>
    </row>
    <row r="368" spans="1:11" ht="12.75">
      <c r="A368" s="16"/>
      <c r="B368" s="11">
        <v>2000</v>
      </c>
      <c r="C368" s="1" t="s">
        <v>58</v>
      </c>
      <c r="D368" s="16" t="s">
        <v>32</v>
      </c>
      <c r="E368" s="1" t="s">
        <v>63</v>
      </c>
      <c r="F368" s="34" t="s">
        <v>199</v>
      </c>
      <c r="G368" s="31" t="s">
        <v>122</v>
      </c>
      <c r="H368" s="6">
        <f t="shared" si="24"/>
        <v>-22000</v>
      </c>
      <c r="I368" s="26">
        <f t="shared" si="22"/>
        <v>3.7383177570093458</v>
      </c>
      <c r="K368" s="104">
        <v>535</v>
      </c>
    </row>
    <row r="369" spans="1:11" s="68" customFormat="1" ht="12.75">
      <c r="A369" s="16"/>
      <c r="B369" s="111">
        <f>SUM(B358:B368)</f>
        <v>22000</v>
      </c>
      <c r="C369" s="15" t="s">
        <v>58</v>
      </c>
      <c r="D369" s="15"/>
      <c r="E369" s="15"/>
      <c r="F369" s="22"/>
      <c r="G369" s="22"/>
      <c r="H369" s="46">
        <v>0</v>
      </c>
      <c r="I369" s="67">
        <f t="shared" si="22"/>
        <v>41.12149532710281</v>
      </c>
      <c r="K369" s="104">
        <v>535</v>
      </c>
    </row>
    <row r="370" spans="1:11" ht="12.75">
      <c r="A370" s="16"/>
      <c r="B370" s="11"/>
      <c r="D370" s="16"/>
      <c r="F370" s="34"/>
      <c r="H370" s="6">
        <f>H369-B370</f>
        <v>0</v>
      </c>
      <c r="I370" s="26">
        <f t="shared" si="22"/>
        <v>0</v>
      </c>
      <c r="K370" s="104">
        <v>535</v>
      </c>
    </row>
    <row r="371" spans="1:11" ht="12.75">
      <c r="A371" s="16"/>
      <c r="B371" s="11"/>
      <c r="D371" s="16"/>
      <c r="F371" s="34"/>
      <c r="H371" s="6">
        <v>0</v>
      </c>
      <c r="I371" s="26">
        <f t="shared" si="22"/>
        <v>0</v>
      </c>
      <c r="K371" s="104">
        <v>535</v>
      </c>
    </row>
    <row r="372" spans="1:11" ht="12.75">
      <c r="A372" s="16"/>
      <c r="B372" s="161">
        <v>5000</v>
      </c>
      <c r="C372" s="16" t="s">
        <v>948</v>
      </c>
      <c r="D372" s="16" t="s">
        <v>32</v>
      </c>
      <c r="E372" s="16" t="s">
        <v>85</v>
      </c>
      <c r="F372" s="34" t="s">
        <v>209</v>
      </c>
      <c r="G372" s="31" t="s">
        <v>122</v>
      </c>
      <c r="H372" s="6">
        <f>H371-B372</f>
        <v>-5000</v>
      </c>
      <c r="I372" s="26">
        <f t="shared" si="22"/>
        <v>9.345794392523365</v>
      </c>
      <c r="K372" s="104">
        <v>535</v>
      </c>
    </row>
    <row r="373" spans="1:11" ht="12.75">
      <c r="A373" s="16"/>
      <c r="B373" s="161">
        <v>15000</v>
      </c>
      <c r="C373" s="16" t="s">
        <v>210</v>
      </c>
      <c r="D373" s="16" t="s">
        <v>32</v>
      </c>
      <c r="E373" s="1" t="s">
        <v>85</v>
      </c>
      <c r="F373" s="34" t="s">
        <v>211</v>
      </c>
      <c r="G373" s="31" t="s">
        <v>122</v>
      </c>
      <c r="H373" s="6">
        <f>H372-B373</f>
        <v>-20000</v>
      </c>
      <c r="I373" s="26">
        <f t="shared" si="22"/>
        <v>28.037383177570092</v>
      </c>
      <c r="K373" s="104">
        <v>535</v>
      </c>
    </row>
    <row r="374" spans="1:11" s="68" customFormat="1" ht="12.75">
      <c r="A374" s="16"/>
      <c r="B374" s="111">
        <f>SUM(B372:B373)</f>
        <v>20000</v>
      </c>
      <c r="C374" s="15"/>
      <c r="D374" s="15"/>
      <c r="E374" s="15" t="s">
        <v>85</v>
      </c>
      <c r="F374" s="22"/>
      <c r="G374" s="22"/>
      <c r="H374" s="46">
        <v>0</v>
      </c>
      <c r="I374" s="67">
        <f t="shared" si="22"/>
        <v>37.38317757009346</v>
      </c>
      <c r="K374" s="104">
        <v>535</v>
      </c>
    </row>
    <row r="375" spans="1:11" ht="12.75">
      <c r="A375" s="16"/>
      <c r="B375" s="11"/>
      <c r="D375" s="16"/>
      <c r="F375" s="34"/>
      <c r="H375" s="6">
        <f>H374-B375</f>
        <v>0</v>
      </c>
      <c r="I375" s="26">
        <f t="shared" si="22"/>
        <v>0</v>
      </c>
      <c r="K375" s="104">
        <v>535</v>
      </c>
    </row>
    <row r="376" spans="1:11" ht="12.75">
      <c r="A376" s="16"/>
      <c r="B376" s="11"/>
      <c r="D376" s="16"/>
      <c r="F376" s="34"/>
      <c r="H376" s="6">
        <v>0</v>
      </c>
      <c r="I376" s="26">
        <f t="shared" si="22"/>
        <v>0</v>
      </c>
      <c r="K376" s="104">
        <v>535</v>
      </c>
    </row>
    <row r="377" spans="1:11" ht="12.75">
      <c r="A377" s="16"/>
      <c r="B377" s="11"/>
      <c r="D377" s="16"/>
      <c r="F377" s="34"/>
      <c r="H377" s="6">
        <f>H376-B377</f>
        <v>0</v>
      </c>
      <c r="I377" s="26">
        <f t="shared" si="22"/>
        <v>0</v>
      </c>
      <c r="K377" s="104">
        <v>535</v>
      </c>
    </row>
    <row r="378" spans="1:11" s="68" customFormat="1" ht="12.75">
      <c r="A378" s="16"/>
      <c r="B378" s="111">
        <f>+B388+B399+B406+B414+B419+B424</f>
        <v>66975</v>
      </c>
      <c r="C378" s="47" t="s">
        <v>212</v>
      </c>
      <c r="D378" s="48" t="s">
        <v>949</v>
      </c>
      <c r="E378" s="47" t="s">
        <v>213</v>
      </c>
      <c r="F378" s="22"/>
      <c r="G378" s="22"/>
      <c r="H378" s="46">
        <f>H377-B378</f>
        <v>-66975</v>
      </c>
      <c r="I378" s="67">
        <f t="shared" si="22"/>
        <v>125.18691588785046</v>
      </c>
      <c r="K378" s="104">
        <v>535</v>
      </c>
    </row>
    <row r="379" spans="1:11" ht="12.75">
      <c r="A379" s="16"/>
      <c r="B379" s="11"/>
      <c r="D379" s="16"/>
      <c r="F379" s="34"/>
      <c r="H379" s="6">
        <v>0</v>
      </c>
      <c r="I379" s="26">
        <f t="shared" si="22"/>
        <v>0</v>
      </c>
      <c r="K379" s="104">
        <v>535</v>
      </c>
    </row>
    <row r="380" spans="1:11" ht="12.75">
      <c r="A380" s="16"/>
      <c r="B380" s="11"/>
      <c r="D380" s="16"/>
      <c r="F380" s="34"/>
      <c r="H380" s="6">
        <f aca="true" t="shared" si="25" ref="H380:H387">H379-B380</f>
        <v>0</v>
      </c>
      <c r="I380" s="26">
        <f t="shared" si="22"/>
        <v>0</v>
      </c>
      <c r="K380" s="104">
        <v>535</v>
      </c>
    </row>
    <row r="381" spans="1:11" ht="12.75">
      <c r="A381" s="16"/>
      <c r="B381" s="11">
        <v>5000</v>
      </c>
      <c r="C381" s="16" t="s">
        <v>31</v>
      </c>
      <c r="D381" s="1" t="s">
        <v>32</v>
      </c>
      <c r="E381" s="1" t="s">
        <v>90</v>
      </c>
      <c r="F381" s="55" t="s">
        <v>214</v>
      </c>
      <c r="G381" s="31" t="s">
        <v>215</v>
      </c>
      <c r="H381" s="6">
        <f t="shared" si="25"/>
        <v>-5000</v>
      </c>
      <c r="I381" s="26">
        <f t="shared" si="22"/>
        <v>9.345794392523365</v>
      </c>
      <c r="K381" s="104">
        <v>535</v>
      </c>
    </row>
    <row r="382" spans="1:11" ht="12.75">
      <c r="A382" s="16"/>
      <c r="B382" s="11">
        <v>2500</v>
      </c>
      <c r="C382" s="16" t="s">
        <v>31</v>
      </c>
      <c r="D382" s="1" t="s">
        <v>32</v>
      </c>
      <c r="E382" s="1" t="s">
        <v>33</v>
      </c>
      <c r="F382" s="55" t="s">
        <v>216</v>
      </c>
      <c r="G382" s="31" t="s">
        <v>175</v>
      </c>
      <c r="H382" s="6">
        <f t="shared" si="25"/>
        <v>-7500</v>
      </c>
      <c r="I382" s="26">
        <f t="shared" si="22"/>
        <v>4.672897196261682</v>
      </c>
      <c r="K382" s="104">
        <v>535</v>
      </c>
    </row>
    <row r="383" spans="1:11" ht="12.75">
      <c r="A383" s="16"/>
      <c r="B383" s="247">
        <v>5000</v>
      </c>
      <c r="C383" s="16" t="s">
        <v>31</v>
      </c>
      <c r="D383" s="1" t="s">
        <v>32</v>
      </c>
      <c r="E383" s="1" t="s">
        <v>33</v>
      </c>
      <c r="F383" s="49" t="s">
        <v>217</v>
      </c>
      <c r="G383" s="31" t="s">
        <v>218</v>
      </c>
      <c r="H383" s="6">
        <f t="shared" si="25"/>
        <v>-12500</v>
      </c>
      <c r="I383" s="26">
        <f t="shared" si="22"/>
        <v>9.345794392523365</v>
      </c>
      <c r="K383" s="104">
        <v>535</v>
      </c>
    </row>
    <row r="384" spans="1:11" ht="12.75">
      <c r="A384" s="16"/>
      <c r="B384" s="11">
        <v>2500</v>
      </c>
      <c r="C384" s="1" t="s">
        <v>31</v>
      </c>
      <c r="D384" s="1" t="s">
        <v>32</v>
      </c>
      <c r="E384" s="1" t="s">
        <v>33</v>
      </c>
      <c r="F384" s="49" t="s">
        <v>219</v>
      </c>
      <c r="G384" s="31" t="s">
        <v>220</v>
      </c>
      <c r="H384" s="6">
        <f t="shared" si="25"/>
        <v>-15000</v>
      </c>
      <c r="I384" s="26">
        <f t="shared" si="22"/>
        <v>4.672897196261682</v>
      </c>
      <c r="K384" s="104">
        <v>535</v>
      </c>
    </row>
    <row r="385" spans="1:11" ht="12.75">
      <c r="A385" s="16"/>
      <c r="B385" s="161">
        <v>875</v>
      </c>
      <c r="C385" s="1" t="s">
        <v>14</v>
      </c>
      <c r="D385" s="16" t="s">
        <v>27</v>
      </c>
      <c r="E385" s="16" t="s">
        <v>28</v>
      </c>
      <c r="F385" s="31" t="s">
        <v>221</v>
      </c>
      <c r="G385" s="34" t="s">
        <v>218</v>
      </c>
      <c r="H385" s="6">
        <f t="shared" si="25"/>
        <v>-15875</v>
      </c>
      <c r="I385" s="26">
        <f t="shared" si="22"/>
        <v>1.6355140186915889</v>
      </c>
      <c r="K385" s="104">
        <v>535</v>
      </c>
    </row>
    <row r="386" spans="1:11" ht="12.75">
      <c r="A386" s="16"/>
      <c r="B386" s="161">
        <v>2500</v>
      </c>
      <c r="C386" s="1" t="s">
        <v>14</v>
      </c>
      <c r="D386" s="16" t="s">
        <v>27</v>
      </c>
      <c r="E386" s="16" t="s">
        <v>28</v>
      </c>
      <c r="F386" s="31" t="s">
        <v>222</v>
      </c>
      <c r="G386" s="34" t="s">
        <v>218</v>
      </c>
      <c r="H386" s="6">
        <f t="shared" si="25"/>
        <v>-18375</v>
      </c>
      <c r="I386" s="26">
        <f t="shared" si="22"/>
        <v>4.672897196261682</v>
      </c>
      <c r="K386" s="104">
        <v>535</v>
      </c>
    </row>
    <row r="387" spans="1:11" ht="12.75">
      <c r="A387" s="16"/>
      <c r="B387" s="11">
        <v>750</v>
      </c>
      <c r="C387" s="1" t="s">
        <v>14</v>
      </c>
      <c r="D387" s="1" t="s">
        <v>27</v>
      </c>
      <c r="E387" s="1" t="s">
        <v>28</v>
      </c>
      <c r="F387" s="31" t="s">
        <v>221</v>
      </c>
      <c r="G387" s="31" t="s">
        <v>220</v>
      </c>
      <c r="H387" s="6">
        <f t="shared" si="25"/>
        <v>-19125</v>
      </c>
      <c r="I387" s="26">
        <f t="shared" si="22"/>
        <v>1.4018691588785046</v>
      </c>
      <c r="K387" s="104">
        <v>535</v>
      </c>
    </row>
    <row r="388" spans="1:11" s="68" customFormat="1" ht="12.75">
      <c r="A388" s="16"/>
      <c r="B388" s="111">
        <f>SUM(B381:B387)</f>
        <v>19125</v>
      </c>
      <c r="C388" s="15"/>
      <c r="D388" s="15"/>
      <c r="E388" s="15"/>
      <c r="F388" s="22"/>
      <c r="G388" s="22"/>
      <c r="H388" s="46">
        <v>0</v>
      </c>
      <c r="I388" s="67">
        <f t="shared" si="22"/>
        <v>35.74766355140187</v>
      </c>
      <c r="K388" s="104">
        <v>535</v>
      </c>
    </row>
    <row r="389" spans="1:11" ht="12.75">
      <c r="A389" s="16"/>
      <c r="B389" s="11"/>
      <c r="D389" s="16"/>
      <c r="F389" s="34"/>
      <c r="H389" s="6">
        <f aca="true" t="shared" si="26" ref="H389:H398">H388-B389</f>
        <v>0</v>
      </c>
      <c r="I389" s="26">
        <f t="shared" si="22"/>
        <v>0</v>
      </c>
      <c r="K389" s="104">
        <v>535</v>
      </c>
    </row>
    <row r="390" spans="1:11" ht="12.75">
      <c r="A390" s="16"/>
      <c r="B390" s="11"/>
      <c r="D390" s="16"/>
      <c r="F390" s="34"/>
      <c r="H390" s="6">
        <f t="shared" si="26"/>
        <v>0</v>
      </c>
      <c r="I390" s="26">
        <f t="shared" si="22"/>
        <v>0</v>
      </c>
      <c r="K390" s="104">
        <v>535</v>
      </c>
    </row>
    <row r="391" spans="1:11" ht="12.75">
      <c r="A391" s="16"/>
      <c r="B391" s="11"/>
      <c r="D391" s="16"/>
      <c r="F391" s="34"/>
      <c r="H391" s="6">
        <f t="shared" si="26"/>
        <v>0</v>
      </c>
      <c r="I391" s="26">
        <f t="shared" si="22"/>
        <v>0</v>
      </c>
      <c r="K391" s="104">
        <v>535</v>
      </c>
    </row>
    <row r="392" spans="1:11" ht="12.75">
      <c r="A392" s="16"/>
      <c r="B392" s="11"/>
      <c r="D392" s="16"/>
      <c r="F392" s="34"/>
      <c r="H392" s="6">
        <f t="shared" si="26"/>
        <v>0</v>
      </c>
      <c r="I392" s="26">
        <f t="shared" si="22"/>
        <v>0</v>
      </c>
      <c r="K392" s="104">
        <v>535</v>
      </c>
    </row>
    <row r="393" spans="1:11" ht="12.75">
      <c r="A393" s="16"/>
      <c r="B393" s="11">
        <v>5500</v>
      </c>
      <c r="C393" s="1" t="s">
        <v>223</v>
      </c>
      <c r="D393" s="1" t="s">
        <v>27</v>
      </c>
      <c r="E393" s="1" t="s">
        <v>41</v>
      </c>
      <c r="F393" s="31" t="s">
        <v>224</v>
      </c>
      <c r="G393" s="31" t="s">
        <v>158</v>
      </c>
      <c r="H393" s="6">
        <f t="shared" si="26"/>
        <v>-5500</v>
      </c>
      <c r="I393" s="26">
        <f t="shared" si="22"/>
        <v>10.280373831775702</v>
      </c>
      <c r="K393" s="104">
        <v>535</v>
      </c>
    </row>
    <row r="394" spans="1:11" ht="12.75">
      <c r="A394" s="16"/>
      <c r="B394" s="11">
        <v>4000</v>
      </c>
      <c r="C394" s="1" t="s">
        <v>225</v>
      </c>
      <c r="D394" s="1" t="s">
        <v>27</v>
      </c>
      <c r="E394" s="1" t="s">
        <v>41</v>
      </c>
      <c r="F394" s="31" t="s">
        <v>226</v>
      </c>
      <c r="G394" s="31" t="s">
        <v>218</v>
      </c>
      <c r="H394" s="6">
        <f t="shared" si="26"/>
        <v>-9500</v>
      </c>
      <c r="I394" s="26">
        <f t="shared" si="22"/>
        <v>7.4766355140186915</v>
      </c>
      <c r="K394" s="104">
        <v>535</v>
      </c>
    </row>
    <row r="395" spans="1:11" ht="12.75">
      <c r="A395" s="16"/>
      <c r="B395" s="161">
        <v>4000</v>
      </c>
      <c r="C395" s="1" t="s">
        <v>225</v>
      </c>
      <c r="D395" s="16" t="s">
        <v>27</v>
      </c>
      <c r="E395" s="1" t="s">
        <v>41</v>
      </c>
      <c r="F395" s="31" t="s">
        <v>227</v>
      </c>
      <c r="G395" s="34" t="s">
        <v>218</v>
      </c>
      <c r="H395" s="6">
        <f t="shared" si="26"/>
        <v>-13500</v>
      </c>
      <c r="I395" s="26">
        <f t="shared" si="22"/>
        <v>7.4766355140186915</v>
      </c>
      <c r="K395" s="104">
        <v>535</v>
      </c>
    </row>
    <row r="396" spans="1:11" ht="12.75">
      <c r="A396" s="16"/>
      <c r="B396" s="248">
        <v>4000</v>
      </c>
      <c r="C396" s="16" t="s">
        <v>228</v>
      </c>
      <c r="D396" s="16" t="s">
        <v>27</v>
      </c>
      <c r="E396" s="16" t="s">
        <v>41</v>
      </c>
      <c r="F396" s="31" t="s">
        <v>229</v>
      </c>
      <c r="G396" s="34" t="s">
        <v>220</v>
      </c>
      <c r="H396" s="6">
        <f t="shared" si="26"/>
        <v>-17500</v>
      </c>
      <c r="I396" s="26">
        <f t="shared" si="22"/>
        <v>7.4766355140186915</v>
      </c>
      <c r="K396" s="104">
        <v>535</v>
      </c>
    </row>
    <row r="397" spans="1:11" ht="12.75">
      <c r="A397" s="16"/>
      <c r="B397" s="248">
        <v>4000</v>
      </c>
      <c r="C397" s="16" t="s">
        <v>228</v>
      </c>
      <c r="D397" s="16" t="s">
        <v>27</v>
      </c>
      <c r="E397" s="16" t="s">
        <v>41</v>
      </c>
      <c r="F397" s="31" t="s">
        <v>230</v>
      </c>
      <c r="G397" s="34" t="s">
        <v>220</v>
      </c>
      <c r="H397" s="6">
        <f t="shared" si="26"/>
        <v>-21500</v>
      </c>
      <c r="I397" s="26">
        <f t="shared" si="22"/>
        <v>7.4766355140186915</v>
      </c>
      <c r="K397" s="104">
        <v>535</v>
      </c>
    </row>
    <row r="398" spans="1:11" ht="12.75">
      <c r="A398" s="16"/>
      <c r="B398" s="248">
        <v>1000</v>
      </c>
      <c r="C398" s="16" t="s">
        <v>191</v>
      </c>
      <c r="D398" s="16" t="s">
        <v>27</v>
      </c>
      <c r="E398" s="16" t="s">
        <v>41</v>
      </c>
      <c r="F398" s="31" t="s">
        <v>231</v>
      </c>
      <c r="G398" s="34" t="s">
        <v>220</v>
      </c>
      <c r="H398" s="6">
        <f t="shared" si="26"/>
        <v>-22500</v>
      </c>
      <c r="I398" s="26">
        <f t="shared" si="22"/>
        <v>1.8691588785046729</v>
      </c>
      <c r="K398" s="104">
        <v>535</v>
      </c>
    </row>
    <row r="399" spans="1:11" s="68" customFormat="1" ht="12.75">
      <c r="A399" s="16"/>
      <c r="B399" s="111">
        <f>SUM(B393:B398)</f>
        <v>22500</v>
      </c>
      <c r="C399" s="15" t="s">
        <v>50</v>
      </c>
      <c r="D399" s="15"/>
      <c r="E399" s="15"/>
      <c r="F399" s="22"/>
      <c r="G399" s="22"/>
      <c r="H399" s="46">
        <v>0</v>
      </c>
      <c r="I399" s="67">
        <f t="shared" si="22"/>
        <v>42.05607476635514</v>
      </c>
      <c r="K399" s="104">
        <v>535</v>
      </c>
    </row>
    <row r="400" spans="1:11" ht="12.75">
      <c r="A400" s="16"/>
      <c r="B400" s="161"/>
      <c r="C400" s="16"/>
      <c r="D400" s="16"/>
      <c r="E400" s="16"/>
      <c r="F400" s="34"/>
      <c r="G400" s="34"/>
      <c r="H400" s="6">
        <f aca="true" t="shared" si="27" ref="H400:H405">H399-B400</f>
        <v>0</v>
      </c>
      <c r="I400" s="26">
        <f t="shared" si="22"/>
        <v>0</v>
      </c>
      <c r="K400" s="104">
        <v>535</v>
      </c>
    </row>
    <row r="401" spans="1:11" ht="12.75">
      <c r="A401" s="16"/>
      <c r="B401" s="161"/>
      <c r="C401" s="16"/>
      <c r="D401" s="16"/>
      <c r="E401" s="16"/>
      <c r="F401" s="34"/>
      <c r="G401" s="34"/>
      <c r="H401" s="6">
        <f t="shared" si="27"/>
        <v>0</v>
      </c>
      <c r="I401" s="26">
        <f t="shared" si="22"/>
        <v>0</v>
      </c>
      <c r="K401" s="104">
        <v>535</v>
      </c>
    </row>
    <row r="402" spans="1:11" ht="12.75">
      <c r="A402" s="16"/>
      <c r="B402" s="11">
        <v>900</v>
      </c>
      <c r="C402" s="1" t="s">
        <v>51</v>
      </c>
      <c r="D402" s="1" t="s">
        <v>27</v>
      </c>
      <c r="E402" s="1" t="s">
        <v>52</v>
      </c>
      <c r="F402" s="31" t="s">
        <v>221</v>
      </c>
      <c r="G402" s="31" t="s">
        <v>158</v>
      </c>
      <c r="H402" s="6">
        <f t="shared" si="27"/>
        <v>-900</v>
      </c>
      <c r="I402" s="26">
        <f t="shared" si="22"/>
        <v>1.6822429906542056</v>
      </c>
      <c r="K402" s="104">
        <v>535</v>
      </c>
    </row>
    <row r="403" spans="1:11" ht="12.75">
      <c r="A403" s="16"/>
      <c r="B403" s="11">
        <v>2500</v>
      </c>
      <c r="C403" s="1" t="s">
        <v>51</v>
      </c>
      <c r="D403" s="1" t="s">
        <v>27</v>
      </c>
      <c r="E403" s="1" t="s">
        <v>52</v>
      </c>
      <c r="F403" s="31" t="s">
        <v>221</v>
      </c>
      <c r="G403" s="31" t="s">
        <v>158</v>
      </c>
      <c r="H403" s="6">
        <f t="shared" si="27"/>
        <v>-3400</v>
      </c>
      <c r="I403" s="26">
        <f aca="true" t="shared" si="28" ref="I403:I466">+B403/K403</f>
        <v>4.672897196261682</v>
      </c>
      <c r="K403" s="104">
        <v>535</v>
      </c>
    </row>
    <row r="404" spans="1:11" ht="12.75">
      <c r="A404" s="16"/>
      <c r="B404" s="161">
        <v>700</v>
      </c>
      <c r="C404" s="16" t="s">
        <v>51</v>
      </c>
      <c r="D404" s="16" t="s">
        <v>27</v>
      </c>
      <c r="E404" s="16" t="s">
        <v>52</v>
      </c>
      <c r="F404" s="31" t="s">
        <v>221</v>
      </c>
      <c r="G404" s="34" t="s">
        <v>218</v>
      </c>
      <c r="H404" s="6">
        <f t="shared" si="27"/>
        <v>-4100</v>
      </c>
      <c r="I404" s="26">
        <f t="shared" si="28"/>
        <v>1.308411214953271</v>
      </c>
      <c r="K404" s="104">
        <v>535</v>
      </c>
    </row>
    <row r="405" spans="1:11" ht="12.75">
      <c r="A405" s="16"/>
      <c r="B405" s="161">
        <v>800</v>
      </c>
      <c r="C405" s="16" t="s">
        <v>51</v>
      </c>
      <c r="D405" s="16" t="s">
        <v>27</v>
      </c>
      <c r="E405" s="16" t="s">
        <v>52</v>
      </c>
      <c r="F405" s="31" t="s">
        <v>221</v>
      </c>
      <c r="G405" s="34" t="s">
        <v>220</v>
      </c>
      <c r="H405" s="6">
        <f t="shared" si="27"/>
        <v>-4900</v>
      </c>
      <c r="I405" s="26">
        <f t="shared" si="28"/>
        <v>1.4953271028037383</v>
      </c>
      <c r="K405" s="104">
        <v>535</v>
      </c>
    </row>
    <row r="406" spans="1:11" s="68" customFormat="1" ht="12.75">
      <c r="A406" s="16"/>
      <c r="B406" s="111">
        <f>SUM(B402:B405)</f>
        <v>4900</v>
      </c>
      <c r="C406" s="15"/>
      <c r="D406" s="15"/>
      <c r="E406" s="15" t="s">
        <v>52</v>
      </c>
      <c r="F406" s="22"/>
      <c r="G406" s="22"/>
      <c r="H406" s="46">
        <v>0</v>
      </c>
      <c r="I406" s="67">
        <f t="shared" si="28"/>
        <v>9.158878504672897</v>
      </c>
      <c r="K406" s="104">
        <v>535</v>
      </c>
    </row>
    <row r="407" spans="1:11" ht="12.75">
      <c r="A407" s="16"/>
      <c r="B407" s="161"/>
      <c r="C407" s="16"/>
      <c r="D407" s="16"/>
      <c r="E407" s="16"/>
      <c r="F407" s="34"/>
      <c r="G407" s="34"/>
      <c r="H407" s="6">
        <f>H406-B407</f>
        <v>0</v>
      </c>
      <c r="I407" s="26">
        <f t="shared" si="28"/>
        <v>0</v>
      </c>
      <c r="K407" s="104">
        <v>535</v>
      </c>
    </row>
    <row r="408" spans="1:11" ht="12.75">
      <c r="A408" s="16"/>
      <c r="B408" s="161"/>
      <c r="C408" s="16"/>
      <c r="D408" s="16"/>
      <c r="E408" s="16"/>
      <c r="F408" s="34"/>
      <c r="G408" s="34"/>
      <c r="H408" s="6">
        <f>H407-B408</f>
        <v>0</v>
      </c>
      <c r="I408" s="26">
        <f t="shared" si="28"/>
        <v>0</v>
      </c>
      <c r="K408" s="104">
        <v>535</v>
      </c>
    </row>
    <row r="409" spans="1:11" ht="12.75">
      <c r="A409" s="16"/>
      <c r="B409" s="161"/>
      <c r="C409" s="16"/>
      <c r="D409" s="16"/>
      <c r="E409" s="16"/>
      <c r="F409" s="34"/>
      <c r="G409" s="34"/>
      <c r="H409" s="6">
        <v>0</v>
      </c>
      <c r="I409" s="26">
        <f t="shared" si="28"/>
        <v>0</v>
      </c>
      <c r="K409" s="104">
        <v>535</v>
      </c>
    </row>
    <row r="410" spans="1:11" ht="12.75">
      <c r="A410" s="16"/>
      <c r="B410" s="11">
        <v>4000</v>
      </c>
      <c r="C410" s="1" t="s">
        <v>54</v>
      </c>
      <c r="D410" s="1" t="s">
        <v>27</v>
      </c>
      <c r="E410" s="1" t="s">
        <v>41</v>
      </c>
      <c r="F410" s="31" t="s">
        <v>232</v>
      </c>
      <c r="G410" s="31" t="s">
        <v>158</v>
      </c>
      <c r="H410" s="6">
        <f>H409-B410</f>
        <v>-4000</v>
      </c>
      <c r="I410" s="26">
        <f t="shared" si="28"/>
        <v>7.4766355140186915</v>
      </c>
      <c r="K410" s="104">
        <v>535</v>
      </c>
    </row>
    <row r="411" spans="1:11" ht="12.75">
      <c r="A411" s="16"/>
      <c r="B411" s="161">
        <v>3500</v>
      </c>
      <c r="C411" s="1" t="s">
        <v>54</v>
      </c>
      <c r="D411" s="16" t="s">
        <v>27</v>
      </c>
      <c r="E411" s="1" t="s">
        <v>41</v>
      </c>
      <c r="F411" s="34" t="s">
        <v>221</v>
      </c>
      <c r="G411" s="34" t="s">
        <v>218</v>
      </c>
      <c r="H411" s="6">
        <f>H410-B411</f>
        <v>-7500</v>
      </c>
      <c r="I411" s="26">
        <f t="shared" si="28"/>
        <v>6.542056074766355</v>
      </c>
      <c r="K411" s="104">
        <v>535</v>
      </c>
    </row>
    <row r="412" spans="1:11" ht="12.75">
      <c r="A412" s="16"/>
      <c r="B412" s="161">
        <v>3500</v>
      </c>
      <c r="C412" s="1" t="s">
        <v>54</v>
      </c>
      <c r="D412" s="16" t="s">
        <v>27</v>
      </c>
      <c r="E412" s="1" t="s">
        <v>41</v>
      </c>
      <c r="F412" s="34" t="s">
        <v>221</v>
      </c>
      <c r="G412" s="34" t="s">
        <v>218</v>
      </c>
      <c r="H412" s="6">
        <f>H411-B412</f>
        <v>-11000</v>
      </c>
      <c r="I412" s="26">
        <f t="shared" si="28"/>
        <v>6.542056074766355</v>
      </c>
      <c r="K412" s="104">
        <v>535</v>
      </c>
    </row>
    <row r="413" spans="1:11" s="19" customFormat="1" ht="12.75">
      <c r="A413" s="16"/>
      <c r="B413" s="161">
        <v>5000</v>
      </c>
      <c r="C413" s="16" t="s">
        <v>54</v>
      </c>
      <c r="D413" s="16" t="s">
        <v>27</v>
      </c>
      <c r="E413" s="16" t="s">
        <v>41</v>
      </c>
      <c r="F413" s="34" t="s">
        <v>233</v>
      </c>
      <c r="G413" s="34" t="s">
        <v>220</v>
      </c>
      <c r="H413" s="33">
        <f>H412-B413</f>
        <v>-16000</v>
      </c>
      <c r="I413" s="45">
        <f t="shared" si="28"/>
        <v>9.345794392523365</v>
      </c>
      <c r="K413" s="104">
        <v>535</v>
      </c>
    </row>
    <row r="414" spans="1:11" s="68" customFormat="1" ht="12.75">
      <c r="A414" s="16"/>
      <c r="B414" s="111">
        <f>SUM(B410:B413)</f>
        <v>16000</v>
      </c>
      <c r="C414" s="15" t="s">
        <v>54</v>
      </c>
      <c r="D414" s="15"/>
      <c r="E414" s="15"/>
      <c r="F414" s="22"/>
      <c r="G414" s="22"/>
      <c r="H414" s="46">
        <v>0</v>
      </c>
      <c r="I414" s="67">
        <f t="shared" si="28"/>
        <v>29.906542056074766</v>
      </c>
      <c r="K414" s="104">
        <v>535</v>
      </c>
    </row>
    <row r="415" spans="1:11" ht="12.75">
      <c r="A415" s="16"/>
      <c r="B415" s="161"/>
      <c r="C415" s="16"/>
      <c r="D415" s="16"/>
      <c r="E415" s="16"/>
      <c r="F415" s="34"/>
      <c r="G415" s="34"/>
      <c r="H415" s="6">
        <v>0</v>
      </c>
      <c r="I415" s="26">
        <f t="shared" si="28"/>
        <v>0</v>
      </c>
      <c r="K415" s="104">
        <v>535</v>
      </c>
    </row>
    <row r="416" spans="1:11" ht="12.75">
      <c r="A416" s="16"/>
      <c r="B416" s="161"/>
      <c r="C416" s="16"/>
      <c r="D416" s="16"/>
      <c r="E416" s="16"/>
      <c r="F416" s="34"/>
      <c r="G416" s="34"/>
      <c r="H416" s="6">
        <v>0</v>
      </c>
      <c r="I416" s="26">
        <f t="shared" si="28"/>
        <v>0</v>
      </c>
      <c r="K416" s="104">
        <v>535</v>
      </c>
    </row>
    <row r="417" spans="1:11" ht="12.75">
      <c r="A417" s="16"/>
      <c r="B417" s="161">
        <v>1950</v>
      </c>
      <c r="C417" s="16" t="s">
        <v>59</v>
      </c>
      <c r="D417" s="16" t="s">
        <v>27</v>
      </c>
      <c r="E417" s="16" t="s">
        <v>85</v>
      </c>
      <c r="F417" s="31" t="s">
        <v>221</v>
      </c>
      <c r="G417" s="34" t="s">
        <v>218</v>
      </c>
      <c r="H417" s="6">
        <f>H416-B417</f>
        <v>-1950</v>
      </c>
      <c r="I417" s="26">
        <f t="shared" si="28"/>
        <v>3.6448598130841123</v>
      </c>
      <c r="K417" s="104">
        <v>535</v>
      </c>
    </row>
    <row r="418" spans="1:11" ht="12.75">
      <c r="A418" s="16"/>
      <c r="B418" s="11">
        <v>1500</v>
      </c>
      <c r="C418" s="1" t="s">
        <v>59</v>
      </c>
      <c r="D418" s="1" t="s">
        <v>27</v>
      </c>
      <c r="E418" s="1" t="s">
        <v>85</v>
      </c>
      <c r="F418" s="31" t="s">
        <v>221</v>
      </c>
      <c r="G418" s="31" t="s">
        <v>220</v>
      </c>
      <c r="H418" s="6">
        <f>H417-B418</f>
        <v>-3450</v>
      </c>
      <c r="I418" s="26">
        <f t="shared" si="28"/>
        <v>2.803738317757009</v>
      </c>
      <c r="K418" s="104">
        <v>535</v>
      </c>
    </row>
    <row r="419" spans="1:11" s="68" customFormat="1" ht="12.75">
      <c r="A419" s="16"/>
      <c r="B419" s="111">
        <f>SUM(B417:B418)</f>
        <v>3450</v>
      </c>
      <c r="C419" s="15"/>
      <c r="D419" s="15"/>
      <c r="E419" s="15" t="s">
        <v>85</v>
      </c>
      <c r="F419" s="22"/>
      <c r="G419" s="22"/>
      <c r="H419" s="46">
        <v>0</v>
      </c>
      <c r="I419" s="67">
        <f t="shared" si="28"/>
        <v>6.4485981308411215</v>
      </c>
      <c r="K419" s="104">
        <v>535</v>
      </c>
    </row>
    <row r="420" spans="1:11" ht="12.75">
      <c r="A420" s="16"/>
      <c r="B420" s="11"/>
      <c r="H420" s="6">
        <v>0</v>
      </c>
      <c r="I420" s="26">
        <f t="shared" si="28"/>
        <v>0</v>
      </c>
      <c r="K420" s="104">
        <v>535</v>
      </c>
    </row>
    <row r="421" spans="1:11" ht="12.75">
      <c r="A421" s="16"/>
      <c r="B421" s="11"/>
      <c r="H421" s="6">
        <v>0</v>
      </c>
      <c r="I421" s="26">
        <f t="shared" si="28"/>
        <v>0</v>
      </c>
      <c r="K421" s="104">
        <v>535</v>
      </c>
    </row>
    <row r="422" spans="1:11" ht="12.75">
      <c r="A422" s="16"/>
      <c r="B422" s="11"/>
      <c r="H422" s="6">
        <f>H421-B422</f>
        <v>0</v>
      </c>
      <c r="I422" s="26">
        <f t="shared" si="28"/>
        <v>0</v>
      </c>
      <c r="K422" s="104">
        <v>535</v>
      </c>
    </row>
    <row r="423" spans="1:11" ht="12.75">
      <c r="A423" s="16"/>
      <c r="B423" s="161">
        <v>1000</v>
      </c>
      <c r="C423" s="1" t="s">
        <v>234</v>
      </c>
      <c r="D423" s="16" t="s">
        <v>27</v>
      </c>
      <c r="E423" s="16" t="s">
        <v>235</v>
      </c>
      <c r="F423" s="34" t="s">
        <v>221</v>
      </c>
      <c r="G423" s="34" t="s">
        <v>218</v>
      </c>
      <c r="H423" s="6">
        <f>H422-B423</f>
        <v>-1000</v>
      </c>
      <c r="I423" s="26">
        <f t="shared" si="28"/>
        <v>1.8691588785046729</v>
      </c>
      <c r="K423" s="104">
        <v>535</v>
      </c>
    </row>
    <row r="424" spans="1:11" s="68" customFormat="1" ht="12.75">
      <c r="A424" s="16"/>
      <c r="B424" s="111">
        <v>1000</v>
      </c>
      <c r="C424" s="15"/>
      <c r="D424" s="15"/>
      <c r="E424" s="15" t="s">
        <v>235</v>
      </c>
      <c r="F424" s="22"/>
      <c r="G424" s="22"/>
      <c r="H424" s="46">
        <v>0</v>
      </c>
      <c r="I424" s="67">
        <f t="shared" si="28"/>
        <v>1.8691588785046729</v>
      </c>
      <c r="K424" s="104">
        <v>535</v>
      </c>
    </row>
    <row r="425" spans="1:11" ht="12.75">
      <c r="A425" s="16"/>
      <c r="B425" s="11"/>
      <c r="H425" s="6">
        <v>0</v>
      </c>
      <c r="I425" s="26">
        <f t="shared" si="28"/>
        <v>0</v>
      </c>
      <c r="K425" s="104">
        <v>535</v>
      </c>
    </row>
    <row r="426" spans="1:11" ht="12.75">
      <c r="A426" s="16"/>
      <c r="B426" s="11"/>
      <c r="H426" s="6">
        <v>0</v>
      </c>
      <c r="I426" s="26">
        <f t="shared" si="28"/>
        <v>0</v>
      </c>
      <c r="K426" s="104">
        <v>535</v>
      </c>
    </row>
    <row r="427" spans="1:11" ht="12.75">
      <c r="A427" s="16"/>
      <c r="B427" s="11"/>
      <c r="H427" s="6">
        <v>0</v>
      </c>
      <c r="I427" s="26">
        <f t="shared" si="28"/>
        <v>0</v>
      </c>
      <c r="K427" s="104">
        <v>535</v>
      </c>
    </row>
    <row r="428" spans="1:11" s="68" customFormat="1" ht="12.75">
      <c r="A428" s="16"/>
      <c r="B428" s="111">
        <f>+B432+B438+B445+B452</f>
        <v>33500</v>
      </c>
      <c r="C428" s="47" t="s">
        <v>236</v>
      </c>
      <c r="D428" s="48" t="s">
        <v>950</v>
      </c>
      <c r="E428" s="47" t="s">
        <v>237</v>
      </c>
      <c r="F428" s="22"/>
      <c r="G428" s="22"/>
      <c r="H428" s="46">
        <v>0</v>
      </c>
      <c r="I428" s="67">
        <f t="shared" si="28"/>
        <v>62.61682242990654</v>
      </c>
      <c r="K428" s="104">
        <v>535</v>
      </c>
    </row>
    <row r="429" spans="1:11" ht="12.75">
      <c r="A429" s="16"/>
      <c r="B429" s="11"/>
      <c r="H429" s="6">
        <v>0</v>
      </c>
      <c r="I429" s="26">
        <f t="shared" si="28"/>
        <v>0</v>
      </c>
      <c r="K429" s="104">
        <v>535</v>
      </c>
    </row>
    <row r="430" spans="1:11" ht="12.75">
      <c r="A430" s="16"/>
      <c r="B430" s="11"/>
      <c r="H430" s="6">
        <v>0</v>
      </c>
      <c r="I430" s="26">
        <f t="shared" si="28"/>
        <v>0</v>
      </c>
      <c r="K430" s="104">
        <v>535</v>
      </c>
    </row>
    <row r="431" spans="1:11" ht="12.75">
      <c r="A431" s="16"/>
      <c r="B431" s="11">
        <v>5000</v>
      </c>
      <c r="C431" s="16" t="s">
        <v>31</v>
      </c>
      <c r="D431" s="1" t="s">
        <v>32</v>
      </c>
      <c r="E431" s="1" t="s">
        <v>33</v>
      </c>
      <c r="F431" s="31" t="s">
        <v>238</v>
      </c>
      <c r="G431" s="31" t="s">
        <v>134</v>
      </c>
      <c r="H431" s="6">
        <f>H430-B431</f>
        <v>-5000</v>
      </c>
      <c r="I431" s="26">
        <f t="shared" si="28"/>
        <v>9.345794392523365</v>
      </c>
      <c r="K431" s="104">
        <v>535</v>
      </c>
    </row>
    <row r="432" spans="1:11" s="68" customFormat="1" ht="12.75">
      <c r="A432" s="16"/>
      <c r="B432" s="111">
        <v>5000</v>
      </c>
      <c r="C432" s="15" t="s">
        <v>31</v>
      </c>
      <c r="D432" s="15"/>
      <c r="E432" s="15"/>
      <c r="F432" s="22"/>
      <c r="G432" s="22"/>
      <c r="H432" s="46">
        <v>0</v>
      </c>
      <c r="I432" s="67">
        <f t="shared" si="28"/>
        <v>9.345794392523365</v>
      </c>
      <c r="K432" s="104">
        <v>535</v>
      </c>
    </row>
    <row r="433" spans="1:11" ht="12.75">
      <c r="A433" s="16"/>
      <c r="B433" s="11"/>
      <c r="H433" s="6">
        <f>H432-B433</f>
        <v>0</v>
      </c>
      <c r="I433" s="26">
        <f t="shared" si="28"/>
        <v>0</v>
      </c>
      <c r="K433" s="104">
        <v>535</v>
      </c>
    </row>
    <row r="434" spans="1:11" ht="12.75">
      <c r="A434" s="16"/>
      <c r="B434" s="11"/>
      <c r="H434" s="6">
        <f>H433-B434</f>
        <v>0</v>
      </c>
      <c r="I434" s="26">
        <f t="shared" si="28"/>
        <v>0</v>
      </c>
      <c r="K434" s="104">
        <v>535</v>
      </c>
    </row>
    <row r="435" spans="1:11" ht="12.75">
      <c r="A435" s="16"/>
      <c r="B435" s="11"/>
      <c r="H435" s="6">
        <f>H434-B435</f>
        <v>0</v>
      </c>
      <c r="I435" s="26">
        <f t="shared" si="28"/>
        <v>0</v>
      </c>
      <c r="K435" s="104">
        <v>535</v>
      </c>
    </row>
    <row r="436" spans="1:11" ht="12.75">
      <c r="A436" s="16"/>
      <c r="B436" s="161">
        <v>9200</v>
      </c>
      <c r="C436" s="16" t="s">
        <v>239</v>
      </c>
      <c r="D436" s="16" t="s">
        <v>27</v>
      </c>
      <c r="E436" s="16" t="s">
        <v>41</v>
      </c>
      <c r="F436" s="34" t="s">
        <v>240</v>
      </c>
      <c r="G436" s="34" t="s">
        <v>134</v>
      </c>
      <c r="H436" s="6">
        <f>H435-B436</f>
        <v>-9200</v>
      </c>
      <c r="I436" s="26">
        <f t="shared" si="28"/>
        <v>17.19626168224299</v>
      </c>
      <c r="K436" s="104">
        <v>535</v>
      </c>
    </row>
    <row r="437" spans="1:11" ht="12.75">
      <c r="A437" s="16"/>
      <c r="B437" s="161">
        <v>7200</v>
      </c>
      <c r="C437" s="16" t="s">
        <v>241</v>
      </c>
      <c r="D437" s="16" t="s">
        <v>27</v>
      </c>
      <c r="E437" s="16" t="s">
        <v>41</v>
      </c>
      <c r="F437" s="34" t="s">
        <v>242</v>
      </c>
      <c r="G437" s="34" t="s">
        <v>152</v>
      </c>
      <c r="H437" s="6">
        <f>H436-B437</f>
        <v>-16400</v>
      </c>
      <c r="I437" s="26">
        <f t="shared" si="28"/>
        <v>13.457943925233645</v>
      </c>
      <c r="K437" s="104">
        <v>535</v>
      </c>
    </row>
    <row r="438" spans="1:11" s="68" customFormat="1" ht="12.75">
      <c r="A438" s="16"/>
      <c r="B438" s="111">
        <f>SUM(B436:B437)</f>
        <v>16400</v>
      </c>
      <c r="C438" s="15" t="s">
        <v>50</v>
      </c>
      <c r="D438" s="15"/>
      <c r="E438" s="15"/>
      <c r="F438" s="22"/>
      <c r="G438" s="22"/>
      <c r="H438" s="46">
        <v>0</v>
      </c>
      <c r="I438" s="67">
        <f t="shared" si="28"/>
        <v>30.654205607476637</v>
      </c>
      <c r="K438" s="104">
        <v>535</v>
      </c>
    </row>
    <row r="439" spans="1:11" ht="12.75">
      <c r="A439" s="16"/>
      <c r="B439" s="11"/>
      <c r="H439" s="6">
        <f aca="true" t="shared" si="29" ref="H439:H444">H438-B439</f>
        <v>0</v>
      </c>
      <c r="I439" s="26">
        <f t="shared" si="28"/>
        <v>0</v>
      </c>
      <c r="K439" s="104">
        <v>535</v>
      </c>
    </row>
    <row r="440" spans="1:11" ht="12.75">
      <c r="A440" s="16"/>
      <c r="B440" s="11"/>
      <c r="H440" s="6">
        <f t="shared" si="29"/>
        <v>0</v>
      </c>
      <c r="I440" s="26">
        <f t="shared" si="28"/>
        <v>0</v>
      </c>
      <c r="K440" s="104">
        <v>535</v>
      </c>
    </row>
    <row r="441" spans="1:11" ht="12.75">
      <c r="A441" s="16"/>
      <c r="B441" s="161">
        <v>700</v>
      </c>
      <c r="C441" s="16" t="s">
        <v>51</v>
      </c>
      <c r="D441" s="16" t="s">
        <v>27</v>
      </c>
      <c r="E441" s="16" t="s">
        <v>52</v>
      </c>
      <c r="F441" s="34" t="s">
        <v>240</v>
      </c>
      <c r="G441" s="34" t="s">
        <v>134</v>
      </c>
      <c r="H441" s="6">
        <f t="shared" si="29"/>
        <v>-700</v>
      </c>
      <c r="I441" s="26">
        <f t="shared" si="28"/>
        <v>1.308411214953271</v>
      </c>
      <c r="K441" s="104">
        <v>535</v>
      </c>
    </row>
    <row r="442" spans="1:11" ht="12.75">
      <c r="A442" s="16"/>
      <c r="B442" s="161">
        <v>1000</v>
      </c>
      <c r="C442" s="16" t="s">
        <v>51</v>
      </c>
      <c r="D442" s="16" t="s">
        <v>27</v>
      </c>
      <c r="E442" s="16" t="s">
        <v>52</v>
      </c>
      <c r="F442" s="34" t="s">
        <v>240</v>
      </c>
      <c r="G442" s="34" t="s">
        <v>134</v>
      </c>
      <c r="H442" s="6">
        <f t="shared" si="29"/>
        <v>-1700</v>
      </c>
      <c r="I442" s="26">
        <f t="shared" si="28"/>
        <v>1.8691588785046729</v>
      </c>
      <c r="K442" s="104">
        <v>535</v>
      </c>
    </row>
    <row r="443" spans="1:11" ht="12.75">
      <c r="A443" s="16"/>
      <c r="B443" s="161">
        <v>3500</v>
      </c>
      <c r="C443" s="16" t="s">
        <v>51</v>
      </c>
      <c r="D443" s="16" t="s">
        <v>27</v>
      </c>
      <c r="E443" s="16" t="s">
        <v>52</v>
      </c>
      <c r="F443" s="34" t="s">
        <v>240</v>
      </c>
      <c r="G443" s="34" t="s">
        <v>136</v>
      </c>
      <c r="H443" s="6">
        <f t="shared" si="29"/>
        <v>-5200</v>
      </c>
      <c r="I443" s="26">
        <f t="shared" si="28"/>
        <v>6.542056074766355</v>
      </c>
      <c r="K443" s="104">
        <v>535</v>
      </c>
    </row>
    <row r="444" spans="1:11" ht="12.75">
      <c r="A444" s="16"/>
      <c r="B444" s="161">
        <v>900</v>
      </c>
      <c r="C444" s="16" t="s">
        <v>51</v>
      </c>
      <c r="D444" s="16" t="s">
        <v>27</v>
      </c>
      <c r="E444" s="16" t="s">
        <v>52</v>
      </c>
      <c r="F444" s="34" t="s">
        <v>240</v>
      </c>
      <c r="G444" s="34" t="s">
        <v>152</v>
      </c>
      <c r="H444" s="6">
        <f t="shared" si="29"/>
        <v>-6100</v>
      </c>
      <c r="I444" s="26">
        <f t="shared" si="28"/>
        <v>1.6822429906542056</v>
      </c>
      <c r="K444" s="104">
        <v>535</v>
      </c>
    </row>
    <row r="445" spans="1:11" s="68" customFormat="1" ht="12.75">
      <c r="A445" s="16"/>
      <c r="B445" s="111">
        <f>SUM(B441:B444)</f>
        <v>6100</v>
      </c>
      <c r="C445" s="15"/>
      <c r="D445" s="15"/>
      <c r="E445" s="15" t="s">
        <v>52</v>
      </c>
      <c r="F445" s="22"/>
      <c r="G445" s="22"/>
      <c r="H445" s="46">
        <v>0</v>
      </c>
      <c r="I445" s="67">
        <f t="shared" si="28"/>
        <v>11.401869158878505</v>
      </c>
      <c r="K445" s="104">
        <v>535</v>
      </c>
    </row>
    <row r="446" spans="1:11" ht="12.75">
      <c r="A446" s="16"/>
      <c r="B446" s="11"/>
      <c r="H446" s="6">
        <f aca="true" t="shared" si="30" ref="H446:H451">H445-B446</f>
        <v>0</v>
      </c>
      <c r="I446" s="26">
        <f t="shared" si="28"/>
        <v>0</v>
      </c>
      <c r="K446" s="104">
        <v>535</v>
      </c>
    </row>
    <row r="447" spans="1:11" ht="12.75">
      <c r="A447" s="16"/>
      <c r="B447" s="11"/>
      <c r="H447" s="6">
        <f t="shared" si="30"/>
        <v>0</v>
      </c>
      <c r="I447" s="26">
        <f t="shared" si="28"/>
        <v>0</v>
      </c>
      <c r="K447" s="104">
        <v>535</v>
      </c>
    </row>
    <row r="448" spans="1:11" ht="12.75">
      <c r="A448" s="16"/>
      <c r="B448" s="247"/>
      <c r="H448" s="6">
        <f t="shared" si="30"/>
        <v>0</v>
      </c>
      <c r="I448" s="26">
        <f t="shared" si="28"/>
        <v>0</v>
      </c>
      <c r="K448" s="104">
        <v>535</v>
      </c>
    </row>
    <row r="449" spans="1:11" ht="12.75">
      <c r="A449" s="16"/>
      <c r="B449" s="161">
        <v>2000</v>
      </c>
      <c r="C449" s="16" t="s">
        <v>58</v>
      </c>
      <c r="D449" s="16" t="s">
        <v>27</v>
      </c>
      <c r="E449" s="16" t="s">
        <v>41</v>
      </c>
      <c r="F449" s="34" t="s">
        <v>240</v>
      </c>
      <c r="G449" s="34" t="s">
        <v>134</v>
      </c>
      <c r="H449" s="6">
        <f t="shared" si="30"/>
        <v>-2000</v>
      </c>
      <c r="I449" s="26">
        <f t="shared" si="28"/>
        <v>3.7383177570093458</v>
      </c>
      <c r="K449" s="104">
        <v>535</v>
      </c>
    </row>
    <row r="450" spans="1:11" ht="12.75">
      <c r="A450" s="16"/>
      <c r="B450" s="161">
        <v>2000</v>
      </c>
      <c r="C450" s="16" t="s">
        <v>58</v>
      </c>
      <c r="D450" s="16" t="s">
        <v>27</v>
      </c>
      <c r="E450" s="16" t="s">
        <v>41</v>
      </c>
      <c r="F450" s="34" t="s">
        <v>240</v>
      </c>
      <c r="G450" s="34" t="s">
        <v>136</v>
      </c>
      <c r="H450" s="6">
        <f t="shared" si="30"/>
        <v>-4000</v>
      </c>
      <c r="I450" s="26">
        <f t="shared" si="28"/>
        <v>3.7383177570093458</v>
      </c>
      <c r="K450" s="104">
        <v>535</v>
      </c>
    </row>
    <row r="451" spans="1:11" ht="12.75">
      <c r="A451" s="16"/>
      <c r="B451" s="161">
        <v>2000</v>
      </c>
      <c r="C451" s="16" t="s">
        <v>58</v>
      </c>
      <c r="D451" s="16" t="s">
        <v>27</v>
      </c>
      <c r="E451" s="16" t="s">
        <v>41</v>
      </c>
      <c r="F451" s="34" t="s">
        <v>240</v>
      </c>
      <c r="G451" s="34" t="s">
        <v>152</v>
      </c>
      <c r="H451" s="6">
        <f t="shared" si="30"/>
        <v>-6000</v>
      </c>
      <c r="I451" s="26">
        <f t="shared" si="28"/>
        <v>3.7383177570093458</v>
      </c>
      <c r="K451" s="104">
        <v>535</v>
      </c>
    </row>
    <row r="452" spans="1:11" s="68" customFormat="1" ht="12.75">
      <c r="A452" s="16"/>
      <c r="B452" s="111">
        <f>SUM(B449:B451)</f>
        <v>6000</v>
      </c>
      <c r="C452" s="51" t="s">
        <v>58</v>
      </c>
      <c r="D452" s="51"/>
      <c r="E452" s="51"/>
      <c r="F452" s="52"/>
      <c r="G452" s="52"/>
      <c r="H452" s="50">
        <v>0</v>
      </c>
      <c r="I452" s="67">
        <f t="shared" si="28"/>
        <v>11.214953271028037</v>
      </c>
      <c r="K452" s="104">
        <v>535</v>
      </c>
    </row>
    <row r="453" spans="1:11" ht="12.75">
      <c r="A453" s="16"/>
      <c r="B453" s="11"/>
      <c r="H453" s="6">
        <f>H452-B453</f>
        <v>0</v>
      </c>
      <c r="I453" s="26">
        <f t="shared" si="28"/>
        <v>0</v>
      </c>
      <c r="K453" s="104">
        <v>535</v>
      </c>
    </row>
    <row r="454" spans="1:11" ht="12.75">
      <c r="A454" s="16"/>
      <c r="B454" s="11"/>
      <c r="H454" s="6">
        <f>H453-B454</f>
        <v>0</v>
      </c>
      <c r="I454" s="26">
        <f t="shared" si="28"/>
        <v>0</v>
      </c>
      <c r="K454" s="104">
        <v>535</v>
      </c>
    </row>
    <row r="455" spans="1:11" ht="12.75">
      <c r="A455" s="16"/>
      <c r="B455" s="11"/>
      <c r="H455" s="6">
        <f>H454-B455</f>
        <v>0</v>
      </c>
      <c r="I455" s="26">
        <f t="shared" si="28"/>
        <v>0</v>
      </c>
      <c r="K455" s="104">
        <v>535</v>
      </c>
    </row>
    <row r="456" spans="1:11" s="68" customFormat="1" ht="12.75">
      <c r="A456" s="16"/>
      <c r="B456" s="111">
        <f>+B460+B467+B477+B482+B490+B495</f>
        <v>57850</v>
      </c>
      <c r="C456" s="47" t="s">
        <v>243</v>
      </c>
      <c r="D456" s="48" t="s">
        <v>951</v>
      </c>
      <c r="E456" s="47" t="s">
        <v>237</v>
      </c>
      <c r="F456" s="22"/>
      <c r="G456" s="22"/>
      <c r="H456" s="50">
        <f>H455-B456</f>
        <v>-57850</v>
      </c>
      <c r="I456" s="67">
        <f t="shared" si="28"/>
        <v>108.13084112149532</v>
      </c>
      <c r="K456" s="104">
        <v>535</v>
      </c>
    </row>
    <row r="457" spans="1:11" ht="12.75">
      <c r="A457" s="16"/>
      <c r="B457" s="11"/>
      <c r="H457" s="6">
        <v>0</v>
      </c>
      <c r="I457" s="26">
        <f t="shared" si="28"/>
        <v>0</v>
      </c>
      <c r="K457" s="104">
        <v>535</v>
      </c>
    </row>
    <row r="458" spans="1:11" ht="12.75">
      <c r="A458" s="16"/>
      <c r="B458" s="11">
        <v>5000</v>
      </c>
      <c r="C458" s="16" t="s">
        <v>31</v>
      </c>
      <c r="D458" s="1" t="s">
        <v>32</v>
      </c>
      <c r="E458" s="1" t="s">
        <v>33</v>
      </c>
      <c r="F458" s="55" t="s">
        <v>244</v>
      </c>
      <c r="G458" s="31" t="s">
        <v>140</v>
      </c>
      <c r="H458" s="6">
        <f>H457-B458</f>
        <v>-5000</v>
      </c>
      <c r="I458" s="26">
        <f t="shared" si="28"/>
        <v>9.345794392523365</v>
      </c>
      <c r="K458" s="104">
        <v>535</v>
      </c>
    </row>
    <row r="459" spans="1:11" ht="12.75">
      <c r="A459" s="16"/>
      <c r="B459" s="11">
        <v>2500</v>
      </c>
      <c r="C459" s="16" t="s">
        <v>31</v>
      </c>
      <c r="D459" s="1" t="s">
        <v>32</v>
      </c>
      <c r="E459" s="1" t="s">
        <v>33</v>
      </c>
      <c r="F459" s="55" t="s">
        <v>245</v>
      </c>
      <c r="G459" s="31" t="s">
        <v>215</v>
      </c>
      <c r="H459" s="6">
        <f>H458-B459</f>
        <v>-7500</v>
      </c>
      <c r="I459" s="26">
        <f t="shared" si="28"/>
        <v>4.672897196261682</v>
      </c>
      <c r="K459" s="104">
        <v>535</v>
      </c>
    </row>
    <row r="460" spans="1:11" s="68" customFormat="1" ht="12.75">
      <c r="A460" s="16"/>
      <c r="B460" s="111">
        <f>SUM(B458:B459)</f>
        <v>7500</v>
      </c>
      <c r="C460" s="15" t="s">
        <v>31</v>
      </c>
      <c r="D460" s="15"/>
      <c r="E460" s="15"/>
      <c r="F460" s="22"/>
      <c r="G460" s="22"/>
      <c r="H460" s="46">
        <v>0</v>
      </c>
      <c r="I460" s="67">
        <f t="shared" si="28"/>
        <v>14.018691588785046</v>
      </c>
      <c r="K460" s="104">
        <v>535</v>
      </c>
    </row>
    <row r="461" spans="1:11" s="19" customFormat="1" ht="12.75">
      <c r="A461" s="16"/>
      <c r="B461" s="11"/>
      <c r="C461" s="1"/>
      <c r="D461" s="1"/>
      <c r="E461" s="1"/>
      <c r="F461" s="31"/>
      <c r="G461" s="31"/>
      <c r="H461" s="6">
        <f aca="true" t="shared" si="31" ref="H461:H466">H460-B461</f>
        <v>0</v>
      </c>
      <c r="I461" s="45">
        <f t="shared" si="28"/>
        <v>0</v>
      </c>
      <c r="K461" s="104">
        <v>535</v>
      </c>
    </row>
    <row r="462" spans="1:11" ht="12.75">
      <c r="A462" s="16"/>
      <c r="B462" s="11"/>
      <c r="H462" s="6">
        <f t="shared" si="31"/>
        <v>0</v>
      </c>
      <c r="I462" s="26">
        <f t="shared" si="28"/>
        <v>0</v>
      </c>
      <c r="K462" s="104">
        <v>535</v>
      </c>
    </row>
    <row r="463" spans="1:11" ht="12.75">
      <c r="A463" s="16"/>
      <c r="B463" s="11"/>
      <c r="H463" s="6">
        <f t="shared" si="31"/>
        <v>0</v>
      </c>
      <c r="I463" s="26">
        <f t="shared" si="28"/>
        <v>0</v>
      </c>
      <c r="K463" s="104">
        <v>535</v>
      </c>
    </row>
    <row r="464" spans="1:11" ht="12.75">
      <c r="A464" s="16"/>
      <c r="B464" s="11">
        <v>7900</v>
      </c>
      <c r="C464" s="1" t="s">
        <v>246</v>
      </c>
      <c r="D464" s="1" t="s">
        <v>27</v>
      </c>
      <c r="E464" s="1" t="s">
        <v>41</v>
      </c>
      <c r="F464" s="31" t="s">
        <v>247</v>
      </c>
      <c r="G464" s="31" t="s">
        <v>248</v>
      </c>
      <c r="H464" s="6">
        <f t="shared" si="31"/>
        <v>-7900</v>
      </c>
      <c r="I464" s="26">
        <f t="shared" si="28"/>
        <v>14.766355140186915</v>
      </c>
      <c r="K464" s="104">
        <v>535</v>
      </c>
    </row>
    <row r="465" spans="1:12" ht="12.75">
      <c r="A465" s="16"/>
      <c r="B465" s="11">
        <v>7900</v>
      </c>
      <c r="C465" s="1" t="s">
        <v>249</v>
      </c>
      <c r="D465" s="1" t="s">
        <v>27</v>
      </c>
      <c r="E465" s="1" t="s">
        <v>41</v>
      </c>
      <c r="F465" s="31" t="s">
        <v>250</v>
      </c>
      <c r="G465" s="31" t="s">
        <v>251</v>
      </c>
      <c r="H465" s="6">
        <f t="shared" si="31"/>
        <v>-15800</v>
      </c>
      <c r="I465" s="26">
        <f t="shared" si="28"/>
        <v>14.766355140186915</v>
      </c>
      <c r="J465" s="41"/>
      <c r="K465" s="104">
        <v>535</v>
      </c>
      <c r="L465" s="44">
        <v>500</v>
      </c>
    </row>
    <row r="466" spans="1:11" ht="12.75">
      <c r="A466" s="16"/>
      <c r="B466" s="245">
        <v>8900</v>
      </c>
      <c r="C466" s="1" t="s">
        <v>241</v>
      </c>
      <c r="D466" s="1" t="s">
        <v>27</v>
      </c>
      <c r="E466" s="1" t="s">
        <v>41</v>
      </c>
      <c r="F466" s="31" t="s">
        <v>252</v>
      </c>
      <c r="G466" s="31" t="s">
        <v>215</v>
      </c>
      <c r="H466" s="6">
        <f t="shared" si="31"/>
        <v>-24700</v>
      </c>
      <c r="I466" s="26">
        <f t="shared" si="28"/>
        <v>16.635514018691588</v>
      </c>
      <c r="K466" s="104">
        <v>535</v>
      </c>
    </row>
    <row r="467" spans="1:11" s="68" customFormat="1" ht="12.75">
      <c r="A467" s="16"/>
      <c r="B467" s="111">
        <f>SUM(B464:B466)</f>
        <v>24700</v>
      </c>
      <c r="C467" s="15" t="s">
        <v>50</v>
      </c>
      <c r="D467" s="15"/>
      <c r="E467" s="15"/>
      <c r="F467" s="22"/>
      <c r="G467" s="22"/>
      <c r="H467" s="46">
        <v>0</v>
      </c>
      <c r="I467" s="67">
        <f aca="true" t="shared" si="32" ref="I467:I530">+B467/K467</f>
        <v>46.16822429906542</v>
      </c>
      <c r="K467" s="104">
        <v>535</v>
      </c>
    </row>
    <row r="468" spans="1:11" ht="12.75">
      <c r="A468" s="16"/>
      <c r="B468" s="247"/>
      <c r="H468" s="6">
        <f aca="true" t="shared" si="33" ref="H468:H476">H467-B468</f>
        <v>0</v>
      </c>
      <c r="I468" s="26">
        <f t="shared" si="32"/>
        <v>0</v>
      </c>
      <c r="K468" s="104">
        <v>535</v>
      </c>
    </row>
    <row r="469" spans="1:11" ht="12.75">
      <c r="A469" s="16"/>
      <c r="B469" s="11"/>
      <c r="H469" s="6">
        <f t="shared" si="33"/>
        <v>0</v>
      </c>
      <c r="I469" s="26">
        <f t="shared" si="32"/>
        <v>0</v>
      </c>
      <c r="K469" s="104">
        <v>535</v>
      </c>
    </row>
    <row r="470" spans="1:11" ht="12.75">
      <c r="A470" s="16"/>
      <c r="B470" s="11">
        <v>750</v>
      </c>
      <c r="C470" s="1" t="s">
        <v>51</v>
      </c>
      <c r="D470" s="1" t="s">
        <v>27</v>
      </c>
      <c r="E470" s="1" t="s">
        <v>52</v>
      </c>
      <c r="F470" s="31" t="s">
        <v>250</v>
      </c>
      <c r="G470" s="31" t="s">
        <v>248</v>
      </c>
      <c r="H470" s="6">
        <f t="shared" si="33"/>
        <v>-750</v>
      </c>
      <c r="I470" s="26">
        <f t="shared" si="32"/>
        <v>1.4018691588785046</v>
      </c>
      <c r="K470" s="104">
        <v>535</v>
      </c>
    </row>
    <row r="471" spans="1:11" ht="12.75">
      <c r="A471" s="16"/>
      <c r="B471" s="11">
        <v>2000</v>
      </c>
      <c r="C471" s="1" t="s">
        <v>51</v>
      </c>
      <c r="D471" s="1" t="s">
        <v>27</v>
      </c>
      <c r="E471" s="1" t="s">
        <v>52</v>
      </c>
      <c r="F471" s="31" t="s">
        <v>250</v>
      </c>
      <c r="G471" s="31" t="s">
        <v>251</v>
      </c>
      <c r="H471" s="6">
        <f t="shared" si="33"/>
        <v>-2750</v>
      </c>
      <c r="I471" s="26">
        <f t="shared" si="32"/>
        <v>3.7383177570093458</v>
      </c>
      <c r="K471" s="104">
        <v>535</v>
      </c>
    </row>
    <row r="472" spans="1:11" ht="12.75">
      <c r="A472" s="16"/>
      <c r="B472" s="161">
        <v>2000</v>
      </c>
      <c r="C472" s="16" t="s">
        <v>51</v>
      </c>
      <c r="D472" s="1" t="s">
        <v>27</v>
      </c>
      <c r="E472" s="1" t="s">
        <v>52</v>
      </c>
      <c r="F472" s="31" t="s">
        <v>250</v>
      </c>
      <c r="G472" s="31" t="s">
        <v>251</v>
      </c>
      <c r="H472" s="6">
        <f t="shared" si="33"/>
        <v>-4750</v>
      </c>
      <c r="I472" s="26">
        <f t="shared" si="32"/>
        <v>3.7383177570093458</v>
      </c>
      <c r="K472" s="104">
        <v>535</v>
      </c>
    </row>
    <row r="473" spans="1:11" ht="12.75">
      <c r="A473" s="16"/>
      <c r="B473" s="11">
        <v>2500</v>
      </c>
      <c r="C473" s="1" t="s">
        <v>51</v>
      </c>
      <c r="D473" s="1" t="s">
        <v>27</v>
      </c>
      <c r="E473" s="1" t="s">
        <v>52</v>
      </c>
      <c r="F473" s="31" t="s">
        <v>250</v>
      </c>
      <c r="G473" s="31" t="s">
        <v>215</v>
      </c>
      <c r="H473" s="6">
        <f t="shared" si="33"/>
        <v>-7250</v>
      </c>
      <c r="I473" s="26">
        <f t="shared" si="32"/>
        <v>4.672897196261682</v>
      </c>
      <c r="K473" s="104">
        <v>535</v>
      </c>
    </row>
    <row r="474" spans="1:11" ht="12.75">
      <c r="A474" s="16"/>
      <c r="B474" s="247">
        <v>900</v>
      </c>
      <c r="C474" s="1" t="s">
        <v>51</v>
      </c>
      <c r="D474" s="1" t="s">
        <v>27</v>
      </c>
      <c r="E474" s="1" t="s">
        <v>52</v>
      </c>
      <c r="F474" s="31" t="s">
        <v>250</v>
      </c>
      <c r="G474" s="31" t="s">
        <v>215</v>
      </c>
      <c r="H474" s="6">
        <f t="shared" si="33"/>
        <v>-8150</v>
      </c>
      <c r="I474" s="26">
        <f t="shared" si="32"/>
        <v>1.6822429906542056</v>
      </c>
      <c r="K474" s="104">
        <v>535</v>
      </c>
    </row>
    <row r="475" spans="1:11" ht="12.75">
      <c r="A475" s="16"/>
      <c r="B475" s="11">
        <v>5000</v>
      </c>
      <c r="C475" s="1" t="s">
        <v>51</v>
      </c>
      <c r="D475" s="1" t="s">
        <v>27</v>
      </c>
      <c r="E475" s="1" t="s">
        <v>52</v>
      </c>
      <c r="F475" s="31" t="s">
        <v>250</v>
      </c>
      <c r="G475" s="31" t="s">
        <v>215</v>
      </c>
      <c r="H475" s="6">
        <f t="shared" si="33"/>
        <v>-13150</v>
      </c>
      <c r="I475" s="26">
        <f t="shared" si="32"/>
        <v>9.345794392523365</v>
      </c>
      <c r="K475" s="104">
        <v>535</v>
      </c>
    </row>
    <row r="476" spans="1:11" ht="12.75">
      <c r="A476" s="16"/>
      <c r="B476" s="11">
        <v>900</v>
      </c>
      <c r="C476" s="1" t="s">
        <v>51</v>
      </c>
      <c r="D476" s="1" t="s">
        <v>27</v>
      </c>
      <c r="E476" s="1" t="s">
        <v>52</v>
      </c>
      <c r="F476" s="31" t="s">
        <v>250</v>
      </c>
      <c r="G476" s="31" t="s">
        <v>175</v>
      </c>
      <c r="H476" s="6">
        <f t="shared" si="33"/>
        <v>-14050</v>
      </c>
      <c r="I476" s="26">
        <f t="shared" si="32"/>
        <v>1.6822429906542056</v>
      </c>
      <c r="K476" s="104">
        <v>535</v>
      </c>
    </row>
    <row r="477" spans="1:11" s="68" customFormat="1" ht="12.75">
      <c r="A477" s="16"/>
      <c r="B477" s="111">
        <f>SUM(B470:B476)</f>
        <v>14050</v>
      </c>
      <c r="C477" s="15"/>
      <c r="D477" s="15"/>
      <c r="E477" s="15" t="s">
        <v>52</v>
      </c>
      <c r="F477" s="22"/>
      <c r="G477" s="22"/>
      <c r="H477" s="46">
        <v>0</v>
      </c>
      <c r="I477" s="67">
        <f t="shared" si="32"/>
        <v>26.261682242990656</v>
      </c>
      <c r="K477" s="104">
        <v>535</v>
      </c>
    </row>
    <row r="478" spans="1:11" ht="12.75">
      <c r="A478" s="16"/>
      <c r="B478" s="11"/>
      <c r="H478" s="6">
        <f>H477-B478</f>
        <v>0</v>
      </c>
      <c r="I478" s="26">
        <f t="shared" si="32"/>
        <v>0</v>
      </c>
      <c r="K478" s="104">
        <v>535</v>
      </c>
    </row>
    <row r="479" spans="1:11" ht="12.75">
      <c r="A479" s="16"/>
      <c r="B479" s="11"/>
      <c r="H479" s="6">
        <f>H478-B479</f>
        <v>0</v>
      </c>
      <c r="I479" s="26">
        <f t="shared" si="32"/>
        <v>0</v>
      </c>
      <c r="K479" s="104">
        <v>535</v>
      </c>
    </row>
    <row r="480" spans="1:11" ht="12.75">
      <c r="A480" s="16"/>
      <c r="B480" s="11"/>
      <c r="H480" s="6">
        <f>H479-B480</f>
        <v>0</v>
      </c>
      <c r="I480" s="26">
        <f t="shared" si="32"/>
        <v>0</v>
      </c>
      <c r="K480" s="104">
        <v>535</v>
      </c>
    </row>
    <row r="481" spans="1:11" ht="12.75">
      <c r="A481" s="16"/>
      <c r="B481" s="11">
        <v>2500</v>
      </c>
      <c r="C481" s="1" t="s">
        <v>54</v>
      </c>
      <c r="D481" s="1" t="s">
        <v>27</v>
      </c>
      <c r="E481" s="1" t="s">
        <v>41</v>
      </c>
      <c r="F481" s="31" t="s">
        <v>253</v>
      </c>
      <c r="G481" s="31" t="s">
        <v>215</v>
      </c>
      <c r="H481" s="6">
        <f>H480-B481</f>
        <v>-2500</v>
      </c>
      <c r="I481" s="26">
        <f t="shared" si="32"/>
        <v>4.672897196261682</v>
      </c>
      <c r="K481" s="104">
        <v>535</v>
      </c>
    </row>
    <row r="482" spans="1:11" s="68" customFormat="1" ht="12.75">
      <c r="A482" s="16"/>
      <c r="B482" s="111">
        <v>2500</v>
      </c>
      <c r="C482" s="15" t="s">
        <v>54</v>
      </c>
      <c r="D482" s="15"/>
      <c r="E482" s="15"/>
      <c r="F482" s="22"/>
      <c r="G482" s="22"/>
      <c r="H482" s="46">
        <v>0</v>
      </c>
      <c r="I482" s="67">
        <f t="shared" si="32"/>
        <v>4.672897196261682</v>
      </c>
      <c r="K482" s="104">
        <v>535</v>
      </c>
    </row>
    <row r="483" spans="1:11" ht="12.75">
      <c r="A483" s="16"/>
      <c r="B483" s="11"/>
      <c r="H483" s="6">
        <f aca="true" t="shared" si="34" ref="H483:H489">H482-B483</f>
        <v>0</v>
      </c>
      <c r="I483" s="26">
        <f t="shared" si="32"/>
        <v>0</v>
      </c>
      <c r="K483" s="104">
        <v>535</v>
      </c>
    </row>
    <row r="484" spans="1:11" ht="12.75">
      <c r="A484" s="16"/>
      <c r="B484" s="11"/>
      <c r="H484" s="6">
        <f t="shared" si="34"/>
        <v>0</v>
      </c>
      <c r="I484" s="26">
        <f t="shared" si="32"/>
        <v>0</v>
      </c>
      <c r="K484" s="104">
        <v>535</v>
      </c>
    </row>
    <row r="485" spans="1:11" ht="12.75">
      <c r="A485" s="16"/>
      <c r="B485" s="11"/>
      <c r="H485" s="6">
        <f t="shared" si="34"/>
        <v>0</v>
      </c>
      <c r="I485" s="26">
        <f t="shared" si="32"/>
        <v>0</v>
      </c>
      <c r="K485" s="104">
        <v>535</v>
      </c>
    </row>
    <row r="486" spans="1:11" ht="12.75">
      <c r="A486" s="16"/>
      <c r="B486" s="11">
        <v>2000</v>
      </c>
      <c r="C486" s="1" t="s">
        <v>58</v>
      </c>
      <c r="D486" s="1" t="s">
        <v>27</v>
      </c>
      <c r="E486" s="1" t="s">
        <v>41</v>
      </c>
      <c r="F486" s="31" t="s">
        <v>250</v>
      </c>
      <c r="G486" s="31" t="s">
        <v>248</v>
      </c>
      <c r="H486" s="6">
        <f t="shared" si="34"/>
        <v>-2000</v>
      </c>
      <c r="I486" s="26">
        <f t="shared" si="32"/>
        <v>3.7383177570093458</v>
      </c>
      <c r="K486" s="104">
        <v>535</v>
      </c>
    </row>
    <row r="487" spans="1:11" ht="12.75">
      <c r="A487" s="16"/>
      <c r="B487" s="11">
        <v>2000</v>
      </c>
      <c r="C487" s="1" t="s">
        <v>58</v>
      </c>
      <c r="D487" s="1" t="s">
        <v>27</v>
      </c>
      <c r="E487" s="1" t="s">
        <v>41</v>
      </c>
      <c r="F487" s="31" t="s">
        <v>250</v>
      </c>
      <c r="G487" s="31" t="s">
        <v>251</v>
      </c>
      <c r="H487" s="6">
        <f t="shared" si="34"/>
        <v>-4000</v>
      </c>
      <c r="I487" s="26">
        <f t="shared" si="32"/>
        <v>3.7383177570093458</v>
      </c>
      <c r="K487" s="104">
        <v>535</v>
      </c>
    </row>
    <row r="488" spans="1:11" ht="12.75">
      <c r="A488" s="16"/>
      <c r="B488" s="11">
        <v>2000</v>
      </c>
      <c r="C488" s="3" t="s">
        <v>58</v>
      </c>
      <c r="D488" s="1" t="s">
        <v>27</v>
      </c>
      <c r="E488" s="1" t="s">
        <v>41</v>
      </c>
      <c r="F488" s="31" t="s">
        <v>250</v>
      </c>
      <c r="G488" s="31" t="s">
        <v>215</v>
      </c>
      <c r="H488" s="6">
        <f t="shared" si="34"/>
        <v>-6000</v>
      </c>
      <c r="I488" s="26">
        <f t="shared" si="32"/>
        <v>3.7383177570093458</v>
      </c>
      <c r="K488" s="104">
        <v>535</v>
      </c>
    </row>
    <row r="489" spans="1:11" ht="12.75">
      <c r="A489" s="16"/>
      <c r="B489" s="11">
        <v>2000</v>
      </c>
      <c r="C489" s="1" t="s">
        <v>58</v>
      </c>
      <c r="D489" s="1" t="s">
        <v>27</v>
      </c>
      <c r="E489" s="1" t="s">
        <v>41</v>
      </c>
      <c r="F489" s="31" t="s">
        <v>250</v>
      </c>
      <c r="G489" s="31" t="s">
        <v>175</v>
      </c>
      <c r="H489" s="6">
        <f t="shared" si="34"/>
        <v>-8000</v>
      </c>
      <c r="I489" s="26">
        <f t="shared" si="32"/>
        <v>3.7383177570093458</v>
      </c>
      <c r="K489" s="104">
        <v>535</v>
      </c>
    </row>
    <row r="490" spans="1:11" s="68" customFormat="1" ht="12.75">
      <c r="A490" s="16"/>
      <c r="B490" s="111">
        <f>SUM(B486:B489)</f>
        <v>8000</v>
      </c>
      <c r="C490" s="15" t="s">
        <v>58</v>
      </c>
      <c r="D490" s="15"/>
      <c r="E490" s="15"/>
      <c r="F490" s="22"/>
      <c r="G490" s="22"/>
      <c r="H490" s="46">
        <v>0</v>
      </c>
      <c r="I490" s="67">
        <f t="shared" si="32"/>
        <v>14.953271028037383</v>
      </c>
      <c r="K490" s="104">
        <v>535</v>
      </c>
    </row>
    <row r="491" spans="1:11" ht="12.75">
      <c r="A491" s="16"/>
      <c r="B491" s="11"/>
      <c r="H491" s="6">
        <f>H490-B491</f>
        <v>0</v>
      </c>
      <c r="I491" s="26">
        <f t="shared" si="32"/>
        <v>0</v>
      </c>
      <c r="K491" s="104">
        <v>535</v>
      </c>
    </row>
    <row r="492" spans="1:11" ht="12.75">
      <c r="A492" s="16"/>
      <c r="B492" s="11"/>
      <c r="H492" s="6">
        <f>H491-B492</f>
        <v>0</v>
      </c>
      <c r="I492" s="26">
        <f t="shared" si="32"/>
        <v>0</v>
      </c>
      <c r="K492" s="104">
        <v>535</v>
      </c>
    </row>
    <row r="493" spans="1:11" ht="12.75">
      <c r="A493" s="16"/>
      <c r="B493" s="11"/>
      <c r="H493" s="6">
        <f>H492-B493</f>
        <v>0</v>
      </c>
      <c r="I493" s="26">
        <f t="shared" si="32"/>
        <v>0</v>
      </c>
      <c r="K493" s="104">
        <v>535</v>
      </c>
    </row>
    <row r="494" spans="1:11" ht="12.75">
      <c r="A494" s="16"/>
      <c r="B494" s="11">
        <v>1100</v>
      </c>
      <c r="C494" s="1" t="s">
        <v>59</v>
      </c>
      <c r="D494" s="1" t="s">
        <v>27</v>
      </c>
      <c r="E494" s="1" t="s">
        <v>60</v>
      </c>
      <c r="F494" s="31" t="s">
        <v>250</v>
      </c>
      <c r="G494" s="31" t="s">
        <v>251</v>
      </c>
      <c r="H494" s="6">
        <f>H493-B494</f>
        <v>-1100</v>
      </c>
      <c r="I494" s="26">
        <f t="shared" si="32"/>
        <v>2.05607476635514</v>
      </c>
      <c r="K494" s="104">
        <v>535</v>
      </c>
    </row>
    <row r="495" spans="1:11" s="68" customFormat="1" ht="12.75">
      <c r="A495" s="16"/>
      <c r="B495" s="111">
        <v>1100</v>
      </c>
      <c r="C495" s="15"/>
      <c r="D495" s="15"/>
      <c r="E495" s="15" t="s">
        <v>60</v>
      </c>
      <c r="F495" s="22"/>
      <c r="G495" s="22"/>
      <c r="H495" s="46">
        <v>0</v>
      </c>
      <c r="I495" s="67">
        <f t="shared" si="32"/>
        <v>2.05607476635514</v>
      </c>
      <c r="K495" s="104">
        <v>535</v>
      </c>
    </row>
    <row r="496" spans="1:11" ht="12.75">
      <c r="A496" s="16"/>
      <c r="B496" s="11"/>
      <c r="H496" s="6">
        <f>H495-B496</f>
        <v>0</v>
      </c>
      <c r="I496" s="26">
        <f t="shared" si="32"/>
        <v>0</v>
      </c>
      <c r="K496" s="104">
        <v>535</v>
      </c>
    </row>
    <row r="497" spans="1:11" ht="12.75">
      <c r="A497" s="16"/>
      <c r="B497" s="11"/>
      <c r="H497" s="6">
        <f>H496-B497</f>
        <v>0</v>
      </c>
      <c r="I497" s="26">
        <f t="shared" si="32"/>
        <v>0</v>
      </c>
      <c r="K497" s="104">
        <v>535</v>
      </c>
    </row>
    <row r="498" spans="1:11" ht="12.75">
      <c r="A498" s="16"/>
      <c r="B498" s="11"/>
      <c r="H498" s="6">
        <f>H497-B498</f>
        <v>0</v>
      </c>
      <c r="I498" s="26">
        <f t="shared" si="32"/>
        <v>0</v>
      </c>
      <c r="K498" s="104">
        <v>535</v>
      </c>
    </row>
    <row r="499" spans="1:11" s="68" customFormat="1" ht="12.75">
      <c r="A499" s="16"/>
      <c r="B499" s="111">
        <f>+B507+B512+B519+B523+B528+B532</f>
        <v>46750</v>
      </c>
      <c r="C499" s="47" t="s">
        <v>254</v>
      </c>
      <c r="D499" s="48" t="s">
        <v>952</v>
      </c>
      <c r="E499" s="47" t="s">
        <v>237</v>
      </c>
      <c r="F499" s="22"/>
      <c r="G499" s="22"/>
      <c r="H499" s="46">
        <f>H498-B499</f>
        <v>-46750</v>
      </c>
      <c r="I499" s="67">
        <f t="shared" si="32"/>
        <v>87.38317757009345</v>
      </c>
      <c r="K499" s="104">
        <v>535</v>
      </c>
    </row>
    <row r="500" spans="1:11" ht="12.75">
      <c r="A500" s="16"/>
      <c r="B500" s="11"/>
      <c r="H500" s="6">
        <v>0</v>
      </c>
      <c r="I500" s="26">
        <f t="shared" si="32"/>
        <v>0</v>
      </c>
      <c r="K500" s="104">
        <v>535</v>
      </c>
    </row>
    <row r="501" spans="1:11" ht="12.75">
      <c r="A501" s="16"/>
      <c r="B501" s="11"/>
      <c r="H501" s="6">
        <f aca="true" t="shared" si="35" ref="H501:H506">H500-B501</f>
        <v>0</v>
      </c>
      <c r="I501" s="26">
        <f t="shared" si="32"/>
        <v>0</v>
      </c>
      <c r="K501" s="104">
        <v>535</v>
      </c>
    </row>
    <row r="502" spans="1:11" ht="12.75">
      <c r="A502" s="16"/>
      <c r="B502" s="11">
        <v>5000</v>
      </c>
      <c r="C502" s="1" t="s">
        <v>31</v>
      </c>
      <c r="D502" s="1" t="s">
        <v>32</v>
      </c>
      <c r="E502" s="1" t="s">
        <v>33</v>
      </c>
      <c r="F502" s="49" t="s">
        <v>255</v>
      </c>
      <c r="G502" s="31" t="s">
        <v>256</v>
      </c>
      <c r="H502" s="6">
        <f t="shared" si="35"/>
        <v>-5000</v>
      </c>
      <c r="I502" s="26">
        <f t="shared" si="32"/>
        <v>9.345794392523365</v>
      </c>
      <c r="K502" s="104">
        <v>535</v>
      </c>
    </row>
    <row r="503" spans="1:11" ht="12.75">
      <c r="A503" s="16"/>
      <c r="B503" s="11">
        <v>2500</v>
      </c>
      <c r="C503" s="1" t="s">
        <v>31</v>
      </c>
      <c r="D503" s="1" t="s">
        <v>32</v>
      </c>
      <c r="E503" s="1" t="s">
        <v>33</v>
      </c>
      <c r="F503" s="55" t="s">
        <v>257</v>
      </c>
      <c r="G503" s="31" t="s">
        <v>258</v>
      </c>
      <c r="H503" s="6">
        <f t="shared" si="35"/>
        <v>-7500</v>
      </c>
      <c r="I503" s="26">
        <f t="shared" si="32"/>
        <v>4.672897196261682</v>
      </c>
      <c r="K503" s="104">
        <v>535</v>
      </c>
    </row>
    <row r="504" spans="1:11" ht="12.75">
      <c r="A504" s="16"/>
      <c r="B504" s="161">
        <v>5000</v>
      </c>
      <c r="C504" s="16" t="s">
        <v>14</v>
      </c>
      <c r="D504" s="16" t="s">
        <v>27</v>
      </c>
      <c r="E504" s="16" t="s">
        <v>28</v>
      </c>
      <c r="F504" s="34" t="s">
        <v>259</v>
      </c>
      <c r="G504" s="34" t="s">
        <v>220</v>
      </c>
      <c r="H504" s="6">
        <f t="shared" si="35"/>
        <v>-12500</v>
      </c>
      <c r="I504" s="26">
        <f t="shared" si="32"/>
        <v>9.345794392523365</v>
      </c>
      <c r="K504" s="104">
        <v>535</v>
      </c>
    </row>
    <row r="505" spans="1:11" ht="12.75">
      <c r="A505" s="16"/>
      <c r="B505" s="11">
        <v>1050</v>
      </c>
      <c r="C505" s="1" t="s">
        <v>14</v>
      </c>
      <c r="D505" s="1" t="s">
        <v>27</v>
      </c>
      <c r="E505" s="1" t="s">
        <v>28</v>
      </c>
      <c r="F505" s="31" t="s">
        <v>260</v>
      </c>
      <c r="G505" s="31" t="s">
        <v>256</v>
      </c>
      <c r="H505" s="6">
        <f t="shared" si="35"/>
        <v>-13550</v>
      </c>
      <c r="I505" s="26">
        <f t="shared" si="32"/>
        <v>1.9626168224299065</v>
      </c>
      <c r="K505" s="104">
        <v>535</v>
      </c>
    </row>
    <row r="506" spans="1:11" ht="12.75">
      <c r="A506" s="16"/>
      <c r="B506" s="11">
        <v>2500</v>
      </c>
      <c r="C506" s="1" t="s">
        <v>14</v>
      </c>
      <c r="D506" s="1" t="s">
        <v>32</v>
      </c>
      <c r="E506" s="1" t="s">
        <v>33</v>
      </c>
      <c r="F506" s="31" t="s">
        <v>261</v>
      </c>
      <c r="G506" s="31" t="s">
        <v>258</v>
      </c>
      <c r="H506" s="6">
        <f t="shared" si="35"/>
        <v>-16050</v>
      </c>
      <c r="I506" s="26">
        <f t="shared" si="32"/>
        <v>4.672897196261682</v>
      </c>
      <c r="K506" s="104">
        <v>535</v>
      </c>
    </row>
    <row r="507" spans="1:11" s="68" customFormat="1" ht="12.75">
      <c r="A507" s="16"/>
      <c r="B507" s="111">
        <f>SUM(B502:B506)</f>
        <v>16050</v>
      </c>
      <c r="C507" s="15" t="s">
        <v>31</v>
      </c>
      <c r="D507" s="15"/>
      <c r="E507" s="15"/>
      <c r="F507" s="22"/>
      <c r="G507" s="22"/>
      <c r="H507" s="46">
        <v>0</v>
      </c>
      <c r="I507" s="67">
        <f t="shared" si="32"/>
        <v>30</v>
      </c>
      <c r="K507" s="104">
        <v>535</v>
      </c>
    </row>
    <row r="508" spans="1:11" ht="12.75">
      <c r="A508" s="16"/>
      <c r="B508" s="11"/>
      <c r="H508" s="6">
        <f>H507-B508</f>
        <v>0</v>
      </c>
      <c r="I508" s="26">
        <f t="shared" si="32"/>
        <v>0</v>
      </c>
      <c r="K508" s="104">
        <v>535</v>
      </c>
    </row>
    <row r="509" spans="1:11" ht="12.75">
      <c r="A509" s="16"/>
      <c r="B509" s="11"/>
      <c r="H509" s="6">
        <f>H508-B509</f>
        <v>0</v>
      </c>
      <c r="I509" s="26">
        <f t="shared" si="32"/>
        <v>0</v>
      </c>
      <c r="K509" s="104">
        <v>535</v>
      </c>
    </row>
    <row r="510" spans="1:11" ht="12.75">
      <c r="A510" s="16"/>
      <c r="B510" s="161">
        <v>3200</v>
      </c>
      <c r="C510" s="16" t="s">
        <v>262</v>
      </c>
      <c r="D510" s="16" t="s">
        <v>27</v>
      </c>
      <c r="E510" s="16" t="s">
        <v>41</v>
      </c>
      <c r="F510" s="31" t="s">
        <v>263</v>
      </c>
      <c r="G510" s="34" t="s">
        <v>220</v>
      </c>
      <c r="H510" s="6">
        <f>H509-B510</f>
        <v>-3200</v>
      </c>
      <c r="I510" s="26">
        <f t="shared" si="32"/>
        <v>5.981308411214953</v>
      </c>
      <c r="K510" s="104">
        <v>535</v>
      </c>
    </row>
    <row r="511" spans="1:11" ht="12.75">
      <c r="A511" s="16"/>
      <c r="B511" s="11">
        <v>10900</v>
      </c>
      <c r="C511" s="1" t="s">
        <v>264</v>
      </c>
      <c r="D511" s="1" t="s">
        <v>27</v>
      </c>
      <c r="E511" s="1" t="s">
        <v>41</v>
      </c>
      <c r="F511" s="31" t="s">
        <v>265</v>
      </c>
      <c r="G511" s="31" t="s">
        <v>256</v>
      </c>
      <c r="H511" s="6">
        <f>H510-B511</f>
        <v>-14100</v>
      </c>
      <c r="I511" s="26">
        <f t="shared" si="32"/>
        <v>20.373831775700936</v>
      </c>
      <c r="K511" s="104">
        <v>535</v>
      </c>
    </row>
    <row r="512" spans="1:11" s="68" customFormat="1" ht="12.75">
      <c r="A512" s="16"/>
      <c r="B512" s="111">
        <f>SUM(B510:B511)</f>
        <v>14100</v>
      </c>
      <c r="C512" s="15" t="s">
        <v>50</v>
      </c>
      <c r="D512" s="15"/>
      <c r="E512" s="15"/>
      <c r="F512" s="22"/>
      <c r="G512" s="22"/>
      <c r="H512" s="46">
        <v>0</v>
      </c>
      <c r="I512" s="67">
        <f t="shared" si="32"/>
        <v>26.35514018691589</v>
      </c>
      <c r="K512" s="104">
        <v>535</v>
      </c>
    </row>
    <row r="513" spans="1:11" ht="12.75">
      <c r="A513" s="16"/>
      <c r="B513" s="11"/>
      <c r="H513" s="6">
        <f aca="true" t="shared" si="36" ref="H513:H518">H512-B513</f>
        <v>0</v>
      </c>
      <c r="I513" s="26">
        <f t="shared" si="32"/>
        <v>0</v>
      </c>
      <c r="K513" s="104">
        <v>535</v>
      </c>
    </row>
    <row r="514" spans="1:11" ht="12.75">
      <c r="A514" s="16"/>
      <c r="B514" s="11"/>
      <c r="H514" s="6">
        <f t="shared" si="36"/>
        <v>0</v>
      </c>
      <c r="I514" s="26">
        <f t="shared" si="32"/>
        <v>0</v>
      </c>
      <c r="K514" s="104">
        <v>535</v>
      </c>
    </row>
    <row r="515" spans="1:11" ht="12.75">
      <c r="A515" s="16"/>
      <c r="B515" s="11">
        <v>600</v>
      </c>
      <c r="C515" s="1" t="s">
        <v>51</v>
      </c>
      <c r="D515" s="1" t="s">
        <v>27</v>
      </c>
      <c r="E515" s="1" t="s">
        <v>52</v>
      </c>
      <c r="F515" s="31" t="s">
        <v>260</v>
      </c>
      <c r="G515" s="31" t="s">
        <v>256</v>
      </c>
      <c r="H515" s="6">
        <f t="shared" si="36"/>
        <v>-600</v>
      </c>
      <c r="I515" s="26">
        <f t="shared" si="32"/>
        <v>1.1214953271028036</v>
      </c>
      <c r="K515" s="104">
        <v>535</v>
      </c>
    </row>
    <row r="516" spans="1:11" ht="12.75">
      <c r="A516" s="16"/>
      <c r="B516" s="11">
        <v>3000</v>
      </c>
      <c r="C516" s="1" t="s">
        <v>51</v>
      </c>
      <c r="D516" s="1" t="s">
        <v>27</v>
      </c>
      <c r="E516" s="1" t="s">
        <v>52</v>
      </c>
      <c r="F516" s="31" t="s">
        <v>260</v>
      </c>
      <c r="G516" s="31" t="s">
        <v>256</v>
      </c>
      <c r="H516" s="6">
        <f t="shared" si="36"/>
        <v>-3600</v>
      </c>
      <c r="I516" s="26">
        <f t="shared" si="32"/>
        <v>5.607476635514018</v>
      </c>
      <c r="K516" s="104">
        <v>535</v>
      </c>
    </row>
    <row r="517" spans="1:11" ht="12.75">
      <c r="A517" s="16"/>
      <c r="B517" s="11">
        <v>3000</v>
      </c>
      <c r="C517" s="1" t="s">
        <v>51</v>
      </c>
      <c r="D517" s="1" t="s">
        <v>27</v>
      </c>
      <c r="E517" s="1" t="s">
        <v>52</v>
      </c>
      <c r="F517" s="31" t="s">
        <v>260</v>
      </c>
      <c r="G517" s="31" t="s">
        <v>256</v>
      </c>
      <c r="H517" s="6">
        <f t="shared" si="36"/>
        <v>-6600</v>
      </c>
      <c r="I517" s="26">
        <f t="shared" si="32"/>
        <v>5.607476635514018</v>
      </c>
      <c r="K517" s="104">
        <v>535</v>
      </c>
    </row>
    <row r="518" spans="1:11" ht="12.75">
      <c r="A518" s="16"/>
      <c r="B518" s="11">
        <v>1000</v>
      </c>
      <c r="C518" s="1" t="s">
        <v>51</v>
      </c>
      <c r="D518" s="1" t="s">
        <v>27</v>
      </c>
      <c r="E518" s="1" t="s">
        <v>52</v>
      </c>
      <c r="F518" s="31" t="s">
        <v>260</v>
      </c>
      <c r="G518" s="31" t="s">
        <v>258</v>
      </c>
      <c r="H518" s="6">
        <f t="shared" si="36"/>
        <v>-7600</v>
      </c>
      <c r="I518" s="26">
        <f t="shared" si="32"/>
        <v>1.8691588785046729</v>
      </c>
      <c r="K518" s="104">
        <v>535</v>
      </c>
    </row>
    <row r="519" spans="1:11" s="68" customFormat="1" ht="12.75">
      <c r="A519" s="16"/>
      <c r="B519" s="111">
        <f>SUM(B515:B518)</f>
        <v>7600</v>
      </c>
      <c r="C519" s="15" t="s">
        <v>51</v>
      </c>
      <c r="D519" s="15"/>
      <c r="E519" s="15"/>
      <c r="F519" s="22"/>
      <c r="G519" s="22"/>
      <c r="H519" s="46">
        <v>0</v>
      </c>
      <c r="I519" s="67">
        <f t="shared" si="32"/>
        <v>14.205607476635514</v>
      </c>
      <c r="K519" s="104">
        <v>535</v>
      </c>
    </row>
    <row r="520" spans="1:11" ht="12.75">
      <c r="A520" s="16"/>
      <c r="B520" s="11"/>
      <c r="H520" s="6">
        <f>H519-B520</f>
        <v>0</v>
      </c>
      <c r="I520" s="26">
        <f t="shared" si="32"/>
        <v>0</v>
      </c>
      <c r="K520" s="104">
        <v>535</v>
      </c>
    </row>
    <row r="521" spans="1:11" ht="12.75">
      <c r="A521" s="16"/>
      <c r="B521" s="11"/>
      <c r="H521" s="6">
        <f>H520-B521</f>
        <v>0</v>
      </c>
      <c r="I521" s="26">
        <f t="shared" si="32"/>
        <v>0</v>
      </c>
      <c r="K521" s="104">
        <v>535</v>
      </c>
    </row>
    <row r="522" spans="1:11" ht="12.75">
      <c r="A522" s="16"/>
      <c r="B522" s="161">
        <v>4000</v>
      </c>
      <c r="C522" s="1" t="s">
        <v>54</v>
      </c>
      <c r="D522" s="1" t="s">
        <v>27</v>
      </c>
      <c r="E522" s="1" t="s">
        <v>41</v>
      </c>
      <c r="F522" s="31" t="s">
        <v>266</v>
      </c>
      <c r="G522" s="31" t="s">
        <v>220</v>
      </c>
      <c r="H522" s="6">
        <f>H521-B522</f>
        <v>-4000</v>
      </c>
      <c r="I522" s="26">
        <f t="shared" si="32"/>
        <v>7.4766355140186915</v>
      </c>
      <c r="K522" s="104">
        <v>535</v>
      </c>
    </row>
    <row r="523" spans="1:11" s="68" customFormat="1" ht="12.75">
      <c r="A523" s="16"/>
      <c r="B523" s="111">
        <v>4000</v>
      </c>
      <c r="C523" s="15" t="s">
        <v>54</v>
      </c>
      <c r="D523" s="15"/>
      <c r="E523" s="15"/>
      <c r="F523" s="22"/>
      <c r="G523" s="22"/>
      <c r="H523" s="46">
        <v>0</v>
      </c>
      <c r="I523" s="67">
        <f t="shared" si="32"/>
        <v>7.4766355140186915</v>
      </c>
      <c r="K523" s="104">
        <v>535</v>
      </c>
    </row>
    <row r="524" spans="1:11" ht="12.75">
      <c r="A524" s="16"/>
      <c r="B524" s="11"/>
      <c r="H524" s="6">
        <f>H523-B524</f>
        <v>0</v>
      </c>
      <c r="I524" s="26">
        <f t="shared" si="32"/>
        <v>0</v>
      </c>
      <c r="K524" s="104">
        <v>535</v>
      </c>
    </row>
    <row r="525" spans="1:11" ht="12.75">
      <c r="A525" s="16"/>
      <c r="B525" s="11"/>
      <c r="H525" s="6">
        <f>H524-B525</f>
        <v>0</v>
      </c>
      <c r="I525" s="26">
        <f t="shared" si="32"/>
        <v>0</v>
      </c>
      <c r="K525" s="104">
        <v>535</v>
      </c>
    </row>
    <row r="526" spans="1:11" ht="12.75">
      <c r="A526" s="16"/>
      <c r="B526" s="11">
        <v>2000</v>
      </c>
      <c r="C526" s="1" t="s">
        <v>58</v>
      </c>
      <c r="D526" s="1" t="s">
        <v>27</v>
      </c>
      <c r="E526" s="1" t="s">
        <v>41</v>
      </c>
      <c r="F526" s="31" t="s">
        <v>260</v>
      </c>
      <c r="G526" s="31" t="s">
        <v>256</v>
      </c>
      <c r="H526" s="6">
        <f>H525-B526</f>
        <v>-2000</v>
      </c>
      <c r="I526" s="26">
        <f t="shared" si="32"/>
        <v>3.7383177570093458</v>
      </c>
      <c r="K526" s="104">
        <v>535</v>
      </c>
    </row>
    <row r="527" spans="1:11" ht="12.75">
      <c r="A527" s="16"/>
      <c r="B527" s="11">
        <v>2000</v>
      </c>
      <c r="C527" s="1" t="s">
        <v>58</v>
      </c>
      <c r="D527" s="1" t="s">
        <v>27</v>
      </c>
      <c r="E527" s="1" t="s">
        <v>41</v>
      </c>
      <c r="F527" s="31" t="s">
        <v>260</v>
      </c>
      <c r="G527" s="31" t="s">
        <v>258</v>
      </c>
      <c r="H527" s="6">
        <f>H526-B527</f>
        <v>-4000</v>
      </c>
      <c r="I527" s="26">
        <f t="shared" si="32"/>
        <v>3.7383177570093458</v>
      </c>
      <c r="K527" s="104">
        <v>535</v>
      </c>
    </row>
    <row r="528" spans="1:11" s="68" customFormat="1" ht="12.75">
      <c r="A528" s="16"/>
      <c r="B528" s="111">
        <f>SUM(B526:B527)</f>
        <v>4000</v>
      </c>
      <c r="C528" s="15" t="s">
        <v>58</v>
      </c>
      <c r="D528" s="15"/>
      <c r="E528" s="15"/>
      <c r="F528" s="22"/>
      <c r="G528" s="22"/>
      <c r="H528" s="46">
        <v>0</v>
      </c>
      <c r="I528" s="67">
        <f t="shared" si="32"/>
        <v>7.4766355140186915</v>
      </c>
      <c r="K528" s="104">
        <v>535</v>
      </c>
    </row>
    <row r="529" spans="1:11" ht="12.75">
      <c r="A529" s="16"/>
      <c r="B529" s="11"/>
      <c r="H529" s="6">
        <f>H528-B529</f>
        <v>0</v>
      </c>
      <c r="I529" s="26">
        <f t="shared" si="32"/>
        <v>0</v>
      </c>
      <c r="K529" s="104">
        <v>535</v>
      </c>
    </row>
    <row r="530" spans="1:11" ht="12.75">
      <c r="A530" s="16"/>
      <c r="B530" s="11"/>
      <c r="H530" s="6">
        <f>H529-B530</f>
        <v>0</v>
      </c>
      <c r="I530" s="26">
        <f t="shared" si="32"/>
        <v>0</v>
      </c>
      <c r="K530" s="104">
        <v>535</v>
      </c>
    </row>
    <row r="531" spans="1:11" ht="12.75">
      <c r="A531" s="16"/>
      <c r="B531" s="11">
        <v>1000</v>
      </c>
      <c r="C531" s="1" t="s">
        <v>59</v>
      </c>
      <c r="D531" s="1" t="s">
        <v>27</v>
      </c>
      <c r="E531" s="1" t="s">
        <v>85</v>
      </c>
      <c r="F531" s="31" t="s">
        <v>260</v>
      </c>
      <c r="G531" s="31" t="s">
        <v>256</v>
      </c>
      <c r="H531" s="6">
        <f>H530-B531</f>
        <v>-1000</v>
      </c>
      <c r="I531" s="26">
        <f aca="true" t="shared" si="37" ref="I531:I594">+B531/K531</f>
        <v>1.8691588785046729</v>
      </c>
      <c r="K531" s="104">
        <v>535</v>
      </c>
    </row>
    <row r="532" spans="1:11" s="68" customFormat="1" ht="12.75">
      <c r="A532" s="16"/>
      <c r="B532" s="111">
        <v>1000</v>
      </c>
      <c r="C532" s="15"/>
      <c r="D532" s="15"/>
      <c r="E532" s="15" t="s">
        <v>85</v>
      </c>
      <c r="F532" s="22"/>
      <c r="G532" s="22"/>
      <c r="H532" s="46">
        <v>0</v>
      </c>
      <c r="I532" s="67">
        <f t="shared" si="37"/>
        <v>1.8691588785046729</v>
      </c>
      <c r="K532" s="104">
        <v>535</v>
      </c>
    </row>
    <row r="533" spans="1:11" ht="12.75">
      <c r="A533" s="16"/>
      <c r="B533" s="11"/>
      <c r="H533" s="6">
        <f>H532-B533</f>
        <v>0</v>
      </c>
      <c r="I533" s="26">
        <f t="shared" si="37"/>
        <v>0</v>
      </c>
      <c r="K533" s="104">
        <v>535</v>
      </c>
    </row>
    <row r="534" spans="1:11" ht="12.75">
      <c r="A534" s="16"/>
      <c r="B534" s="11"/>
      <c r="H534" s="6">
        <f>H533-B534</f>
        <v>0</v>
      </c>
      <c r="I534" s="26">
        <f t="shared" si="37"/>
        <v>0</v>
      </c>
      <c r="K534" s="104">
        <v>535</v>
      </c>
    </row>
    <row r="535" spans="1:11" ht="12.75">
      <c r="A535" s="16"/>
      <c r="B535" s="11"/>
      <c r="H535" s="6">
        <f>H534-B535</f>
        <v>0</v>
      </c>
      <c r="I535" s="26">
        <f t="shared" si="37"/>
        <v>0</v>
      </c>
      <c r="K535" s="104">
        <v>535</v>
      </c>
    </row>
    <row r="536" spans="1:11" s="68" customFormat="1" ht="12.75">
      <c r="A536" s="16"/>
      <c r="B536" s="111">
        <f>+B542+B548+B556+B562+B569</f>
        <v>59850</v>
      </c>
      <c r="C536" s="47" t="s">
        <v>267</v>
      </c>
      <c r="D536" s="48" t="s">
        <v>268</v>
      </c>
      <c r="E536" s="47" t="s">
        <v>237</v>
      </c>
      <c r="F536" s="22"/>
      <c r="G536" s="22"/>
      <c r="H536" s="46">
        <f>H535-B536</f>
        <v>-59850</v>
      </c>
      <c r="I536" s="67">
        <f t="shared" si="37"/>
        <v>111.86915887850468</v>
      </c>
      <c r="K536" s="104">
        <v>535</v>
      </c>
    </row>
    <row r="537" spans="1:11" ht="12.75">
      <c r="A537" s="16"/>
      <c r="B537" s="11"/>
      <c r="H537" s="6">
        <v>0</v>
      </c>
      <c r="I537" s="26">
        <f t="shared" si="37"/>
        <v>0</v>
      </c>
      <c r="K537" s="104">
        <v>535</v>
      </c>
    </row>
    <row r="538" spans="1:11" ht="12.75">
      <c r="A538" s="16"/>
      <c r="B538" s="11"/>
      <c r="H538" s="6">
        <f>H537-B538</f>
        <v>0</v>
      </c>
      <c r="I538" s="26">
        <f t="shared" si="37"/>
        <v>0</v>
      </c>
      <c r="K538" s="104">
        <v>535</v>
      </c>
    </row>
    <row r="539" spans="1:11" ht="12.75">
      <c r="A539" s="16"/>
      <c r="B539" s="11">
        <v>2500</v>
      </c>
      <c r="C539" s="1" t="s">
        <v>31</v>
      </c>
      <c r="D539" s="1" t="s">
        <v>32</v>
      </c>
      <c r="E539" s="1" t="s">
        <v>33</v>
      </c>
      <c r="F539" s="55" t="s">
        <v>269</v>
      </c>
      <c r="G539" s="31" t="s">
        <v>270</v>
      </c>
      <c r="H539" s="6">
        <f>H538-B539</f>
        <v>-2500</v>
      </c>
      <c r="I539" s="26">
        <f t="shared" si="37"/>
        <v>4.672897196261682</v>
      </c>
      <c r="K539" s="104">
        <v>535</v>
      </c>
    </row>
    <row r="540" spans="1:11" ht="12.75">
      <c r="A540" s="16"/>
      <c r="B540" s="11">
        <v>5000</v>
      </c>
      <c r="C540" s="1" t="s">
        <v>31</v>
      </c>
      <c r="D540" s="1" t="s">
        <v>32</v>
      </c>
      <c r="E540" s="1" t="s">
        <v>33</v>
      </c>
      <c r="F540" s="55" t="s">
        <v>271</v>
      </c>
      <c r="G540" s="31" t="s">
        <v>142</v>
      </c>
      <c r="H540" s="6">
        <f>H539-B540</f>
        <v>-7500</v>
      </c>
      <c r="I540" s="26">
        <f t="shared" si="37"/>
        <v>9.345794392523365</v>
      </c>
      <c r="K540" s="104">
        <v>535</v>
      </c>
    </row>
    <row r="541" spans="1:11" ht="12.75">
      <c r="A541" s="16"/>
      <c r="B541" s="11">
        <v>1350</v>
      </c>
      <c r="C541" s="1" t="s">
        <v>14</v>
      </c>
      <c r="D541" s="1" t="s">
        <v>27</v>
      </c>
      <c r="E541" s="1" t="s">
        <v>28</v>
      </c>
      <c r="F541" s="31" t="s">
        <v>272</v>
      </c>
      <c r="G541" s="31" t="s">
        <v>144</v>
      </c>
      <c r="H541" s="6">
        <f>H540-B541</f>
        <v>-8850</v>
      </c>
      <c r="I541" s="26">
        <f t="shared" si="37"/>
        <v>2.5233644859813085</v>
      </c>
      <c r="K541" s="104">
        <v>535</v>
      </c>
    </row>
    <row r="542" spans="1:11" s="68" customFormat="1" ht="12.75">
      <c r="A542" s="16"/>
      <c r="B542" s="111">
        <f>SUM(B539:B541)</f>
        <v>8850</v>
      </c>
      <c r="C542" s="15" t="s">
        <v>31</v>
      </c>
      <c r="D542" s="15"/>
      <c r="E542" s="15"/>
      <c r="F542" s="22"/>
      <c r="G542" s="22"/>
      <c r="H542" s="46">
        <v>0</v>
      </c>
      <c r="I542" s="67">
        <f t="shared" si="37"/>
        <v>16.542056074766354</v>
      </c>
      <c r="K542" s="104">
        <v>535</v>
      </c>
    </row>
    <row r="543" spans="1:11" ht="12.75">
      <c r="A543" s="16"/>
      <c r="B543" s="161"/>
      <c r="C543" s="16"/>
      <c r="D543" s="16"/>
      <c r="E543" s="16"/>
      <c r="F543" s="34"/>
      <c r="G543" s="34"/>
      <c r="H543" s="6">
        <f>H542-B543</f>
        <v>0</v>
      </c>
      <c r="I543" s="26">
        <f t="shared" si="37"/>
        <v>0</v>
      </c>
      <c r="K543" s="104">
        <v>535</v>
      </c>
    </row>
    <row r="544" spans="1:11" ht="12.75">
      <c r="A544" s="16"/>
      <c r="B544" s="11"/>
      <c r="H544" s="6">
        <f>H543-B544</f>
        <v>0</v>
      </c>
      <c r="I544" s="26">
        <f t="shared" si="37"/>
        <v>0</v>
      </c>
      <c r="K544" s="104">
        <v>535</v>
      </c>
    </row>
    <row r="545" spans="1:11" ht="12.75">
      <c r="A545" s="16"/>
      <c r="B545" s="11">
        <v>5000</v>
      </c>
      <c r="C545" s="1" t="s">
        <v>273</v>
      </c>
      <c r="D545" s="1" t="s">
        <v>27</v>
      </c>
      <c r="E545" s="1" t="s">
        <v>41</v>
      </c>
      <c r="F545" s="31" t="s">
        <v>274</v>
      </c>
      <c r="G545" s="31" t="s">
        <v>270</v>
      </c>
      <c r="H545" s="6">
        <f>H544-B545</f>
        <v>-5000</v>
      </c>
      <c r="I545" s="26">
        <f t="shared" si="37"/>
        <v>9.345794392523365</v>
      </c>
      <c r="K545" s="104">
        <v>535</v>
      </c>
    </row>
    <row r="546" spans="1:11" ht="12.75">
      <c r="A546" s="16"/>
      <c r="B546" s="11">
        <v>8200</v>
      </c>
      <c r="C546" s="56" t="s">
        <v>275</v>
      </c>
      <c r="D546" s="1" t="s">
        <v>27</v>
      </c>
      <c r="E546" s="1" t="s">
        <v>41</v>
      </c>
      <c r="F546" s="31" t="s">
        <v>276</v>
      </c>
      <c r="G546" s="31" t="s">
        <v>142</v>
      </c>
      <c r="H546" s="6">
        <f>H545-B546</f>
        <v>-13200</v>
      </c>
      <c r="I546" s="26">
        <f t="shared" si="37"/>
        <v>15.327102803738319</v>
      </c>
      <c r="K546" s="104">
        <v>535</v>
      </c>
    </row>
    <row r="547" spans="1:11" ht="12.75">
      <c r="A547" s="16"/>
      <c r="B547" s="11">
        <v>10400</v>
      </c>
      <c r="C547" s="1" t="s">
        <v>277</v>
      </c>
      <c r="D547" s="1" t="s">
        <v>27</v>
      </c>
      <c r="E547" s="1" t="s">
        <v>41</v>
      </c>
      <c r="F547" s="31" t="s">
        <v>272</v>
      </c>
      <c r="G547" s="31" t="s">
        <v>144</v>
      </c>
      <c r="H547" s="6">
        <f>H546-B547</f>
        <v>-23600</v>
      </c>
      <c r="I547" s="26">
        <f t="shared" si="37"/>
        <v>19.439252336448597</v>
      </c>
      <c r="K547" s="104">
        <v>535</v>
      </c>
    </row>
    <row r="548" spans="1:11" s="68" customFormat="1" ht="12.75">
      <c r="A548" s="16"/>
      <c r="B548" s="111">
        <f>SUM(B545:B547)</f>
        <v>23600</v>
      </c>
      <c r="C548" s="15" t="s">
        <v>50</v>
      </c>
      <c r="D548" s="15"/>
      <c r="E548" s="15"/>
      <c r="F548" s="22"/>
      <c r="G548" s="22"/>
      <c r="H548" s="46">
        <v>0</v>
      </c>
      <c r="I548" s="67">
        <f t="shared" si="37"/>
        <v>44.11214953271028</v>
      </c>
      <c r="K548" s="104">
        <v>535</v>
      </c>
    </row>
    <row r="549" spans="1:11" ht="12.75">
      <c r="A549" s="16"/>
      <c r="B549" s="11"/>
      <c r="H549" s="6">
        <f aca="true" t="shared" si="38" ref="H549:H555">H548-B549</f>
        <v>0</v>
      </c>
      <c r="I549" s="26">
        <f t="shared" si="37"/>
        <v>0</v>
      </c>
      <c r="K549" s="104">
        <v>535</v>
      </c>
    </row>
    <row r="550" spans="1:11" ht="12.75">
      <c r="A550" s="16"/>
      <c r="B550" s="11"/>
      <c r="H550" s="6">
        <f t="shared" si="38"/>
        <v>0</v>
      </c>
      <c r="I550" s="26">
        <f t="shared" si="37"/>
        <v>0</v>
      </c>
      <c r="K550" s="104">
        <v>535</v>
      </c>
    </row>
    <row r="551" spans="1:11" ht="12.75">
      <c r="A551" s="16"/>
      <c r="B551" s="11">
        <v>900</v>
      </c>
      <c r="C551" s="1" t="s">
        <v>51</v>
      </c>
      <c r="D551" s="1" t="s">
        <v>27</v>
      </c>
      <c r="E551" s="1" t="s">
        <v>52</v>
      </c>
      <c r="F551" s="31" t="s">
        <v>272</v>
      </c>
      <c r="G551" s="31" t="s">
        <v>270</v>
      </c>
      <c r="H551" s="6">
        <f t="shared" si="38"/>
        <v>-900</v>
      </c>
      <c r="I551" s="26">
        <f t="shared" si="37"/>
        <v>1.6822429906542056</v>
      </c>
      <c r="K551" s="104">
        <v>535</v>
      </c>
    </row>
    <row r="552" spans="1:11" ht="12.75">
      <c r="A552" s="16"/>
      <c r="B552" s="11">
        <v>800</v>
      </c>
      <c r="C552" s="1" t="s">
        <v>51</v>
      </c>
      <c r="D552" s="1" t="s">
        <v>27</v>
      </c>
      <c r="E552" s="1" t="s">
        <v>52</v>
      </c>
      <c r="F552" s="31" t="s">
        <v>272</v>
      </c>
      <c r="G552" s="31" t="s">
        <v>142</v>
      </c>
      <c r="H552" s="6">
        <f t="shared" si="38"/>
        <v>-1700</v>
      </c>
      <c r="I552" s="26">
        <f t="shared" si="37"/>
        <v>1.4953271028037383</v>
      </c>
      <c r="K552" s="104">
        <v>535</v>
      </c>
    </row>
    <row r="553" spans="1:11" ht="12.75">
      <c r="A553" s="16"/>
      <c r="B553" s="11">
        <v>2300</v>
      </c>
      <c r="C553" s="1" t="s">
        <v>51</v>
      </c>
      <c r="D553" s="1" t="s">
        <v>27</v>
      </c>
      <c r="E553" s="1" t="s">
        <v>52</v>
      </c>
      <c r="F553" s="31" t="s">
        <v>272</v>
      </c>
      <c r="G553" s="31" t="s">
        <v>163</v>
      </c>
      <c r="H553" s="6">
        <f t="shared" si="38"/>
        <v>-4000</v>
      </c>
      <c r="I553" s="26">
        <f t="shared" si="37"/>
        <v>4.299065420560748</v>
      </c>
      <c r="K553" s="104">
        <v>535</v>
      </c>
    </row>
    <row r="554" spans="1:11" ht="12.75">
      <c r="A554" s="16"/>
      <c r="B554" s="11">
        <v>2000</v>
      </c>
      <c r="C554" s="1" t="s">
        <v>51</v>
      </c>
      <c r="D554" s="1" t="s">
        <v>27</v>
      </c>
      <c r="E554" s="1" t="s">
        <v>52</v>
      </c>
      <c r="F554" s="31" t="s">
        <v>272</v>
      </c>
      <c r="G554" s="31" t="s">
        <v>163</v>
      </c>
      <c r="H554" s="6">
        <f t="shared" si="38"/>
        <v>-6000</v>
      </c>
      <c r="I554" s="26">
        <f t="shared" si="37"/>
        <v>3.7383177570093458</v>
      </c>
      <c r="K554" s="104">
        <v>535</v>
      </c>
    </row>
    <row r="555" spans="1:11" ht="12.75">
      <c r="A555" s="16"/>
      <c r="B555" s="11">
        <v>1400</v>
      </c>
      <c r="C555" s="1" t="s">
        <v>51</v>
      </c>
      <c r="D555" s="1" t="s">
        <v>27</v>
      </c>
      <c r="E555" s="1" t="s">
        <v>52</v>
      </c>
      <c r="F555" s="31" t="s">
        <v>272</v>
      </c>
      <c r="G555" s="31" t="s">
        <v>144</v>
      </c>
      <c r="H555" s="6">
        <f t="shared" si="38"/>
        <v>-7400</v>
      </c>
      <c r="I555" s="26">
        <f t="shared" si="37"/>
        <v>2.616822429906542</v>
      </c>
      <c r="K555" s="104">
        <v>535</v>
      </c>
    </row>
    <row r="556" spans="1:11" s="68" customFormat="1" ht="12.75">
      <c r="A556" s="16"/>
      <c r="B556" s="111">
        <f>SUM(B551:B555)</f>
        <v>7400</v>
      </c>
      <c r="C556" s="15"/>
      <c r="D556" s="15"/>
      <c r="E556" s="15" t="s">
        <v>52</v>
      </c>
      <c r="F556" s="22"/>
      <c r="G556" s="22"/>
      <c r="H556" s="46">
        <v>0</v>
      </c>
      <c r="I556" s="67">
        <f t="shared" si="37"/>
        <v>13.83177570093458</v>
      </c>
      <c r="K556" s="104">
        <v>535</v>
      </c>
    </row>
    <row r="557" spans="1:11" ht="12.75">
      <c r="A557" s="16"/>
      <c r="B557" s="11"/>
      <c r="H557" s="6">
        <f>H556-B557</f>
        <v>0</v>
      </c>
      <c r="I557" s="26">
        <f t="shared" si="37"/>
        <v>0</v>
      </c>
      <c r="K557" s="104">
        <v>535</v>
      </c>
    </row>
    <row r="558" spans="1:11" ht="12.75">
      <c r="A558" s="16"/>
      <c r="B558" s="11"/>
      <c r="H558" s="6">
        <f>H557-B558</f>
        <v>0</v>
      </c>
      <c r="I558" s="26">
        <f t="shared" si="37"/>
        <v>0</v>
      </c>
      <c r="K558" s="104">
        <v>535</v>
      </c>
    </row>
    <row r="559" spans="1:11" ht="12.75">
      <c r="A559" s="16"/>
      <c r="B559" s="11">
        <v>4000</v>
      </c>
      <c r="C559" s="1" t="s">
        <v>54</v>
      </c>
      <c r="D559" s="1" t="s">
        <v>27</v>
      </c>
      <c r="E559" s="1" t="s">
        <v>41</v>
      </c>
      <c r="F559" s="31" t="s">
        <v>278</v>
      </c>
      <c r="G559" s="31" t="s">
        <v>270</v>
      </c>
      <c r="H559" s="6">
        <f>H558-B559</f>
        <v>-4000</v>
      </c>
      <c r="I559" s="26">
        <f t="shared" si="37"/>
        <v>7.4766355140186915</v>
      </c>
      <c r="K559" s="104">
        <v>535</v>
      </c>
    </row>
    <row r="560" spans="1:11" ht="12.75">
      <c r="A560" s="16"/>
      <c r="B560" s="11">
        <v>4000</v>
      </c>
      <c r="C560" s="1" t="s">
        <v>54</v>
      </c>
      <c r="D560" s="1" t="s">
        <v>27</v>
      </c>
      <c r="E560" s="1" t="s">
        <v>41</v>
      </c>
      <c r="F560" s="31" t="s">
        <v>279</v>
      </c>
      <c r="G560" s="31" t="s">
        <v>142</v>
      </c>
      <c r="H560" s="6">
        <f>H559-B560</f>
        <v>-8000</v>
      </c>
      <c r="I560" s="26">
        <f t="shared" si="37"/>
        <v>7.4766355140186915</v>
      </c>
      <c r="K560" s="104">
        <v>535</v>
      </c>
    </row>
    <row r="561" spans="1:11" ht="12.75">
      <c r="A561" s="16"/>
      <c r="B561" s="11">
        <v>4000</v>
      </c>
      <c r="C561" s="1" t="s">
        <v>54</v>
      </c>
      <c r="D561" s="1" t="s">
        <v>27</v>
      </c>
      <c r="E561" s="1" t="s">
        <v>41</v>
      </c>
      <c r="F561" s="31" t="s">
        <v>280</v>
      </c>
      <c r="G561" s="31" t="s">
        <v>163</v>
      </c>
      <c r="H561" s="6">
        <f>H560-B561</f>
        <v>-12000</v>
      </c>
      <c r="I561" s="26">
        <f t="shared" si="37"/>
        <v>7.4766355140186915</v>
      </c>
      <c r="K561" s="104">
        <v>535</v>
      </c>
    </row>
    <row r="562" spans="1:11" s="68" customFormat="1" ht="12.75">
      <c r="A562" s="16"/>
      <c r="B562" s="111">
        <f>SUM(B559:B561)</f>
        <v>12000</v>
      </c>
      <c r="C562" s="15" t="s">
        <v>54</v>
      </c>
      <c r="D562" s="15"/>
      <c r="E562" s="15"/>
      <c r="F562" s="22"/>
      <c r="G562" s="22"/>
      <c r="H562" s="46">
        <v>0</v>
      </c>
      <c r="I562" s="67">
        <f t="shared" si="37"/>
        <v>22.429906542056074</v>
      </c>
      <c r="K562" s="104">
        <v>535</v>
      </c>
    </row>
    <row r="563" spans="1:11" ht="12.75">
      <c r="A563" s="16"/>
      <c r="B563" s="11"/>
      <c r="H563" s="6">
        <f aca="true" t="shared" si="39" ref="H563:H568">H562-B563</f>
        <v>0</v>
      </c>
      <c r="I563" s="26">
        <f t="shared" si="37"/>
        <v>0</v>
      </c>
      <c r="K563" s="104">
        <v>535</v>
      </c>
    </row>
    <row r="564" spans="1:11" ht="12.75">
      <c r="A564" s="16"/>
      <c r="B564" s="11"/>
      <c r="H564" s="6">
        <f t="shared" si="39"/>
        <v>0</v>
      </c>
      <c r="I564" s="26">
        <f t="shared" si="37"/>
        <v>0</v>
      </c>
      <c r="K564" s="104">
        <v>535</v>
      </c>
    </row>
    <row r="565" spans="1:11" ht="12.75">
      <c r="A565" s="16"/>
      <c r="B565" s="11">
        <v>2000</v>
      </c>
      <c r="C565" s="1" t="s">
        <v>58</v>
      </c>
      <c r="D565" s="1" t="s">
        <v>27</v>
      </c>
      <c r="E565" s="1" t="s">
        <v>41</v>
      </c>
      <c r="F565" s="31" t="s">
        <v>272</v>
      </c>
      <c r="G565" s="31" t="s">
        <v>270</v>
      </c>
      <c r="H565" s="6">
        <f t="shared" si="39"/>
        <v>-2000</v>
      </c>
      <c r="I565" s="26">
        <f t="shared" si="37"/>
        <v>3.7383177570093458</v>
      </c>
      <c r="K565" s="104">
        <v>535</v>
      </c>
    </row>
    <row r="566" spans="1:11" ht="12.75">
      <c r="A566" s="16"/>
      <c r="B566" s="11">
        <v>2000</v>
      </c>
      <c r="C566" s="1" t="s">
        <v>58</v>
      </c>
      <c r="D566" s="1" t="s">
        <v>27</v>
      </c>
      <c r="E566" s="1" t="s">
        <v>41</v>
      </c>
      <c r="F566" s="31" t="s">
        <v>272</v>
      </c>
      <c r="G566" s="31" t="s">
        <v>142</v>
      </c>
      <c r="H566" s="6">
        <f t="shared" si="39"/>
        <v>-4000</v>
      </c>
      <c r="I566" s="26">
        <f t="shared" si="37"/>
        <v>3.7383177570093458</v>
      </c>
      <c r="K566" s="104">
        <v>535</v>
      </c>
    </row>
    <row r="567" spans="1:11" ht="12.75">
      <c r="A567" s="16"/>
      <c r="B567" s="11">
        <v>2000</v>
      </c>
      <c r="C567" s="1" t="s">
        <v>58</v>
      </c>
      <c r="D567" s="1" t="s">
        <v>27</v>
      </c>
      <c r="E567" s="1" t="s">
        <v>41</v>
      </c>
      <c r="F567" s="31" t="s">
        <v>272</v>
      </c>
      <c r="G567" s="31" t="s">
        <v>163</v>
      </c>
      <c r="H567" s="6">
        <f t="shared" si="39"/>
        <v>-6000</v>
      </c>
      <c r="I567" s="26">
        <f t="shared" si="37"/>
        <v>3.7383177570093458</v>
      </c>
      <c r="K567" s="104">
        <v>535</v>
      </c>
    </row>
    <row r="568" spans="1:11" ht="12.75">
      <c r="A568" s="16"/>
      <c r="B568" s="11">
        <v>2000</v>
      </c>
      <c r="C568" s="1" t="s">
        <v>58</v>
      </c>
      <c r="D568" s="1" t="s">
        <v>27</v>
      </c>
      <c r="E568" s="1" t="s">
        <v>41</v>
      </c>
      <c r="F568" s="31" t="s">
        <v>272</v>
      </c>
      <c r="G568" s="31" t="s">
        <v>144</v>
      </c>
      <c r="H568" s="6">
        <f t="shared" si="39"/>
        <v>-8000</v>
      </c>
      <c r="I568" s="26">
        <f t="shared" si="37"/>
        <v>3.7383177570093458</v>
      </c>
      <c r="K568" s="104">
        <v>535</v>
      </c>
    </row>
    <row r="569" spans="1:11" s="68" customFormat="1" ht="12.75">
      <c r="A569" s="16"/>
      <c r="B569" s="111">
        <f>SUM(B565:B568)</f>
        <v>8000</v>
      </c>
      <c r="C569" s="15" t="s">
        <v>58</v>
      </c>
      <c r="D569" s="15"/>
      <c r="E569" s="15"/>
      <c r="F569" s="22"/>
      <c r="G569" s="22"/>
      <c r="H569" s="46">
        <v>0</v>
      </c>
      <c r="I569" s="67">
        <f t="shared" si="37"/>
        <v>14.953271028037383</v>
      </c>
      <c r="K569" s="104">
        <v>535</v>
      </c>
    </row>
    <row r="570" spans="1:11" ht="12.75">
      <c r="A570" s="16"/>
      <c r="B570" s="11"/>
      <c r="H570" s="6">
        <f>H569-B570</f>
        <v>0</v>
      </c>
      <c r="I570" s="26">
        <f t="shared" si="37"/>
        <v>0</v>
      </c>
      <c r="K570" s="104">
        <v>535</v>
      </c>
    </row>
    <row r="571" spans="1:11" ht="12.75">
      <c r="A571" s="16"/>
      <c r="B571" s="11"/>
      <c r="H571" s="6">
        <v>0</v>
      </c>
      <c r="I571" s="26">
        <f t="shared" si="37"/>
        <v>0</v>
      </c>
      <c r="K571" s="104">
        <v>535</v>
      </c>
    </row>
    <row r="572" spans="1:11" ht="12.75">
      <c r="A572" s="16"/>
      <c r="B572" s="11"/>
      <c r="H572" s="6">
        <f>H564-B572</f>
        <v>0</v>
      </c>
      <c r="I572" s="26">
        <f t="shared" si="37"/>
        <v>0</v>
      </c>
      <c r="K572" s="104">
        <v>535</v>
      </c>
    </row>
    <row r="573" spans="1:11" s="68" customFormat="1" ht="12.75">
      <c r="A573" s="16"/>
      <c r="B573" s="111">
        <f>+B578+B587+B593+B597+B602+B606</f>
        <v>33300</v>
      </c>
      <c r="C573" s="47" t="s">
        <v>281</v>
      </c>
      <c r="D573" s="48" t="s">
        <v>953</v>
      </c>
      <c r="E573" s="47" t="s">
        <v>282</v>
      </c>
      <c r="F573" s="22"/>
      <c r="G573" s="22"/>
      <c r="H573" s="46">
        <f>H524-B573</f>
        <v>-33300</v>
      </c>
      <c r="I573" s="67">
        <f t="shared" si="37"/>
        <v>62.242990654205606</v>
      </c>
      <c r="K573" s="104">
        <v>535</v>
      </c>
    </row>
    <row r="574" spans="1:11" ht="12.75">
      <c r="A574" s="16"/>
      <c r="B574" s="11"/>
      <c r="H574" s="6">
        <v>0</v>
      </c>
      <c r="I574" s="26">
        <f t="shared" si="37"/>
        <v>0</v>
      </c>
      <c r="K574" s="104">
        <v>535</v>
      </c>
    </row>
    <row r="575" spans="1:11" ht="12.75">
      <c r="A575" s="16"/>
      <c r="B575" s="11"/>
      <c r="H575" s="6">
        <f>H574-B575</f>
        <v>0</v>
      </c>
      <c r="I575" s="26">
        <f t="shared" si="37"/>
        <v>0</v>
      </c>
      <c r="K575" s="104">
        <v>535</v>
      </c>
    </row>
    <row r="576" spans="1:11" ht="12.75">
      <c r="A576" s="16"/>
      <c r="B576" s="11">
        <v>5000</v>
      </c>
      <c r="C576" s="1" t="s">
        <v>14</v>
      </c>
      <c r="D576" s="1" t="s">
        <v>27</v>
      </c>
      <c r="E576" s="1" t="s">
        <v>28</v>
      </c>
      <c r="F576" s="31" t="s">
        <v>283</v>
      </c>
      <c r="G576" s="31" t="s">
        <v>152</v>
      </c>
      <c r="H576" s="6">
        <f>H575-B576</f>
        <v>-5000</v>
      </c>
      <c r="I576" s="26">
        <f t="shared" si="37"/>
        <v>9.345794392523365</v>
      </c>
      <c r="K576" s="104">
        <v>535</v>
      </c>
    </row>
    <row r="577" spans="1:11" ht="12.75">
      <c r="A577" s="16"/>
      <c r="B577" s="161">
        <v>2500</v>
      </c>
      <c r="C577" s="16" t="s">
        <v>14</v>
      </c>
      <c r="D577" s="16" t="s">
        <v>27</v>
      </c>
      <c r="E577" s="16" t="s">
        <v>28</v>
      </c>
      <c r="F577" s="34" t="s">
        <v>284</v>
      </c>
      <c r="G577" s="34" t="s">
        <v>140</v>
      </c>
      <c r="H577" s="6">
        <f>H576-B577</f>
        <v>-7500</v>
      </c>
      <c r="I577" s="26">
        <f t="shared" si="37"/>
        <v>4.672897196261682</v>
      </c>
      <c r="K577" s="104">
        <v>535</v>
      </c>
    </row>
    <row r="578" spans="1:11" s="68" customFormat="1" ht="12.75">
      <c r="A578" s="16"/>
      <c r="B578" s="111">
        <f>SUM(B576:B577)</f>
        <v>7500</v>
      </c>
      <c r="C578" s="15" t="s">
        <v>31</v>
      </c>
      <c r="D578" s="15"/>
      <c r="E578" s="15"/>
      <c r="F578" s="22"/>
      <c r="G578" s="22"/>
      <c r="H578" s="46">
        <v>0</v>
      </c>
      <c r="I578" s="67">
        <f t="shared" si="37"/>
        <v>14.018691588785046</v>
      </c>
      <c r="K578" s="104">
        <v>535</v>
      </c>
    </row>
    <row r="579" spans="1:11" ht="12.75">
      <c r="A579" s="16"/>
      <c r="B579" s="11"/>
      <c r="H579" s="6">
        <f aca="true" t="shared" si="40" ref="H579:H586">H578-B579</f>
        <v>0</v>
      </c>
      <c r="I579" s="26">
        <f t="shared" si="37"/>
        <v>0</v>
      </c>
      <c r="K579" s="104">
        <v>535</v>
      </c>
    </row>
    <row r="580" spans="1:11" ht="12.75">
      <c r="A580" s="16"/>
      <c r="B580" s="11"/>
      <c r="H580" s="6">
        <f t="shared" si="40"/>
        <v>0</v>
      </c>
      <c r="I580" s="26">
        <f t="shared" si="37"/>
        <v>0</v>
      </c>
      <c r="K580" s="104">
        <v>535</v>
      </c>
    </row>
    <row r="581" spans="1:11" ht="12.75">
      <c r="A581" s="16"/>
      <c r="B581" s="11">
        <v>2500</v>
      </c>
      <c r="C581" s="1" t="s">
        <v>285</v>
      </c>
      <c r="D581" s="1" t="s">
        <v>27</v>
      </c>
      <c r="E581" s="1" t="s">
        <v>41</v>
      </c>
      <c r="F581" s="31" t="s">
        <v>286</v>
      </c>
      <c r="G581" s="31" t="s">
        <v>152</v>
      </c>
      <c r="H581" s="6">
        <f t="shared" si="40"/>
        <v>-2500</v>
      </c>
      <c r="I581" s="26">
        <f t="shared" si="37"/>
        <v>4.672897196261682</v>
      </c>
      <c r="K581" s="104">
        <v>535</v>
      </c>
    </row>
    <row r="582" spans="1:11" ht="12.75">
      <c r="A582" s="16"/>
      <c r="B582" s="11">
        <v>1500</v>
      </c>
      <c r="C582" s="1" t="s">
        <v>287</v>
      </c>
      <c r="D582" s="1" t="s">
        <v>27</v>
      </c>
      <c r="E582" s="1" t="s">
        <v>41</v>
      </c>
      <c r="F582" s="31" t="s">
        <v>288</v>
      </c>
      <c r="G582" s="31" t="s">
        <v>152</v>
      </c>
      <c r="H582" s="6">
        <f t="shared" si="40"/>
        <v>-4000</v>
      </c>
      <c r="I582" s="26">
        <f t="shared" si="37"/>
        <v>2.803738317757009</v>
      </c>
      <c r="K582" s="104">
        <v>535</v>
      </c>
    </row>
    <row r="583" spans="1:11" ht="12.75">
      <c r="A583" s="16"/>
      <c r="B583" s="11">
        <v>2500</v>
      </c>
      <c r="C583" s="1" t="s">
        <v>289</v>
      </c>
      <c r="D583" s="1" t="s">
        <v>27</v>
      </c>
      <c r="E583" s="1" t="s">
        <v>41</v>
      </c>
      <c r="F583" s="31" t="s">
        <v>290</v>
      </c>
      <c r="G583" s="31" t="s">
        <v>140</v>
      </c>
      <c r="H583" s="6">
        <f t="shared" si="40"/>
        <v>-6500</v>
      </c>
      <c r="I583" s="26">
        <f t="shared" si="37"/>
        <v>4.672897196261682</v>
      </c>
      <c r="K583" s="104">
        <v>535</v>
      </c>
    </row>
    <row r="584" spans="1:11" ht="12.75">
      <c r="A584" s="16"/>
      <c r="B584" s="11">
        <v>2500</v>
      </c>
      <c r="C584" s="1" t="s">
        <v>291</v>
      </c>
      <c r="D584" s="1" t="s">
        <v>27</v>
      </c>
      <c r="E584" s="1" t="s">
        <v>41</v>
      </c>
      <c r="F584" s="31" t="s">
        <v>292</v>
      </c>
      <c r="G584" s="31" t="s">
        <v>140</v>
      </c>
      <c r="H584" s="6">
        <f t="shared" si="40"/>
        <v>-9000</v>
      </c>
      <c r="I584" s="26">
        <f t="shared" si="37"/>
        <v>4.672897196261682</v>
      </c>
      <c r="K584" s="104">
        <v>535</v>
      </c>
    </row>
    <row r="585" spans="1:11" ht="12.75">
      <c r="A585" s="16"/>
      <c r="B585" s="11">
        <v>1500</v>
      </c>
      <c r="C585" s="1" t="s">
        <v>293</v>
      </c>
      <c r="D585" s="1" t="s">
        <v>27</v>
      </c>
      <c r="E585" s="1" t="s">
        <v>41</v>
      </c>
      <c r="F585" s="31" t="s">
        <v>288</v>
      </c>
      <c r="G585" s="31" t="s">
        <v>140</v>
      </c>
      <c r="H585" s="6">
        <f t="shared" si="40"/>
        <v>-10500</v>
      </c>
      <c r="I585" s="26">
        <f t="shared" si="37"/>
        <v>2.803738317757009</v>
      </c>
      <c r="K585" s="104">
        <v>535</v>
      </c>
    </row>
    <row r="586" spans="1:11" ht="12.75">
      <c r="A586" s="16"/>
      <c r="B586" s="11">
        <v>2500</v>
      </c>
      <c r="C586" s="1" t="s">
        <v>294</v>
      </c>
      <c r="D586" s="1" t="s">
        <v>27</v>
      </c>
      <c r="E586" s="1" t="s">
        <v>41</v>
      </c>
      <c r="F586" s="31" t="s">
        <v>288</v>
      </c>
      <c r="G586" s="31" t="s">
        <v>140</v>
      </c>
      <c r="H586" s="6">
        <f t="shared" si="40"/>
        <v>-13000</v>
      </c>
      <c r="I586" s="26">
        <f t="shared" si="37"/>
        <v>4.672897196261682</v>
      </c>
      <c r="K586" s="104">
        <v>535</v>
      </c>
    </row>
    <row r="587" spans="1:11" s="68" customFormat="1" ht="12.75">
      <c r="A587" s="16"/>
      <c r="B587" s="111">
        <f>SUM(B581:B586)</f>
        <v>13000</v>
      </c>
      <c r="C587" s="15" t="s">
        <v>50</v>
      </c>
      <c r="D587" s="15"/>
      <c r="E587" s="15"/>
      <c r="F587" s="22"/>
      <c r="G587" s="22"/>
      <c r="H587" s="46">
        <v>0</v>
      </c>
      <c r="I587" s="67">
        <f t="shared" si="37"/>
        <v>24.299065420560748</v>
      </c>
      <c r="K587" s="104">
        <v>535</v>
      </c>
    </row>
    <row r="588" spans="1:11" ht="12.75">
      <c r="A588" s="16"/>
      <c r="B588" s="11"/>
      <c r="H588" s="6">
        <f>H587-B588</f>
        <v>0</v>
      </c>
      <c r="I588" s="26">
        <f t="shared" si="37"/>
        <v>0</v>
      </c>
      <c r="K588" s="104">
        <v>535</v>
      </c>
    </row>
    <row r="589" spans="1:11" ht="12.75">
      <c r="A589" s="16"/>
      <c r="B589" s="11"/>
      <c r="H589" s="6">
        <f>H588-B589</f>
        <v>0</v>
      </c>
      <c r="I589" s="26">
        <f t="shared" si="37"/>
        <v>0</v>
      </c>
      <c r="K589" s="104">
        <v>535</v>
      </c>
    </row>
    <row r="590" spans="1:11" ht="12.75">
      <c r="A590" s="16"/>
      <c r="B590" s="11">
        <v>1200</v>
      </c>
      <c r="C590" s="1" t="s">
        <v>51</v>
      </c>
      <c r="D590" s="1" t="s">
        <v>27</v>
      </c>
      <c r="E590" s="1" t="s">
        <v>52</v>
      </c>
      <c r="F590" s="31" t="s">
        <v>288</v>
      </c>
      <c r="G590" s="31" t="s">
        <v>152</v>
      </c>
      <c r="H590" s="6">
        <f>H589-B590</f>
        <v>-1200</v>
      </c>
      <c r="I590" s="26">
        <f t="shared" si="37"/>
        <v>2.2429906542056073</v>
      </c>
      <c r="K590" s="104">
        <v>535</v>
      </c>
    </row>
    <row r="591" spans="1:11" ht="12.75">
      <c r="A591" s="16"/>
      <c r="B591" s="11">
        <v>900</v>
      </c>
      <c r="C591" s="1" t="s">
        <v>51</v>
      </c>
      <c r="D591" s="1" t="s">
        <v>27</v>
      </c>
      <c r="E591" s="1" t="s">
        <v>52</v>
      </c>
      <c r="F591" s="31" t="s">
        <v>288</v>
      </c>
      <c r="G591" s="31" t="s">
        <v>140</v>
      </c>
      <c r="H591" s="6">
        <f>H590-B591</f>
        <v>-2100</v>
      </c>
      <c r="I591" s="26">
        <f t="shared" si="37"/>
        <v>1.6822429906542056</v>
      </c>
      <c r="K591" s="104">
        <v>535</v>
      </c>
    </row>
    <row r="592" spans="1:11" ht="12.75">
      <c r="A592" s="16"/>
      <c r="B592" s="11">
        <v>500</v>
      </c>
      <c r="C592" s="1" t="s">
        <v>51</v>
      </c>
      <c r="D592" s="1" t="s">
        <v>27</v>
      </c>
      <c r="E592" s="1" t="s">
        <v>52</v>
      </c>
      <c r="F592" s="31" t="s">
        <v>288</v>
      </c>
      <c r="G592" s="31" t="s">
        <v>140</v>
      </c>
      <c r="H592" s="6">
        <f>H591-B592</f>
        <v>-2600</v>
      </c>
      <c r="I592" s="26">
        <f t="shared" si="37"/>
        <v>0.9345794392523364</v>
      </c>
      <c r="K592" s="104">
        <v>535</v>
      </c>
    </row>
    <row r="593" spans="1:11" s="68" customFormat="1" ht="12.75">
      <c r="A593" s="16"/>
      <c r="B593" s="111">
        <f>SUM(B590:B592)</f>
        <v>2600</v>
      </c>
      <c r="C593" s="15"/>
      <c r="D593" s="15"/>
      <c r="E593" s="15" t="s">
        <v>52</v>
      </c>
      <c r="F593" s="22"/>
      <c r="G593" s="22"/>
      <c r="H593" s="46">
        <v>0</v>
      </c>
      <c r="I593" s="67">
        <f t="shared" si="37"/>
        <v>4.859813084112149</v>
      </c>
      <c r="K593" s="104">
        <v>535</v>
      </c>
    </row>
    <row r="594" spans="1:11" ht="12.75">
      <c r="A594" s="16"/>
      <c r="B594" s="11"/>
      <c r="H594" s="6">
        <f>H593-B594</f>
        <v>0</v>
      </c>
      <c r="I594" s="26">
        <f t="shared" si="37"/>
        <v>0</v>
      </c>
      <c r="K594" s="104">
        <v>535</v>
      </c>
    </row>
    <row r="595" spans="1:11" ht="12.75">
      <c r="A595" s="16"/>
      <c r="B595" s="11"/>
      <c r="H595" s="6">
        <f>H594-B595</f>
        <v>0</v>
      </c>
      <c r="I595" s="26">
        <f aca="true" t="shared" si="41" ref="I595:I658">+B595/K595</f>
        <v>0</v>
      </c>
      <c r="K595" s="104">
        <v>535</v>
      </c>
    </row>
    <row r="596" spans="1:11" ht="12.75">
      <c r="A596" s="16"/>
      <c r="B596" s="11">
        <v>5000</v>
      </c>
      <c r="C596" s="1" t="s">
        <v>54</v>
      </c>
      <c r="D596" s="1" t="s">
        <v>27</v>
      </c>
      <c r="E596" s="1" t="s">
        <v>41</v>
      </c>
      <c r="F596" s="31" t="s">
        <v>295</v>
      </c>
      <c r="G596" s="31" t="s">
        <v>152</v>
      </c>
      <c r="H596" s="6">
        <f>H595-B596</f>
        <v>-5000</v>
      </c>
      <c r="I596" s="26">
        <f t="shared" si="41"/>
        <v>9.345794392523365</v>
      </c>
      <c r="K596" s="104">
        <v>535</v>
      </c>
    </row>
    <row r="597" spans="1:11" s="68" customFormat="1" ht="12.75">
      <c r="A597" s="16"/>
      <c r="B597" s="111">
        <v>5000</v>
      </c>
      <c r="C597" s="15" t="s">
        <v>54</v>
      </c>
      <c r="D597" s="15"/>
      <c r="E597" s="15"/>
      <c r="F597" s="22"/>
      <c r="G597" s="22"/>
      <c r="H597" s="46">
        <v>0</v>
      </c>
      <c r="I597" s="67">
        <f t="shared" si="41"/>
        <v>9.345794392523365</v>
      </c>
      <c r="K597" s="104">
        <v>535</v>
      </c>
    </row>
    <row r="598" spans="1:11" ht="12.75">
      <c r="A598" s="16"/>
      <c r="B598" s="11"/>
      <c r="H598" s="6">
        <f>H597-B598</f>
        <v>0</v>
      </c>
      <c r="I598" s="26">
        <f t="shared" si="41"/>
        <v>0</v>
      </c>
      <c r="K598" s="104">
        <v>535</v>
      </c>
    </row>
    <row r="599" spans="1:11" ht="12.75">
      <c r="A599" s="16"/>
      <c r="B599" s="11"/>
      <c r="H599" s="6">
        <f>H598-B599</f>
        <v>0</v>
      </c>
      <c r="I599" s="26">
        <f t="shared" si="41"/>
        <v>0</v>
      </c>
      <c r="K599" s="104">
        <v>535</v>
      </c>
    </row>
    <row r="600" spans="1:11" ht="12.75">
      <c r="A600" s="16"/>
      <c r="B600" s="11">
        <v>2000</v>
      </c>
      <c r="C600" s="1" t="s">
        <v>58</v>
      </c>
      <c r="D600" s="1" t="s">
        <v>27</v>
      </c>
      <c r="E600" s="1" t="s">
        <v>41</v>
      </c>
      <c r="F600" s="31" t="s">
        <v>288</v>
      </c>
      <c r="G600" s="31" t="s">
        <v>152</v>
      </c>
      <c r="H600" s="6">
        <f>H599-B600</f>
        <v>-2000</v>
      </c>
      <c r="I600" s="26">
        <f t="shared" si="41"/>
        <v>3.7383177570093458</v>
      </c>
      <c r="K600" s="104">
        <v>535</v>
      </c>
    </row>
    <row r="601" spans="1:11" ht="12.75">
      <c r="A601" s="16"/>
      <c r="B601" s="11">
        <v>2000</v>
      </c>
      <c r="C601" s="1" t="s">
        <v>58</v>
      </c>
      <c r="D601" s="1" t="s">
        <v>27</v>
      </c>
      <c r="E601" s="1" t="s">
        <v>41</v>
      </c>
      <c r="F601" s="31" t="s">
        <v>288</v>
      </c>
      <c r="G601" s="31" t="s">
        <v>140</v>
      </c>
      <c r="H601" s="6">
        <f>H600-B601</f>
        <v>-4000</v>
      </c>
      <c r="I601" s="26">
        <f t="shared" si="41"/>
        <v>3.7383177570093458</v>
      </c>
      <c r="K601" s="104">
        <v>535</v>
      </c>
    </row>
    <row r="602" spans="1:11" s="68" customFormat="1" ht="12.75">
      <c r="A602" s="16"/>
      <c r="B602" s="111">
        <f>SUM(B600:B601)</f>
        <v>4000</v>
      </c>
      <c r="C602" s="15" t="s">
        <v>58</v>
      </c>
      <c r="D602" s="15"/>
      <c r="E602" s="15"/>
      <c r="F602" s="22"/>
      <c r="G602" s="22"/>
      <c r="H602" s="46">
        <v>0</v>
      </c>
      <c r="I602" s="67">
        <f t="shared" si="41"/>
        <v>7.4766355140186915</v>
      </c>
      <c r="K602" s="104">
        <v>535</v>
      </c>
    </row>
    <row r="603" spans="1:11" ht="12.75">
      <c r="A603" s="16"/>
      <c r="B603" s="11"/>
      <c r="H603" s="6">
        <f>H602-B603</f>
        <v>0</v>
      </c>
      <c r="I603" s="26">
        <f t="shared" si="41"/>
        <v>0</v>
      </c>
      <c r="K603" s="104">
        <v>535</v>
      </c>
    </row>
    <row r="604" spans="1:11" ht="12.75">
      <c r="A604" s="16"/>
      <c r="B604" s="11"/>
      <c r="H604" s="6">
        <f>H603-B604</f>
        <v>0</v>
      </c>
      <c r="I604" s="26">
        <f t="shared" si="41"/>
        <v>0</v>
      </c>
      <c r="K604" s="104">
        <v>535</v>
      </c>
    </row>
    <row r="605" spans="1:11" ht="12.75">
      <c r="A605" s="16"/>
      <c r="B605" s="11">
        <v>1200</v>
      </c>
      <c r="C605" s="16" t="s">
        <v>168</v>
      </c>
      <c r="D605" s="1" t="s">
        <v>27</v>
      </c>
      <c r="E605" s="1" t="s">
        <v>60</v>
      </c>
      <c r="F605" s="31" t="s">
        <v>288</v>
      </c>
      <c r="G605" s="31" t="s">
        <v>140</v>
      </c>
      <c r="H605" s="6">
        <f>H604-B605</f>
        <v>-1200</v>
      </c>
      <c r="I605" s="26">
        <f t="shared" si="41"/>
        <v>2.2429906542056073</v>
      </c>
      <c r="K605" s="104">
        <v>535</v>
      </c>
    </row>
    <row r="606" spans="1:11" s="68" customFormat="1" ht="12.75">
      <c r="A606" s="16"/>
      <c r="B606" s="111">
        <v>1200</v>
      </c>
      <c r="C606" s="15"/>
      <c r="D606" s="15"/>
      <c r="E606" s="15" t="s">
        <v>60</v>
      </c>
      <c r="F606" s="22"/>
      <c r="G606" s="22"/>
      <c r="H606" s="46">
        <v>0</v>
      </c>
      <c r="I606" s="67">
        <f t="shared" si="41"/>
        <v>2.2429906542056073</v>
      </c>
      <c r="K606" s="104">
        <v>535</v>
      </c>
    </row>
    <row r="607" spans="1:11" ht="12.75">
      <c r="A607" s="16"/>
      <c r="B607" s="11"/>
      <c r="H607" s="6">
        <f>H606-B607</f>
        <v>0</v>
      </c>
      <c r="I607" s="26">
        <f t="shared" si="41"/>
        <v>0</v>
      </c>
      <c r="K607" s="104">
        <v>535</v>
      </c>
    </row>
    <row r="608" spans="1:11" ht="12.75">
      <c r="A608" s="16"/>
      <c r="B608" s="11"/>
      <c r="H608" s="6">
        <v>0</v>
      </c>
      <c r="I608" s="26">
        <f t="shared" si="41"/>
        <v>0</v>
      </c>
      <c r="K608" s="104">
        <v>535</v>
      </c>
    </row>
    <row r="609" spans="1:11" ht="12.75">
      <c r="A609" s="16"/>
      <c r="B609" s="11"/>
      <c r="H609" s="6">
        <f>H608-B609</f>
        <v>0</v>
      </c>
      <c r="I609" s="26">
        <f t="shared" si="41"/>
        <v>0</v>
      </c>
      <c r="K609" s="104">
        <v>535</v>
      </c>
    </row>
    <row r="610" spans="1:11" s="68" customFormat="1" ht="12.75">
      <c r="A610" s="16"/>
      <c r="B610" s="111">
        <f>+B619+B626+B633+B639+B646+B650</f>
        <v>57350</v>
      </c>
      <c r="C610" s="47" t="s">
        <v>296</v>
      </c>
      <c r="D610" s="48" t="s">
        <v>955</v>
      </c>
      <c r="E610" s="47" t="s">
        <v>954</v>
      </c>
      <c r="F610" s="22"/>
      <c r="G610" s="22"/>
      <c r="H610" s="46">
        <f>H609-B610</f>
        <v>-57350</v>
      </c>
      <c r="I610" s="67">
        <f t="shared" si="41"/>
        <v>107.19626168224299</v>
      </c>
      <c r="K610" s="104">
        <v>535</v>
      </c>
    </row>
    <row r="611" spans="1:11" ht="12.75">
      <c r="A611" s="16"/>
      <c r="B611" s="11"/>
      <c r="H611" s="6">
        <v>0</v>
      </c>
      <c r="I611" s="26">
        <f t="shared" si="41"/>
        <v>0</v>
      </c>
      <c r="K611" s="104">
        <v>535</v>
      </c>
    </row>
    <row r="612" spans="1:11" ht="12.75">
      <c r="A612" s="16"/>
      <c r="B612" s="11"/>
      <c r="H612" s="6">
        <f aca="true" t="shared" si="42" ref="H612:H618">H611-B612</f>
        <v>0</v>
      </c>
      <c r="I612" s="26">
        <f t="shared" si="41"/>
        <v>0</v>
      </c>
      <c r="K612" s="104">
        <v>535</v>
      </c>
    </row>
    <row r="613" spans="1:11" ht="12.75">
      <c r="A613" s="16"/>
      <c r="B613" s="11">
        <v>5000</v>
      </c>
      <c r="C613" s="16" t="s">
        <v>31</v>
      </c>
      <c r="D613" s="1" t="s">
        <v>32</v>
      </c>
      <c r="E613" s="1" t="s">
        <v>90</v>
      </c>
      <c r="F613" s="49" t="s">
        <v>297</v>
      </c>
      <c r="G613" s="31" t="s">
        <v>152</v>
      </c>
      <c r="H613" s="6">
        <f t="shared" si="42"/>
        <v>-5000</v>
      </c>
      <c r="I613" s="26">
        <f t="shared" si="41"/>
        <v>9.345794392523365</v>
      </c>
      <c r="K613" s="104">
        <v>535</v>
      </c>
    </row>
    <row r="614" spans="1:11" ht="12.75">
      <c r="A614" s="16"/>
      <c r="B614" s="11">
        <v>5000</v>
      </c>
      <c r="C614" s="16" t="s">
        <v>31</v>
      </c>
      <c r="D614" s="1" t="s">
        <v>32</v>
      </c>
      <c r="E614" s="1" t="s">
        <v>36</v>
      </c>
      <c r="F614" s="49" t="s">
        <v>298</v>
      </c>
      <c r="G614" s="31" t="s">
        <v>152</v>
      </c>
      <c r="H614" s="6">
        <f t="shared" si="42"/>
        <v>-10000</v>
      </c>
      <c r="I614" s="26">
        <f t="shared" si="41"/>
        <v>9.345794392523365</v>
      </c>
      <c r="K614" s="104">
        <v>535</v>
      </c>
    </row>
    <row r="615" spans="1:11" ht="12.75">
      <c r="A615" s="16"/>
      <c r="B615" s="11">
        <v>2500</v>
      </c>
      <c r="C615" s="16" t="s">
        <v>31</v>
      </c>
      <c r="D615" s="1" t="s">
        <v>32</v>
      </c>
      <c r="E615" s="1" t="s">
        <v>90</v>
      </c>
      <c r="F615" s="55" t="s">
        <v>299</v>
      </c>
      <c r="G615" s="31" t="s">
        <v>140</v>
      </c>
      <c r="H615" s="6">
        <f t="shared" si="42"/>
        <v>-12500</v>
      </c>
      <c r="I615" s="26">
        <f t="shared" si="41"/>
        <v>4.672897196261682</v>
      </c>
      <c r="K615" s="104">
        <v>535</v>
      </c>
    </row>
    <row r="616" spans="1:11" ht="12.75">
      <c r="A616" s="16"/>
      <c r="B616" s="11">
        <v>2500</v>
      </c>
      <c r="C616" s="16" t="s">
        <v>31</v>
      </c>
      <c r="D616" s="1" t="s">
        <v>32</v>
      </c>
      <c r="E616" s="1" t="s">
        <v>90</v>
      </c>
      <c r="F616" s="55" t="s">
        <v>300</v>
      </c>
      <c r="G616" s="31" t="s">
        <v>140</v>
      </c>
      <c r="H616" s="6">
        <f t="shared" si="42"/>
        <v>-15000</v>
      </c>
      <c r="I616" s="26">
        <f t="shared" si="41"/>
        <v>4.672897196261682</v>
      </c>
      <c r="K616" s="104">
        <v>535</v>
      </c>
    </row>
    <row r="617" spans="1:11" ht="12.75">
      <c r="A617" s="16"/>
      <c r="B617" s="11">
        <v>2000</v>
      </c>
      <c r="C617" s="16" t="s">
        <v>31</v>
      </c>
      <c r="D617" s="1" t="s">
        <v>32</v>
      </c>
      <c r="E617" s="1" t="s">
        <v>92</v>
      </c>
      <c r="F617" s="54" t="s">
        <v>301</v>
      </c>
      <c r="G617" s="31" t="s">
        <v>140</v>
      </c>
      <c r="H617" s="6">
        <f t="shared" si="42"/>
        <v>-17000</v>
      </c>
      <c r="I617" s="26">
        <f t="shared" si="41"/>
        <v>3.7383177570093458</v>
      </c>
      <c r="K617" s="104">
        <v>535</v>
      </c>
    </row>
    <row r="618" spans="1:11" ht="12.75">
      <c r="A618" s="16"/>
      <c r="B618" s="245">
        <v>2500</v>
      </c>
      <c r="C618" s="16" t="s">
        <v>31</v>
      </c>
      <c r="D618" s="1" t="s">
        <v>32</v>
      </c>
      <c r="E618" s="1" t="s">
        <v>90</v>
      </c>
      <c r="F618" s="55" t="s">
        <v>302</v>
      </c>
      <c r="G618" s="31" t="s">
        <v>248</v>
      </c>
      <c r="H618" s="6">
        <f t="shared" si="42"/>
        <v>-19500</v>
      </c>
      <c r="I618" s="26">
        <f t="shared" si="41"/>
        <v>4.672897196261682</v>
      </c>
      <c r="K618" s="104">
        <v>535</v>
      </c>
    </row>
    <row r="619" spans="1:11" s="68" customFormat="1" ht="12.75">
      <c r="A619" s="16"/>
      <c r="B619" s="111">
        <f>SUM(B613:B618)</f>
        <v>19500</v>
      </c>
      <c r="C619" s="15" t="s">
        <v>14</v>
      </c>
      <c r="D619" s="15"/>
      <c r="E619" s="15"/>
      <c r="F619" s="22"/>
      <c r="G619" s="22"/>
      <c r="H619" s="46">
        <v>0</v>
      </c>
      <c r="I619" s="67">
        <f t="shared" si="41"/>
        <v>36.44859813084112</v>
      </c>
      <c r="K619" s="104">
        <v>535</v>
      </c>
    </row>
    <row r="620" spans="1:11" ht="12.75">
      <c r="A620" s="16"/>
      <c r="B620" s="11"/>
      <c r="H620" s="6">
        <f aca="true" t="shared" si="43" ref="H620:H625">H619-B620</f>
        <v>0</v>
      </c>
      <c r="I620" s="26">
        <f t="shared" si="41"/>
        <v>0</v>
      </c>
      <c r="K620" s="104">
        <v>535</v>
      </c>
    </row>
    <row r="621" spans="1:11" ht="12.75">
      <c r="A621" s="16"/>
      <c r="B621" s="11"/>
      <c r="H621" s="6">
        <f t="shared" si="43"/>
        <v>0</v>
      </c>
      <c r="I621" s="26">
        <f t="shared" si="41"/>
        <v>0</v>
      </c>
      <c r="K621" s="104">
        <v>535</v>
      </c>
    </row>
    <row r="622" spans="1:11" ht="12.75">
      <c r="A622" s="16"/>
      <c r="B622" s="11">
        <v>2500</v>
      </c>
      <c r="C622" s="1" t="s">
        <v>94</v>
      </c>
      <c r="D622" s="16" t="s">
        <v>32</v>
      </c>
      <c r="E622" s="1" t="s">
        <v>95</v>
      </c>
      <c r="F622" s="31" t="s">
        <v>303</v>
      </c>
      <c r="G622" s="31" t="s">
        <v>152</v>
      </c>
      <c r="H622" s="6">
        <f t="shared" si="43"/>
        <v>-2500</v>
      </c>
      <c r="I622" s="26">
        <f t="shared" si="41"/>
        <v>4.672897196261682</v>
      </c>
      <c r="K622" s="104">
        <v>535</v>
      </c>
    </row>
    <row r="623" spans="1:11" ht="12.75">
      <c r="A623" s="16"/>
      <c r="B623" s="11">
        <v>1500</v>
      </c>
      <c r="C623" s="1" t="s">
        <v>304</v>
      </c>
      <c r="D623" s="16" t="s">
        <v>32</v>
      </c>
      <c r="E623" s="1" t="s">
        <v>95</v>
      </c>
      <c r="F623" s="31" t="s">
        <v>305</v>
      </c>
      <c r="G623" s="31" t="s">
        <v>140</v>
      </c>
      <c r="H623" s="6">
        <f t="shared" si="43"/>
        <v>-4000</v>
      </c>
      <c r="I623" s="26">
        <f t="shared" si="41"/>
        <v>2.803738317757009</v>
      </c>
      <c r="K623" s="104">
        <v>535</v>
      </c>
    </row>
    <row r="624" spans="1:11" ht="12.75">
      <c r="A624" s="16"/>
      <c r="B624" s="11">
        <v>1500</v>
      </c>
      <c r="C624" s="1" t="s">
        <v>306</v>
      </c>
      <c r="D624" s="16" t="s">
        <v>32</v>
      </c>
      <c r="E624" s="1" t="s">
        <v>95</v>
      </c>
      <c r="F624" s="31" t="s">
        <v>305</v>
      </c>
      <c r="G624" s="31" t="s">
        <v>140</v>
      </c>
      <c r="H624" s="6">
        <f t="shared" si="43"/>
        <v>-5500</v>
      </c>
      <c r="I624" s="26">
        <f t="shared" si="41"/>
        <v>2.803738317757009</v>
      </c>
      <c r="K624" s="104">
        <v>535</v>
      </c>
    </row>
    <row r="625" spans="1:11" ht="12.75">
      <c r="A625" s="16"/>
      <c r="B625" s="11">
        <v>2500</v>
      </c>
      <c r="C625" s="1" t="s">
        <v>97</v>
      </c>
      <c r="D625" s="16" t="s">
        <v>32</v>
      </c>
      <c r="E625" s="1" t="s">
        <v>95</v>
      </c>
      <c r="F625" s="31" t="s">
        <v>307</v>
      </c>
      <c r="G625" s="31" t="s">
        <v>248</v>
      </c>
      <c r="H625" s="6">
        <f t="shared" si="43"/>
        <v>-8000</v>
      </c>
      <c r="I625" s="26">
        <f t="shared" si="41"/>
        <v>4.672897196261682</v>
      </c>
      <c r="K625" s="104">
        <v>535</v>
      </c>
    </row>
    <row r="626" spans="1:11" s="68" customFormat="1" ht="12.75">
      <c r="A626" s="16"/>
      <c r="B626" s="111">
        <f>SUM(B622:B625)</f>
        <v>8000</v>
      </c>
      <c r="C626" s="15" t="s">
        <v>50</v>
      </c>
      <c r="D626" s="15"/>
      <c r="E626" s="15"/>
      <c r="F626" s="22"/>
      <c r="G626" s="22"/>
      <c r="H626" s="46">
        <v>0</v>
      </c>
      <c r="I626" s="67">
        <f t="shared" si="41"/>
        <v>14.953271028037383</v>
      </c>
      <c r="K626" s="104">
        <v>535</v>
      </c>
    </row>
    <row r="627" spans="1:11" ht="12.75">
      <c r="A627" s="16"/>
      <c r="B627" s="11"/>
      <c r="H627" s="6">
        <f aca="true" t="shared" si="44" ref="H627:H632">H626-B627</f>
        <v>0</v>
      </c>
      <c r="I627" s="26">
        <f t="shared" si="41"/>
        <v>0</v>
      </c>
      <c r="K627" s="104">
        <v>535</v>
      </c>
    </row>
    <row r="628" spans="1:11" ht="12.75">
      <c r="A628" s="16"/>
      <c r="B628" s="11"/>
      <c r="H628" s="6">
        <f t="shared" si="44"/>
        <v>0</v>
      </c>
      <c r="I628" s="26">
        <f t="shared" si="41"/>
        <v>0</v>
      </c>
      <c r="K628" s="104">
        <v>535</v>
      </c>
    </row>
    <row r="629" spans="1:11" ht="12.75">
      <c r="A629" s="16"/>
      <c r="B629" s="11"/>
      <c r="H629" s="6">
        <f t="shared" si="44"/>
        <v>0</v>
      </c>
      <c r="I629" s="26">
        <f t="shared" si="41"/>
        <v>0</v>
      </c>
      <c r="K629" s="104">
        <v>535</v>
      </c>
    </row>
    <row r="630" spans="1:11" ht="12.75">
      <c r="A630" s="16"/>
      <c r="B630" s="11">
        <v>250</v>
      </c>
      <c r="C630" s="1" t="s">
        <v>51</v>
      </c>
      <c r="D630" s="16" t="s">
        <v>32</v>
      </c>
      <c r="E630" s="1" t="s">
        <v>52</v>
      </c>
      <c r="F630" s="31" t="s">
        <v>305</v>
      </c>
      <c r="G630" s="31" t="s">
        <v>152</v>
      </c>
      <c r="H630" s="6">
        <f t="shared" si="44"/>
        <v>-250</v>
      </c>
      <c r="I630" s="26">
        <f t="shared" si="41"/>
        <v>0.4672897196261682</v>
      </c>
      <c r="K630" s="104">
        <v>535</v>
      </c>
    </row>
    <row r="631" spans="1:11" ht="12.75">
      <c r="A631" s="16"/>
      <c r="B631" s="11">
        <v>1500</v>
      </c>
      <c r="C631" s="1" t="s">
        <v>51</v>
      </c>
      <c r="D631" s="16" t="s">
        <v>32</v>
      </c>
      <c r="E631" s="1" t="s">
        <v>52</v>
      </c>
      <c r="F631" s="31" t="s">
        <v>305</v>
      </c>
      <c r="G631" s="31" t="s">
        <v>140</v>
      </c>
      <c r="H631" s="6">
        <f t="shared" si="44"/>
        <v>-1750</v>
      </c>
      <c r="I631" s="26">
        <f t="shared" si="41"/>
        <v>2.803738317757009</v>
      </c>
      <c r="K631" s="104">
        <v>535</v>
      </c>
    </row>
    <row r="632" spans="1:11" ht="12.75">
      <c r="A632" s="16"/>
      <c r="B632" s="11">
        <v>2100</v>
      </c>
      <c r="C632" s="1" t="s">
        <v>51</v>
      </c>
      <c r="D632" s="16" t="s">
        <v>32</v>
      </c>
      <c r="E632" s="1" t="s">
        <v>52</v>
      </c>
      <c r="F632" s="31" t="s">
        <v>305</v>
      </c>
      <c r="G632" s="31" t="s">
        <v>248</v>
      </c>
      <c r="H632" s="6">
        <f t="shared" si="44"/>
        <v>-3850</v>
      </c>
      <c r="I632" s="26">
        <f t="shared" si="41"/>
        <v>3.925233644859813</v>
      </c>
      <c r="K632" s="104">
        <v>535</v>
      </c>
    </row>
    <row r="633" spans="1:11" s="68" customFormat="1" ht="12.75">
      <c r="A633" s="16"/>
      <c r="B633" s="111">
        <f>SUM(B630:B632)</f>
        <v>3850</v>
      </c>
      <c r="C633" s="15"/>
      <c r="D633" s="15"/>
      <c r="E633" s="15" t="s">
        <v>52</v>
      </c>
      <c r="F633" s="22"/>
      <c r="G633" s="22"/>
      <c r="H633" s="46">
        <v>0</v>
      </c>
      <c r="I633" s="67">
        <f t="shared" si="41"/>
        <v>7.196261682242991</v>
      </c>
      <c r="K633" s="104">
        <v>535</v>
      </c>
    </row>
    <row r="634" spans="1:11" ht="12.75">
      <c r="A634" s="16"/>
      <c r="B634" s="11"/>
      <c r="H634" s="6">
        <f>H633-B634</f>
        <v>0</v>
      </c>
      <c r="I634" s="26">
        <f t="shared" si="41"/>
        <v>0</v>
      </c>
      <c r="K634" s="104">
        <v>535</v>
      </c>
    </row>
    <row r="635" spans="1:11" ht="12.75">
      <c r="A635" s="16"/>
      <c r="B635" s="11"/>
      <c r="H635" s="6">
        <f>H634-B635</f>
        <v>0</v>
      </c>
      <c r="I635" s="26">
        <f t="shared" si="41"/>
        <v>0</v>
      </c>
      <c r="K635" s="104">
        <v>535</v>
      </c>
    </row>
    <row r="636" spans="1:11" ht="12.75">
      <c r="A636" s="16"/>
      <c r="B636" s="11"/>
      <c r="H636" s="6">
        <f>H635-B636</f>
        <v>0</v>
      </c>
      <c r="I636" s="26">
        <f t="shared" si="41"/>
        <v>0</v>
      </c>
      <c r="K636" s="104">
        <v>535</v>
      </c>
    </row>
    <row r="637" spans="1:11" ht="12.75">
      <c r="A637" s="16"/>
      <c r="B637" s="11">
        <v>8000</v>
      </c>
      <c r="C637" s="1" t="s">
        <v>54</v>
      </c>
      <c r="D637" s="16" t="s">
        <v>32</v>
      </c>
      <c r="E637" s="1" t="s">
        <v>95</v>
      </c>
      <c r="F637" s="31" t="s">
        <v>308</v>
      </c>
      <c r="G637" s="31" t="s">
        <v>152</v>
      </c>
      <c r="H637" s="6">
        <f>H636-B637</f>
        <v>-8000</v>
      </c>
      <c r="I637" s="26">
        <f t="shared" si="41"/>
        <v>14.953271028037383</v>
      </c>
      <c r="K637" s="104">
        <v>535</v>
      </c>
    </row>
    <row r="638" spans="1:11" ht="12.75">
      <c r="A638" s="16"/>
      <c r="B638" s="11">
        <v>8000</v>
      </c>
      <c r="C638" s="1" t="s">
        <v>54</v>
      </c>
      <c r="D638" s="16" t="s">
        <v>32</v>
      </c>
      <c r="E638" s="1" t="s">
        <v>95</v>
      </c>
      <c r="F638" s="31" t="s">
        <v>309</v>
      </c>
      <c r="G638" s="31" t="s">
        <v>140</v>
      </c>
      <c r="H638" s="6">
        <f>H637-B638</f>
        <v>-16000</v>
      </c>
      <c r="I638" s="26">
        <f t="shared" si="41"/>
        <v>14.953271028037383</v>
      </c>
      <c r="K638" s="104">
        <v>535</v>
      </c>
    </row>
    <row r="639" spans="1:11" s="68" customFormat="1" ht="12.75">
      <c r="A639" s="16"/>
      <c r="B639" s="111">
        <f>SUM(B637:B638)</f>
        <v>16000</v>
      </c>
      <c r="C639" s="15" t="s">
        <v>54</v>
      </c>
      <c r="D639" s="15"/>
      <c r="E639" s="15"/>
      <c r="F639" s="22"/>
      <c r="G639" s="22"/>
      <c r="H639" s="46">
        <v>0</v>
      </c>
      <c r="I639" s="67">
        <f t="shared" si="41"/>
        <v>29.906542056074766</v>
      </c>
      <c r="K639" s="104">
        <v>535</v>
      </c>
    </row>
    <row r="640" spans="1:11" ht="12.75">
      <c r="A640" s="16"/>
      <c r="B640" s="11"/>
      <c r="H640" s="6">
        <f aca="true" t="shared" si="45" ref="H640:H645">H639-B640</f>
        <v>0</v>
      </c>
      <c r="I640" s="26">
        <f t="shared" si="41"/>
        <v>0</v>
      </c>
      <c r="K640" s="104">
        <v>535</v>
      </c>
    </row>
    <row r="641" spans="1:11" ht="12.75">
      <c r="A641" s="16"/>
      <c r="B641" s="11"/>
      <c r="H641" s="6">
        <f t="shared" si="45"/>
        <v>0</v>
      </c>
      <c r="I641" s="26">
        <f t="shared" si="41"/>
        <v>0</v>
      </c>
      <c r="K641" s="104">
        <v>535</v>
      </c>
    </row>
    <row r="642" spans="1:11" ht="12.75">
      <c r="A642" s="16"/>
      <c r="B642" s="11"/>
      <c r="H642" s="6">
        <f t="shared" si="45"/>
        <v>0</v>
      </c>
      <c r="I642" s="26">
        <f t="shared" si="41"/>
        <v>0</v>
      </c>
      <c r="K642" s="104">
        <v>535</v>
      </c>
    </row>
    <row r="643" spans="1:11" ht="12.75">
      <c r="A643" s="16"/>
      <c r="B643" s="11">
        <v>2000</v>
      </c>
      <c r="C643" s="1" t="s">
        <v>58</v>
      </c>
      <c r="D643" s="16" t="s">
        <v>32</v>
      </c>
      <c r="E643" s="1" t="s">
        <v>95</v>
      </c>
      <c r="F643" s="31" t="s">
        <v>305</v>
      </c>
      <c r="G643" s="31" t="s">
        <v>152</v>
      </c>
      <c r="H643" s="6">
        <f t="shared" si="45"/>
        <v>-2000</v>
      </c>
      <c r="I643" s="26">
        <f t="shared" si="41"/>
        <v>3.7383177570093458</v>
      </c>
      <c r="K643" s="104">
        <v>535</v>
      </c>
    </row>
    <row r="644" spans="1:11" ht="12.75">
      <c r="A644" s="16"/>
      <c r="B644" s="11">
        <v>2000</v>
      </c>
      <c r="C644" s="1" t="s">
        <v>58</v>
      </c>
      <c r="D644" s="16" t="s">
        <v>32</v>
      </c>
      <c r="E644" s="1" t="s">
        <v>95</v>
      </c>
      <c r="F644" s="31" t="s">
        <v>305</v>
      </c>
      <c r="G644" s="31" t="s">
        <v>140</v>
      </c>
      <c r="H644" s="6">
        <f t="shared" si="45"/>
        <v>-4000</v>
      </c>
      <c r="I644" s="26">
        <f t="shared" si="41"/>
        <v>3.7383177570093458</v>
      </c>
      <c r="K644" s="104">
        <v>535</v>
      </c>
    </row>
    <row r="645" spans="1:11" ht="12.75">
      <c r="A645" s="16"/>
      <c r="B645" s="11">
        <v>2000</v>
      </c>
      <c r="C645" s="1" t="s">
        <v>58</v>
      </c>
      <c r="D645" s="16" t="s">
        <v>32</v>
      </c>
      <c r="E645" s="1" t="s">
        <v>95</v>
      </c>
      <c r="F645" s="31" t="s">
        <v>305</v>
      </c>
      <c r="G645" s="31" t="s">
        <v>248</v>
      </c>
      <c r="H645" s="6">
        <f t="shared" si="45"/>
        <v>-6000</v>
      </c>
      <c r="I645" s="26">
        <f t="shared" si="41"/>
        <v>3.7383177570093458</v>
      </c>
      <c r="K645" s="104">
        <v>535</v>
      </c>
    </row>
    <row r="646" spans="1:11" s="68" customFormat="1" ht="12.75">
      <c r="A646" s="16"/>
      <c r="B646" s="111">
        <f>SUM(B643:B645)</f>
        <v>6000</v>
      </c>
      <c r="C646" s="15" t="s">
        <v>58</v>
      </c>
      <c r="D646" s="15"/>
      <c r="E646" s="15"/>
      <c r="F646" s="22"/>
      <c r="G646" s="22"/>
      <c r="H646" s="46">
        <v>0</v>
      </c>
      <c r="I646" s="67">
        <f t="shared" si="41"/>
        <v>11.214953271028037</v>
      </c>
      <c r="K646" s="104">
        <v>535</v>
      </c>
    </row>
    <row r="647" spans="1:11" ht="12.75">
      <c r="A647" s="16"/>
      <c r="B647" s="11"/>
      <c r="H647" s="6">
        <f>H646-B647</f>
        <v>0</v>
      </c>
      <c r="I647" s="26">
        <f t="shared" si="41"/>
        <v>0</v>
      </c>
      <c r="K647" s="104">
        <v>535</v>
      </c>
    </row>
    <row r="648" spans="1:11" ht="12.75">
      <c r="A648" s="16"/>
      <c r="B648" s="11"/>
      <c r="H648" s="6">
        <f>H647-B648</f>
        <v>0</v>
      </c>
      <c r="I648" s="26">
        <f t="shared" si="41"/>
        <v>0</v>
      </c>
      <c r="K648" s="104">
        <v>535</v>
      </c>
    </row>
    <row r="649" spans="1:11" ht="12.75">
      <c r="A649" s="16"/>
      <c r="B649" s="11">
        <v>4000</v>
      </c>
      <c r="C649" s="1" t="s">
        <v>168</v>
      </c>
      <c r="D649" s="16" t="s">
        <v>32</v>
      </c>
      <c r="E649" s="1" t="s">
        <v>85</v>
      </c>
      <c r="F649" s="31" t="s">
        <v>305</v>
      </c>
      <c r="G649" s="31" t="s">
        <v>140</v>
      </c>
      <c r="H649" s="6">
        <f>H648-B649</f>
        <v>-4000</v>
      </c>
      <c r="I649" s="26">
        <f t="shared" si="41"/>
        <v>7.4766355140186915</v>
      </c>
      <c r="K649" s="104">
        <v>535</v>
      </c>
    </row>
    <row r="650" spans="1:11" s="68" customFormat="1" ht="12.75">
      <c r="A650" s="16"/>
      <c r="B650" s="111">
        <v>4000</v>
      </c>
      <c r="C650" s="15"/>
      <c r="D650" s="15"/>
      <c r="E650" s="15" t="s">
        <v>85</v>
      </c>
      <c r="F650" s="22"/>
      <c r="G650" s="22"/>
      <c r="H650" s="46">
        <v>0</v>
      </c>
      <c r="I650" s="67">
        <f t="shared" si="41"/>
        <v>7.4766355140186915</v>
      </c>
      <c r="K650" s="104">
        <v>535</v>
      </c>
    </row>
    <row r="651" spans="1:11" ht="12.75">
      <c r="A651" s="16"/>
      <c r="B651" s="11"/>
      <c r="H651" s="6">
        <f>H650-B651</f>
        <v>0</v>
      </c>
      <c r="I651" s="26">
        <f t="shared" si="41"/>
        <v>0</v>
      </c>
      <c r="K651" s="104">
        <v>535</v>
      </c>
    </row>
    <row r="652" spans="1:11" ht="12.75">
      <c r="A652" s="16"/>
      <c r="B652" s="11"/>
      <c r="H652" s="6">
        <f>H651-B652</f>
        <v>0</v>
      </c>
      <c r="I652" s="26">
        <f t="shared" si="41"/>
        <v>0</v>
      </c>
      <c r="K652" s="104">
        <v>535</v>
      </c>
    </row>
    <row r="653" spans="1:11" ht="12.75">
      <c r="A653" s="16"/>
      <c r="B653" s="11"/>
      <c r="H653" s="6">
        <f>H652-B653</f>
        <v>0</v>
      </c>
      <c r="I653" s="26">
        <f t="shared" si="41"/>
        <v>0</v>
      </c>
      <c r="K653" s="104">
        <v>535</v>
      </c>
    </row>
    <row r="654" spans="1:11" s="68" customFormat="1" ht="12.75">
      <c r="A654" s="16"/>
      <c r="B654" s="111">
        <f>+B659+B667</f>
        <v>10000</v>
      </c>
      <c r="C654" s="47" t="s">
        <v>310</v>
      </c>
      <c r="D654" s="48" t="s">
        <v>955</v>
      </c>
      <c r="E654" s="47" t="s">
        <v>101</v>
      </c>
      <c r="F654" s="22"/>
      <c r="G654" s="22"/>
      <c r="H654" s="46">
        <f>H653-B654</f>
        <v>-10000</v>
      </c>
      <c r="I654" s="67">
        <f t="shared" si="41"/>
        <v>18.69158878504673</v>
      </c>
      <c r="K654" s="104">
        <v>535</v>
      </c>
    </row>
    <row r="655" spans="1:11" ht="12.75">
      <c r="A655" s="16"/>
      <c r="B655" s="11"/>
      <c r="H655" s="6">
        <v>0</v>
      </c>
      <c r="I655" s="26">
        <f t="shared" si="41"/>
        <v>0</v>
      </c>
      <c r="K655" s="104">
        <v>535</v>
      </c>
    </row>
    <row r="656" spans="1:11" ht="12.75">
      <c r="A656" s="16"/>
      <c r="B656" s="11"/>
      <c r="H656" s="6">
        <f>H655-B656</f>
        <v>0</v>
      </c>
      <c r="I656" s="26">
        <f t="shared" si="41"/>
        <v>0</v>
      </c>
      <c r="K656" s="104">
        <v>535</v>
      </c>
    </row>
    <row r="657" spans="1:11" ht="12.75">
      <c r="A657" s="16"/>
      <c r="B657" s="161">
        <v>500</v>
      </c>
      <c r="C657" s="16" t="s">
        <v>14</v>
      </c>
      <c r="D657" s="16" t="s">
        <v>32</v>
      </c>
      <c r="E657" s="39" t="s">
        <v>28</v>
      </c>
      <c r="F657" s="31" t="s">
        <v>311</v>
      </c>
      <c r="G657" s="40" t="s">
        <v>140</v>
      </c>
      <c r="H657" s="6">
        <f>H656-B657</f>
        <v>-500</v>
      </c>
      <c r="I657" s="26">
        <f t="shared" si="41"/>
        <v>0.9345794392523364</v>
      </c>
      <c r="K657" s="104">
        <v>535</v>
      </c>
    </row>
    <row r="658" spans="1:11" ht="12.75">
      <c r="A658" s="16"/>
      <c r="B658" s="11">
        <v>500</v>
      </c>
      <c r="C658" s="16" t="s">
        <v>14</v>
      </c>
      <c r="D658" s="16" t="s">
        <v>32</v>
      </c>
      <c r="E658" s="39" t="s">
        <v>28</v>
      </c>
      <c r="F658" s="31" t="s">
        <v>311</v>
      </c>
      <c r="G658" s="31" t="s">
        <v>215</v>
      </c>
      <c r="H658" s="6">
        <f>H657-B658</f>
        <v>-1000</v>
      </c>
      <c r="I658" s="26">
        <f t="shared" si="41"/>
        <v>0.9345794392523364</v>
      </c>
      <c r="K658" s="104">
        <v>535</v>
      </c>
    </row>
    <row r="659" spans="1:11" s="68" customFormat="1" ht="12.75">
      <c r="A659" s="16"/>
      <c r="B659" s="111">
        <f>SUM(B657:B658)</f>
        <v>1000</v>
      </c>
      <c r="C659" s="15" t="s">
        <v>14</v>
      </c>
      <c r="D659" s="15"/>
      <c r="E659" s="15"/>
      <c r="F659" s="22"/>
      <c r="G659" s="22"/>
      <c r="H659" s="46">
        <v>0</v>
      </c>
      <c r="I659" s="67">
        <f aca="true" t="shared" si="46" ref="I659:I722">+B659/K659</f>
        <v>1.8691588785046729</v>
      </c>
      <c r="K659" s="104">
        <v>535</v>
      </c>
    </row>
    <row r="660" spans="1:11" ht="12.75">
      <c r="A660" s="16"/>
      <c r="B660" s="11"/>
      <c r="H660" s="6">
        <f aca="true" t="shared" si="47" ref="H660:H666">H659-B660</f>
        <v>0</v>
      </c>
      <c r="I660" s="26">
        <f t="shared" si="46"/>
        <v>0</v>
      </c>
      <c r="K660" s="104">
        <v>535</v>
      </c>
    </row>
    <row r="661" spans="1:11" ht="12.75">
      <c r="A661" s="16"/>
      <c r="B661" s="11"/>
      <c r="H661" s="6">
        <f t="shared" si="47"/>
        <v>0</v>
      </c>
      <c r="I661" s="26">
        <f t="shared" si="46"/>
        <v>0</v>
      </c>
      <c r="K661" s="104">
        <v>535</v>
      </c>
    </row>
    <row r="662" spans="1:11" ht="12.75">
      <c r="A662" s="16"/>
      <c r="B662" s="161">
        <v>1500</v>
      </c>
      <c r="C662" s="16" t="s">
        <v>51</v>
      </c>
      <c r="D662" s="16" t="s">
        <v>32</v>
      </c>
      <c r="E662" s="39" t="s">
        <v>52</v>
      </c>
      <c r="F662" s="31" t="s">
        <v>311</v>
      </c>
      <c r="G662" s="40" t="s">
        <v>140</v>
      </c>
      <c r="H662" s="6">
        <f t="shared" si="47"/>
        <v>-1500</v>
      </c>
      <c r="I662" s="26">
        <f t="shared" si="46"/>
        <v>2.803738317757009</v>
      </c>
      <c r="K662" s="104">
        <v>535</v>
      </c>
    </row>
    <row r="663" spans="1:11" ht="12.75">
      <c r="A663" s="16"/>
      <c r="B663" s="161">
        <v>2000</v>
      </c>
      <c r="C663" s="16" t="s">
        <v>51</v>
      </c>
      <c r="D663" s="16" t="s">
        <v>32</v>
      </c>
      <c r="E663" s="39" t="s">
        <v>52</v>
      </c>
      <c r="F663" s="31" t="s">
        <v>311</v>
      </c>
      <c r="G663" s="34" t="s">
        <v>248</v>
      </c>
      <c r="H663" s="6">
        <f t="shared" si="47"/>
        <v>-3500</v>
      </c>
      <c r="I663" s="26">
        <f t="shared" si="46"/>
        <v>3.7383177570093458</v>
      </c>
      <c r="K663" s="104">
        <v>535</v>
      </c>
    </row>
    <row r="664" spans="1:11" ht="12.75">
      <c r="A664" s="16"/>
      <c r="B664" s="161">
        <v>2000</v>
      </c>
      <c r="C664" s="16" t="s">
        <v>51</v>
      </c>
      <c r="D664" s="16" t="s">
        <v>32</v>
      </c>
      <c r="E664" s="39" t="s">
        <v>52</v>
      </c>
      <c r="F664" s="31" t="s">
        <v>311</v>
      </c>
      <c r="G664" s="34" t="s">
        <v>251</v>
      </c>
      <c r="H664" s="6">
        <f t="shared" si="47"/>
        <v>-5500</v>
      </c>
      <c r="I664" s="26">
        <f t="shared" si="46"/>
        <v>3.7383177570093458</v>
      </c>
      <c r="K664" s="104">
        <v>535</v>
      </c>
    </row>
    <row r="665" spans="1:11" ht="12.75">
      <c r="A665" s="16"/>
      <c r="B665" s="262">
        <v>1700</v>
      </c>
      <c r="C665" s="16" t="s">
        <v>51</v>
      </c>
      <c r="D665" s="16" t="s">
        <v>32</v>
      </c>
      <c r="E665" s="39" t="s">
        <v>52</v>
      </c>
      <c r="F665" s="31" t="s">
        <v>311</v>
      </c>
      <c r="G665" s="31" t="s">
        <v>215</v>
      </c>
      <c r="H665" s="6">
        <f t="shared" si="47"/>
        <v>-7200</v>
      </c>
      <c r="I665" s="26">
        <f t="shared" si="46"/>
        <v>3.177570093457944</v>
      </c>
      <c r="K665" s="104">
        <v>535</v>
      </c>
    </row>
    <row r="666" spans="1:11" ht="12.75">
      <c r="A666" s="16"/>
      <c r="B666" s="11">
        <v>1800</v>
      </c>
      <c r="C666" s="1" t="s">
        <v>51</v>
      </c>
      <c r="D666" s="16" t="s">
        <v>32</v>
      </c>
      <c r="E666" s="39" t="s">
        <v>52</v>
      </c>
      <c r="F666" s="31" t="s">
        <v>311</v>
      </c>
      <c r="G666" s="31" t="s">
        <v>215</v>
      </c>
      <c r="H666" s="6">
        <f t="shared" si="47"/>
        <v>-9000</v>
      </c>
      <c r="I666" s="26">
        <f t="shared" si="46"/>
        <v>3.364485981308411</v>
      </c>
      <c r="K666" s="104">
        <v>535</v>
      </c>
    </row>
    <row r="667" spans="1:11" s="68" customFormat="1" ht="12.75">
      <c r="A667" s="16"/>
      <c r="B667" s="111">
        <f>SUM(B662:B666)</f>
        <v>9000</v>
      </c>
      <c r="C667" s="15"/>
      <c r="D667" s="15"/>
      <c r="E667" s="15" t="s">
        <v>52</v>
      </c>
      <c r="F667" s="22"/>
      <c r="G667" s="22"/>
      <c r="H667" s="46">
        <v>0</v>
      </c>
      <c r="I667" s="67">
        <f t="shared" si="46"/>
        <v>16.822429906542055</v>
      </c>
      <c r="K667" s="104">
        <v>535</v>
      </c>
    </row>
    <row r="668" spans="1:11" ht="12.75">
      <c r="A668" s="16"/>
      <c r="B668" s="11"/>
      <c r="H668" s="6">
        <f>H667-B668</f>
        <v>0</v>
      </c>
      <c r="I668" s="26">
        <f t="shared" si="46"/>
        <v>0</v>
      </c>
      <c r="K668" s="104">
        <v>535</v>
      </c>
    </row>
    <row r="669" spans="1:11" ht="12.75">
      <c r="A669" s="16"/>
      <c r="B669" s="11"/>
      <c r="H669" s="6">
        <v>0</v>
      </c>
      <c r="I669" s="26">
        <f t="shared" si="46"/>
        <v>0</v>
      </c>
      <c r="K669" s="104">
        <v>535</v>
      </c>
    </row>
    <row r="670" spans="1:11" ht="12.75">
      <c r="A670" s="16"/>
      <c r="B670" s="11"/>
      <c r="H670" s="6">
        <f>H669-B670</f>
        <v>0</v>
      </c>
      <c r="I670" s="26">
        <f t="shared" si="46"/>
        <v>0</v>
      </c>
      <c r="K670" s="104">
        <v>535</v>
      </c>
    </row>
    <row r="671" spans="1:11" s="68" customFormat="1" ht="12.75">
      <c r="A671" s="16"/>
      <c r="B671" s="111">
        <f>+B678+B685+B693+B698+B705</f>
        <v>34900</v>
      </c>
      <c r="C671" s="47" t="s">
        <v>312</v>
      </c>
      <c r="D671" s="48" t="s">
        <v>956</v>
      </c>
      <c r="E671" s="47" t="s">
        <v>313</v>
      </c>
      <c r="F671" s="22"/>
      <c r="G671" s="22"/>
      <c r="H671" s="46">
        <f>H670-B671</f>
        <v>-34900</v>
      </c>
      <c r="I671" s="67">
        <f t="shared" si="46"/>
        <v>65.23364485981308</v>
      </c>
      <c r="K671" s="104">
        <v>535</v>
      </c>
    </row>
    <row r="672" spans="1:11" ht="12.75">
      <c r="A672" s="16"/>
      <c r="B672" s="11"/>
      <c r="H672" s="6">
        <v>0</v>
      </c>
      <c r="I672" s="26">
        <f t="shared" si="46"/>
        <v>0</v>
      </c>
      <c r="K672" s="104">
        <v>535</v>
      </c>
    </row>
    <row r="673" spans="1:11" ht="12.75">
      <c r="A673" s="16"/>
      <c r="B673" s="11"/>
      <c r="H673" s="6">
        <f>H672-B673</f>
        <v>0</v>
      </c>
      <c r="I673" s="26">
        <f t="shared" si="46"/>
        <v>0</v>
      </c>
      <c r="K673" s="104">
        <v>535</v>
      </c>
    </row>
    <row r="674" spans="1:11" ht="12.75">
      <c r="A674" s="16"/>
      <c r="B674" s="11">
        <v>2500</v>
      </c>
      <c r="C674" s="1" t="s">
        <v>14</v>
      </c>
      <c r="D674" s="16" t="s">
        <v>32</v>
      </c>
      <c r="E674" s="1" t="s">
        <v>314</v>
      </c>
      <c r="F674" s="31" t="s">
        <v>315</v>
      </c>
      <c r="G674" s="31" t="s">
        <v>175</v>
      </c>
      <c r="H674" s="6">
        <f>H673-B674</f>
        <v>-2500</v>
      </c>
      <c r="I674" s="26">
        <f t="shared" si="46"/>
        <v>4.672897196261682</v>
      </c>
      <c r="K674" s="104">
        <v>535</v>
      </c>
    </row>
    <row r="675" spans="1:11" ht="12.75">
      <c r="A675" s="16"/>
      <c r="B675" s="11">
        <v>2500</v>
      </c>
      <c r="C675" s="16" t="s">
        <v>31</v>
      </c>
      <c r="D675" s="1" t="s">
        <v>32</v>
      </c>
      <c r="E675" s="1" t="s">
        <v>118</v>
      </c>
      <c r="F675" s="55" t="s">
        <v>316</v>
      </c>
      <c r="G675" s="31" t="s">
        <v>140</v>
      </c>
      <c r="H675" s="6">
        <f>H674-B675</f>
        <v>-5000</v>
      </c>
      <c r="I675" s="26">
        <f t="shared" si="46"/>
        <v>4.672897196261682</v>
      </c>
      <c r="K675" s="104">
        <v>535</v>
      </c>
    </row>
    <row r="676" spans="1:11" ht="12.75">
      <c r="A676" s="16"/>
      <c r="B676" s="245">
        <v>2500</v>
      </c>
      <c r="C676" s="16" t="s">
        <v>31</v>
      </c>
      <c r="D676" s="1" t="s">
        <v>32</v>
      </c>
      <c r="E676" s="1" t="s">
        <v>118</v>
      </c>
      <c r="F676" s="54" t="s">
        <v>317</v>
      </c>
      <c r="G676" s="31" t="s">
        <v>248</v>
      </c>
      <c r="H676" s="6">
        <f>H675-B676</f>
        <v>-7500</v>
      </c>
      <c r="I676" s="26">
        <f t="shared" si="46"/>
        <v>4.672897196261682</v>
      </c>
      <c r="K676" s="104">
        <v>535</v>
      </c>
    </row>
    <row r="677" spans="1:11" ht="12.75">
      <c r="A677" s="16"/>
      <c r="B677" s="245">
        <v>2500</v>
      </c>
      <c r="C677" s="16" t="s">
        <v>31</v>
      </c>
      <c r="D677" s="1" t="s">
        <v>32</v>
      </c>
      <c r="E677" s="1" t="s">
        <v>118</v>
      </c>
      <c r="F677" s="55" t="s">
        <v>318</v>
      </c>
      <c r="G677" s="31" t="s">
        <v>248</v>
      </c>
      <c r="H677" s="6">
        <f>H676-B677</f>
        <v>-10000</v>
      </c>
      <c r="I677" s="26">
        <f t="shared" si="46"/>
        <v>4.672897196261682</v>
      </c>
      <c r="K677" s="104">
        <v>535</v>
      </c>
    </row>
    <row r="678" spans="1:11" s="68" customFormat="1" ht="12.75">
      <c r="A678" s="16"/>
      <c r="B678" s="111">
        <f>SUM(B674:B677)</f>
        <v>10000</v>
      </c>
      <c r="C678" s="15" t="s">
        <v>31</v>
      </c>
      <c r="D678" s="15"/>
      <c r="E678" s="15"/>
      <c r="F678" s="22"/>
      <c r="G678" s="22"/>
      <c r="H678" s="46">
        <v>0</v>
      </c>
      <c r="I678" s="67">
        <f t="shared" si="46"/>
        <v>18.69158878504673</v>
      </c>
      <c r="K678" s="104">
        <v>535</v>
      </c>
    </row>
    <row r="679" spans="1:11" ht="12.75">
      <c r="A679" s="16"/>
      <c r="B679" s="11"/>
      <c r="H679" s="6">
        <f aca="true" t="shared" si="48" ref="H679:H684">H678-B679</f>
        <v>0</v>
      </c>
      <c r="I679" s="26">
        <f t="shared" si="46"/>
        <v>0</v>
      </c>
      <c r="K679" s="104">
        <v>535</v>
      </c>
    </row>
    <row r="680" spans="1:11" ht="12.75">
      <c r="A680" s="16"/>
      <c r="B680" s="11"/>
      <c r="H680" s="6">
        <f t="shared" si="48"/>
        <v>0</v>
      </c>
      <c r="I680" s="26">
        <f t="shared" si="46"/>
        <v>0</v>
      </c>
      <c r="K680" s="104">
        <v>535</v>
      </c>
    </row>
    <row r="681" spans="1:11" ht="12.75">
      <c r="A681" s="16"/>
      <c r="B681" s="11"/>
      <c r="H681" s="6">
        <f t="shared" si="48"/>
        <v>0</v>
      </c>
      <c r="I681" s="26">
        <f t="shared" si="46"/>
        <v>0</v>
      </c>
      <c r="K681" s="104">
        <v>535</v>
      </c>
    </row>
    <row r="682" spans="1:11" ht="12.75">
      <c r="A682" s="16"/>
      <c r="B682" s="11">
        <v>2500</v>
      </c>
      <c r="C682" s="1" t="s">
        <v>97</v>
      </c>
      <c r="D682" s="16" t="s">
        <v>32</v>
      </c>
      <c r="E682" s="1" t="s">
        <v>63</v>
      </c>
      <c r="F682" s="31" t="s">
        <v>319</v>
      </c>
      <c r="G682" s="31" t="s">
        <v>251</v>
      </c>
      <c r="H682" s="6">
        <f t="shared" si="48"/>
        <v>-2500</v>
      </c>
      <c r="I682" s="26">
        <f t="shared" si="46"/>
        <v>4.672897196261682</v>
      </c>
      <c r="K682" s="104">
        <v>535</v>
      </c>
    </row>
    <row r="683" spans="1:11" ht="12.75">
      <c r="A683" s="16"/>
      <c r="B683" s="11">
        <v>2000</v>
      </c>
      <c r="C683" s="1" t="s">
        <v>320</v>
      </c>
      <c r="D683" s="16" t="s">
        <v>32</v>
      </c>
      <c r="E683" s="1" t="s">
        <v>63</v>
      </c>
      <c r="F683" s="31" t="s">
        <v>321</v>
      </c>
      <c r="G683" s="31" t="s">
        <v>251</v>
      </c>
      <c r="H683" s="6">
        <f t="shared" si="48"/>
        <v>-4500</v>
      </c>
      <c r="I683" s="26">
        <f t="shared" si="46"/>
        <v>3.7383177570093458</v>
      </c>
      <c r="K683" s="104">
        <v>535</v>
      </c>
    </row>
    <row r="684" spans="1:11" ht="12.75">
      <c r="A684" s="16"/>
      <c r="B684" s="11">
        <v>2000</v>
      </c>
      <c r="C684" s="1" t="s">
        <v>322</v>
      </c>
      <c r="D684" s="16" t="s">
        <v>32</v>
      </c>
      <c r="E684" s="1" t="s">
        <v>63</v>
      </c>
      <c r="F684" s="34" t="s">
        <v>323</v>
      </c>
      <c r="G684" s="31" t="s">
        <v>251</v>
      </c>
      <c r="H684" s="6">
        <f t="shared" si="48"/>
        <v>-6500</v>
      </c>
      <c r="I684" s="26">
        <f t="shared" si="46"/>
        <v>3.7383177570093458</v>
      </c>
      <c r="K684" s="104">
        <v>535</v>
      </c>
    </row>
    <row r="685" spans="1:11" s="68" customFormat="1" ht="12.75">
      <c r="A685" s="16"/>
      <c r="B685" s="111">
        <f>SUM(B682:B684)</f>
        <v>6500</v>
      </c>
      <c r="C685" s="15" t="s">
        <v>50</v>
      </c>
      <c r="D685" s="15"/>
      <c r="E685" s="15"/>
      <c r="F685" s="22"/>
      <c r="G685" s="22"/>
      <c r="H685" s="46">
        <v>0</v>
      </c>
      <c r="I685" s="67">
        <f t="shared" si="46"/>
        <v>12.149532710280374</v>
      </c>
      <c r="K685" s="104">
        <v>535</v>
      </c>
    </row>
    <row r="686" spans="1:11" ht="12.75">
      <c r="A686" s="16"/>
      <c r="B686" s="11"/>
      <c r="H686" s="6">
        <f>H685-B686</f>
        <v>0</v>
      </c>
      <c r="I686" s="26">
        <f t="shared" si="46"/>
        <v>0</v>
      </c>
      <c r="K686" s="104">
        <v>535</v>
      </c>
    </row>
    <row r="687" spans="1:11" ht="12.75">
      <c r="A687" s="16"/>
      <c r="B687" s="11"/>
      <c r="H687" s="6">
        <v>0</v>
      </c>
      <c r="I687" s="26">
        <f t="shared" si="46"/>
        <v>0</v>
      </c>
      <c r="K687" s="104">
        <v>535</v>
      </c>
    </row>
    <row r="688" spans="1:11" ht="12.75">
      <c r="A688" s="16"/>
      <c r="B688" s="11">
        <v>2000</v>
      </c>
      <c r="C688" s="1" t="s">
        <v>51</v>
      </c>
      <c r="D688" s="16" t="s">
        <v>32</v>
      </c>
      <c r="E688" s="1" t="s">
        <v>52</v>
      </c>
      <c r="F688" s="31" t="s">
        <v>323</v>
      </c>
      <c r="G688" s="31" t="s">
        <v>140</v>
      </c>
      <c r="H688" s="6">
        <f>H687-B688</f>
        <v>-2000</v>
      </c>
      <c r="I688" s="26">
        <f t="shared" si="46"/>
        <v>3.7383177570093458</v>
      </c>
      <c r="K688" s="104">
        <v>535</v>
      </c>
    </row>
    <row r="689" spans="1:11" ht="12.75">
      <c r="A689" s="16"/>
      <c r="B689" s="11">
        <v>2000</v>
      </c>
      <c r="C689" s="1" t="s">
        <v>51</v>
      </c>
      <c r="D689" s="16" t="s">
        <v>32</v>
      </c>
      <c r="E689" s="1" t="s">
        <v>52</v>
      </c>
      <c r="F689" s="31" t="s">
        <v>324</v>
      </c>
      <c r="G689" s="31" t="s">
        <v>248</v>
      </c>
      <c r="H689" s="6">
        <f>H688-B689</f>
        <v>-4000</v>
      </c>
      <c r="I689" s="26">
        <f t="shared" si="46"/>
        <v>3.7383177570093458</v>
      </c>
      <c r="K689" s="104">
        <v>535</v>
      </c>
    </row>
    <row r="690" spans="1:11" ht="12.75">
      <c r="A690" s="16"/>
      <c r="B690" s="11">
        <v>900</v>
      </c>
      <c r="C690" s="1" t="s">
        <v>51</v>
      </c>
      <c r="D690" s="16" t="s">
        <v>32</v>
      </c>
      <c r="E690" s="1" t="s">
        <v>52</v>
      </c>
      <c r="F690" s="31" t="s">
        <v>323</v>
      </c>
      <c r="G690" s="31" t="s">
        <v>248</v>
      </c>
      <c r="H690" s="6">
        <f>H689-B690</f>
        <v>-4900</v>
      </c>
      <c r="I690" s="26">
        <f t="shared" si="46"/>
        <v>1.6822429906542056</v>
      </c>
      <c r="K690" s="104">
        <v>535</v>
      </c>
    </row>
    <row r="691" spans="1:11" ht="12.75">
      <c r="A691" s="16"/>
      <c r="B691" s="11">
        <v>900</v>
      </c>
      <c r="C691" s="1" t="s">
        <v>51</v>
      </c>
      <c r="D691" s="16" t="s">
        <v>32</v>
      </c>
      <c r="E691" s="1" t="s">
        <v>52</v>
      </c>
      <c r="F691" s="31" t="s">
        <v>323</v>
      </c>
      <c r="G691" s="31" t="s">
        <v>251</v>
      </c>
      <c r="H691" s="6">
        <f>H690-B691</f>
        <v>-5800</v>
      </c>
      <c r="I691" s="26">
        <f t="shared" si="46"/>
        <v>1.6822429906542056</v>
      </c>
      <c r="K691" s="104">
        <v>535</v>
      </c>
    </row>
    <row r="692" spans="1:11" ht="12.75">
      <c r="A692" s="16"/>
      <c r="B692" s="11">
        <v>600</v>
      </c>
      <c r="C692" s="1" t="s">
        <v>51</v>
      </c>
      <c r="D692" s="16" t="s">
        <v>32</v>
      </c>
      <c r="E692" s="1" t="s">
        <v>52</v>
      </c>
      <c r="F692" s="31" t="s">
        <v>323</v>
      </c>
      <c r="G692" s="31" t="s">
        <v>175</v>
      </c>
      <c r="H692" s="6">
        <f>H691-B692</f>
        <v>-6400</v>
      </c>
      <c r="I692" s="26">
        <f t="shared" si="46"/>
        <v>1.1214953271028036</v>
      </c>
      <c r="K692" s="104">
        <v>535</v>
      </c>
    </row>
    <row r="693" spans="1:11" s="68" customFormat="1" ht="12.75">
      <c r="A693" s="16"/>
      <c r="B693" s="111">
        <f>SUM(B688:B692)</f>
        <v>6400</v>
      </c>
      <c r="C693" s="15"/>
      <c r="D693" s="15"/>
      <c r="E693" s="15" t="s">
        <v>52</v>
      </c>
      <c r="F693" s="22"/>
      <c r="G693" s="22"/>
      <c r="H693" s="46">
        <v>0</v>
      </c>
      <c r="I693" s="67">
        <f t="shared" si="46"/>
        <v>11.962616822429906</v>
      </c>
      <c r="K693" s="104">
        <v>535</v>
      </c>
    </row>
    <row r="694" spans="1:11" ht="12.75">
      <c r="A694" s="16"/>
      <c r="B694" s="11"/>
      <c r="H694" s="6">
        <f>H693-B694</f>
        <v>0</v>
      </c>
      <c r="I694" s="26">
        <f t="shared" si="46"/>
        <v>0</v>
      </c>
      <c r="K694" s="104">
        <v>535</v>
      </c>
    </row>
    <row r="695" spans="1:11" ht="12.75">
      <c r="A695" s="16"/>
      <c r="B695" s="11"/>
      <c r="H695" s="6">
        <f>H694-B695</f>
        <v>0</v>
      </c>
      <c r="I695" s="26">
        <f t="shared" si="46"/>
        <v>0</v>
      </c>
      <c r="K695" s="104">
        <v>535</v>
      </c>
    </row>
    <row r="696" spans="1:11" ht="12.75">
      <c r="A696" s="16"/>
      <c r="B696" s="11"/>
      <c r="H696" s="6">
        <f>H695-B696</f>
        <v>0</v>
      </c>
      <c r="I696" s="26">
        <f t="shared" si="46"/>
        <v>0</v>
      </c>
      <c r="K696" s="104">
        <v>535</v>
      </c>
    </row>
    <row r="697" spans="1:11" ht="12.75">
      <c r="A697" s="16"/>
      <c r="B697" s="161">
        <v>6000</v>
      </c>
      <c r="C697" s="1" t="s">
        <v>325</v>
      </c>
      <c r="D697" s="16" t="s">
        <v>32</v>
      </c>
      <c r="E697" s="1" t="s">
        <v>63</v>
      </c>
      <c r="F697" s="31" t="s">
        <v>326</v>
      </c>
      <c r="G697" s="31" t="s">
        <v>327</v>
      </c>
      <c r="H697" s="6">
        <f>H696-B697</f>
        <v>-6000</v>
      </c>
      <c r="I697" s="26">
        <f t="shared" si="46"/>
        <v>11.214953271028037</v>
      </c>
      <c r="K697" s="104">
        <v>535</v>
      </c>
    </row>
    <row r="698" spans="1:11" s="68" customFormat="1" ht="12.75">
      <c r="A698" s="16"/>
      <c r="B698" s="111">
        <v>6000</v>
      </c>
      <c r="C698" s="15" t="s">
        <v>54</v>
      </c>
      <c r="D698" s="15"/>
      <c r="E698" s="15"/>
      <c r="F698" s="22"/>
      <c r="G698" s="22"/>
      <c r="H698" s="46">
        <v>0</v>
      </c>
      <c r="I698" s="67">
        <f t="shared" si="46"/>
        <v>11.214953271028037</v>
      </c>
      <c r="K698" s="104">
        <v>535</v>
      </c>
    </row>
    <row r="699" spans="1:11" ht="12.75">
      <c r="A699" s="16"/>
      <c r="B699" s="11"/>
      <c r="H699" s="6">
        <f aca="true" t="shared" si="49" ref="H699:H704">H698-B699</f>
        <v>0</v>
      </c>
      <c r="I699" s="26">
        <f t="shared" si="46"/>
        <v>0</v>
      </c>
      <c r="K699" s="104">
        <v>535</v>
      </c>
    </row>
    <row r="700" spans="1:11" ht="12.75">
      <c r="A700" s="16"/>
      <c r="B700" s="11"/>
      <c r="H700" s="6">
        <f t="shared" si="49"/>
        <v>0</v>
      </c>
      <c r="I700" s="26">
        <f t="shared" si="46"/>
        <v>0</v>
      </c>
      <c r="K700" s="104">
        <v>535</v>
      </c>
    </row>
    <row r="701" spans="1:11" ht="12.75">
      <c r="A701" s="16"/>
      <c r="B701" s="11"/>
      <c r="H701" s="6">
        <f t="shared" si="49"/>
        <v>0</v>
      </c>
      <c r="I701" s="26">
        <f t="shared" si="46"/>
        <v>0</v>
      </c>
      <c r="K701" s="104">
        <v>535</v>
      </c>
    </row>
    <row r="702" spans="1:11" ht="12.75">
      <c r="A702" s="16"/>
      <c r="B702" s="11">
        <v>2000</v>
      </c>
      <c r="C702" s="1" t="s">
        <v>58</v>
      </c>
      <c r="D702" s="16" t="s">
        <v>32</v>
      </c>
      <c r="E702" s="1" t="s">
        <v>63</v>
      </c>
      <c r="F702" s="31" t="s">
        <v>323</v>
      </c>
      <c r="G702" s="31" t="s">
        <v>140</v>
      </c>
      <c r="H702" s="6">
        <f t="shared" si="49"/>
        <v>-2000</v>
      </c>
      <c r="I702" s="26">
        <f t="shared" si="46"/>
        <v>3.7383177570093458</v>
      </c>
      <c r="K702" s="104">
        <v>535</v>
      </c>
    </row>
    <row r="703" spans="1:11" ht="12.75">
      <c r="A703" s="16"/>
      <c r="B703" s="11">
        <v>2000</v>
      </c>
      <c r="C703" s="1" t="s">
        <v>58</v>
      </c>
      <c r="D703" s="16" t="s">
        <v>32</v>
      </c>
      <c r="E703" s="1" t="s">
        <v>63</v>
      </c>
      <c r="F703" s="31" t="s">
        <v>323</v>
      </c>
      <c r="G703" s="31" t="s">
        <v>248</v>
      </c>
      <c r="H703" s="6">
        <f t="shared" si="49"/>
        <v>-4000</v>
      </c>
      <c r="I703" s="26">
        <f t="shared" si="46"/>
        <v>3.7383177570093458</v>
      </c>
      <c r="K703" s="104">
        <v>535</v>
      </c>
    </row>
    <row r="704" spans="1:11" ht="12.75">
      <c r="A704" s="16"/>
      <c r="B704" s="11">
        <v>2000</v>
      </c>
      <c r="C704" s="1" t="s">
        <v>58</v>
      </c>
      <c r="D704" s="16" t="s">
        <v>32</v>
      </c>
      <c r="E704" s="1" t="s">
        <v>63</v>
      </c>
      <c r="F704" s="31" t="s">
        <v>323</v>
      </c>
      <c r="G704" s="31" t="s">
        <v>251</v>
      </c>
      <c r="H704" s="6">
        <f t="shared" si="49"/>
        <v>-6000</v>
      </c>
      <c r="I704" s="26">
        <f t="shared" si="46"/>
        <v>3.7383177570093458</v>
      </c>
      <c r="K704" s="104">
        <v>535</v>
      </c>
    </row>
    <row r="705" spans="1:11" s="68" customFormat="1" ht="12.75">
      <c r="A705" s="16"/>
      <c r="B705" s="111">
        <f>SUM(B702:B704)</f>
        <v>6000</v>
      </c>
      <c r="C705" s="15" t="s">
        <v>58</v>
      </c>
      <c r="D705" s="15"/>
      <c r="E705" s="15"/>
      <c r="F705" s="22"/>
      <c r="G705" s="22"/>
      <c r="H705" s="46">
        <v>0</v>
      </c>
      <c r="I705" s="67">
        <f t="shared" si="46"/>
        <v>11.214953271028037</v>
      </c>
      <c r="K705" s="104">
        <v>535</v>
      </c>
    </row>
    <row r="706" spans="1:11" ht="12.75">
      <c r="A706" s="16"/>
      <c r="B706" s="11"/>
      <c r="H706" s="6">
        <f>H705-B706</f>
        <v>0</v>
      </c>
      <c r="I706" s="26">
        <f t="shared" si="46"/>
        <v>0</v>
      </c>
      <c r="K706" s="104">
        <v>535</v>
      </c>
    </row>
    <row r="707" spans="1:11" ht="12.75">
      <c r="A707" s="16"/>
      <c r="B707" s="11"/>
      <c r="H707" s="6">
        <v>0</v>
      </c>
      <c r="I707" s="26">
        <f t="shared" si="46"/>
        <v>0</v>
      </c>
      <c r="K707" s="104">
        <v>535</v>
      </c>
    </row>
    <row r="708" spans="1:11" ht="12.75">
      <c r="A708" s="16"/>
      <c r="B708" s="11"/>
      <c r="H708" s="6">
        <f>H707-B708</f>
        <v>0</v>
      </c>
      <c r="I708" s="26">
        <f t="shared" si="46"/>
        <v>0</v>
      </c>
      <c r="K708" s="104">
        <v>535</v>
      </c>
    </row>
    <row r="709" spans="1:11" s="68" customFormat="1" ht="12.75">
      <c r="A709" s="16"/>
      <c r="B709" s="193">
        <f>+B717+B724+B734+B742+B751+B755</f>
        <v>51150</v>
      </c>
      <c r="C709" s="47" t="s">
        <v>328</v>
      </c>
      <c r="D709" s="48" t="s">
        <v>957</v>
      </c>
      <c r="E709" s="47" t="s">
        <v>329</v>
      </c>
      <c r="F709" s="22"/>
      <c r="G709" s="22"/>
      <c r="H709" s="46">
        <f>H708-B709</f>
        <v>-51150</v>
      </c>
      <c r="I709" s="67">
        <f t="shared" si="46"/>
        <v>95.60747663551402</v>
      </c>
      <c r="K709" s="104">
        <v>535</v>
      </c>
    </row>
    <row r="710" spans="1:11" ht="12.75">
      <c r="A710" s="16"/>
      <c r="B710" s="262"/>
      <c r="D710" s="16"/>
      <c r="F710" s="34"/>
      <c r="H710" s="6">
        <v>0</v>
      </c>
      <c r="I710" s="26">
        <f t="shared" si="46"/>
        <v>0</v>
      </c>
      <c r="K710" s="104">
        <v>535</v>
      </c>
    </row>
    <row r="711" spans="1:11" ht="12.75">
      <c r="A711" s="16"/>
      <c r="B711" s="262"/>
      <c r="D711" s="16"/>
      <c r="H711" s="6">
        <f aca="true" t="shared" si="50" ref="H711:H716">H710-B711</f>
        <v>0</v>
      </c>
      <c r="I711" s="26">
        <f t="shared" si="46"/>
        <v>0</v>
      </c>
      <c r="K711" s="104">
        <v>535</v>
      </c>
    </row>
    <row r="712" spans="1:11" ht="12.75">
      <c r="A712" s="16"/>
      <c r="B712" s="262">
        <v>5000</v>
      </c>
      <c r="C712" s="16" t="s">
        <v>31</v>
      </c>
      <c r="D712" s="1" t="s">
        <v>32</v>
      </c>
      <c r="E712" s="16" t="s">
        <v>118</v>
      </c>
      <c r="F712" s="55" t="s">
        <v>330</v>
      </c>
      <c r="G712" s="31" t="s">
        <v>158</v>
      </c>
      <c r="H712" s="6">
        <f t="shared" si="50"/>
        <v>-5000</v>
      </c>
      <c r="I712" s="26">
        <f t="shared" si="46"/>
        <v>9.345794392523365</v>
      </c>
      <c r="K712" s="104">
        <v>535</v>
      </c>
    </row>
    <row r="713" spans="1:11" ht="12.75">
      <c r="A713" s="16"/>
      <c r="B713" s="262">
        <v>2000</v>
      </c>
      <c r="C713" s="1" t="s">
        <v>31</v>
      </c>
      <c r="D713" s="1" t="s">
        <v>32</v>
      </c>
      <c r="E713" s="1" t="s">
        <v>118</v>
      </c>
      <c r="F713" s="49" t="s">
        <v>331</v>
      </c>
      <c r="G713" s="31" t="s">
        <v>220</v>
      </c>
      <c r="H713" s="6">
        <f t="shared" si="50"/>
        <v>-7000</v>
      </c>
      <c r="I713" s="26">
        <f t="shared" si="46"/>
        <v>3.7383177570093458</v>
      </c>
      <c r="K713" s="104">
        <v>535</v>
      </c>
    </row>
    <row r="714" spans="1:11" ht="12.75">
      <c r="A714" s="16"/>
      <c r="B714" s="262">
        <v>5000</v>
      </c>
      <c r="C714" s="16" t="s">
        <v>31</v>
      </c>
      <c r="D714" s="1" t="s">
        <v>32</v>
      </c>
      <c r="E714" s="1" t="s">
        <v>118</v>
      </c>
      <c r="F714" s="49" t="s">
        <v>332</v>
      </c>
      <c r="G714" s="31" t="s">
        <v>218</v>
      </c>
      <c r="H714" s="6">
        <f t="shared" si="50"/>
        <v>-12000</v>
      </c>
      <c r="I714" s="26">
        <f t="shared" si="46"/>
        <v>9.345794392523365</v>
      </c>
      <c r="K714" s="104">
        <v>535</v>
      </c>
    </row>
    <row r="715" spans="1:11" ht="12.75">
      <c r="A715" s="16"/>
      <c r="B715" s="262">
        <v>2500</v>
      </c>
      <c r="C715" s="1" t="s">
        <v>14</v>
      </c>
      <c r="D715" s="16" t="s">
        <v>32</v>
      </c>
      <c r="E715" s="1" t="s">
        <v>314</v>
      </c>
      <c r="F715" s="31" t="s">
        <v>333</v>
      </c>
      <c r="G715" s="31" t="s">
        <v>256</v>
      </c>
      <c r="H715" s="6">
        <f t="shared" si="50"/>
        <v>-14500</v>
      </c>
      <c r="I715" s="26">
        <f t="shared" si="46"/>
        <v>4.672897196261682</v>
      </c>
      <c r="K715" s="104">
        <v>535</v>
      </c>
    </row>
    <row r="716" spans="1:11" ht="12.75">
      <c r="A716" s="16"/>
      <c r="B716" s="262">
        <v>2500</v>
      </c>
      <c r="C716" s="1" t="s">
        <v>14</v>
      </c>
      <c r="D716" s="16" t="s">
        <v>32</v>
      </c>
      <c r="E716" s="1" t="s">
        <v>314</v>
      </c>
      <c r="F716" s="34" t="s">
        <v>334</v>
      </c>
      <c r="G716" s="31" t="s">
        <v>258</v>
      </c>
      <c r="H716" s="6">
        <f t="shared" si="50"/>
        <v>-17000</v>
      </c>
      <c r="I716" s="26">
        <f t="shared" si="46"/>
        <v>4.672897196261682</v>
      </c>
      <c r="K716" s="104">
        <v>535</v>
      </c>
    </row>
    <row r="717" spans="1:11" s="68" customFormat="1" ht="12.75">
      <c r="A717" s="16"/>
      <c r="B717" s="193">
        <f>SUM(B712:B716)</f>
        <v>17000</v>
      </c>
      <c r="C717" s="15" t="s">
        <v>14</v>
      </c>
      <c r="D717" s="15"/>
      <c r="E717" s="15"/>
      <c r="F717" s="22"/>
      <c r="G717" s="22"/>
      <c r="H717" s="46">
        <v>0</v>
      </c>
      <c r="I717" s="67">
        <f t="shared" si="46"/>
        <v>31.77570093457944</v>
      </c>
      <c r="K717" s="104">
        <v>535</v>
      </c>
    </row>
    <row r="718" spans="1:11" ht="12.75">
      <c r="A718" s="16"/>
      <c r="B718" s="262"/>
      <c r="D718" s="16"/>
      <c r="H718" s="6">
        <f>H717-B718</f>
        <v>0</v>
      </c>
      <c r="I718" s="26">
        <f t="shared" si="46"/>
        <v>0</v>
      </c>
      <c r="K718" s="104">
        <v>535</v>
      </c>
    </row>
    <row r="719" spans="1:11" ht="12.75">
      <c r="A719" s="16"/>
      <c r="B719" s="262"/>
      <c r="D719" s="16"/>
      <c r="H719" s="6">
        <v>0</v>
      </c>
      <c r="I719" s="26">
        <f t="shared" si="46"/>
        <v>0</v>
      </c>
      <c r="K719" s="104">
        <v>535</v>
      </c>
    </row>
    <row r="720" spans="1:11" ht="12.75">
      <c r="A720" s="16"/>
      <c r="B720" s="262">
        <v>2500</v>
      </c>
      <c r="C720" s="1" t="s">
        <v>94</v>
      </c>
      <c r="D720" s="16" t="s">
        <v>32</v>
      </c>
      <c r="E720" s="1" t="s">
        <v>63</v>
      </c>
      <c r="F720" s="34" t="s">
        <v>335</v>
      </c>
      <c r="G720" s="31" t="s">
        <v>158</v>
      </c>
      <c r="H720" s="6">
        <f>H719-B720</f>
        <v>-2500</v>
      </c>
      <c r="I720" s="26">
        <f t="shared" si="46"/>
        <v>4.672897196261682</v>
      </c>
      <c r="K720" s="104">
        <v>535</v>
      </c>
    </row>
    <row r="721" spans="1:11" ht="12.75">
      <c r="A721" s="16"/>
      <c r="B721" s="262">
        <v>2000</v>
      </c>
      <c r="C721" s="1" t="s">
        <v>336</v>
      </c>
      <c r="D721" s="16" t="s">
        <v>32</v>
      </c>
      <c r="E721" s="1" t="s">
        <v>63</v>
      </c>
      <c r="F721" s="31" t="s">
        <v>337</v>
      </c>
      <c r="G721" s="31" t="s">
        <v>218</v>
      </c>
      <c r="H721" s="6">
        <f>H720-B721</f>
        <v>-4500</v>
      </c>
      <c r="I721" s="26">
        <f t="shared" si="46"/>
        <v>3.7383177570093458</v>
      </c>
      <c r="K721" s="104">
        <v>535</v>
      </c>
    </row>
    <row r="722" spans="1:11" ht="12.75">
      <c r="A722" s="16"/>
      <c r="B722" s="262">
        <v>2000</v>
      </c>
      <c r="C722" s="1" t="s">
        <v>322</v>
      </c>
      <c r="D722" s="16" t="s">
        <v>32</v>
      </c>
      <c r="E722" s="1" t="s">
        <v>63</v>
      </c>
      <c r="F722" s="31" t="s">
        <v>338</v>
      </c>
      <c r="G722" s="31" t="s">
        <v>270</v>
      </c>
      <c r="H722" s="6">
        <f>H721-B722</f>
        <v>-6500</v>
      </c>
      <c r="I722" s="26">
        <f t="shared" si="46"/>
        <v>3.7383177570093458</v>
      </c>
      <c r="K722" s="104">
        <v>535</v>
      </c>
    </row>
    <row r="723" spans="1:11" ht="12.75">
      <c r="A723" s="16"/>
      <c r="B723" s="262">
        <v>2500</v>
      </c>
      <c r="C723" s="1" t="s">
        <v>97</v>
      </c>
      <c r="D723" s="16" t="s">
        <v>32</v>
      </c>
      <c r="E723" s="1" t="s">
        <v>63</v>
      </c>
      <c r="F723" s="31" t="s">
        <v>339</v>
      </c>
      <c r="G723" s="31" t="s">
        <v>270</v>
      </c>
      <c r="H723" s="6">
        <f>H722-B723</f>
        <v>-9000</v>
      </c>
      <c r="I723" s="26">
        <f aca="true" t="shared" si="51" ref="I723:I786">+B723/K723</f>
        <v>4.672897196261682</v>
      </c>
      <c r="K723" s="104">
        <v>535</v>
      </c>
    </row>
    <row r="724" spans="1:11" s="68" customFormat="1" ht="12.75">
      <c r="A724" s="16"/>
      <c r="B724" s="193">
        <f>SUM(B720:B723)</f>
        <v>9000</v>
      </c>
      <c r="C724" s="15" t="s">
        <v>50</v>
      </c>
      <c r="D724" s="15"/>
      <c r="E724" s="15"/>
      <c r="F724" s="22"/>
      <c r="G724" s="22"/>
      <c r="H724" s="46">
        <v>0</v>
      </c>
      <c r="I724" s="67">
        <f t="shared" si="51"/>
        <v>16.822429906542055</v>
      </c>
      <c r="K724" s="104">
        <v>535</v>
      </c>
    </row>
    <row r="725" spans="1:11" ht="12.75">
      <c r="A725" s="16"/>
      <c r="B725" s="262"/>
      <c r="D725" s="16"/>
      <c r="H725" s="6">
        <f>H724-B725</f>
        <v>0</v>
      </c>
      <c r="I725" s="26">
        <f t="shared" si="51"/>
        <v>0</v>
      </c>
      <c r="K725" s="104">
        <v>535</v>
      </c>
    </row>
    <row r="726" spans="1:11" ht="12.75">
      <c r="A726" s="16"/>
      <c r="B726" s="262"/>
      <c r="H726" s="6">
        <v>0</v>
      </c>
      <c r="I726" s="26">
        <f t="shared" si="51"/>
        <v>0</v>
      </c>
      <c r="K726" s="104">
        <v>535</v>
      </c>
    </row>
    <row r="727" spans="1:11" ht="12.75">
      <c r="A727" s="16"/>
      <c r="B727" s="262">
        <v>1300</v>
      </c>
      <c r="C727" s="1" t="s">
        <v>51</v>
      </c>
      <c r="D727" s="16" t="s">
        <v>32</v>
      </c>
      <c r="E727" s="1" t="s">
        <v>52</v>
      </c>
      <c r="F727" s="31" t="s">
        <v>340</v>
      </c>
      <c r="G727" s="31" t="s">
        <v>158</v>
      </c>
      <c r="H727" s="6">
        <f aca="true" t="shared" si="52" ref="H727:H733">H726-B727</f>
        <v>-1300</v>
      </c>
      <c r="I727" s="26">
        <f t="shared" si="51"/>
        <v>2.4299065420560746</v>
      </c>
      <c r="K727" s="104">
        <v>535</v>
      </c>
    </row>
    <row r="728" spans="1:11" ht="12.75">
      <c r="A728" s="16"/>
      <c r="B728" s="262">
        <v>400</v>
      </c>
      <c r="C728" s="1" t="s">
        <v>51</v>
      </c>
      <c r="D728" s="16" t="s">
        <v>32</v>
      </c>
      <c r="E728" s="1" t="s">
        <v>52</v>
      </c>
      <c r="F728" s="31" t="s">
        <v>340</v>
      </c>
      <c r="G728" s="31" t="s">
        <v>218</v>
      </c>
      <c r="H728" s="6">
        <f t="shared" si="52"/>
        <v>-1700</v>
      </c>
      <c r="I728" s="26">
        <f t="shared" si="51"/>
        <v>0.7476635514018691</v>
      </c>
      <c r="K728" s="104">
        <v>535</v>
      </c>
    </row>
    <row r="729" spans="1:11" ht="12.75">
      <c r="A729" s="16"/>
      <c r="B729" s="262">
        <v>400</v>
      </c>
      <c r="C729" s="1" t="s">
        <v>51</v>
      </c>
      <c r="D729" s="16" t="s">
        <v>32</v>
      </c>
      <c r="E729" s="1" t="s">
        <v>52</v>
      </c>
      <c r="F729" s="31" t="s">
        <v>340</v>
      </c>
      <c r="G729" s="31" t="s">
        <v>220</v>
      </c>
      <c r="H729" s="6">
        <f t="shared" si="52"/>
        <v>-2100</v>
      </c>
      <c r="I729" s="26">
        <f t="shared" si="51"/>
        <v>0.7476635514018691</v>
      </c>
      <c r="K729" s="104">
        <v>535</v>
      </c>
    </row>
    <row r="730" spans="1:11" ht="12.75">
      <c r="A730" s="16"/>
      <c r="B730" s="262">
        <v>400</v>
      </c>
      <c r="C730" s="1" t="s">
        <v>51</v>
      </c>
      <c r="D730" s="16" t="s">
        <v>32</v>
      </c>
      <c r="E730" s="1" t="s">
        <v>52</v>
      </c>
      <c r="F730" s="31" t="s">
        <v>340</v>
      </c>
      <c r="G730" s="31" t="s">
        <v>256</v>
      </c>
      <c r="H730" s="6">
        <f t="shared" si="52"/>
        <v>-2500</v>
      </c>
      <c r="I730" s="26">
        <f t="shared" si="51"/>
        <v>0.7476635514018691</v>
      </c>
      <c r="K730" s="104">
        <v>535</v>
      </c>
    </row>
    <row r="731" spans="1:11" ht="12.75">
      <c r="A731" s="16"/>
      <c r="B731" s="262">
        <v>400</v>
      </c>
      <c r="C731" s="1" t="s">
        <v>51</v>
      </c>
      <c r="D731" s="16" t="s">
        <v>32</v>
      </c>
      <c r="E731" s="1" t="s">
        <v>63</v>
      </c>
      <c r="F731" s="31" t="s">
        <v>340</v>
      </c>
      <c r="G731" s="31" t="s">
        <v>258</v>
      </c>
      <c r="H731" s="6">
        <f t="shared" si="52"/>
        <v>-2900</v>
      </c>
      <c r="I731" s="26">
        <f t="shared" si="51"/>
        <v>0.7476635514018691</v>
      </c>
      <c r="K731" s="104">
        <v>535</v>
      </c>
    </row>
    <row r="732" spans="1:11" ht="12.75">
      <c r="A732" s="16"/>
      <c r="B732" s="262">
        <v>650</v>
      </c>
      <c r="C732" s="1" t="s">
        <v>51</v>
      </c>
      <c r="D732" s="16" t="s">
        <v>32</v>
      </c>
      <c r="E732" s="1" t="s">
        <v>52</v>
      </c>
      <c r="F732" s="31" t="s">
        <v>340</v>
      </c>
      <c r="G732" s="31" t="s">
        <v>270</v>
      </c>
      <c r="H732" s="6">
        <f t="shared" si="52"/>
        <v>-3550</v>
      </c>
      <c r="I732" s="26">
        <f t="shared" si="51"/>
        <v>1.2149532710280373</v>
      </c>
      <c r="K732" s="104">
        <v>535</v>
      </c>
    </row>
    <row r="733" spans="1:11" ht="12.75">
      <c r="A733" s="16"/>
      <c r="B733" s="262">
        <v>600</v>
      </c>
      <c r="C733" s="1" t="s">
        <v>51</v>
      </c>
      <c r="D733" s="16" t="s">
        <v>32</v>
      </c>
      <c r="E733" s="1" t="s">
        <v>52</v>
      </c>
      <c r="F733" s="31" t="s">
        <v>340</v>
      </c>
      <c r="G733" s="31" t="s">
        <v>142</v>
      </c>
      <c r="H733" s="6">
        <f t="shared" si="52"/>
        <v>-4150</v>
      </c>
      <c r="I733" s="26">
        <f t="shared" si="51"/>
        <v>1.1214953271028036</v>
      </c>
      <c r="K733" s="104">
        <v>535</v>
      </c>
    </row>
    <row r="734" spans="1:11" s="68" customFormat="1" ht="12.75">
      <c r="A734" s="16"/>
      <c r="B734" s="193">
        <f>SUM(B727:B733)</f>
        <v>4150</v>
      </c>
      <c r="C734" s="15"/>
      <c r="D734" s="15"/>
      <c r="E734" s="15" t="s">
        <v>52</v>
      </c>
      <c r="F734" s="22"/>
      <c r="G734" s="22"/>
      <c r="H734" s="46">
        <v>0</v>
      </c>
      <c r="I734" s="67">
        <f t="shared" si="51"/>
        <v>7.757009345794392</v>
      </c>
      <c r="K734" s="104">
        <v>535</v>
      </c>
    </row>
    <row r="735" spans="1:11" ht="12.75">
      <c r="A735" s="16"/>
      <c r="B735" s="262"/>
      <c r="H735" s="6">
        <f aca="true" t="shared" si="53" ref="H735:H741">H734-B735</f>
        <v>0</v>
      </c>
      <c r="I735" s="26">
        <f t="shared" si="51"/>
        <v>0</v>
      </c>
      <c r="K735" s="104">
        <v>535</v>
      </c>
    </row>
    <row r="736" spans="1:11" ht="12.75">
      <c r="A736" s="16"/>
      <c r="B736" s="262"/>
      <c r="H736" s="6">
        <f t="shared" si="53"/>
        <v>0</v>
      </c>
      <c r="I736" s="26">
        <f t="shared" si="51"/>
        <v>0</v>
      </c>
      <c r="K736" s="104">
        <v>535</v>
      </c>
    </row>
    <row r="737" spans="1:11" ht="12.75">
      <c r="A737" s="16"/>
      <c r="B737" s="262"/>
      <c r="H737" s="6">
        <f t="shared" si="53"/>
        <v>0</v>
      </c>
      <c r="I737" s="26">
        <f t="shared" si="51"/>
        <v>0</v>
      </c>
      <c r="K737" s="104">
        <v>535</v>
      </c>
    </row>
    <row r="738" spans="1:11" ht="12.75">
      <c r="A738" s="16"/>
      <c r="B738" s="262">
        <v>3000</v>
      </c>
      <c r="C738" s="1" t="s">
        <v>341</v>
      </c>
      <c r="D738" s="16" t="s">
        <v>32</v>
      </c>
      <c r="E738" s="1" t="s">
        <v>63</v>
      </c>
      <c r="F738" s="31" t="s">
        <v>342</v>
      </c>
      <c r="G738" s="31" t="s">
        <v>218</v>
      </c>
      <c r="H738" s="6">
        <f t="shared" si="53"/>
        <v>-3000</v>
      </c>
      <c r="I738" s="26">
        <f t="shared" si="51"/>
        <v>5.607476635514018</v>
      </c>
      <c r="K738" s="104">
        <v>535</v>
      </c>
    </row>
    <row r="739" spans="1:11" ht="12.75">
      <c r="A739" s="16"/>
      <c r="B739" s="262">
        <v>3000</v>
      </c>
      <c r="C739" s="1" t="s">
        <v>341</v>
      </c>
      <c r="D739" s="16" t="s">
        <v>32</v>
      </c>
      <c r="E739" s="1" t="s">
        <v>63</v>
      </c>
      <c r="F739" s="31" t="s">
        <v>343</v>
      </c>
      <c r="G739" s="31" t="s">
        <v>220</v>
      </c>
      <c r="H739" s="6">
        <f t="shared" si="53"/>
        <v>-6000</v>
      </c>
      <c r="I739" s="26">
        <f t="shared" si="51"/>
        <v>5.607476635514018</v>
      </c>
      <c r="K739" s="104">
        <v>535</v>
      </c>
    </row>
    <row r="740" spans="1:11" ht="12.75">
      <c r="A740" s="16"/>
      <c r="B740" s="262">
        <v>2000</v>
      </c>
      <c r="C740" s="1" t="s">
        <v>341</v>
      </c>
      <c r="D740" s="16" t="s">
        <v>32</v>
      </c>
      <c r="E740" s="1" t="s">
        <v>63</v>
      </c>
      <c r="F740" s="31" t="s">
        <v>344</v>
      </c>
      <c r="G740" s="31" t="s">
        <v>256</v>
      </c>
      <c r="H740" s="6">
        <f t="shared" si="53"/>
        <v>-8000</v>
      </c>
      <c r="I740" s="26">
        <f t="shared" si="51"/>
        <v>3.7383177570093458</v>
      </c>
      <c r="K740" s="104">
        <v>535</v>
      </c>
    </row>
    <row r="741" spans="1:11" ht="12.75">
      <c r="A741" s="16"/>
      <c r="B741" s="262">
        <v>2000</v>
      </c>
      <c r="C741" s="1" t="s">
        <v>341</v>
      </c>
      <c r="D741" s="16" t="s">
        <v>32</v>
      </c>
      <c r="E741" s="1" t="s">
        <v>63</v>
      </c>
      <c r="F741" s="31" t="s">
        <v>345</v>
      </c>
      <c r="G741" s="31" t="s">
        <v>258</v>
      </c>
      <c r="H741" s="6">
        <f t="shared" si="53"/>
        <v>-10000</v>
      </c>
      <c r="I741" s="26">
        <f t="shared" si="51"/>
        <v>3.7383177570093458</v>
      </c>
      <c r="K741" s="104">
        <v>535</v>
      </c>
    </row>
    <row r="742" spans="1:11" s="68" customFormat="1" ht="12.75">
      <c r="A742" s="16"/>
      <c r="B742" s="193">
        <f>SUM(B738:B741)</f>
        <v>10000</v>
      </c>
      <c r="C742" s="15" t="s">
        <v>54</v>
      </c>
      <c r="D742" s="15"/>
      <c r="E742" s="15"/>
      <c r="F742" s="22"/>
      <c r="G742" s="22"/>
      <c r="H742" s="46">
        <v>0</v>
      </c>
      <c r="I742" s="67">
        <f t="shared" si="51"/>
        <v>18.69158878504673</v>
      </c>
      <c r="K742" s="104">
        <v>535</v>
      </c>
    </row>
    <row r="743" spans="1:11" ht="12.75">
      <c r="A743" s="16"/>
      <c r="B743" s="262"/>
      <c r="H743" s="6">
        <f aca="true" t="shared" si="54" ref="H743:H750">H742-B743</f>
        <v>0</v>
      </c>
      <c r="I743" s="26">
        <f t="shared" si="51"/>
        <v>0</v>
      </c>
      <c r="K743" s="104">
        <v>535</v>
      </c>
    </row>
    <row r="744" spans="1:11" ht="12.75">
      <c r="A744" s="16"/>
      <c r="B744" s="262"/>
      <c r="H744" s="6">
        <f t="shared" si="54"/>
        <v>0</v>
      </c>
      <c r="I744" s="26">
        <f t="shared" si="51"/>
        <v>0</v>
      </c>
      <c r="K744" s="104">
        <v>535</v>
      </c>
    </row>
    <row r="745" spans="1:11" ht="12.75">
      <c r="A745" s="16"/>
      <c r="B745" s="262"/>
      <c r="H745" s="6">
        <f t="shared" si="54"/>
        <v>0</v>
      </c>
      <c r="I745" s="26">
        <f t="shared" si="51"/>
        <v>0</v>
      </c>
      <c r="K745" s="104">
        <v>535</v>
      </c>
    </row>
    <row r="746" spans="1:11" ht="12.75">
      <c r="A746" s="16"/>
      <c r="B746" s="262">
        <v>2000</v>
      </c>
      <c r="C746" s="1" t="s">
        <v>58</v>
      </c>
      <c r="D746" s="16" t="s">
        <v>32</v>
      </c>
      <c r="E746" s="1" t="s">
        <v>63</v>
      </c>
      <c r="F746" s="31" t="s">
        <v>340</v>
      </c>
      <c r="G746" s="31" t="s">
        <v>158</v>
      </c>
      <c r="H746" s="6">
        <f t="shared" si="54"/>
        <v>-2000</v>
      </c>
      <c r="I746" s="26">
        <f t="shared" si="51"/>
        <v>3.7383177570093458</v>
      </c>
      <c r="K746" s="104">
        <v>535</v>
      </c>
    </row>
    <row r="747" spans="1:11" ht="12.75">
      <c r="A747" s="16"/>
      <c r="B747" s="262">
        <v>2000</v>
      </c>
      <c r="C747" s="1" t="s">
        <v>58</v>
      </c>
      <c r="D747" s="16" t="s">
        <v>32</v>
      </c>
      <c r="E747" s="1" t="s">
        <v>63</v>
      </c>
      <c r="F747" s="31" t="s">
        <v>340</v>
      </c>
      <c r="G747" s="31" t="s">
        <v>218</v>
      </c>
      <c r="H747" s="6">
        <f t="shared" si="54"/>
        <v>-4000</v>
      </c>
      <c r="I747" s="26">
        <f t="shared" si="51"/>
        <v>3.7383177570093458</v>
      </c>
      <c r="K747" s="104">
        <v>535</v>
      </c>
    </row>
    <row r="748" spans="1:11" ht="12.75">
      <c r="A748" s="16"/>
      <c r="B748" s="262">
        <v>2000</v>
      </c>
      <c r="C748" s="1" t="s">
        <v>58</v>
      </c>
      <c r="D748" s="16" t="s">
        <v>32</v>
      </c>
      <c r="E748" s="1" t="s">
        <v>63</v>
      </c>
      <c r="F748" s="31" t="s">
        <v>340</v>
      </c>
      <c r="G748" s="31" t="s">
        <v>220</v>
      </c>
      <c r="H748" s="6">
        <f t="shared" si="54"/>
        <v>-6000</v>
      </c>
      <c r="I748" s="26">
        <f t="shared" si="51"/>
        <v>3.7383177570093458</v>
      </c>
      <c r="K748" s="104">
        <v>535</v>
      </c>
    </row>
    <row r="749" spans="1:11" ht="12.75">
      <c r="A749" s="16"/>
      <c r="B749" s="262">
        <v>2000</v>
      </c>
      <c r="C749" s="1" t="s">
        <v>58</v>
      </c>
      <c r="D749" s="16" t="s">
        <v>32</v>
      </c>
      <c r="E749" s="1" t="s">
        <v>63</v>
      </c>
      <c r="F749" s="31" t="s">
        <v>340</v>
      </c>
      <c r="G749" s="31" t="s">
        <v>256</v>
      </c>
      <c r="H749" s="6">
        <f t="shared" si="54"/>
        <v>-8000</v>
      </c>
      <c r="I749" s="26">
        <f t="shared" si="51"/>
        <v>3.7383177570093458</v>
      </c>
      <c r="K749" s="104">
        <v>535</v>
      </c>
    </row>
    <row r="750" spans="1:11" ht="12.75">
      <c r="A750" s="16"/>
      <c r="B750" s="262">
        <v>2000</v>
      </c>
      <c r="C750" s="1" t="s">
        <v>58</v>
      </c>
      <c r="D750" s="16" t="s">
        <v>32</v>
      </c>
      <c r="E750" s="1" t="s">
        <v>63</v>
      </c>
      <c r="F750" s="31" t="s">
        <v>340</v>
      </c>
      <c r="G750" s="31" t="s">
        <v>258</v>
      </c>
      <c r="H750" s="6">
        <f t="shared" si="54"/>
        <v>-10000</v>
      </c>
      <c r="I750" s="26">
        <f t="shared" si="51"/>
        <v>3.7383177570093458</v>
      </c>
      <c r="K750" s="104">
        <v>535</v>
      </c>
    </row>
    <row r="751" spans="1:11" s="68" customFormat="1" ht="12.75">
      <c r="A751" s="16"/>
      <c r="B751" s="193">
        <f>SUM(B746:B750)</f>
        <v>10000</v>
      </c>
      <c r="C751" s="15" t="s">
        <v>58</v>
      </c>
      <c r="D751" s="15"/>
      <c r="E751" s="15"/>
      <c r="F751" s="22"/>
      <c r="G751" s="22"/>
      <c r="H751" s="46">
        <v>0</v>
      </c>
      <c r="I751" s="67">
        <f t="shared" si="51"/>
        <v>18.69158878504673</v>
      </c>
      <c r="K751" s="104">
        <v>535</v>
      </c>
    </row>
    <row r="752" spans="1:11" ht="12.75">
      <c r="A752" s="16"/>
      <c r="B752" s="262"/>
      <c r="H752" s="6">
        <f>H751-B752</f>
        <v>0</v>
      </c>
      <c r="I752" s="26">
        <f t="shared" si="51"/>
        <v>0</v>
      </c>
      <c r="K752" s="104">
        <v>535</v>
      </c>
    </row>
    <row r="753" spans="1:11" ht="12.75">
      <c r="A753" s="16"/>
      <c r="B753" s="262"/>
      <c r="H753" s="6">
        <v>0</v>
      </c>
      <c r="I753" s="26">
        <f t="shared" si="51"/>
        <v>0</v>
      </c>
      <c r="K753" s="104">
        <v>535</v>
      </c>
    </row>
    <row r="754" spans="1:11" ht="12.75">
      <c r="A754" s="16"/>
      <c r="B754" s="262">
        <v>1000</v>
      </c>
      <c r="C754" s="16" t="s">
        <v>346</v>
      </c>
      <c r="D754" s="16" t="s">
        <v>32</v>
      </c>
      <c r="E754" s="1" t="s">
        <v>60</v>
      </c>
      <c r="F754" s="31" t="s">
        <v>340</v>
      </c>
      <c r="G754" s="31" t="s">
        <v>220</v>
      </c>
      <c r="H754" s="6">
        <f>H753-B754</f>
        <v>-1000</v>
      </c>
      <c r="I754" s="26">
        <f t="shared" si="51"/>
        <v>1.8691588785046729</v>
      </c>
      <c r="K754" s="104">
        <v>535</v>
      </c>
    </row>
    <row r="755" spans="1:11" s="68" customFormat="1" ht="12.75">
      <c r="A755" s="16"/>
      <c r="B755" s="193">
        <v>1000</v>
      </c>
      <c r="C755" s="15"/>
      <c r="D755" s="15"/>
      <c r="E755" s="15" t="s">
        <v>60</v>
      </c>
      <c r="F755" s="22"/>
      <c r="G755" s="22"/>
      <c r="H755" s="46">
        <v>0</v>
      </c>
      <c r="I755" s="67">
        <f t="shared" si="51"/>
        <v>1.8691588785046729</v>
      </c>
      <c r="K755" s="104">
        <v>535</v>
      </c>
    </row>
    <row r="756" spans="1:11" ht="12.75">
      <c r="A756" s="16"/>
      <c r="B756" s="11"/>
      <c r="H756" s="6">
        <f>H755-B756</f>
        <v>0</v>
      </c>
      <c r="I756" s="26">
        <f t="shared" si="51"/>
        <v>0</v>
      </c>
      <c r="K756" s="104">
        <v>535</v>
      </c>
    </row>
    <row r="757" spans="1:11" ht="12.75">
      <c r="A757" s="16"/>
      <c r="B757" s="11"/>
      <c r="H757" s="6">
        <v>0</v>
      </c>
      <c r="I757" s="26">
        <f t="shared" si="51"/>
        <v>0</v>
      </c>
      <c r="K757" s="104">
        <v>535</v>
      </c>
    </row>
    <row r="758" spans="1:11" ht="12.75">
      <c r="A758" s="16"/>
      <c r="B758" s="11"/>
      <c r="H758" s="6">
        <f>H757-B758</f>
        <v>0</v>
      </c>
      <c r="I758" s="26">
        <f t="shared" si="51"/>
        <v>0</v>
      </c>
      <c r="K758" s="104">
        <v>535</v>
      </c>
    </row>
    <row r="759" spans="1:11" s="68" customFormat="1" ht="12.75">
      <c r="A759" s="16"/>
      <c r="B759" s="221">
        <f>+B774+B780+B788+B795+B803+B813</f>
        <v>134700</v>
      </c>
      <c r="C759" s="47" t="s">
        <v>11</v>
      </c>
      <c r="D759" s="48" t="s">
        <v>958</v>
      </c>
      <c r="E759" s="47" t="s">
        <v>347</v>
      </c>
      <c r="F759" s="22"/>
      <c r="G759" s="22"/>
      <c r="H759" s="46">
        <f>H758-B759</f>
        <v>-134700</v>
      </c>
      <c r="I759" s="67">
        <f t="shared" si="51"/>
        <v>251.77570093457945</v>
      </c>
      <c r="K759" s="104">
        <v>535</v>
      </c>
    </row>
    <row r="760" spans="1:11" ht="12.75">
      <c r="A760" s="16"/>
      <c r="B760" s="253"/>
      <c r="H760" s="6">
        <v>0</v>
      </c>
      <c r="I760" s="26">
        <f t="shared" si="51"/>
        <v>0</v>
      </c>
      <c r="K760" s="104">
        <v>535</v>
      </c>
    </row>
    <row r="761" spans="1:11" ht="12.75">
      <c r="A761" s="16"/>
      <c r="B761" s="253"/>
      <c r="H761" s="6">
        <f aca="true" t="shared" si="55" ref="H761:H773">H760-B761</f>
        <v>0</v>
      </c>
      <c r="I761" s="26">
        <f t="shared" si="51"/>
        <v>0</v>
      </c>
      <c r="K761" s="104">
        <v>535</v>
      </c>
    </row>
    <row r="762" spans="1:11" ht="12.75">
      <c r="A762" s="16"/>
      <c r="B762" s="254">
        <v>2500</v>
      </c>
      <c r="C762" s="16" t="s">
        <v>31</v>
      </c>
      <c r="D762" s="1" t="s">
        <v>32</v>
      </c>
      <c r="E762" s="1" t="s">
        <v>90</v>
      </c>
      <c r="F762" s="55" t="s">
        <v>348</v>
      </c>
      <c r="G762" s="31" t="s">
        <v>215</v>
      </c>
      <c r="H762" s="6">
        <f t="shared" si="55"/>
        <v>-2500</v>
      </c>
      <c r="I762" s="26">
        <f t="shared" si="51"/>
        <v>4.672897196261682</v>
      </c>
      <c r="K762" s="104">
        <v>535</v>
      </c>
    </row>
    <row r="763" spans="1:11" ht="12.75">
      <c r="A763" s="16"/>
      <c r="B763" s="253">
        <v>7500</v>
      </c>
      <c r="C763" s="16" t="s">
        <v>31</v>
      </c>
      <c r="D763" s="1" t="s">
        <v>32</v>
      </c>
      <c r="E763" s="1" t="s">
        <v>90</v>
      </c>
      <c r="F763" s="55" t="s">
        <v>349</v>
      </c>
      <c r="G763" s="31" t="s">
        <v>158</v>
      </c>
      <c r="H763" s="6">
        <f t="shared" si="55"/>
        <v>-10000</v>
      </c>
      <c r="I763" s="26">
        <f t="shared" si="51"/>
        <v>14.018691588785046</v>
      </c>
      <c r="K763" s="104">
        <v>535</v>
      </c>
    </row>
    <row r="764" spans="1:11" ht="12.75">
      <c r="A764" s="16"/>
      <c r="B764" s="253">
        <v>5000</v>
      </c>
      <c r="C764" s="16" t="s">
        <v>31</v>
      </c>
      <c r="D764" s="1" t="s">
        <v>32</v>
      </c>
      <c r="E764" s="1" t="s">
        <v>90</v>
      </c>
      <c r="F764" s="49" t="s">
        <v>350</v>
      </c>
      <c r="G764" s="31" t="s">
        <v>218</v>
      </c>
      <c r="H764" s="6">
        <f t="shared" si="55"/>
        <v>-15000</v>
      </c>
      <c r="I764" s="26">
        <f t="shared" si="51"/>
        <v>9.345794392523365</v>
      </c>
      <c r="K764" s="104">
        <v>535</v>
      </c>
    </row>
    <row r="765" spans="1:11" ht="12.75">
      <c r="A765" s="16"/>
      <c r="B765" s="253">
        <v>3000</v>
      </c>
      <c r="C765" s="1" t="s">
        <v>31</v>
      </c>
      <c r="D765" s="1" t="s">
        <v>32</v>
      </c>
      <c r="E765" s="1" t="s">
        <v>90</v>
      </c>
      <c r="F765" s="49" t="s">
        <v>351</v>
      </c>
      <c r="G765" s="31" t="s">
        <v>220</v>
      </c>
      <c r="H765" s="6">
        <f t="shared" si="55"/>
        <v>-18000</v>
      </c>
      <c r="I765" s="26">
        <f t="shared" si="51"/>
        <v>5.607476635514018</v>
      </c>
      <c r="K765" s="104">
        <v>535</v>
      </c>
    </row>
    <row r="766" spans="1:11" ht="12.75">
      <c r="A766" s="16"/>
      <c r="B766" s="253">
        <v>2500</v>
      </c>
      <c r="C766" s="1" t="s">
        <v>31</v>
      </c>
      <c r="D766" s="1" t="s">
        <v>32</v>
      </c>
      <c r="E766" s="1" t="s">
        <v>90</v>
      </c>
      <c r="F766" s="49" t="s">
        <v>352</v>
      </c>
      <c r="G766" s="31" t="s">
        <v>220</v>
      </c>
      <c r="H766" s="6">
        <f t="shared" si="55"/>
        <v>-20500</v>
      </c>
      <c r="I766" s="26">
        <f t="shared" si="51"/>
        <v>4.672897196261682</v>
      </c>
      <c r="K766" s="104">
        <v>535</v>
      </c>
    </row>
    <row r="767" spans="1:11" ht="12.75">
      <c r="A767" s="16"/>
      <c r="B767" s="253">
        <v>10000</v>
      </c>
      <c r="C767" s="1" t="s">
        <v>31</v>
      </c>
      <c r="D767" s="1" t="s">
        <v>32</v>
      </c>
      <c r="E767" s="1" t="s">
        <v>90</v>
      </c>
      <c r="F767" s="49" t="s">
        <v>353</v>
      </c>
      <c r="G767" s="31" t="s">
        <v>256</v>
      </c>
      <c r="H767" s="6">
        <f t="shared" si="55"/>
        <v>-30500</v>
      </c>
      <c r="I767" s="26">
        <f t="shared" si="51"/>
        <v>18.69158878504673</v>
      </c>
      <c r="K767" s="104">
        <v>535</v>
      </c>
    </row>
    <row r="768" spans="1:11" ht="12.75">
      <c r="A768" s="16"/>
      <c r="B768" s="253">
        <v>5000</v>
      </c>
      <c r="C768" s="1" t="s">
        <v>31</v>
      </c>
      <c r="D768" s="1" t="s">
        <v>32</v>
      </c>
      <c r="E768" s="1" t="s">
        <v>90</v>
      </c>
      <c r="F768" s="55" t="s">
        <v>354</v>
      </c>
      <c r="G768" s="31" t="s">
        <v>258</v>
      </c>
      <c r="H768" s="6">
        <f t="shared" si="55"/>
        <v>-35500</v>
      </c>
      <c r="I768" s="26">
        <f t="shared" si="51"/>
        <v>9.345794392523365</v>
      </c>
      <c r="K768" s="104">
        <v>535</v>
      </c>
    </row>
    <row r="769" spans="1:11" ht="12.75">
      <c r="A769" s="16"/>
      <c r="B769" s="253">
        <v>2500</v>
      </c>
      <c r="C769" s="1" t="s">
        <v>14</v>
      </c>
      <c r="D769" s="16" t="s">
        <v>32</v>
      </c>
      <c r="E769" s="1" t="s">
        <v>28</v>
      </c>
      <c r="F769" s="31" t="s">
        <v>355</v>
      </c>
      <c r="G769" s="31" t="s">
        <v>220</v>
      </c>
      <c r="H769" s="6">
        <f t="shared" si="55"/>
        <v>-38000</v>
      </c>
      <c r="I769" s="26">
        <f t="shared" si="51"/>
        <v>4.672897196261682</v>
      </c>
      <c r="K769" s="104">
        <v>535</v>
      </c>
    </row>
    <row r="770" spans="1:11" ht="12.75">
      <c r="A770" s="16"/>
      <c r="B770" s="253">
        <v>2500</v>
      </c>
      <c r="C770" s="1" t="s">
        <v>14</v>
      </c>
      <c r="D770" s="16" t="s">
        <v>32</v>
      </c>
      <c r="E770" s="1" t="s">
        <v>28</v>
      </c>
      <c r="F770" s="31" t="s">
        <v>356</v>
      </c>
      <c r="G770" s="31" t="s">
        <v>256</v>
      </c>
      <c r="H770" s="6">
        <f t="shared" si="55"/>
        <v>-40500</v>
      </c>
      <c r="I770" s="26">
        <f t="shared" si="51"/>
        <v>4.672897196261682</v>
      </c>
      <c r="K770" s="104">
        <v>535</v>
      </c>
    </row>
    <row r="771" spans="1:11" ht="12.75">
      <c r="A771" s="16"/>
      <c r="B771" s="253">
        <v>2500</v>
      </c>
      <c r="C771" s="1" t="s">
        <v>14</v>
      </c>
      <c r="D771" s="16" t="s">
        <v>32</v>
      </c>
      <c r="E771" s="1" t="s">
        <v>28</v>
      </c>
      <c r="F771" s="31" t="s">
        <v>357</v>
      </c>
      <c r="G771" s="31" t="s">
        <v>256</v>
      </c>
      <c r="H771" s="6">
        <f t="shared" si="55"/>
        <v>-43000</v>
      </c>
      <c r="I771" s="26">
        <f t="shared" si="51"/>
        <v>4.672897196261682</v>
      </c>
      <c r="K771" s="104">
        <v>535</v>
      </c>
    </row>
    <row r="772" spans="1:11" ht="12.75">
      <c r="A772" s="16"/>
      <c r="B772" s="253">
        <v>1500</v>
      </c>
      <c r="C772" s="1" t="s">
        <v>14</v>
      </c>
      <c r="D772" s="16" t="s">
        <v>32</v>
      </c>
      <c r="E772" s="1" t="s">
        <v>28</v>
      </c>
      <c r="F772" s="31" t="s">
        <v>358</v>
      </c>
      <c r="G772" s="31" t="s">
        <v>258</v>
      </c>
      <c r="H772" s="6">
        <f t="shared" si="55"/>
        <v>-44500</v>
      </c>
      <c r="I772" s="26">
        <f t="shared" si="51"/>
        <v>2.803738317757009</v>
      </c>
      <c r="K772" s="104">
        <v>535</v>
      </c>
    </row>
    <row r="773" spans="1:11" ht="12.75">
      <c r="A773" s="16"/>
      <c r="B773" s="253">
        <v>1000</v>
      </c>
      <c r="C773" s="1" t="s">
        <v>14</v>
      </c>
      <c r="D773" s="16" t="s">
        <v>32</v>
      </c>
      <c r="E773" s="1" t="s">
        <v>28</v>
      </c>
      <c r="F773" s="31" t="s">
        <v>358</v>
      </c>
      <c r="G773" s="31" t="s">
        <v>258</v>
      </c>
      <c r="H773" s="6">
        <f t="shared" si="55"/>
        <v>-45500</v>
      </c>
      <c r="I773" s="26">
        <f t="shared" si="51"/>
        <v>1.8691588785046729</v>
      </c>
      <c r="K773" s="104">
        <v>535</v>
      </c>
    </row>
    <row r="774" spans="1:11" s="68" customFormat="1" ht="12.75">
      <c r="A774" s="16"/>
      <c r="B774" s="221">
        <f>SUM(B762:B773)</f>
        <v>45500</v>
      </c>
      <c r="C774" s="15" t="s">
        <v>31</v>
      </c>
      <c r="D774" s="15"/>
      <c r="E774" s="15"/>
      <c r="F774" s="22"/>
      <c r="G774" s="22"/>
      <c r="H774" s="46">
        <v>0</v>
      </c>
      <c r="I774" s="67">
        <f t="shared" si="51"/>
        <v>85.04672897196262</v>
      </c>
      <c r="K774" s="104">
        <v>535</v>
      </c>
    </row>
    <row r="775" spans="1:11" ht="12.75">
      <c r="A775" s="16"/>
      <c r="B775" s="253"/>
      <c r="H775" s="6">
        <f>H774-B775</f>
        <v>0</v>
      </c>
      <c r="I775" s="26">
        <f t="shared" si="51"/>
        <v>0</v>
      </c>
      <c r="K775" s="104">
        <v>535</v>
      </c>
    </row>
    <row r="776" spans="1:11" ht="12.75">
      <c r="A776" s="16"/>
      <c r="B776" s="253"/>
      <c r="H776" s="6">
        <f>H775-B776</f>
        <v>0</v>
      </c>
      <c r="I776" s="26">
        <f t="shared" si="51"/>
        <v>0</v>
      </c>
      <c r="K776" s="104">
        <v>535</v>
      </c>
    </row>
    <row r="777" spans="1:11" ht="12.75">
      <c r="A777" s="16"/>
      <c r="B777" s="253"/>
      <c r="H777" s="6">
        <f>H776-B777</f>
        <v>0</v>
      </c>
      <c r="I777" s="26">
        <f t="shared" si="51"/>
        <v>0</v>
      </c>
      <c r="K777" s="104">
        <v>535</v>
      </c>
    </row>
    <row r="778" spans="1:11" ht="12.75">
      <c r="A778" s="16"/>
      <c r="B778" s="253">
        <v>2000</v>
      </c>
      <c r="C778" s="1" t="s">
        <v>94</v>
      </c>
      <c r="D778" s="16" t="s">
        <v>32</v>
      </c>
      <c r="E778" s="1" t="s">
        <v>95</v>
      </c>
      <c r="F778" s="31" t="s">
        <v>359</v>
      </c>
      <c r="G778" s="31" t="s">
        <v>218</v>
      </c>
      <c r="H778" s="6">
        <f>H777-B778</f>
        <v>-2000</v>
      </c>
      <c r="I778" s="26">
        <f t="shared" si="51"/>
        <v>3.7383177570093458</v>
      </c>
      <c r="K778" s="104">
        <v>535</v>
      </c>
    </row>
    <row r="779" spans="1:11" ht="12.75">
      <c r="A779" s="16"/>
      <c r="B779" s="253">
        <v>2500</v>
      </c>
      <c r="C779" s="1" t="s">
        <v>97</v>
      </c>
      <c r="D779" s="16" t="s">
        <v>32</v>
      </c>
      <c r="E779" s="1" t="s">
        <v>95</v>
      </c>
      <c r="F779" s="31" t="s">
        <v>360</v>
      </c>
      <c r="G779" s="31" t="s">
        <v>258</v>
      </c>
      <c r="H779" s="6">
        <f>H778-B779</f>
        <v>-4500</v>
      </c>
      <c r="I779" s="26">
        <f t="shared" si="51"/>
        <v>4.672897196261682</v>
      </c>
      <c r="K779" s="104">
        <v>535</v>
      </c>
    </row>
    <row r="780" spans="1:11" s="68" customFormat="1" ht="12.75">
      <c r="A780" s="16"/>
      <c r="B780" s="221">
        <f>SUM(B778:B779)</f>
        <v>4500</v>
      </c>
      <c r="C780" s="15" t="s">
        <v>50</v>
      </c>
      <c r="D780" s="15"/>
      <c r="E780" s="15"/>
      <c r="F780" s="22"/>
      <c r="G780" s="22"/>
      <c r="H780" s="46">
        <v>0</v>
      </c>
      <c r="I780" s="67">
        <f t="shared" si="51"/>
        <v>8.411214953271028</v>
      </c>
      <c r="K780" s="104">
        <v>535</v>
      </c>
    </row>
    <row r="781" spans="1:11" ht="12.75">
      <c r="A781" s="16"/>
      <c r="B781" s="253"/>
      <c r="H781" s="6">
        <f aca="true" t="shared" si="56" ref="H781:H787">H780-B781</f>
        <v>0</v>
      </c>
      <c r="I781" s="26">
        <f t="shared" si="51"/>
        <v>0</v>
      </c>
      <c r="K781" s="104">
        <v>535</v>
      </c>
    </row>
    <row r="782" spans="1:11" ht="12.75">
      <c r="A782" s="16"/>
      <c r="B782" s="253"/>
      <c r="H782" s="6">
        <f t="shared" si="56"/>
        <v>0</v>
      </c>
      <c r="I782" s="26">
        <f t="shared" si="51"/>
        <v>0</v>
      </c>
      <c r="K782" s="104">
        <v>535</v>
      </c>
    </row>
    <row r="783" spans="1:11" ht="12.75">
      <c r="A783" s="16"/>
      <c r="B783" s="253"/>
      <c r="H783" s="6">
        <f t="shared" si="56"/>
        <v>0</v>
      </c>
      <c r="I783" s="26">
        <f t="shared" si="51"/>
        <v>0</v>
      </c>
      <c r="K783" s="104">
        <v>535</v>
      </c>
    </row>
    <row r="784" spans="1:11" ht="12.75">
      <c r="A784" s="16"/>
      <c r="B784" s="253">
        <v>4000</v>
      </c>
      <c r="C784" s="1" t="s">
        <v>51</v>
      </c>
      <c r="D784" s="16" t="s">
        <v>32</v>
      </c>
      <c r="E784" s="1" t="s">
        <v>52</v>
      </c>
      <c r="F784" s="31" t="s">
        <v>358</v>
      </c>
      <c r="G784" s="31" t="s">
        <v>218</v>
      </c>
      <c r="H784" s="6">
        <f t="shared" si="56"/>
        <v>-4000</v>
      </c>
      <c r="I784" s="26">
        <f t="shared" si="51"/>
        <v>7.4766355140186915</v>
      </c>
      <c r="K784" s="104">
        <v>535</v>
      </c>
    </row>
    <row r="785" spans="1:11" ht="12.75">
      <c r="A785" s="16"/>
      <c r="B785" s="253">
        <v>4450</v>
      </c>
      <c r="C785" s="1" t="s">
        <v>51</v>
      </c>
      <c r="D785" s="16" t="s">
        <v>32</v>
      </c>
      <c r="E785" s="1" t="s">
        <v>52</v>
      </c>
      <c r="F785" s="31" t="s">
        <v>358</v>
      </c>
      <c r="G785" s="31" t="s">
        <v>220</v>
      </c>
      <c r="H785" s="6">
        <f t="shared" si="56"/>
        <v>-8450</v>
      </c>
      <c r="I785" s="26">
        <f t="shared" si="51"/>
        <v>8.317757009345794</v>
      </c>
      <c r="K785" s="104">
        <v>535</v>
      </c>
    </row>
    <row r="786" spans="1:11" ht="12.75">
      <c r="A786" s="16"/>
      <c r="B786" s="253">
        <v>4800</v>
      </c>
      <c r="C786" s="1" t="s">
        <v>51</v>
      </c>
      <c r="D786" s="16" t="s">
        <v>32</v>
      </c>
      <c r="E786" s="1" t="s">
        <v>52</v>
      </c>
      <c r="F786" s="31" t="s">
        <v>358</v>
      </c>
      <c r="G786" s="31" t="s">
        <v>256</v>
      </c>
      <c r="H786" s="6">
        <f t="shared" si="56"/>
        <v>-13250</v>
      </c>
      <c r="I786" s="26">
        <f t="shared" si="51"/>
        <v>8.97196261682243</v>
      </c>
      <c r="K786" s="104">
        <v>535</v>
      </c>
    </row>
    <row r="787" spans="1:11" ht="12.75">
      <c r="A787" s="16"/>
      <c r="B787" s="254">
        <v>1450</v>
      </c>
      <c r="C787" s="1" t="s">
        <v>51</v>
      </c>
      <c r="D787" s="16" t="s">
        <v>32</v>
      </c>
      <c r="E787" s="1" t="s">
        <v>52</v>
      </c>
      <c r="F787" s="31" t="s">
        <v>358</v>
      </c>
      <c r="G787" s="31" t="s">
        <v>258</v>
      </c>
      <c r="H787" s="6">
        <f t="shared" si="56"/>
        <v>-14700</v>
      </c>
      <c r="I787" s="26">
        <f aca="true" t="shared" si="57" ref="I787:I850">+B787/K787</f>
        <v>2.710280373831776</v>
      </c>
      <c r="K787" s="104">
        <v>535</v>
      </c>
    </row>
    <row r="788" spans="1:11" s="68" customFormat="1" ht="12.75">
      <c r="A788" s="16"/>
      <c r="B788" s="221">
        <f>SUM(B784:B787)</f>
        <v>14700</v>
      </c>
      <c r="C788" s="15"/>
      <c r="D788" s="15" t="s">
        <v>32</v>
      </c>
      <c r="E788" s="15" t="s">
        <v>52</v>
      </c>
      <c r="F788" s="22"/>
      <c r="G788" s="22"/>
      <c r="H788" s="46">
        <v>0</v>
      </c>
      <c r="I788" s="67">
        <f t="shared" si="57"/>
        <v>27.476635514018692</v>
      </c>
      <c r="K788" s="104">
        <v>535</v>
      </c>
    </row>
    <row r="789" spans="1:11" ht="12.75">
      <c r="A789" s="16"/>
      <c r="B789" s="253"/>
      <c r="H789" s="6">
        <f aca="true" t="shared" si="58" ref="H789:H794">H788-B789</f>
        <v>0</v>
      </c>
      <c r="I789" s="26">
        <f t="shared" si="57"/>
        <v>0</v>
      </c>
      <c r="K789" s="104">
        <v>535</v>
      </c>
    </row>
    <row r="790" spans="1:11" ht="12.75">
      <c r="A790" s="16"/>
      <c r="B790" s="253"/>
      <c r="H790" s="6">
        <f t="shared" si="58"/>
        <v>0</v>
      </c>
      <c r="I790" s="26">
        <f t="shared" si="57"/>
        <v>0</v>
      </c>
      <c r="K790" s="104">
        <v>535</v>
      </c>
    </row>
    <row r="791" spans="1:11" ht="12.75">
      <c r="A791" s="16"/>
      <c r="B791" s="253"/>
      <c r="H791" s="6">
        <f t="shared" si="58"/>
        <v>0</v>
      </c>
      <c r="I791" s="26">
        <f t="shared" si="57"/>
        <v>0</v>
      </c>
      <c r="K791" s="104">
        <v>535</v>
      </c>
    </row>
    <row r="792" spans="1:11" ht="12.75">
      <c r="A792" s="16"/>
      <c r="B792" s="253"/>
      <c r="H792" s="6">
        <f t="shared" si="58"/>
        <v>0</v>
      </c>
      <c r="I792" s="26">
        <f t="shared" si="57"/>
        <v>0</v>
      </c>
      <c r="K792" s="104">
        <v>535</v>
      </c>
    </row>
    <row r="793" spans="1:11" ht="12.75">
      <c r="A793" s="16"/>
      <c r="B793" s="253">
        <v>8000</v>
      </c>
      <c r="C793" s="1" t="s">
        <v>54</v>
      </c>
      <c r="D793" s="16" t="s">
        <v>32</v>
      </c>
      <c r="E793" s="1" t="s">
        <v>95</v>
      </c>
      <c r="F793" s="31" t="s">
        <v>361</v>
      </c>
      <c r="G793" s="31" t="s">
        <v>218</v>
      </c>
      <c r="H793" s="6">
        <f t="shared" si="58"/>
        <v>-8000</v>
      </c>
      <c r="I793" s="26">
        <f t="shared" si="57"/>
        <v>14.953271028037383</v>
      </c>
      <c r="K793" s="104">
        <v>535</v>
      </c>
    </row>
    <row r="794" spans="1:11" ht="12.75">
      <c r="A794" s="16"/>
      <c r="B794" s="253">
        <v>8000</v>
      </c>
      <c r="C794" s="1" t="s">
        <v>54</v>
      </c>
      <c r="D794" s="16" t="s">
        <v>32</v>
      </c>
      <c r="E794" s="1" t="s">
        <v>95</v>
      </c>
      <c r="F794" s="31" t="s">
        <v>362</v>
      </c>
      <c r="G794" s="31" t="s">
        <v>220</v>
      </c>
      <c r="H794" s="6">
        <f t="shared" si="58"/>
        <v>-16000</v>
      </c>
      <c r="I794" s="26">
        <f t="shared" si="57"/>
        <v>14.953271028037383</v>
      </c>
      <c r="K794" s="104">
        <v>535</v>
      </c>
    </row>
    <row r="795" spans="1:11" s="68" customFormat="1" ht="12.75">
      <c r="A795" s="16"/>
      <c r="B795" s="221">
        <f>SUM(B793:B794)</f>
        <v>16000</v>
      </c>
      <c r="C795" s="15" t="s">
        <v>54</v>
      </c>
      <c r="D795" s="15"/>
      <c r="E795" s="15"/>
      <c r="F795" s="22"/>
      <c r="G795" s="22"/>
      <c r="H795" s="46">
        <v>0</v>
      </c>
      <c r="I795" s="67">
        <f t="shared" si="57"/>
        <v>29.906542056074766</v>
      </c>
      <c r="K795" s="104">
        <v>535</v>
      </c>
    </row>
    <row r="796" spans="1:11" ht="12.75">
      <c r="A796" s="16"/>
      <c r="B796" s="253"/>
      <c r="D796" s="16"/>
      <c r="H796" s="6">
        <f aca="true" t="shared" si="59" ref="H796:H802">H795-B796</f>
        <v>0</v>
      </c>
      <c r="I796" s="26">
        <f t="shared" si="57"/>
        <v>0</v>
      </c>
      <c r="K796" s="104">
        <v>535</v>
      </c>
    </row>
    <row r="797" spans="1:11" ht="12.75">
      <c r="A797" s="16"/>
      <c r="B797" s="253"/>
      <c r="H797" s="6">
        <f t="shared" si="59"/>
        <v>0</v>
      </c>
      <c r="I797" s="26">
        <f t="shared" si="57"/>
        <v>0</v>
      </c>
      <c r="K797" s="104">
        <v>535</v>
      </c>
    </row>
    <row r="798" spans="1:11" ht="12.75">
      <c r="A798" s="16"/>
      <c r="B798" s="253"/>
      <c r="H798" s="6">
        <f t="shared" si="59"/>
        <v>0</v>
      </c>
      <c r="I798" s="26">
        <f t="shared" si="57"/>
        <v>0</v>
      </c>
      <c r="K798" s="104">
        <v>535</v>
      </c>
    </row>
    <row r="799" spans="1:11" ht="12.75">
      <c r="A799" s="16"/>
      <c r="B799" s="253">
        <v>2000</v>
      </c>
      <c r="C799" s="1" t="s">
        <v>58</v>
      </c>
      <c r="D799" s="16" t="s">
        <v>32</v>
      </c>
      <c r="E799" s="1" t="s">
        <v>95</v>
      </c>
      <c r="F799" s="31" t="s">
        <v>358</v>
      </c>
      <c r="G799" s="31" t="s">
        <v>218</v>
      </c>
      <c r="H799" s="6">
        <f t="shared" si="59"/>
        <v>-2000</v>
      </c>
      <c r="I799" s="26">
        <f t="shared" si="57"/>
        <v>3.7383177570093458</v>
      </c>
      <c r="K799" s="104">
        <v>535</v>
      </c>
    </row>
    <row r="800" spans="1:11" ht="12.75">
      <c r="A800" s="16"/>
      <c r="B800" s="253">
        <v>2000</v>
      </c>
      <c r="C800" s="1" t="s">
        <v>58</v>
      </c>
      <c r="D800" s="16" t="s">
        <v>32</v>
      </c>
      <c r="E800" s="1" t="s">
        <v>95</v>
      </c>
      <c r="F800" s="31" t="s">
        <v>358</v>
      </c>
      <c r="G800" s="31" t="s">
        <v>220</v>
      </c>
      <c r="H800" s="6">
        <f t="shared" si="59"/>
        <v>-4000</v>
      </c>
      <c r="I800" s="26">
        <f t="shared" si="57"/>
        <v>3.7383177570093458</v>
      </c>
      <c r="K800" s="104">
        <v>535</v>
      </c>
    </row>
    <row r="801" spans="1:11" ht="12.75">
      <c r="A801" s="16"/>
      <c r="B801" s="253">
        <v>2000</v>
      </c>
      <c r="C801" s="1" t="s">
        <v>58</v>
      </c>
      <c r="D801" s="16" t="s">
        <v>32</v>
      </c>
      <c r="E801" s="1" t="s">
        <v>95</v>
      </c>
      <c r="F801" s="31" t="s">
        <v>358</v>
      </c>
      <c r="G801" s="31" t="s">
        <v>256</v>
      </c>
      <c r="H801" s="6">
        <f t="shared" si="59"/>
        <v>-6000</v>
      </c>
      <c r="I801" s="26">
        <f t="shared" si="57"/>
        <v>3.7383177570093458</v>
      </c>
      <c r="K801" s="104">
        <v>535</v>
      </c>
    </row>
    <row r="802" spans="1:11" ht="12.75">
      <c r="A802" s="16"/>
      <c r="B802" s="253">
        <v>2000</v>
      </c>
      <c r="C802" s="1" t="s">
        <v>58</v>
      </c>
      <c r="D802" s="16" t="s">
        <v>32</v>
      </c>
      <c r="E802" s="1" t="s">
        <v>95</v>
      </c>
      <c r="F802" s="31" t="s">
        <v>358</v>
      </c>
      <c r="G802" s="31" t="s">
        <v>258</v>
      </c>
      <c r="H802" s="6">
        <f t="shared" si="59"/>
        <v>-8000</v>
      </c>
      <c r="I802" s="26">
        <f t="shared" si="57"/>
        <v>3.7383177570093458</v>
      </c>
      <c r="K802" s="104">
        <v>535</v>
      </c>
    </row>
    <row r="803" spans="1:11" s="68" customFormat="1" ht="12.75">
      <c r="A803" s="16"/>
      <c r="B803" s="221">
        <f>SUM(B799:B802)</f>
        <v>8000</v>
      </c>
      <c r="C803" s="15" t="s">
        <v>58</v>
      </c>
      <c r="D803" s="15"/>
      <c r="E803" s="15"/>
      <c r="F803" s="22"/>
      <c r="G803" s="22"/>
      <c r="H803" s="46">
        <v>0</v>
      </c>
      <c r="I803" s="67">
        <f t="shared" si="57"/>
        <v>14.953271028037383</v>
      </c>
      <c r="K803" s="104">
        <v>535</v>
      </c>
    </row>
    <row r="804" spans="1:11" ht="12.75">
      <c r="A804" s="16"/>
      <c r="B804" s="253"/>
      <c r="H804" s="6">
        <f aca="true" t="shared" si="60" ref="H804:H812">H803-B804</f>
        <v>0</v>
      </c>
      <c r="I804" s="26">
        <f t="shared" si="57"/>
        <v>0</v>
      </c>
      <c r="K804" s="104">
        <v>535</v>
      </c>
    </row>
    <row r="805" spans="1:11" ht="12.75">
      <c r="A805" s="16"/>
      <c r="B805" s="253"/>
      <c r="H805" s="6">
        <f t="shared" si="60"/>
        <v>0</v>
      </c>
      <c r="I805" s="26">
        <f t="shared" si="57"/>
        <v>0</v>
      </c>
      <c r="K805" s="104">
        <v>535</v>
      </c>
    </row>
    <row r="806" spans="1:11" ht="12.75">
      <c r="A806" s="16"/>
      <c r="B806" s="253">
        <v>3000</v>
      </c>
      <c r="C806" s="16" t="s">
        <v>168</v>
      </c>
      <c r="D806" s="16" t="s">
        <v>32</v>
      </c>
      <c r="E806" s="1" t="s">
        <v>85</v>
      </c>
      <c r="F806" s="31" t="s">
        <v>358</v>
      </c>
      <c r="G806" s="31" t="s">
        <v>220</v>
      </c>
      <c r="H806" s="6">
        <f t="shared" si="60"/>
        <v>-3000</v>
      </c>
      <c r="I806" s="26">
        <f t="shared" si="57"/>
        <v>5.607476635514018</v>
      </c>
      <c r="K806" s="104">
        <v>535</v>
      </c>
    </row>
    <row r="807" spans="1:11" ht="12.75">
      <c r="A807" s="16"/>
      <c r="B807" s="253">
        <v>2000</v>
      </c>
      <c r="C807" s="16" t="s">
        <v>168</v>
      </c>
      <c r="D807" s="16" t="s">
        <v>32</v>
      </c>
      <c r="E807" s="1" t="s">
        <v>85</v>
      </c>
      <c r="F807" s="31" t="s">
        <v>358</v>
      </c>
      <c r="G807" s="31" t="s">
        <v>220</v>
      </c>
      <c r="H807" s="6">
        <f t="shared" si="60"/>
        <v>-5000</v>
      </c>
      <c r="I807" s="26">
        <f t="shared" si="57"/>
        <v>3.7383177570093458</v>
      </c>
      <c r="K807" s="104">
        <v>535</v>
      </c>
    </row>
    <row r="808" spans="1:11" ht="12.75">
      <c r="A808" s="16"/>
      <c r="B808" s="253">
        <v>5000</v>
      </c>
      <c r="C808" s="1" t="s">
        <v>168</v>
      </c>
      <c r="D808" s="16" t="s">
        <v>32</v>
      </c>
      <c r="E808" s="1" t="s">
        <v>85</v>
      </c>
      <c r="F808" s="31" t="s">
        <v>358</v>
      </c>
      <c r="G808" s="31" t="s">
        <v>220</v>
      </c>
      <c r="H808" s="6">
        <f t="shared" si="60"/>
        <v>-10000</v>
      </c>
      <c r="I808" s="26">
        <f t="shared" si="57"/>
        <v>9.345794392523365</v>
      </c>
      <c r="K808" s="104">
        <v>535</v>
      </c>
    </row>
    <row r="809" spans="1:11" ht="12.75">
      <c r="A809" s="16"/>
      <c r="B809" s="214">
        <v>3000</v>
      </c>
      <c r="C809" s="16" t="s">
        <v>168</v>
      </c>
      <c r="D809" s="16" t="s">
        <v>32</v>
      </c>
      <c r="E809" s="16" t="s">
        <v>85</v>
      </c>
      <c r="F809" s="31" t="s">
        <v>358</v>
      </c>
      <c r="G809" s="34" t="s">
        <v>256</v>
      </c>
      <c r="H809" s="6">
        <f t="shared" si="60"/>
        <v>-13000</v>
      </c>
      <c r="I809" s="26">
        <f t="shared" si="57"/>
        <v>5.607476635514018</v>
      </c>
      <c r="K809" s="104">
        <v>535</v>
      </c>
    </row>
    <row r="810" spans="1:11" ht="12.75">
      <c r="A810" s="16"/>
      <c r="B810" s="253">
        <v>5000</v>
      </c>
      <c r="C810" s="1" t="s">
        <v>168</v>
      </c>
      <c r="D810" s="16" t="s">
        <v>32</v>
      </c>
      <c r="E810" s="1" t="s">
        <v>85</v>
      </c>
      <c r="F810" s="31" t="s">
        <v>358</v>
      </c>
      <c r="G810" s="31" t="s">
        <v>256</v>
      </c>
      <c r="H810" s="6">
        <f t="shared" si="60"/>
        <v>-18000</v>
      </c>
      <c r="I810" s="26">
        <f t="shared" si="57"/>
        <v>9.345794392523365</v>
      </c>
      <c r="K810" s="104">
        <v>535</v>
      </c>
    </row>
    <row r="811" spans="1:11" ht="12.75">
      <c r="A811" s="16"/>
      <c r="B811" s="253">
        <v>3000</v>
      </c>
      <c r="C811" s="16" t="s">
        <v>168</v>
      </c>
      <c r="D811" s="16" t="s">
        <v>32</v>
      </c>
      <c r="E811" s="1" t="s">
        <v>85</v>
      </c>
      <c r="F811" s="31" t="s">
        <v>358</v>
      </c>
      <c r="G811" s="31" t="s">
        <v>258</v>
      </c>
      <c r="H811" s="6">
        <f t="shared" si="60"/>
        <v>-21000</v>
      </c>
      <c r="I811" s="26">
        <f t="shared" si="57"/>
        <v>5.607476635514018</v>
      </c>
      <c r="K811" s="104">
        <v>535</v>
      </c>
    </row>
    <row r="812" spans="1:11" ht="12.75">
      <c r="A812" s="16"/>
      <c r="B812" s="214">
        <v>25000</v>
      </c>
      <c r="C812" s="16" t="s">
        <v>168</v>
      </c>
      <c r="D812" s="16" t="s">
        <v>32</v>
      </c>
      <c r="E812" s="16" t="s">
        <v>85</v>
      </c>
      <c r="F812" s="34" t="s">
        <v>358</v>
      </c>
      <c r="G812" s="34" t="s">
        <v>258</v>
      </c>
      <c r="H812" s="6">
        <f t="shared" si="60"/>
        <v>-46000</v>
      </c>
      <c r="I812" s="26">
        <f t="shared" si="57"/>
        <v>46.728971962616825</v>
      </c>
      <c r="K812" s="104">
        <v>535</v>
      </c>
    </row>
    <row r="813" spans="1:11" s="68" customFormat="1" ht="12.75">
      <c r="A813" s="16"/>
      <c r="B813" s="221">
        <f>SUM(B806:B812)</f>
        <v>46000</v>
      </c>
      <c r="C813" s="15"/>
      <c r="D813" s="15"/>
      <c r="E813" s="15" t="s">
        <v>85</v>
      </c>
      <c r="F813" s="22"/>
      <c r="G813" s="22"/>
      <c r="H813" s="46">
        <v>0</v>
      </c>
      <c r="I813" s="67">
        <f t="shared" si="57"/>
        <v>85.98130841121495</v>
      </c>
      <c r="K813" s="104">
        <v>535</v>
      </c>
    </row>
    <row r="814" spans="1:11" ht="12.75">
      <c r="A814" s="16"/>
      <c r="B814" s="11"/>
      <c r="H814" s="6">
        <f>H813-B814</f>
        <v>0</v>
      </c>
      <c r="I814" s="26">
        <f t="shared" si="57"/>
        <v>0</v>
      </c>
      <c r="K814" s="104">
        <v>535</v>
      </c>
    </row>
    <row r="815" spans="1:11" ht="12.75">
      <c r="A815" s="16"/>
      <c r="B815" s="11"/>
      <c r="H815" s="6">
        <v>0</v>
      </c>
      <c r="I815" s="26">
        <f t="shared" si="57"/>
        <v>0</v>
      </c>
      <c r="K815" s="104">
        <v>535</v>
      </c>
    </row>
    <row r="816" spans="1:11" ht="12.75">
      <c r="A816" s="16"/>
      <c r="B816" s="161"/>
      <c r="C816" s="16"/>
      <c r="D816" s="16"/>
      <c r="E816" s="39"/>
      <c r="G816" s="40"/>
      <c r="H816" s="6">
        <f>H815-B816</f>
        <v>0</v>
      </c>
      <c r="I816" s="26">
        <f t="shared" si="57"/>
        <v>0</v>
      </c>
      <c r="K816" s="104">
        <v>535</v>
      </c>
    </row>
    <row r="817" spans="1:11" s="68" customFormat="1" ht="12.75">
      <c r="A817" s="16"/>
      <c r="B817" s="193">
        <f>+B822+B826+B836+B840+B844</f>
        <v>7020</v>
      </c>
      <c r="C817" s="47" t="s">
        <v>363</v>
      </c>
      <c r="D817" s="48" t="s">
        <v>958</v>
      </c>
      <c r="E817" s="47" t="s">
        <v>959</v>
      </c>
      <c r="F817" s="22"/>
      <c r="G817" s="22"/>
      <c r="H817" s="46">
        <f>H816-B817</f>
        <v>-7020</v>
      </c>
      <c r="I817" s="67">
        <f t="shared" si="57"/>
        <v>13.121495327102803</v>
      </c>
      <c r="K817" s="104">
        <v>535</v>
      </c>
    </row>
    <row r="818" spans="1:11" ht="12.75">
      <c r="A818" s="16"/>
      <c r="B818" s="185"/>
      <c r="C818" s="16"/>
      <c r="D818" s="16"/>
      <c r="E818" s="16"/>
      <c r="F818" s="34"/>
      <c r="G818" s="34"/>
      <c r="H818" s="6">
        <v>0</v>
      </c>
      <c r="I818" s="26">
        <f t="shared" si="57"/>
        <v>0</v>
      </c>
      <c r="K818" s="104">
        <v>535</v>
      </c>
    </row>
    <row r="819" spans="1:11" ht="12.75">
      <c r="A819" s="16"/>
      <c r="B819" s="185"/>
      <c r="C819" s="16"/>
      <c r="D819" s="16"/>
      <c r="E819" s="16"/>
      <c r="F819" s="34"/>
      <c r="G819" s="34"/>
      <c r="H819" s="6">
        <f>H818-B819</f>
        <v>0</v>
      </c>
      <c r="I819" s="26">
        <f t="shared" si="57"/>
        <v>0</v>
      </c>
      <c r="K819" s="104">
        <v>535</v>
      </c>
    </row>
    <row r="820" spans="1:11" ht="12.75">
      <c r="A820" s="16"/>
      <c r="B820" s="185">
        <v>340</v>
      </c>
      <c r="C820" s="16" t="s">
        <v>14</v>
      </c>
      <c r="D820" s="16" t="s">
        <v>32</v>
      </c>
      <c r="E820" s="39" t="s">
        <v>28</v>
      </c>
      <c r="F820" s="34" t="s">
        <v>364</v>
      </c>
      <c r="G820" s="40" t="s">
        <v>134</v>
      </c>
      <c r="H820" s="6">
        <f>H819-B820</f>
        <v>-340</v>
      </c>
      <c r="I820" s="26">
        <f t="shared" si="57"/>
        <v>0.6355140186915887</v>
      </c>
      <c r="K820" s="104">
        <v>535</v>
      </c>
    </row>
    <row r="821" spans="1:11" ht="12.75">
      <c r="A821" s="16"/>
      <c r="B821" s="185">
        <v>340</v>
      </c>
      <c r="C821" s="16" t="s">
        <v>14</v>
      </c>
      <c r="D821" s="16" t="s">
        <v>32</v>
      </c>
      <c r="E821" s="16" t="s">
        <v>28</v>
      </c>
      <c r="F821" s="34" t="s">
        <v>364</v>
      </c>
      <c r="G821" s="34" t="s">
        <v>251</v>
      </c>
      <c r="H821" s="6">
        <f>H820-B821</f>
        <v>-680</v>
      </c>
      <c r="I821" s="26">
        <f t="shared" si="57"/>
        <v>0.6355140186915887</v>
      </c>
      <c r="K821" s="104">
        <v>535</v>
      </c>
    </row>
    <row r="822" spans="1:11" s="68" customFormat="1" ht="12.75">
      <c r="A822" s="16"/>
      <c r="B822" s="263">
        <f>SUM(B820:B821)</f>
        <v>680</v>
      </c>
      <c r="C822" s="106" t="s">
        <v>14</v>
      </c>
      <c r="D822" s="106"/>
      <c r="E822" s="106"/>
      <c r="F822" s="22"/>
      <c r="G822" s="107"/>
      <c r="H822" s="46">
        <v>0</v>
      </c>
      <c r="I822" s="67">
        <f t="shared" si="57"/>
        <v>1.2710280373831775</v>
      </c>
      <c r="K822" s="104">
        <v>535</v>
      </c>
    </row>
    <row r="823" spans="1:11" ht="12.75">
      <c r="A823" s="16"/>
      <c r="B823" s="185"/>
      <c r="C823" s="16"/>
      <c r="D823" s="16"/>
      <c r="E823" s="16"/>
      <c r="F823" s="34"/>
      <c r="G823" s="34"/>
      <c r="H823" s="6">
        <f>H822-B823</f>
        <v>0</v>
      </c>
      <c r="I823" s="26">
        <f t="shared" si="57"/>
        <v>0</v>
      </c>
      <c r="K823" s="104">
        <v>535</v>
      </c>
    </row>
    <row r="824" spans="1:11" ht="12.75">
      <c r="A824" s="16"/>
      <c r="B824" s="185"/>
      <c r="C824" s="16"/>
      <c r="D824" s="16"/>
      <c r="E824" s="16"/>
      <c r="F824" s="34"/>
      <c r="G824" s="34"/>
      <c r="H824" s="6">
        <f>H823-B824</f>
        <v>0</v>
      </c>
      <c r="I824" s="26">
        <f t="shared" si="57"/>
        <v>0</v>
      </c>
      <c r="K824" s="104">
        <v>535</v>
      </c>
    </row>
    <row r="825" spans="1:11" ht="12.75">
      <c r="A825" s="16"/>
      <c r="B825" s="185">
        <v>700</v>
      </c>
      <c r="C825" s="16" t="s">
        <v>15</v>
      </c>
      <c r="D825" s="16" t="s">
        <v>32</v>
      </c>
      <c r="E825" s="16" t="s">
        <v>28</v>
      </c>
      <c r="F825" s="34" t="s">
        <v>364</v>
      </c>
      <c r="G825" s="34" t="s">
        <v>175</v>
      </c>
      <c r="H825" s="6">
        <f>H824-B825</f>
        <v>-700</v>
      </c>
      <c r="I825" s="26">
        <f t="shared" si="57"/>
        <v>1.308411214953271</v>
      </c>
      <c r="K825" s="104">
        <v>535</v>
      </c>
    </row>
    <row r="826" spans="1:11" s="68" customFormat="1" ht="12.75">
      <c r="A826" s="16"/>
      <c r="B826" s="193">
        <v>700</v>
      </c>
      <c r="C826" s="15" t="s">
        <v>15</v>
      </c>
      <c r="D826" s="15"/>
      <c r="E826" s="15"/>
      <c r="F826" s="22"/>
      <c r="G826" s="22"/>
      <c r="H826" s="46">
        <v>0</v>
      </c>
      <c r="I826" s="67">
        <f t="shared" si="57"/>
        <v>1.308411214953271</v>
      </c>
      <c r="K826" s="104">
        <v>535</v>
      </c>
    </row>
    <row r="827" spans="1:11" ht="12.75">
      <c r="A827" s="16"/>
      <c r="B827" s="185"/>
      <c r="C827" s="16"/>
      <c r="D827" s="16"/>
      <c r="E827" s="16"/>
      <c r="F827" s="34"/>
      <c r="G827" s="34"/>
      <c r="H827" s="6">
        <f aca="true" t="shared" si="61" ref="H827:H835">H826-B827</f>
        <v>0</v>
      </c>
      <c r="I827" s="26">
        <f t="shared" si="57"/>
        <v>0</v>
      </c>
      <c r="K827" s="104">
        <v>535</v>
      </c>
    </row>
    <row r="828" spans="1:11" ht="12.75">
      <c r="A828" s="16"/>
      <c r="B828" s="185"/>
      <c r="C828" s="16"/>
      <c r="D828" s="16"/>
      <c r="E828" s="16"/>
      <c r="F828" s="34"/>
      <c r="G828" s="34"/>
      <c r="H828" s="6">
        <f t="shared" si="61"/>
        <v>0</v>
      </c>
      <c r="I828" s="26">
        <f t="shared" si="57"/>
        <v>0</v>
      </c>
      <c r="K828" s="104">
        <v>535</v>
      </c>
    </row>
    <row r="829" spans="1:11" ht="12.75">
      <c r="A829" s="16"/>
      <c r="B829" s="185"/>
      <c r="C829" s="16"/>
      <c r="D829" s="16"/>
      <c r="E829" s="16"/>
      <c r="F829" s="34"/>
      <c r="G829" s="34"/>
      <c r="H829" s="6">
        <f t="shared" si="61"/>
        <v>0</v>
      </c>
      <c r="I829" s="26">
        <f t="shared" si="57"/>
        <v>0</v>
      </c>
      <c r="K829" s="104">
        <v>535</v>
      </c>
    </row>
    <row r="830" spans="1:11" ht="12.75">
      <c r="A830" s="16"/>
      <c r="B830" s="185">
        <v>1450</v>
      </c>
      <c r="C830" s="37" t="s">
        <v>51</v>
      </c>
      <c r="D830" s="16" t="s">
        <v>32</v>
      </c>
      <c r="E830" s="37" t="s">
        <v>52</v>
      </c>
      <c r="F830" s="34" t="s">
        <v>364</v>
      </c>
      <c r="G830" s="35" t="s">
        <v>161</v>
      </c>
      <c r="H830" s="6">
        <f t="shared" si="61"/>
        <v>-1450</v>
      </c>
      <c r="I830" s="26">
        <f t="shared" si="57"/>
        <v>2.710280373831776</v>
      </c>
      <c r="K830" s="104">
        <v>535</v>
      </c>
    </row>
    <row r="831" spans="1:11" ht="12.75">
      <c r="A831" s="16"/>
      <c r="B831" s="185">
        <v>500</v>
      </c>
      <c r="C831" s="16" t="s">
        <v>51</v>
      </c>
      <c r="D831" s="16" t="s">
        <v>32</v>
      </c>
      <c r="E831" s="16" t="s">
        <v>52</v>
      </c>
      <c r="F831" s="34" t="s">
        <v>364</v>
      </c>
      <c r="G831" s="34" t="s">
        <v>136</v>
      </c>
      <c r="H831" s="6">
        <f t="shared" si="61"/>
        <v>-1950</v>
      </c>
      <c r="I831" s="26">
        <f t="shared" si="57"/>
        <v>0.9345794392523364</v>
      </c>
      <c r="K831" s="104">
        <v>535</v>
      </c>
    </row>
    <row r="832" spans="1:11" ht="12.75">
      <c r="A832" s="16"/>
      <c r="B832" s="185">
        <v>350</v>
      </c>
      <c r="C832" s="16" t="s">
        <v>51</v>
      </c>
      <c r="D832" s="16" t="s">
        <v>32</v>
      </c>
      <c r="E832" s="16" t="s">
        <v>52</v>
      </c>
      <c r="F832" s="34" t="s">
        <v>364</v>
      </c>
      <c r="G832" s="34" t="s">
        <v>152</v>
      </c>
      <c r="H832" s="6">
        <f t="shared" si="61"/>
        <v>-2300</v>
      </c>
      <c r="I832" s="26">
        <f t="shared" si="57"/>
        <v>0.6542056074766355</v>
      </c>
      <c r="K832" s="104">
        <v>535</v>
      </c>
    </row>
    <row r="833" spans="1:11" ht="12.75">
      <c r="A833" s="16"/>
      <c r="B833" s="185">
        <v>340</v>
      </c>
      <c r="C833" s="16" t="s">
        <v>51</v>
      </c>
      <c r="D833" s="16" t="s">
        <v>32</v>
      </c>
      <c r="E833" s="16" t="s">
        <v>52</v>
      </c>
      <c r="F833" s="34" t="s">
        <v>364</v>
      </c>
      <c r="G833" s="34" t="s">
        <v>140</v>
      </c>
      <c r="H833" s="6">
        <f t="shared" si="61"/>
        <v>-2640</v>
      </c>
      <c r="I833" s="26">
        <f t="shared" si="57"/>
        <v>0.6355140186915887</v>
      </c>
      <c r="K833" s="104">
        <v>535</v>
      </c>
    </row>
    <row r="834" spans="1:11" ht="12.75">
      <c r="A834" s="16"/>
      <c r="B834" s="185">
        <v>500</v>
      </c>
      <c r="C834" s="16" t="s">
        <v>51</v>
      </c>
      <c r="D834" s="16" t="s">
        <v>32</v>
      </c>
      <c r="E834" s="16" t="s">
        <v>52</v>
      </c>
      <c r="F834" s="34" t="s">
        <v>364</v>
      </c>
      <c r="G834" s="34" t="s">
        <v>248</v>
      </c>
      <c r="H834" s="6">
        <f t="shared" si="61"/>
        <v>-3140</v>
      </c>
      <c r="I834" s="26">
        <f t="shared" si="57"/>
        <v>0.9345794392523364</v>
      </c>
      <c r="K834" s="104">
        <v>535</v>
      </c>
    </row>
    <row r="835" spans="1:11" ht="12.75">
      <c r="A835" s="16"/>
      <c r="B835" s="185">
        <v>1000</v>
      </c>
      <c r="C835" s="16" t="s">
        <v>51</v>
      </c>
      <c r="D835" s="16" t="s">
        <v>32</v>
      </c>
      <c r="E835" s="16" t="s">
        <v>52</v>
      </c>
      <c r="F835" s="34" t="s">
        <v>364</v>
      </c>
      <c r="G835" s="34" t="s">
        <v>251</v>
      </c>
      <c r="H835" s="6">
        <f t="shared" si="61"/>
        <v>-4140</v>
      </c>
      <c r="I835" s="26">
        <f t="shared" si="57"/>
        <v>1.8691588785046729</v>
      </c>
      <c r="K835" s="104">
        <v>535</v>
      </c>
    </row>
    <row r="836" spans="1:11" s="68" customFormat="1" ht="12.75">
      <c r="A836" s="16"/>
      <c r="B836" s="193">
        <f>SUM(B830:B835)</f>
        <v>4140</v>
      </c>
      <c r="C836" s="15"/>
      <c r="D836" s="15"/>
      <c r="E836" s="15" t="s">
        <v>52</v>
      </c>
      <c r="F836" s="22"/>
      <c r="G836" s="22"/>
      <c r="H836" s="46">
        <v>0</v>
      </c>
      <c r="I836" s="67">
        <f t="shared" si="57"/>
        <v>7.738317757009346</v>
      </c>
      <c r="K836" s="104">
        <v>535</v>
      </c>
    </row>
    <row r="837" spans="1:11" ht="12.75">
      <c r="A837" s="16"/>
      <c r="B837" s="185"/>
      <c r="C837" s="16"/>
      <c r="D837" s="16"/>
      <c r="E837" s="16"/>
      <c r="F837" s="34"/>
      <c r="G837" s="34"/>
      <c r="H837" s="6">
        <f>H836-B837</f>
        <v>0</v>
      </c>
      <c r="I837" s="26">
        <f t="shared" si="57"/>
        <v>0</v>
      </c>
      <c r="K837" s="104">
        <v>535</v>
      </c>
    </row>
    <row r="838" spans="1:11" ht="12.75">
      <c r="A838" s="16"/>
      <c r="B838" s="185"/>
      <c r="C838" s="16"/>
      <c r="D838" s="16"/>
      <c r="E838" s="16"/>
      <c r="F838" s="34"/>
      <c r="G838" s="34"/>
      <c r="H838" s="6">
        <f>H837-B838</f>
        <v>0</v>
      </c>
      <c r="I838" s="26">
        <f t="shared" si="57"/>
        <v>0</v>
      </c>
      <c r="K838" s="104">
        <v>535</v>
      </c>
    </row>
    <row r="839" spans="1:11" ht="12.75">
      <c r="A839" s="16"/>
      <c r="B839" s="264">
        <v>500</v>
      </c>
      <c r="C839" s="42" t="s">
        <v>58</v>
      </c>
      <c r="D839" s="16" t="s">
        <v>32</v>
      </c>
      <c r="E839" s="42" t="s">
        <v>63</v>
      </c>
      <c r="F839" s="34" t="s">
        <v>364</v>
      </c>
      <c r="G839" s="34" t="s">
        <v>251</v>
      </c>
      <c r="H839" s="6">
        <f>H838-B839</f>
        <v>-500</v>
      </c>
      <c r="I839" s="26">
        <f t="shared" si="57"/>
        <v>0.9345794392523364</v>
      </c>
      <c r="K839" s="104">
        <v>535</v>
      </c>
    </row>
    <row r="840" spans="1:11" s="68" customFormat="1" ht="12.75">
      <c r="A840" s="16"/>
      <c r="B840" s="263">
        <v>500</v>
      </c>
      <c r="C840" s="15" t="s">
        <v>58</v>
      </c>
      <c r="D840" s="15"/>
      <c r="E840" s="15"/>
      <c r="F840" s="22"/>
      <c r="G840" s="22"/>
      <c r="H840" s="46">
        <v>0</v>
      </c>
      <c r="I840" s="67">
        <f t="shared" si="57"/>
        <v>0.9345794392523364</v>
      </c>
      <c r="K840" s="104">
        <v>535</v>
      </c>
    </row>
    <row r="841" spans="1:11" ht="12.75">
      <c r="A841" s="16"/>
      <c r="B841" s="185"/>
      <c r="C841" s="16"/>
      <c r="D841" s="16"/>
      <c r="E841" s="16"/>
      <c r="F841" s="34"/>
      <c r="G841" s="34"/>
      <c r="H841" s="6">
        <f>H840-B841</f>
        <v>0</v>
      </c>
      <c r="I841" s="26">
        <f t="shared" si="57"/>
        <v>0</v>
      </c>
      <c r="K841" s="104">
        <v>535</v>
      </c>
    </row>
    <row r="842" spans="1:11" ht="12.75">
      <c r="A842" s="16"/>
      <c r="B842" s="185"/>
      <c r="C842" s="16"/>
      <c r="D842" s="16"/>
      <c r="E842" s="16"/>
      <c r="F842" s="34"/>
      <c r="G842" s="34"/>
      <c r="H842" s="6">
        <f>H841-B842</f>
        <v>0</v>
      </c>
      <c r="I842" s="26">
        <f t="shared" si="57"/>
        <v>0</v>
      </c>
      <c r="K842" s="104">
        <v>535</v>
      </c>
    </row>
    <row r="843" spans="1:11" ht="12.75">
      <c r="A843" s="16"/>
      <c r="B843" s="185">
        <v>1000</v>
      </c>
      <c r="C843" s="16" t="s">
        <v>168</v>
      </c>
      <c r="D843" s="16" t="s">
        <v>32</v>
      </c>
      <c r="E843" s="16" t="s">
        <v>85</v>
      </c>
      <c r="F843" s="34" t="s">
        <v>364</v>
      </c>
      <c r="G843" s="34" t="s">
        <v>251</v>
      </c>
      <c r="H843" s="6">
        <f>H842-B843</f>
        <v>-1000</v>
      </c>
      <c r="I843" s="26">
        <f t="shared" si="57"/>
        <v>1.8691588785046729</v>
      </c>
      <c r="K843" s="104">
        <v>535</v>
      </c>
    </row>
    <row r="844" spans="1:11" s="68" customFormat="1" ht="12.75">
      <c r="A844" s="16"/>
      <c r="B844" s="193">
        <v>1000</v>
      </c>
      <c r="C844" s="15"/>
      <c r="D844" s="15"/>
      <c r="E844" s="15" t="s">
        <v>85</v>
      </c>
      <c r="F844" s="22"/>
      <c r="G844" s="22"/>
      <c r="H844" s="46">
        <v>0</v>
      </c>
      <c r="I844" s="67">
        <f t="shared" si="57"/>
        <v>1.8691588785046729</v>
      </c>
      <c r="K844" s="104">
        <v>535</v>
      </c>
    </row>
    <row r="845" spans="1:11" ht="12.75">
      <c r="A845" s="16"/>
      <c r="B845" s="11"/>
      <c r="F845" s="34"/>
      <c r="H845" s="6">
        <f>H844-B845</f>
        <v>0</v>
      </c>
      <c r="I845" s="26">
        <f t="shared" si="57"/>
        <v>0</v>
      </c>
      <c r="K845" s="104">
        <v>535</v>
      </c>
    </row>
    <row r="846" spans="1:11" ht="12.75">
      <c r="A846" s="16"/>
      <c r="B846" s="11"/>
      <c r="F846" s="34"/>
      <c r="H846" s="6">
        <v>0</v>
      </c>
      <c r="I846" s="26">
        <f t="shared" si="57"/>
        <v>0</v>
      </c>
      <c r="K846" s="104">
        <v>535</v>
      </c>
    </row>
    <row r="847" spans="1:11" ht="12.75">
      <c r="A847" s="16"/>
      <c r="B847" s="11"/>
      <c r="F847" s="34"/>
      <c r="H847" s="6">
        <f>H846-B847</f>
        <v>0</v>
      </c>
      <c r="I847" s="26">
        <f t="shared" si="57"/>
        <v>0</v>
      </c>
      <c r="K847" s="104">
        <v>535</v>
      </c>
    </row>
    <row r="848" spans="1:11" s="68" customFormat="1" ht="12.75">
      <c r="A848" s="16"/>
      <c r="B848" s="221">
        <f>+B858+B866+B873+B878+B885+B889</f>
        <v>97800</v>
      </c>
      <c r="C848" s="47" t="s">
        <v>365</v>
      </c>
      <c r="D848" s="48" t="s">
        <v>960</v>
      </c>
      <c r="E848" s="47" t="s">
        <v>366</v>
      </c>
      <c r="F848" s="22"/>
      <c r="G848" s="22"/>
      <c r="H848" s="46">
        <f>H847-B848</f>
        <v>-97800</v>
      </c>
      <c r="I848" s="67">
        <f t="shared" si="57"/>
        <v>182.80373831775702</v>
      </c>
      <c r="K848" s="104">
        <v>535</v>
      </c>
    </row>
    <row r="849" spans="1:11" ht="12.75">
      <c r="A849" s="16"/>
      <c r="B849" s="253"/>
      <c r="F849" s="34"/>
      <c r="H849" s="6">
        <v>0</v>
      </c>
      <c r="I849" s="26">
        <f t="shared" si="57"/>
        <v>0</v>
      </c>
      <c r="K849" s="104">
        <v>535</v>
      </c>
    </row>
    <row r="850" spans="1:11" ht="12.75">
      <c r="A850" s="16"/>
      <c r="B850" s="253"/>
      <c r="F850" s="34"/>
      <c r="H850" s="6">
        <f aca="true" t="shared" si="62" ref="H850:H857">H849-B850</f>
        <v>0</v>
      </c>
      <c r="I850" s="26">
        <f t="shared" si="57"/>
        <v>0</v>
      </c>
      <c r="K850" s="104">
        <v>535</v>
      </c>
    </row>
    <row r="851" spans="1:11" ht="12.75">
      <c r="A851" s="16"/>
      <c r="B851" s="253">
        <v>5000</v>
      </c>
      <c r="C851" s="1" t="s">
        <v>31</v>
      </c>
      <c r="D851" s="1" t="s">
        <v>32</v>
      </c>
      <c r="E851" s="1" t="s">
        <v>36</v>
      </c>
      <c r="F851" s="55" t="s">
        <v>367</v>
      </c>
      <c r="G851" s="31" t="s">
        <v>142</v>
      </c>
      <c r="H851" s="6">
        <f t="shared" si="62"/>
        <v>-5000</v>
      </c>
      <c r="I851" s="26">
        <f aca="true" t="shared" si="63" ref="I851:I914">+B851/K851</f>
        <v>9.345794392523365</v>
      </c>
      <c r="K851" s="104">
        <v>535</v>
      </c>
    </row>
    <row r="852" spans="1:11" ht="12.75">
      <c r="A852" s="16"/>
      <c r="B852" s="253">
        <v>2000</v>
      </c>
      <c r="C852" s="1" t="s">
        <v>31</v>
      </c>
      <c r="D852" s="1" t="s">
        <v>32</v>
      </c>
      <c r="E852" s="1" t="s">
        <v>92</v>
      </c>
      <c r="F852" s="55" t="s">
        <v>368</v>
      </c>
      <c r="G852" s="31" t="s">
        <v>163</v>
      </c>
      <c r="H852" s="6">
        <f t="shared" si="62"/>
        <v>-7000</v>
      </c>
      <c r="I852" s="26">
        <f t="shared" si="63"/>
        <v>3.7383177570093458</v>
      </c>
      <c r="K852" s="104">
        <v>535</v>
      </c>
    </row>
    <row r="853" spans="1:11" ht="12.75">
      <c r="A853" s="16"/>
      <c r="B853" s="253">
        <v>4000</v>
      </c>
      <c r="C853" s="1" t="s">
        <v>31</v>
      </c>
      <c r="D853" s="1" t="s">
        <v>32</v>
      </c>
      <c r="E853" s="1" t="s">
        <v>36</v>
      </c>
      <c r="F853" s="55" t="s">
        <v>369</v>
      </c>
      <c r="G853" s="31" t="s">
        <v>163</v>
      </c>
      <c r="H853" s="6">
        <f t="shared" si="62"/>
        <v>-11000</v>
      </c>
      <c r="I853" s="26">
        <f t="shared" si="63"/>
        <v>7.4766355140186915</v>
      </c>
      <c r="K853" s="104">
        <v>535</v>
      </c>
    </row>
    <row r="854" spans="1:11" ht="12.75">
      <c r="A854" s="16"/>
      <c r="B854" s="253">
        <v>5000</v>
      </c>
      <c r="C854" s="1" t="s">
        <v>31</v>
      </c>
      <c r="D854" s="1" t="s">
        <v>32</v>
      </c>
      <c r="E854" s="1" t="s">
        <v>90</v>
      </c>
      <c r="F854" s="55" t="s">
        <v>370</v>
      </c>
      <c r="G854" s="31" t="s">
        <v>163</v>
      </c>
      <c r="H854" s="6">
        <f t="shared" si="62"/>
        <v>-16000</v>
      </c>
      <c r="I854" s="26">
        <f t="shared" si="63"/>
        <v>9.345794392523365</v>
      </c>
      <c r="K854" s="104">
        <v>535</v>
      </c>
    </row>
    <row r="855" spans="1:11" ht="12.75">
      <c r="A855" s="16"/>
      <c r="B855" s="253">
        <v>10000</v>
      </c>
      <c r="C855" s="1" t="s">
        <v>31</v>
      </c>
      <c r="D855" s="1" t="s">
        <v>32</v>
      </c>
      <c r="E855" s="1" t="s">
        <v>33</v>
      </c>
      <c r="F855" s="55" t="s">
        <v>371</v>
      </c>
      <c r="G855" s="31" t="s">
        <v>144</v>
      </c>
      <c r="H855" s="6">
        <f t="shared" si="62"/>
        <v>-26000</v>
      </c>
      <c r="I855" s="26">
        <f t="shared" si="63"/>
        <v>18.69158878504673</v>
      </c>
      <c r="K855" s="104">
        <v>535</v>
      </c>
    </row>
    <row r="856" spans="1:11" ht="12.75">
      <c r="A856" s="16"/>
      <c r="B856" s="253">
        <v>5000</v>
      </c>
      <c r="C856" s="1" t="s">
        <v>14</v>
      </c>
      <c r="D856" s="1" t="s">
        <v>32</v>
      </c>
      <c r="E856" s="1" t="s">
        <v>90</v>
      </c>
      <c r="F856" s="31" t="s">
        <v>372</v>
      </c>
      <c r="G856" s="31" t="s">
        <v>142</v>
      </c>
      <c r="H856" s="6">
        <f t="shared" si="62"/>
        <v>-31000</v>
      </c>
      <c r="I856" s="26">
        <f t="shared" si="63"/>
        <v>9.345794392523365</v>
      </c>
      <c r="K856" s="104">
        <v>535</v>
      </c>
    </row>
    <row r="857" spans="1:11" ht="12.75">
      <c r="A857" s="16"/>
      <c r="B857" s="253">
        <v>2000</v>
      </c>
      <c r="C857" s="1" t="s">
        <v>14</v>
      </c>
      <c r="E857" s="1" t="s">
        <v>373</v>
      </c>
      <c r="F857" s="31" t="s">
        <v>374</v>
      </c>
      <c r="G857" s="31" t="s">
        <v>144</v>
      </c>
      <c r="H857" s="6">
        <f t="shared" si="62"/>
        <v>-33000</v>
      </c>
      <c r="I857" s="26">
        <f t="shared" si="63"/>
        <v>3.7383177570093458</v>
      </c>
      <c r="K857" s="104">
        <v>535</v>
      </c>
    </row>
    <row r="858" spans="1:11" s="68" customFormat="1" ht="12.75">
      <c r="A858" s="16"/>
      <c r="B858" s="221">
        <f>SUM(B851:B857)</f>
        <v>33000</v>
      </c>
      <c r="C858" s="15" t="s">
        <v>14</v>
      </c>
      <c r="D858" s="15"/>
      <c r="E858" s="15"/>
      <c r="F858" s="22"/>
      <c r="G858" s="22"/>
      <c r="H858" s="46">
        <v>0</v>
      </c>
      <c r="I858" s="67">
        <f t="shared" si="63"/>
        <v>61.6822429906542</v>
      </c>
      <c r="K858" s="104">
        <v>535</v>
      </c>
    </row>
    <row r="859" spans="1:11" ht="12.75">
      <c r="A859" s="16"/>
      <c r="B859" s="253"/>
      <c r="F859" s="34"/>
      <c r="H859" s="6">
        <f aca="true" t="shared" si="64" ref="H859:H865">H858-B859</f>
        <v>0</v>
      </c>
      <c r="I859" s="26">
        <f t="shared" si="63"/>
        <v>0</v>
      </c>
      <c r="K859" s="104">
        <v>535</v>
      </c>
    </row>
    <row r="860" spans="1:11" ht="12.75">
      <c r="A860" s="16"/>
      <c r="B860" s="253"/>
      <c r="F860" s="34"/>
      <c r="H860" s="6">
        <f t="shared" si="64"/>
        <v>0</v>
      </c>
      <c r="I860" s="26">
        <f t="shared" si="63"/>
        <v>0</v>
      </c>
      <c r="K860" s="104">
        <v>535</v>
      </c>
    </row>
    <row r="861" spans="1:11" ht="12.75">
      <c r="A861" s="16"/>
      <c r="B861" s="253">
        <v>5000</v>
      </c>
      <c r="C861" s="1" t="s">
        <v>375</v>
      </c>
      <c r="D861" s="16" t="s">
        <v>32</v>
      </c>
      <c r="E861" s="1" t="s">
        <v>95</v>
      </c>
      <c r="F861" s="31" t="s">
        <v>376</v>
      </c>
      <c r="G861" s="31" t="s">
        <v>142</v>
      </c>
      <c r="H861" s="6">
        <f t="shared" si="64"/>
        <v>-5000</v>
      </c>
      <c r="I861" s="26">
        <f t="shared" si="63"/>
        <v>9.345794392523365</v>
      </c>
      <c r="K861" s="104">
        <v>535</v>
      </c>
    </row>
    <row r="862" spans="1:11" ht="12.75">
      <c r="A862" s="16"/>
      <c r="B862" s="253">
        <v>1400</v>
      </c>
      <c r="C862" s="1" t="s">
        <v>377</v>
      </c>
      <c r="D862" s="16" t="s">
        <v>32</v>
      </c>
      <c r="E862" s="1" t="s">
        <v>95</v>
      </c>
      <c r="F862" s="31" t="s">
        <v>378</v>
      </c>
      <c r="G862" s="31" t="s">
        <v>144</v>
      </c>
      <c r="H862" s="6">
        <f t="shared" si="64"/>
        <v>-6400</v>
      </c>
      <c r="I862" s="26">
        <f t="shared" si="63"/>
        <v>2.616822429906542</v>
      </c>
      <c r="K862" s="104">
        <v>535</v>
      </c>
    </row>
    <row r="863" spans="1:11" ht="12.75">
      <c r="A863" s="16"/>
      <c r="B863" s="253">
        <v>2500</v>
      </c>
      <c r="C863" s="1" t="s">
        <v>379</v>
      </c>
      <c r="D863" s="16" t="s">
        <v>32</v>
      </c>
      <c r="E863" s="1" t="s">
        <v>95</v>
      </c>
      <c r="F863" s="31" t="s">
        <v>378</v>
      </c>
      <c r="G863" s="31" t="s">
        <v>144</v>
      </c>
      <c r="H863" s="6">
        <f t="shared" si="64"/>
        <v>-8900</v>
      </c>
      <c r="I863" s="26">
        <f t="shared" si="63"/>
        <v>4.672897196261682</v>
      </c>
      <c r="K863" s="104">
        <v>535</v>
      </c>
    </row>
    <row r="864" spans="1:11" ht="12.75">
      <c r="A864" s="16"/>
      <c r="B864" s="214">
        <v>1200</v>
      </c>
      <c r="C864" s="16" t="s">
        <v>380</v>
      </c>
      <c r="D864" s="16" t="s">
        <v>32</v>
      </c>
      <c r="E864" s="16" t="s">
        <v>63</v>
      </c>
      <c r="F864" s="55" t="s">
        <v>381</v>
      </c>
      <c r="G864" s="31" t="s">
        <v>163</v>
      </c>
      <c r="H864" s="6">
        <f t="shared" si="64"/>
        <v>-10100</v>
      </c>
      <c r="I864" s="26">
        <f t="shared" si="63"/>
        <v>2.2429906542056073</v>
      </c>
      <c r="K864" s="104">
        <v>535</v>
      </c>
    </row>
    <row r="865" spans="1:11" ht="12.75">
      <c r="A865" s="16"/>
      <c r="B865" s="214">
        <v>1200</v>
      </c>
      <c r="C865" s="16" t="s">
        <v>382</v>
      </c>
      <c r="D865" s="16" t="s">
        <v>32</v>
      </c>
      <c r="E865" s="16" t="s">
        <v>63</v>
      </c>
      <c r="F865" s="55" t="s">
        <v>381</v>
      </c>
      <c r="G865" s="31" t="s">
        <v>163</v>
      </c>
      <c r="H865" s="6">
        <f t="shared" si="64"/>
        <v>-11300</v>
      </c>
      <c r="I865" s="26">
        <f t="shared" si="63"/>
        <v>2.2429906542056073</v>
      </c>
      <c r="K865" s="104">
        <v>535</v>
      </c>
    </row>
    <row r="866" spans="1:11" s="68" customFormat="1" ht="12.75">
      <c r="A866" s="16"/>
      <c r="B866" s="221">
        <f>SUM(B861:B865)</f>
        <v>11300</v>
      </c>
      <c r="C866" s="15" t="s">
        <v>50</v>
      </c>
      <c r="D866" s="15"/>
      <c r="E866" s="15"/>
      <c r="F866" s="22"/>
      <c r="G866" s="22"/>
      <c r="H866" s="46">
        <v>0</v>
      </c>
      <c r="I866" s="67">
        <f t="shared" si="63"/>
        <v>21.121495327102803</v>
      </c>
      <c r="K866" s="104">
        <v>535</v>
      </c>
    </row>
    <row r="867" spans="1:11" ht="12.75">
      <c r="A867" s="16"/>
      <c r="B867" s="253"/>
      <c r="F867" s="34"/>
      <c r="H867" s="6">
        <f aca="true" t="shared" si="65" ref="H867:H872">H866-B867</f>
        <v>0</v>
      </c>
      <c r="I867" s="26">
        <f t="shared" si="63"/>
        <v>0</v>
      </c>
      <c r="K867" s="104">
        <v>535</v>
      </c>
    </row>
    <row r="868" spans="1:11" ht="12.75">
      <c r="A868" s="16"/>
      <c r="B868" s="253"/>
      <c r="F868" s="34"/>
      <c r="H868" s="6">
        <f t="shared" si="65"/>
        <v>0</v>
      </c>
      <c r="I868" s="26">
        <f t="shared" si="63"/>
        <v>0</v>
      </c>
      <c r="K868" s="104">
        <v>535</v>
      </c>
    </row>
    <row r="869" spans="1:11" ht="12.75">
      <c r="A869" s="16"/>
      <c r="B869" s="253">
        <v>4300</v>
      </c>
      <c r="C869" s="1" t="s">
        <v>51</v>
      </c>
      <c r="D869" s="16" t="s">
        <v>32</v>
      </c>
      <c r="E869" s="1" t="s">
        <v>52</v>
      </c>
      <c r="F869" s="31" t="s">
        <v>378</v>
      </c>
      <c r="G869" s="31" t="s">
        <v>163</v>
      </c>
      <c r="H869" s="6">
        <f t="shared" si="65"/>
        <v>-4300</v>
      </c>
      <c r="I869" s="26">
        <f t="shared" si="63"/>
        <v>8.037383177570094</v>
      </c>
      <c r="K869" s="104">
        <v>535</v>
      </c>
    </row>
    <row r="870" spans="1:11" ht="12.75">
      <c r="A870" s="16"/>
      <c r="B870" s="253">
        <v>2000</v>
      </c>
      <c r="C870" s="1" t="s">
        <v>51</v>
      </c>
      <c r="D870" s="16" t="s">
        <v>32</v>
      </c>
      <c r="E870" s="1" t="s">
        <v>52</v>
      </c>
      <c r="F870" s="31" t="s">
        <v>378</v>
      </c>
      <c r="G870" s="31" t="s">
        <v>144</v>
      </c>
      <c r="H870" s="6">
        <f t="shared" si="65"/>
        <v>-6300</v>
      </c>
      <c r="I870" s="26">
        <f t="shared" si="63"/>
        <v>3.7383177570093458</v>
      </c>
      <c r="K870" s="104">
        <v>535</v>
      </c>
    </row>
    <row r="871" spans="1:11" ht="12.75">
      <c r="A871" s="16"/>
      <c r="B871" s="254">
        <v>600</v>
      </c>
      <c r="C871" s="1" t="s">
        <v>51</v>
      </c>
      <c r="D871" s="16" t="s">
        <v>32</v>
      </c>
      <c r="E871" s="1" t="s">
        <v>52</v>
      </c>
      <c r="F871" s="31" t="s">
        <v>378</v>
      </c>
      <c r="G871" s="31" t="s">
        <v>164</v>
      </c>
      <c r="H871" s="6">
        <f t="shared" si="65"/>
        <v>-6900</v>
      </c>
      <c r="I871" s="26">
        <f t="shared" si="63"/>
        <v>1.1214953271028036</v>
      </c>
      <c r="K871" s="104">
        <v>535</v>
      </c>
    </row>
    <row r="872" spans="1:11" ht="12.75">
      <c r="A872" s="16"/>
      <c r="B872" s="214">
        <v>1600</v>
      </c>
      <c r="C872" s="16" t="s">
        <v>51</v>
      </c>
      <c r="D872" s="16" t="s">
        <v>32</v>
      </c>
      <c r="E872" s="16" t="s">
        <v>52</v>
      </c>
      <c r="F872" s="55" t="s">
        <v>381</v>
      </c>
      <c r="G872" s="31" t="s">
        <v>163</v>
      </c>
      <c r="H872" s="6">
        <f t="shared" si="65"/>
        <v>-8500</v>
      </c>
      <c r="I872" s="26">
        <f t="shared" si="63"/>
        <v>2.9906542056074765</v>
      </c>
      <c r="K872" s="104">
        <v>535</v>
      </c>
    </row>
    <row r="873" spans="1:11" s="68" customFormat="1" ht="12.75">
      <c r="A873" s="16"/>
      <c r="B873" s="221">
        <f>SUM(B869:B872)</f>
        <v>8500</v>
      </c>
      <c r="C873" s="15"/>
      <c r="D873" s="15"/>
      <c r="E873" s="15" t="s">
        <v>52</v>
      </c>
      <c r="F873" s="22"/>
      <c r="G873" s="22"/>
      <c r="H873" s="46">
        <v>0</v>
      </c>
      <c r="I873" s="67">
        <f t="shared" si="63"/>
        <v>15.88785046728972</v>
      </c>
      <c r="K873" s="104">
        <v>535</v>
      </c>
    </row>
    <row r="874" spans="1:11" ht="12.75">
      <c r="A874" s="16"/>
      <c r="B874" s="253"/>
      <c r="F874" s="34"/>
      <c r="H874" s="6">
        <f>H873-B874</f>
        <v>0</v>
      </c>
      <c r="I874" s="26">
        <f t="shared" si="63"/>
        <v>0</v>
      </c>
      <c r="K874" s="104">
        <v>535</v>
      </c>
    </row>
    <row r="875" spans="1:11" ht="12.75">
      <c r="A875" s="16"/>
      <c r="B875" s="253"/>
      <c r="F875" s="34"/>
      <c r="H875" s="6">
        <f>H874-B875</f>
        <v>0</v>
      </c>
      <c r="I875" s="26">
        <f t="shared" si="63"/>
        <v>0</v>
      </c>
      <c r="K875" s="104">
        <v>535</v>
      </c>
    </row>
    <row r="876" spans="1:11" ht="12.75">
      <c r="A876" s="16"/>
      <c r="B876" s="253">
        <v>3000</v>
      </c>
      <c r="C876" s="1" t="s">
        <v>54</v>
      </c>
      <c r="D876" s="16" t="s">
        <v>32</v>
      </c>
      <c r="E876" s="1" t="s">
        <v>95</v>
      </c>
      <c r="F876" s="31" t="s">
        <v>378</v>
      </c>
      <c r="G876" s="31" t="s">
        <v>142</v>
      </c>
      <c r="H876" s="6">
        <f>H875-B876</f>
        <v>-3000</v>
      </c>
      <c r="I876" s="26">
        <f t="shared" si="63"/>
        <v>5.607476635514018</v>
      </c>
      <c r="K876" s="104">
        <v>535</v>
      </c>
    </row>
    <row r="877" spans="1:11" s="19" customFormat="1" ht="12.75">
      <c r="A877" s="16"/>
      <c r="B877" s="214">
        <v>4000</v>
      </c>
      <c r="C877" s="1" t="s">
        <v>54</v>
      </c>
      <c r="D877" s="16" t="s">
        <v>32</v>
      </c>
      <c r="E877" s="1" t="s">
        <v>95</v>
      </c>
      <c r="F877" s="34" t="s">
        <v>378</v>
      </c>
      <c r="G877" s="31" t="s">
        <v>163</v>
      </c>
      <c r="H877" s="6">
        <f>H876-B877</f>
        <v>-7000</v>
      </c>
      <c r="I877" s="45">
        <f t="shared" si="63"/>
        <v>7.4766355140186915</v>
      </c>
      <c r="K877" s="104">
        <v>535</v>
      </c>
    </row>
    <row r="878" spans="1:11" s="68" customFormat="1" ht="12.75">
      <c r="A878" s="16"/>
      <c r="B878" s="221">
        <f>SUM(B876:B877)</f>
        <v>7000</v>
      </c>
      <c r="C878" s="15" t="s">
        <v>54</v>
      </c>
      <c r="D878" s="15"/>
      <c r="E878" s="15"/>
      <c r="F878" s="22"/>
      <c r="G878" s="22"/>
      <c r="H878" s="46">
        <v>0</v>
      </c>
      <c r="I878" s="67">
        <f t="shared" si="63"/>
        <v>13.08411214953271</v>
      </c>
      <c r="K878" s="104">
        <v>535</v>
      </c>
    </row>
    <row r="879" spans="1:11" ht="12.75">
      <c r="A879" s="16"/>
      <c r="B879" s="253"/>
      <c r="F879" s="34"/>
      <c r="H879" s="6">
        <f aca="true" t="shared" si="66" ref="H879:H884">H878-B879</f>
        <v>0</v>
      </c>
      <c r="I879" s="26">
        <f t="shared" si="63"/>
        <v>0</v>
      </c>
      <c r="K879" s="104">
        <v>535</v>
      </c>
    </row>
    <row r="880" spans="1:11" ht="12.75">
      <c r="A880" s="16"/>
      <c r="B880" s="253"/>
      <c r="F880" s="34"/>
      <c r="H880" s="6">
        <f t="shared" si="66"/>
        <v>0</v>
      </c>
      <c r="I880" s="26">
        <f t="shared" si="63"/>
        <v>0</v>
      </c>
      <c r="K880" s="104">
        <v>535</v>
      </c>
    </row>
    <row r="881" spans="1:12" ht="12.75">
      <c r="A881" s="16"/>
      <c r="B881" s="253">
        <v>2000</v>
      </c>
      <c r="C881" s="1" t="s">
        <v>58</v>
      </c>
      <c r="D881" s="16" t="s">
        <v>32</v>
      </c>
      <c r="E881" s="1" t="s">
        <v>95</v>
      </c>
      <c r="F881" s="31" t="s">
        <v>378</v>
      </c>
      <c r="G881" s="31" t="s">
        <v>142</v>
      </c>
      <c r="H881" s="6">
        <f t="shared" si="66"/>
        <v>-2000</v>
      </c>
      <c r="I881" s="26">
        <f t="shared" si="63"/>
        <v>3.7383177570093458</v>
      </c>
      <c r="J881" s="41"/>
      <c r="K881" s="104">
        <v>535</v>
      </c>
      <c r="L881" s="44">
        <v>500</v>
      </c>
    </row>
    <row r="882" spans="1:11" ht="12.75">
      <c r="A882" s="16"/>
      <c r="B882" s="253">
        <v>2000</v>
      </c>
      <c r="C882" s="1" t="s">
        <v>58</v>
      </c>
      <c r="D882" s="16" t="s">
        <v>32</v>
      </c>
      <c r="E882" s="1" t="s">
        <v>95</v>
      </c>
      <c r="F882" s="31" t="s">
        <v>378</v>
      </c>
      <c r="G882" s="31" t="s">
        <v>163</v>
      </c>
      <c r="H882" s="6">
        <f t="shared" si="66"/>
        <v>-4000</v>
      </c>
      <c r="I882" s="26">
        <f t="shared" si="63"/>
        <v>3.7383177570093458</v>
      </c>
      <c r="K882" s="104">
        <v>535</v>
      </c>
    </row>
    <row r="883" spans="1:11" ht="12.75">
      <c r="A883" s="16"/>
      <c r="B883" s="253">
        <v>2000</v>
      </c>
      <c r="C883" s="1" t="s">
        <v>58</v>
      </c>
      <c r="D883" s="16" t="s">
        <v>32</v>
      </c>
      <c r="E883" s="1" t="s">
        <v>95</v>
      </c>
      <c r="F883" s="31" t="s">
        <v>378</v>
      </c>
      <c r="G883" s="31" t="s">
        <v>144</v>
      </c>
      <c r="H883" s="6">
        <f t="shared" si="66"/>
        <v>-6000</v>
      </c>
      <c r="I883" s="26">
        <f t="shared" si="63"/>
        <v>3.7383177570093458</v>
      </c>
      <c r="K883" s="104">
        <v>535</v>
      </c>
    </row>
    <row r="884" spans="1:11" ht="12.75">
      <c r="A884" s="16"/>
      <c r="B884" s="214">
        <v>2000</v>
      </c>
      <c r="C884" s="16" t="s">
        <v>58</v>
      </c>
      <c r="D884" s="16" t="s">
        <v>32</v>
      </c>
      <c r="E884" s="16" t="s">
        <v>63</v>
      </c>
      <c r="F884" s="55" t="s">
        <v>381</v>
      </c>
      <c r="G884" s="31" t="s">
        <v>163</v>
      </c>
      <c r="H884" s="6">
        <f t="shared" si="66"/>
        <v>-8000</v>
      </c>
      <c r="I884" s="26">
        <f t="shared" si="63"/>
        <v>3.7383177570093458</v>
      </c>
      <c r="K884" s="104">
        <v>535</v>
      </c>
    </row>
    <row r="885" spans="1:11" s="68" customFormat="1" ht="12.75">
      <c r="A885" s="16"/>
      <c r="B885" s="221">
        <f>SUM(B881:B884)</f>
        <v>8000</v>
      </c>
      <c r="C885" s="15" t="s">
        <v>58</v>
      </c>
      <c r="D885" s="15"/>
      <c r="E885" s="15"/>
      <c r="F885" s="22"/>
      <c r="G885" s="22"/>
      <c r="H885" s="46">
        <v>0</v>
      </c>
      <c r="I885" s="67">
        <f t="shared" si="63"/>
        <v>14.953271028037383</v>
      </c>
      <c r="K885" s="104">
        <v>535</v>
      </c>
    </row>
    <row r="886" spans="1:11" ht="12.75">
      <c r="A886" s="16"/>
      <c r="B886" s="253"/>
      <c r="F886" s="34"/>
      <c r="H886" s="6">
        <f>H885-B886</f>
        <v>0</v>
      </c>
      <c r="I886" s="26">
        <f t="shared" si="63"/>
        <v>0</v>
      </c>
      <c r="K886" s="104">
        <v>535</v>
      </c>
    </row>
    <row r="887" spans="1:11" ht="12.75">
      <c r="A887" s="16"/>
      <c r="B887" s="254">
        <v>5000</v>
      </c>
      <c r="C887" s="1" t="s">
        <v>168</v>
      </c>
      <c r="D887" s="16" t="s">
        <v>32</v>
      </c>
      <c r="E887" s="1" t="s">
        <v>85</v>
      </c>
      <c r="F887" s="31" t="s">
        <v>378</v>
      </c>
      <c r="G887" s="31" t="s">
        <v>144</v>
      </c>
      <c r="H887" s="6">
        <f>H886-B887</f>
        <v>-5000</v>
      </c>
      <c r="I887" s="26">
        <f t="shared" si="63"/>
        <v>9.345794392523365</v>
      </c>
      <c r="K887" s="104">
        <v>535</v>
      </c>
    </row>
    <row r="888" spans="1:11" ht="12.75">
      <c r="A888" s="16"/>
      <c r="B888" s="214">
        <v>25000</v>
      </c>
      <c r="C888" s="16" t="s">
        <v>383</v>
      </c>
      <c r="D888" s="16" t="s">
        <v>32</v>
      </c>
      <c r="E888" s="16" t="s">
        <v>85</v>
      </c>
      <c r="F888" s="55" t="s">
        <v>384</v>
      </c>
      <c r="G888" s="34" t="s">
        <v>163</v>
      </c>
      <c r="H888" s="6">
        <f>H887-B888</f>
        <v>-30000</v>
      </c>
      <c r="I888" s="26">
        <f t="shared" si="63"/>
        <v>46.728971962616825</v>
      </c>
      <c r="K888" s="104">
        <v>535</v>
      </c>
    </row>
    <row r="889" spans="1:11" s="68" customFormat="1" ht="12.75">
      <c r="A889" s="16"/>
      <c r="B889" s="221">
        <f>SUM(B887:B888)</f>
        <v>30000</v>
      </c>
      <c r="C889" s="15"/>
      <c r="D889" s="15"/>
      <c r="E889" s="15" t="s">
        <v>85</v>
      </c>
      <c r="F889" s="22"/>
      <c r="G889" s="22"/>
      <c r="H889" s="46">
        <v>0</v>
      </c>
      <c r="I889" s="67">
        <f t="shared" si="63"/>
        <v>56.074766355140184</v>
      </c>
      <c r="K889" s="104">
        <v>535</v>
      </c>
    </row>
    <row r="890" spans="1:11" ht="12.75">
      <c r="A890" s="16"/>
      <c r="B890" s="11"/>
      <c r="F890" s="34"/>
      <c r="H890" s="6">
        <f>H889-B890</f>
        <v>0</v>
      </c>
      <c r="I890" s="26">
        <f t="shared" si="63"/>
        <v>0</v>
      </c>
      <c r="K890" s="104">
        <v>535</v>
      </c>
    </row>
    <row r="891" spans="1:11" ht="12.75">
      <c r="A891" s="16"/>
      <c r="B891" s="11"/>
      <c r="F891" s="34"/>
      <c r="H891" s="6">
        <f>H890-B891</f>
        <v>0</v>
      </c>
      <c r="I891" s="26">
        <f t="shared" si="63"/>
        <v>0</v>
      </c>
      <c r="K891" s="104">
        <v>535</v>
      </c>
    </row>
    <row r="892" spans="1:11" ht="12.75">
      <c r="A892" s="16"/>
      <c r="B892" s="11"/>
      <c r="F892" s="34"/>
      <c r="H892" s="6">
        <f>H891-B892</f>
        <v>0</v>
      </c>
      <c r="I892" s="26">
        <f t="shared" si="63"/>
        <v>0</v>
      </c>
      <c r="K892" s="104">
        <v>535</v>
      </c>
    </row>
    <row r="893" spans="1:11" s="68" customFormat="1" ht="12.75">
      <c r="A893" s="16"/>
      <c r="B893" s="221">
        <f>+B900+B908+B919+B924+B932+B936</f>
        <v>103650</v>
      </c>
      <c r="C893" s="47" t="s">
        <v>385</v>
      </c>
      <c r="D893" s="48" t="s">
        <v>961</v>
      </c>
      <c r="E893" s="47" t="s">
        <v>962</v>
      </c>
      <c r="F893" s="22"/>
      <c r="G893" s="22"/>
      <c r="H893" s="46">
        <f>H892-B893</f>
        <v>-103650</v>
      </c>
      <c r="I893" s="67">
        <f t="shared" si="63"/>
        <v>193.73831775700936</v>
      </c>
      <c r="K893" s="104">
        <v>535</v>
      </c>
    </row>
    <row r="894" spans="1:11" ht="12.75">
      <c r="A894" s="16"/>
      <c r="B894" s="214"/>
      <c r="C894" s="16"/>
      <c r="D894" s="16"/>
      <c r="E894" s="16"/>
      <c r="F894" s="34"/>
      <c r="G894" s="34"/>
      <c r="H894" s="33">
        <v>0</v>
      </c>
      <c r="I894" s="26">
        <f t="shared" si="63"/>
        <v>0</v>
      </c>
      <c r="K894" s="104">
        <v>535</v>
      </c>
    </row>
    <row r="895" spans="1:11" ht="12.75">
      <c r="A895" s="16"/>
      <c r="B895" s="253"/>
      <c r="F895" s="55"/>
      <c r="H895" s="6">
        <v>0</v>
      </c>
      <c r="I895" s="26">
        <f t="shared" si="63"/>
        <v>0</v>
      </c>
      <c r="K895" s="104">
        <v>535</v>
      </c>
    </row>
    <row r="896" spans="1:11" ht="12.75">
      <c r="A896" s="16"/>
      <c r="B896" s="253">
        <v>7500</v>
      </c>
      <c r="C896" s="1" t="s">
        <v>31</v>
      </c>
      <c r="D896" s="1" t="s">
        <v>32</v>
      </c>
      <c r="E896" s="1" t="s">
        <v>90</v>
      </c>
      <c r="F896" s="55" t="s">
        <v>386</v>
      </c>
      <c r="G896" s="31" t="s">
        <v>164</v>
      </c>
      <c r="H896" s="6">
        <f>H895-B896</f>
        <v>-7500</v>
      </c>
      <c r="I896" s="26">
        <f t="shared" si="63"/>
        <v>14.018691588785046</v>
      </c>
      <c r="K896" s="104">
        <v>535</v>
      </c>
    </row>
    <row r="897" spans="1:11" ht="12.75">
      <c r="A897" s="16"/>
      <c r="B897" s="253">
        <v>2500</v>
      </c>
      <c r="C897" s="1" t="s">
        <v>31</v>
      </c>
      <c r="D897" s="1" t="s">
        <v>32</v>
      </c>
      <c r="E897" s="1" t="s">
        <v>118</v>
      </c>
      <c r="F897" s="55" t="s">
        <v>387</v>
      </c>
      <c r="G897" s="31" t="s">
        <v>165</v>
      </c>
      <c r="H897" s="6">
        <f>H896-B897</f>
        <v>-10000</v>
      </c>
      <c r="I897" s="26">
        <f t="shared" si="63"/>
        <v>4.672897196261682</v>
      </c>
      <c r="K897" s="104">
        <v>535</v>
      </c>
    </row>
    <row r="898" spans="1:11" ht="12.75">
      <c r="A898" s="16"/>
      <c r="B898" s="253">
        <v>10000</v>
      </c>
      <c r="C898" s="1" t="s">
        <v>31</v>
      </c>
      <c r="D898" s="1" t="s">
        <v>32</v>
      </c>
      <c r="E898" s="1" t="s">
        <v>33</v>
      </c>
      <c r="F898" s="55" t="s">
        <v>388</v>
      </c>
      <c r="G898" s="31" t="s">
        <v>165</v>
      </c>
      <c r="H898" s="6">
        <f>H897-B898</f>
        <v>-20000</v>
      </c>
      <c r="I898" s="26">
        <f t="shared" si="63"/>
        <v>18.69158878504673</v>
      </c>
      <c r="K898" s="104">
        <v>535</v>
      </c>
    </row>
    <row r="899" spans="1:11" ht="12.75">
      <c r="A899" s="16"/>
      <c r="B899" s="253">
        <v>7500</v>
      </c>
      <c r="C899" s="1" t="s">
        <v>31</v>
      </c>
      <c r="D899" s="1" t="s">
        <v>32</v>
      </c>
      <c r="E899" s="1" t="s">
        <v>90</v>
      </c>
      <c r="F899" s="55" t="s">
        <v>389</v>
      </c>
      <c r="G899" s="31" t="s">
        <v>165</v>
      </c>
      <c r="H899" s="6">
        <f>H898-B899</f>
        <v>-27500</v>
      </c>
      <c r="I899" s="26">
        <f t="shared" si="63"/>
        <v>14.018691588785046</v>
      </c>
      <c r="K899" s="104">
        <v>535</v>
      </c>
    </row>
    <row r="900" spans="1:11" s="68" customFormat="1" ht="12.75">
      <c r="A900" s="16"/>
      <c r="B900" s="221">
        <f>SUM(B895:B899)</f>
        <v>27500</v>
      </c>
      <c r="C900" s="15" t="s">
        <v>14</v>
      </c>
      <c r="D900" s="15"/>
      <c r="E900" s="15"/>
      <c r="F900" s="57"/>
      <c r="G900" s="22"/>
      <c r="H900" s="46">
        <v>0</v>
      </c>
      <c r="I900" s="67">
        <f t="shared" si="63"/>
        <v>51.401869158878505</v>
      </c>
      <c r="K900" s="104">
        <v>535</v>
      </c>
    </row>
    <row r="901" spans="1:11" ht="12.75">
      <c r="A901" s="16"/>
      <c r="B901" s="253"/>
      <c r="F901" s="55"/>
      <c r="H901" s="6">
        <f aca="true" t="shared" si="67" ref="H901:H907">H900-B901</f>
        <v>0</v>
      </c>
      <c r="I901" s="26">
        <f t="shared" si="63"/>
        <v>0</v>
      </c>
      <c r="K901" s="104">
        <v>535</v>
      </c>
    </row>
    <row r="902" spans="1:11" ht="12.75">
      <c r="A902" s="16"/>
      <c r="B902" s="253"/>
      <c r="F902" s="55"/>
      <c r="H902" s="6">
        <f t="shared" si="67"/>
        <v>0</v>
      </c>
      <c r="I902" s="26">
        <f t="shared" si="63"/>
        <v>0</v>
      </c>
      <c r="K902" s="104">
        <v>535</v>
      </c>
    </row>
    <row r="903" spans="1:11" ht="12.75">
      <c r="A903" s="16"/>
      <c r="B903" s="254">
        <v>5000</v>
      </c>
      <c r="C903" s="1" t="s">
        <v>375</v>
      </c>
      <c r="D903" s="16" t="s">
        <v>32</v>
      </c>
      <c r="E903" s="1" t="s">
        <v>95</v>
      </c>
      <c r="F903" s="31" t="s">
        <v>390</v>
      </c>
      <c r="G903" s="31" t="s">
        <v>164</v>
      </c>
      <c r="H903" s="6">
        <f t="shared" si="67"/>
        <v>-5000</v>
      </c>
      <c r="I903" s="26">
        <f t="shared" si="63"/>
        <v>9.345794392523365</v>
      </c>
      <c r="K903" s="104">
        <v>535</v>
      </c>
    </row>
    <row r="904" spans="1:11" ht="12.75">
      <c r="A904" s="16"/>
      <c r="B904" s="253">
        <v>5000</v>
      </c>
      <c r="C904" s="1" t="s">
        <v>375</v>
      </c>
      <c r="D904" s="16" t="s">
        <v>32</v>
      </c>
      <c r="E904" s="1" t="s">
        <v>95</v>
      </c>
      <c r="F904" s="31" t="s">
        <v>391</v>
      </c>
      <c r="G904" s="31" t="s">
        <v>164</v>
      </c>
      <c r="H904" s="6">
        <f t="shared" si="67"/>
        <v>-10000</v>
      </c>
      <c r="I904" s="26">
        <f t="shared" si="63"/>
        <v>9.345794392523365</v>
      </c>
      <c r="K904" s="104">
        <v>535</v>
      </c>
    </row>
    <row r="905" spans="1:11" ht="12.75">
      <c r="A905" s="16"/>
      <c r="B905" s="253">
        <v>1350</v>
      </c>
      <c r="C905" s="1" t="s">
        <v>377</v>
      </c>
      <c r="D905" s="16" t="s">
        <v>32</v>
      </c>
      <c r="E905" s="1" t="s">
        <v>95</v>
      </c>
      <c r="F905" s="31" t="s">
        <v>392</v>
      </c>
      <c r="G905" s="31" t="s">
        <v>393</v>
      </c>
      <c r="H905" s="6">
        <f t="shared" si="67"/>
        <v>-11350</v>
      </c>
      <c r="I905" s="26">
        <f t="shared" si="63"/>
        <v>2.5233644859813085</v>
      </c>
      <c r="K905" s="104">
        <v>535</v>
      </c>
    </row>
    <row r="906" spans="1:11" ht="12.75">
      <c r="A906" s="16"/>
      <c r="B906" s="253">
        <v>3000</v>
      </c>
      <c r="C906" s="1" t="s">
        <v>379</v>
      </c>
      <c r="D906" s="16" t="s">
        <v>32</v>
      </c>
      <c r="E906" s="1" t="s">
        <v>95</v>
      </c>
      <c r="F906" s="31" t="s">
        <v>392</v>
      </c>
      <c r="G906" s="31" t="s">
        <v>165</v>
      </c>
      <c r="H906" s="6">
        <f t="shared" si="67"/>
        <v>-14350</v>
      </c>
      <c r="I906" s="26">
        <f t="shared" si="63"/>
        <v>5.607476635514018</v>
      </c>
      <c r="K906" s="104">
        <v>535</v>
      </c>
    </row>
    <row r="907" spans="1:11" ht="12.75">
      <c r="A907" s="16"/>
      <c r="B907" s="253">
        <v>5000</v>
      </c>
      <c r="C907" s="1" t="s">
        <v>375</v>
      </c>
      <c r="D907" s="1" t="s">
        <v>27</v>
      </c>
      <c r="E907" s="1" t="s">
        <v>41</v>
      </c>
      <c r="F907" s="31" t="s">
        <v>394</v>
      </c>
      <c r="G907" s="31" t="s">
        <v>144</v>
      </c>
      <c r="H907" s="6">
        <f t="shared" si="67"/>
        <v>-19350</v>
      </c>
      <c r="I907" s="26">
        <f t="shared" si="63"/>
        <v>9.345794392523365</v>
      </c>
      <c r="K907" s="104">
        <v>535</v>
      </c>
    </row>
    <row r="908" spans="1:11" s="68" customFormat="1" ht="12.75">
      <c r="A908" s="16"/>
      <c r="B908" s="221">
        <f>SUM(B903:B907)</f>
        <v>19350</v>
      </c>
      <c r="C908" s="15" t="s">
        <v>50</v>
      </c>
      <c r="D908" s="15"/>
      <c r="E908" s="15"/>
      <c r="F908" s="22"/>
      <c r="G908" s="22"/>
      <c r="H908" s="46">
        <v>0</v>
      </c>
      <c r="I908" s="67">
        <f t="shared" si="63"/>
        <v>36.16822429906542</v>
      </c>
      <c r="K908" s="104">
        <v>535</v>
      </c>
    </row>
    <row r="909" spans="1:11" ht="12.75">
      <c r="A909" s="16"/>
      <c r="B909" s="253"/>
      <c r="F909" s="55"/>
      <c r="H909" s="6">
        <f aca="true" t="shared" si="68" ref="H909:H918">H908-B909</f>
        <v>0</v>
      </c>
      <c r="I909" s="26">
        <f t="shared" si="63"/>
        <v>0</v>
      </c>
      <c r="K909" s="104">
        <v>535</v>
      </c>
    </row>
    <row r="910" spans="1:11" ht="12.75">
      <c r="A910" s="16"/>
      <c r="B910" s="253"/>
      <c r="F910" s="55"/>
      <c r="H910" s="6">
        <f t="shared" si="68"/>
        <v>0</v>
      </c>
      <c r="I910" s="26">
        <f t="shared" si="63"/>
        <v>0</v>
      </c>
      <c r="K910" s="104">
        <v>535</v>
      </c>
    </row>
    <row r="911" spans="1:11" ht="12.75">
      <c r="A911" s="16"/>
      <c r="B911" s="253">
        <v>1800</v>
      </c>
      <c r="C911" s="1" t="s">
        <v>51</v>
      </c>
      <c r="D911" s="16" t="s">
        <v>32</v>
      </c>
      <c r="E911" s="1" t="s">
        <v>52</v>
      </c>
      <c r="F911" s="31" t="s">
        <v>392</v>
      </c>
      <c r="G911" s="31" t="s">
        <v>164</v>
      </c>
      <c r="H911" s="6">
        <f t="shared" si="68"/>
        <v>-1800</v>
      </c>
      <c r="I911" s="26">
        <f t="shared" si="63"/>
        <v>3.364485981308411</v>
      </c>
      <c r="K911" s="104">
        <v>535</v>
      </c>
    </row>
    <row r="912" spans="1:11" ht="12.75">
      <c r="A912" s="16"/>
      <c r="B912" s="253">
        <v>1500</v>
      </c>
      <c r="C912" s="1" t="s">
        <v>51</v>
      </c>
      <c r="D912" s="16" t="s">
        <v>32</v>
      </c>
      <c r="E912" s="1" t="s">
        <v>52</v>
      </c>
      <c r="F912" s="31" t="s">
        <v>392</v>
      </c>
      <c r="G912" s="31" t="s">
        <v>165</v>
      </c>
      <c r="H912" s="6">
        <f t="shared" si="68"/>
        <v>-3300</v>
      </c>
      <c r="I912" s="26">
        <f t="shared" si="63"/>
        <v>2.803738317757009</v>
      </c>
      <c r="K912" s="104">
        <v>535</v>
      </c>
    </row>
    <row r="913" spans="1:11" ht="12.75">
      <c r="A913" s="16"/>
      <c r="B913" s="253">
        <v>10000</v>
      </c>
      <c r="C913" s="1" t="s">
        <v>51</v>
      </c>
      <c r="D913" s="16" t="s">
        <v>32</v>
      </c>
      <c r="E913" s="1" t="s">
        <v>52</v>
      </c>
      <c r="F913" s="31" t="s">
        <v>392</v>
      </c>
      <c r="G913" s="31" t="s">
        <v>165</v>
      </c>
      <c r="H913" s="6">
        <f t="shared" si="68"/>
        <v>-13300</v>
      </c>
      <c r="I913" s="26">
        <f t="shared" si="63"/>
        <v>18.69158878504673</v>
      </c>
      <c r="K913" s="104">
        <v>535</v>
      </c>
    </row>
    <row r="914" spans="1:11" ht="12.75">
      <c r="A914" s="16"/>
      <c r="B914" s="253">
        <v>1300</v>
      </c>
      <c r="C914" s="1" t="s">
        <v>51</v>
      </c>
      <c r="D914" s="16" t="s">
        <v>32</v>
      </c>
      <c r="E914" s="1" t="s">
        <v>52</v>
      </c>
      <c r="F914" s="31" t="s">
        <v>392</v>
      </c>
      <c r="G914" s="31" t="s">
        <v>165</v>
      </c>
      <c r="H914" s="6">
        <f t="shared" si="68"/>
        <v>-14600</v>
      </c>
      <c r="I914" s="26">
        <f t="shared" si="63"/>
        <v>2.4299065420560746</v>
      </c>
      <c r="K914" s="104">
        <v>535</v>
      </c>
    </row>
    <row r="915" spans="1:11" ht="12.75">
      <c r="A915" s="16"/>
      <c r="B915" s="253">
        <v>700</v>
      </c>
      <c r="C915" s="1" t="s">
        <v>51</v>
      </c>
      <c r="D915" s="1" t="s">
        <v>27</v>
      </c>
      <c r="E915" s="1" t="s">
        <v>52</v>
      </c>
      <c r="F915" s="31" t="s">
        <v>395</v>
      </c>
      <c r="G915" s="31" t="s">
        <v>164</v>
      </c>
      <c r="H915" s="6">
        <f t="shared" si="68"/>
        <v>-15300</v>
      </c>
      <c r="I915" s="26">
        <f aca="true" t="shared" si="69" ref="I915:I978">+B915/K915</f>
        <v>1.308411214953271</v>
      </c>
      <c r="K915" s="104">
        <v>535</v>
      </c>
    </row>
    <row r="916" spans="1:11" ht="12.75">
      <c r="A916" s="16"/>
      <c r="B916" s="253">
        <v>4000</v>
      </c>
      <c r="C916" s="1" t="s">
        <v>51</v>
      </c>
      <c r="D916" s="1" t="s">
        <v>27</v>
      </c>
      <c r="E916" s="1" t="s">
        <v>52</v>
      </c>
      <c r="F916" s="31" t="s">
        <v>395</v>
      </c>
      <c r="G916" s="31" t="s">
        <v>164</v>
      </c>
      <c r="H916" s="6">
        <f t="shared" si="68"/>
        <v>-19300</v>
      </c>
      <c r="I916" s="26">
        <f t="shared" si="69"/>
        <v>7.4766355140186915</v>
      </c>
      <c r="K916" s="104">
        <v>535</v>
      </c>
    </row>
    <row r="917" spans="1:11" ht="12.75">
      <c r="A917" s="16"/>
      <c r="B917" s="253">
        <v>1700</v>
      </c>
      <c r="C917" s="1" t="s">
        <v>51</v>
      </c>
      <c r="D917" s="1" t="s">
        <v>27</v>
      </c>
      <c r="E917" s="1" t="s">
        <v>52</v>
      </c>
      <c r="F917" s="31" t="s">
        <v>395</v>
      </c>
      <c r="G917" s="31" t="s">
        <v>165</v>
      </c>
      <c r="H917" s="6">
        <f t="shared" si="68"/>
        <v>-21000</v>
      </c>
      <c r="I917" s="26">
        <f t="shared" si="69"/>
        <v>3.177570093457944</v>
      </c>
      <c r="K917" s="104">
        <v>535</v>
      </c>
    </row>
    <row r="918" spans="1:11" ht="12.75">
      <c r="A918" s="16"/>
      <c r="B918" s="253">
        <v>4000</v>
      </c>
      <c r="C918" s="1" t="s">
        <v>51</v>
      </c>
      <c r="D918" s="1" t="s">
        <v>27</v>
      </c>
      <c r="E918" s="1" t="s">
        <v>52</v>
      </c>
      <c r="F918" s="31" t="s">
        <v>395</v>
      </c>
      <c r="G918" s="31" t="s">
        <v>165</v>
      </c>
      <c r="H918" s="6">
        <f t="shared" si="68"/>
        <v>-25000</v>
      </c>
      <c r="I918" s="26">
        <f t="shared" si="69"/>
        <v>7.4766355140186915</v>
      </c>
      <c r="K918" s="104">
        <v>535</v>
      </c>
    </row>
    <row r="919" spans="1:11" s="68" customFormat="1" ht="12.75">
      <c r="A919" s="16"/>
      <c r="B919" s="221">
        <f>SUM(B911:B918)</f>
        <v>25000</v>
      </c>
      <c r="C919" s="15"/>
      <c r="D919" s="15"/>
      <c r="E919" s="15" t="s">
        <v>52</v>
      </c>
      <c r="F919" s="57"/>
      <c r="G919" s="22"/>
      <c r="H919" s="46">
        <v>0</v>
      </c>
      <c r="I919" s="67">
        <f t="shared" si="69"/>
        <v>46.728971962616825</v>
      </c>
      <c r="K919" s="104">
        <v>535</v>
      </c>
    </row>
    <row r="920" spans="1:11" ht="12.75">
      <c r="A920" s="16"/>
      <c r="B920" s="253"/>
      <c r="F920" s="55"/>
      <c r="H920" s="6">
        <f>H919-B920</f>
        <v>0</v>
      </c>
      <c r="I920" s="26">
        <f t="shared" si="69"/>
        <v>0</v>
      </c>
      <c r="K920" s="104">
        <v>535</v>
      </c>
    </row>
    <row r="921" spans="1:11" ht="12.75">
      <c r="A921" s="16"/>
      <c r="B921" s="253"/>
      <c r="F921" s="55"/>
      <c r="H921" s="6">
        <f>H920-B921</f>
        <v>0</v>
      </c>
      <c r="I921" s="26">
        <f t="shared" si="69"/>
        <v>0</v>
      </c>
      <c r="K921" s="104">
        <v>535</v>
      </c>
    </row>
    <row r="922" spans="1:11" ht="12.75">
      <c r="A922" s="16"/>
      <c r="B922" s="253">
        <v>5000</v>
      </c>
      <c r="C922" s="1" t="s">
        <v>54</v>
      </c>
      <c r="D922" s="1" t="s">
        <v>27</v>
      </c>
      <c r="E922" s="1" t="s">
        <v>41</v>
      </c>
      <c r="F922" s="31" t="s">
        <v>396</v>
      </c>
      <c r="G922" s="31" t="s">
        <v>164</v>
      </c>
      <c r="H922" s="6">
        <f>H921-B922</f>
        <v>-5000</v>
      </c>
      <c r="I922" s="26">
        <f t="shared" si="69"/>
        <v>9.345794392523365</v>
      </c>
      <c r="K922" s="104">
        <v>535</v>
      </c>
    </row>
    <row r="923" spans="1:11" ht="12.75">
      <c r="A923" s="16"/>
      <c r="B923" s="253">
        <v>5000</v>
      </c>
      <c r="C923" s="16" t="s">
        <v>54</v>
      </c>
      <c r="D923" s="1" t="s">
        <v>27</v>
      </c>
      <c r="E923" s="1" t="s">
        <v>41</v>
      </c>
      <c r="F923" s="31" t="s">
        <v>397</v>
      </c>
      <c r="G923" s="31" t="s">
        <v>165</v>
      </c>
      <c r="H923" s="6">
        <f>H922-B923</f>
        <v>-10000</v>
      </c>
      <c r="I923" s="26">
        <f t="shared" si="69"/>
        <v>9.345794392523365</v>
      </c>
      <c r="K923" s="104">
        <v>535</v>
      </c>
    </row>
    <row r="924" spans="1:11" s="68" customFormat="1" ht="12.75">
      <c r="A924" s="16"/>
      <c r="B924" s="221">
        <f>SUM(B922:B923)</f>
        <v>10000</v>
      </c>
      <c r="C924" s="15" t="s">
        <v>54</v>
      </c>
      <c r="D924" s="15"/>
      <c r="E924" s="15"/>
      <c r="F924" s="57"/>
      <c r="G924" s="22"/>
      <c r="H924" s="46">
        <v>0</v>
      </c>
      <c r="I924" s="67">
        <f t="shared" si="69"/>
        <v>18.69158878504673</v>
      </c>
      <c r="K924" s="104">
        <v>535</v>
      </c>
    </row>
    <row r="925" spans="1:11" ht="12.75">
      <c r="A925" s="16"/>
      <c r="B925" s="253"/>
      <c r="F925" s="55"/>
      <c r="H925" s="6">
        <f aca="true" t="shared" si="70" ref="H925:H931">H924-B925</f>
        <v>0</v>
      </c>
      <c r="I925" s="26">
        <f t="shared" si="69"/>
        <v>0</v>
      </c>
      <c r="K925" s="104">
        <v>535</v>
      </c>
    </row>
    <row r="926" spans="1:11" ht="12.75">
      <c r="A926" s="16"/>
      <c r="B926" s="253"/>
      <c r="F926" s="55"/>
      <c r="H926" s="6">
        <f t="shared" si="70"/>
        <v>0</v>
      </c>
      <c r="I926" s="26">
        <f t="shared" si="69"/>
        <v>0</v>
      </c>
      <c r="K926" s="104">
        <v>535</v>
      </c>
    </row>
    <row r="927" spans="1:11" ht="12.75">
      <c r="A927" s="16"/>
      <c r="B927" s="253">
        <v>2000</v>
      </c>
      <c r="C927" s="1" t="s">
        <v>58</v>
      </c>
      <c r="D927" s="16" t="s">
        <v>32</v>
      </c>
      <c r="E927" s="1" t="s">
        <v>95</v>
      </c>
      <c r="F927" s="31" t="s">
        <v>392</v>
      </c>
      <c r="G927" s="31" t="s">
        <v>164</v>
      </c>
      <c r="H927" s="6">
        <f t="shared" si="70"/>
        <v>-2000</v>
      </c>
      <c r="I927" s="26">
        <f t="shared" si="69"/>
        <v>3.7383177570093458</v>
      </c>
      <c r="K927" s="104">
        <v>535</v>
      </c>
    </row>
    <row r="928" spans="1:11" ht="12.75">
      <c r="A928" s="16"/>
      <c r="B928" s="253">
        <v>2000</v>
      </c>
      <c r="C928" s="1" t="s">
        <v>58</v>
      </c>
      <c r="D928" s="16" t="s">
        <v>32</v>
      </c>
      <c r="E928" s="1" t="s">
        <v>95</v>
      </c>
      <c r="F928" s="31" t="s">
        <v>392</v>
      </c>
      <c r="G928" s="31" t="s">
        <v>165</v>
      </c>
      <c r="H928" s="6">
        <f t="shared" si="70"/>
        <v>-4000</v>
      </c>
      <c r="I928" s="26">
        <f t="shared" si="69"/>
        <v>3.7383177570093458</v>
      </c>
      <c r="K928" s="104">
        <v>535</v>
      </c>
    </row>
    <row r="929" spans="1:11" ht="12.75">
      <c r="A929" s="16"/>
      <c r="B929" s="214">
        <v>6800</v>
      </c>
      <c r="C929" s="16" t="s">
        <v>398</v>
      </c>
      <c r="D929" s="16" t="s">
        <v>32</v>
      </c>
      <c r="E929" s="1" t="s">
        <v>95</v>
      </c>
      <c r="F929" s="31" t="s">
        <v>392</v>
      </c>
      <c r="G929" s="31" t="s">
        <v>165</v>
      </c>
      <c r="H929" s="6">
        <f t="shared" si="70"/>
        <v>-10800</v>
      </c>
      <c r="I929" s="26">
        <f t="shared" si="69"/>
        <v>12.710280373831775</v>
      </c>
      <c r="K929" s="104">
        <v>535</v>
      </c>
    </row>
    <row r="930" spans="1:11" ht="12.75">
      <c r="A930" s="16"/>
      <c r="B930" s="253">
        <v>2000</v>
      </c>
      <c r="C930" s="1" t="s">
        <v>58</v>
      </c>
      <c r="D930" s="1" t="s">
        <v>27</v>
      </c>
      <c r="E930" s="1" t="s">
        <v>41</v>
      </c>
      <c r="F930" s="31" t="s">
        <v>395</v>
      </c>
      <c r="G930" s="31" t="s">
        <v>164</v>
      </c>
      <c r="H930" s="6">
        <f t="shared" si="70"/>
        <v>-12800</v>
      </c>
      <c r="I930" s="26">
        <f t="shared" si="69"/>
        <v>3.7383177570093458</v>
      </c>
      <c r="K930" s="104">
        <v>535</v>
      </c>
    </row>
    <row r="931" spans="1:11" ht="12.75">
      <c r="A931" s="16"/>
      <c r="B931" s="253">
        <v>2000</v>
      </c>
      <c r="C931" s="1" t="s">
        <v>58</v>
      </c>
      <c r="D931" s="1" t="s">
        <v>27</v>
      </c>
      <c r="E931" s="1" t="s">
        <v>41</v>
      </c>
      <c r="F931" s="31" t="s">
        <v>395</v>
      </c>
      <c r="G931" s="31" t="s">
        <v>165</v>
      </c>
      <c r="H931" s="6">
        <f t="shared" si="70"/>
        <v>-14800</v>
      </c>
      <c r="I931" s="26">
        <f t="shared" si="69"/>
        <v>3.7383177570093458</v>
      </c>
      <c r="K931" s="104">
        <v>535</v>
      </c>
    </row>
    <row r="932" spans="1:11" s="68" customFormat="1" ht="12.75">
      <c r="A932" s="16"/>
      <c r="B932" s="221">
        <f>SUM(B927:B931)</f>
        <v>14800</v>
      </c>
      <c r="C932" s="15" t="s">
        <v>58</v>
      </c>
      <c r="D932" s="15"/>
      <c r="E932" s="15"/>
      <c r="F932" s="57"/>
      <c r="G932" s="22"/>
      <c r="H932" s="46">
        <v>0</v>
      </c>
      <c r="I932" s="67">
        <f t="shared" si="69"/>
        <v>27.66355140186916</v>
      </c>
      <c r="K932" s="104">
        <v>535</v>
      </c>
    </row>
    <row r="933" spans="1:11" ht="12.75">
      <c r="A933" s="16"/>
      <c r="B933" s="253"/>
      <c r="F933" s="55"/>
      <c r="H933" s="6">
        <f>H932-B933</f>
        <v>0</v>
      </c>
      <c r="I933" s="26">
        <f t="shared" si="69"/>
        <v>0</v>
      </c>
      <c r="K933" s="104">
        <v>535</v>
      </c>
    </row>
    <row r="934" spans="1:11" ht="12.75">
      <c r="A934" s="16"/>
      <c r="B934" s="253"/>
      <c r="F934" s="55"/>
      <c r="H934" s="6">
        <f>H933-B934</f>
        <v>0</v>
      </c>
      <c r="I934" s="26">
        <f t="shared" si="69"/>
        <v>0</v>
      </c>
      <c r="K934" s="104">
        <v>535</v>
      </c>
    </row>
    <row r="935" spans="1:11" ht="12.75">
      <c r="A935" s="16"/>
      <c r="B935" s="253">
        <v>7000</v>
      </c>
      <c r="C935" s="16" t="s">
        <v>59</v>
      </c>
      <c r="D935" s="1" t="s">
        <v>27</v>
      </c>
      <c r="E935" s="1" t="s">
        <v>85</v>
      </c>
      <c r="F935" s="31" t="s">
        <v>395</v>
      </c>
      <c r="G935" s="31" t="s">
        <v>165</v>
      </c>
      <c r="H935" s="6">
        <f>H934-B935</f>
        <v>-7000</v>
      </c>
      <c r="I935" s="26">
        <f t="shared" si="69"/>
        <v>13.08411214953271</v>
      </c>
      <c r="K935" s="104">
        <v>535</v>
      </c>
    </row>
    <row r="936" spans="1:11" s="68" customFormat="1" ht="12.75">
      <c r="A936" s="16"/>
      <c r="B936" s="221">
        <v>7000</v>
      </c>
      <c r="C936" s="15"/>
      <c r="D936" s="15"/>
      <c r="E936" s="15" t="s">
        <v>85</v>
      </c>
      <c r="F936" s="57"/>
      <c r="G936" s="22"/>
      <c r="H936" s="46">
        <v>0</v>
      </c>
      <c r="I936" s="67">
        <f t="shared" si="69"/>
        <v>13.08411214953271</v>
      </c>
      <c r="K936" s="104">
        <v>535</v>
      </c>
    </row>
    <row r="937" spans="1:11" ht="12.75">
      <c r="A937" s="16"/>
      <c r="B937" s="11"/>
      <c r="F937" s="55"/>
      <c r="H937" s="6">
        <f>H936-B937</f>
        <v>0</v>
      </c>
      <c r="I937" s="26">
        <f t="shared" si="69"/>
        <v>0</v>
      </c>
      <c r="K937" s="104">
        <v>535</v>
      </c>
    </row>
    <row r="938" spans="1:11" ht="12.75">
      <c r="A938" s="16"/>
      <c r="B938" s="11"/>
      <c r="F938" s="55"/>
      <c r="H938" s="6">
        <v>0</v>
      </c>
      <c r="I938" s="26">
        <f t="shared" si="69"/>
        <v>0</v>
      </c>
      <c r="K938" s="104">
        <v>535</v>
      </c>
    </row>
    <row r="939" spans="1:11" ht="12.75">
      <c r="A939" s="16"/>
      <c r="B939" s="11"/>
      <c r="F939" s="55"/>
      <c r="H939" s="6">
        <f>H938-B939</f>
        <v>0</v>
      </c>
      <c r="I939" s="26">
        <f t="shared" si="69"/>
        <v>0</v>
      </c>
      <c r="K939" s="104">
        <v>535</v>
      </c>
    </row>
    <row r="940" spans="1:11" ht="12.75">
      <c r="A940" s="16"/>
      <c r="B940" s="11"/>
      <c r="F940" s="55"/>
      <c r="H940" s="6">
        <f>H939-B940</f>
        <v>0</v>
      </c>
      <c r="I940" s="26">
        <f t="shared" si="69"/>
        <v>0</v>
      </c>
      <c r="K940" s="104">
        <v>535</v>
      </c>
    </row>
    <row r="941" spans="1:11" s="68" customFormat="1" ht="12.75">
      <c r="A941" s="16"/>
      <c r="B941" s="111">
        <f>+B949+B962+B974+B981+B991+B997</f>
        <v>105500</v>
      </c>
      <c r="C941" s="47" t="s">
        <v>399</v>
      </c>
      <c r="D941" s="48" t="s">
        <v>963</v>
      </c>
      <c r="E941" s="47" t="s">
        <v>347</v>
      </c>
      <c r="F941" s="22"/>
      <c r="G941" s="22"/>
      <c r="H941" s="46">
        <f>H940-B941</f>
        <v>-105500</v>
      </c>
      <c r="I941" s="67">
        <f t="shared" si="69"/>
        <v>197.19626168224298</v>
      </c>
      <c r="K941" s="104">
        <v>535</v>
      </c>
    </row>
    <row r="942" spans="1:11" ht="12.75">
      <c r="A942" s="16"/>
      <c r="B942" s="11"/>
      <c r="F942" s="55"/>
      <c r="H942" s="6">
        <v>0</v>
      </c>
      <c r="I942" s="26">
        <f t="shared" si="69"/>
        <v>0</v>
      </c>
      <c r="K942" s="104">
        <v>535</v>
      </c>
    </row>
    <row r="943" spans="1:11" ht="12.75">
      <c r="A943" s="16"/>
      <c r="B943" s="11">
        <v>2000</v>
      </c>
      <c r="C943" s="1" t="s">
        <v>31</v>
      </c>
      <c r="D943" s="1" t="s">
        <v>32</v>
      </c>
      <c r="E943" s="1" t="s">
        <v>92</v>
      </c>
      <c r="F943" s="55" t="s">
        <v>400</v>
      </c>
      <c r="G943" s="31" t="s">
        <v>401</v>
      </c>
      <c r="H943" s="6">
        <f aca="true" t="shared" si="71" ref="H943:H948">H942-B943</f>
        <v>-2000</v>
      </c>
      <c r="I943" s="26">
        <f t="shared" si="69"/>
        <v>3.7383177570093458</v>
      </c>
      <c r="K943" s="104">
        <v>535</v>
      </c>
    </row>
    <row r="944" spans="1:11" ht="12.75">
      <c r="A944" s="16"/>
      <c r="B944" s="11">
        <v>2000</v>
      </c>
      <c r="C944" s="1" t="s">
        <v>31</v>
      </c>
      <c r="D944" s="1" t="s">
        <v>32</v>
      </c>
      <c r="E944" s="1" t="s">
        <v>36</v>
      </c>
      <c r="F944" s="55" t="s">
        <v>402</v>
      </c>
      <c r="G944" s="31" t="s">
        <v>401</v>
      </c>
      <c r="H944" s="6">
        <f t="shared" si="71"/>
        <v>-4000</v>
      </c>
      <c r="I944" s="26">
        <f t="shared" si="69"/>
        <v>3.7383177570093458</v>
      </c>
      <c r="K944" s="104">
        <v>535</v>
      </c>
    </row>
    <row r="945" spans="1:11" ht="12.75">
      <c r="A945" s="16"/>
      <c r="B945" s="11">
        <v>5000</v>
      </c>
      <c r="C945" s="1" t="s">
        <v>31</v>
      </c>
      <c r="D945" s="1" t="s">
        <v>32</v>
      </c>
      <c r="E945" s="1" t="s">
        <v>90</v>
      </c>
      <c r="F945" s="55" t="s">
        <v>403</v>
      </c>
      <c r="G945" s="31" t="s">
        <v>401</v>
      </c>
      <c r="H945" s="6">
        <f t="shared" si="71"/>
        <v>-9000</v>
      </c>
      <c r="I945" s="26">
        <f t="shared" si="69"/>
        <v>9.345794392523365</v>
      </c>
      <c r="K945" s="104">
        <v>535</v>
      </c>
    </row>
    <row r="946" spans="1:11" ht="12.75">
      <c r="A946" s="16"/>
      <c r="B946" s="11">
        <v>5000</v>
      </c>
      <c r="C946" s="1" t="s">
        <v>31</v>
      </c>
      <c r="D946" s="1" t="s">
        <v>32</v>
      </c>
      <c r="E946" s="1" t="s">
        <v>90</v>
      </c>
      <c r="F946" s="55" t="s">
        <v>404</v>
      </c>
      <c r="G946" s="31" t="s">
        <v>405</v>
      </c>
      <c r="H946" s="6">
        <f t="shared" si="71"/>
        <v>-14000</v>
      </c>
      <c r="I946" s="26">
        <f t="shared" si="69"/>
        <v>9.345794392523365</v>
      </c>
      <c r="K946" s="104">
        <v>535</v>
      </c>
    </row>
    <row r="947" spans="1:11" ht="12.75">
      <c r="A947" s="16"/>
      <c r="B947" s="11">
        <v>2500</v>
      </c>
      <c r="C947" s="1" t="s">
        <v>31</v>
      </c>
      <c r="D947" s="1" t="s">
        <v>32</v>
      </c>
      <c r="E947" s="1" t="s">
        <v>33</v>
      </c>
      <c r="F947" s="55" t="s">
        <v>406</v>
      </c>
      <c r="G947" s="31" t="s">
        <v>405</v>
      </c>
      <c r="H947" s="6">
        <f t="shared" si="71"/>
        <v>-16500</v>
      </c>
      <c r="I947" s="26">
        <f t="shared" si="69"/>
        <v>4.672897196261682</v>
      </c>
      <c r="K947" s="104">
        <v>535</v>
      </c>
    </row>
    <row r="948" spans="1:11" ht="12.75">
      <c r="A948" s="16"/>
      <c r="B948" s="161">
        <v>3000</v>
      </c>
      <c r="C948" s="16" t="s">
        <v>14</v>
      </c>
      <c r="D948" s="16" t="s">
        <v>32</v>
      </c>
      <c r="E948" s="16" t="s">
        <v>28</v>
      </c>
      <c r="F948" s="55" t="s">
        <v>407</v>
      </c>
      <c r="G948" s="31" t="s">
        <v>401</v>
      </c>
      <c r="H948" s="6">
        <f t="shared" si="71"/>
        <v>-19500</v>
      </c>
      <c r="I948" s="26">
        <f t="shared" si="69"/>
        <v>5.607476635514018</v>
      </c>
      <c r="K948" s="104">
        <v>535</v>
      </c>
    </row>
    <row r="949" spans="1:11" s="68" customFormat="1" ht="12.75">
      <c r="A949" s="16"/>
      <c r="B949" s="111">
        <f>SUM(B943:B948)</f>
        <v>19500</v>
      </c>
      <c r="C949" s="15" t="s">
        <v>31</v>
      </c>
      <c r="D949" s="15"/>
      <c r="E949" s="15"/>
      <c r="F949" s="57"/>
      <c r="G949" s="22"/>
      <c r="H949" s="46">
        <v>0</v>
      </c>
      <c r="I949" s="67">
        <f t="shared" si="69"/>
        <v>36.44859813084112</v>
      </c>
      <c r="K949" s="104">
        <v>535</v>
      </c>
    </row>
    <row r="950" spans="1:11" ht="12.75">
      <c r="A950" s="16"/>
      <c r="B950" s="11"/>
      <c r="F950" s="55"/>
      <c r="H950" s="6">
        <f aca="true" t="shared" si="72" ref="H950:H961">H949-B950</f>
        <v>0</v>
      </c>
      <c r="I950" s="26">
        <f t="shared" si="69"/>
        <v>0</v>
      </c>
      <c r="K950" s="104">
        <v>535</v>
      </c>
    </row>
    <row r="951" spans="1:11" ht="12.75">
      <c r="A951" s="16"/>
      <c r="B951" s="11"/>
      <c r="F951" s="55"/>
      <c r="H951" s="6">
        <f t="shared" si="72"/>
        <v>0</v>
      </c>
      <c r="I951" s="26">
        <f t="shared" si="69"/>
        <v>0</v>
      </c>
      <c r="K951" s="104">
        <v>535</v>
      </c>
    </row>
    <row r="952" spans="1:11" ht="12.75">
      <c r="A952" s="16"/>
      <c r="B952" s="11">
        <v>2500</v>
      </c>
      <c r="C952" s="1" t="s">
        <v>94</v>
      </c>
      <c r="D952" s="16" t="s">
        <v>32</v>
      </c>
      <c r="E952" s="1" t="s">
        <v>95</v>
      </c>
      <c r="F952" s="31" t="s">
        <v>408</v>
      </c>
      <c r="G952" s="31" t="s">
        <v>401</v>
      </c>
      <c r="H952" s="6">
        <f t="shared" si="72"/>
        <v>-2500</v>
      </c>
      <c r="I952" s="26">
        <f t="shared" si="69"/>
        <v>4.672897196261682</v>
      </c>
      <c r="K952" s="104">
        <v>535</v>
      </c>
    </row>
    <row r="953" spans="1:11" ht="12.75">
      <c r="A953" s="16"/>
      <c r="B953" s="11">
        <v>2500</v>
      </c>
      <c r="C953" s="1" t="s">
        <v>97</v>
      </c>
      <c r="D953" s="16" t="s">
        <v>32</v>
      </c>
      <c r="E953" s="1" t="s">
        <v>95</v>
      </c>
      <c r="F953" s="31" t="s">
        <v>409</v>
      </c>
      <c r="G953" s="31" t="s">
        <v>410</v>
      </c>
      <c r="H953" s="6">
        <f t="shared" si="72"/>
        <v>-5000</v>
      </c>
      <c r="I953" s="26">
        <f t="shared" si="69"/>
        <v>4.672897196261682</v>
      </c>
      <c r="K953" s="104">
        <v>535</v>
      </c>
    </row>
    <row r="954" spans="1:11" ht="12.75">
      <c r="A954" s="16"/>
      <c r="B954" s="11">
        <v>2500</v>
      </c>
      <c r="C954" s="1" t="s">
        <v>97</v>
      </c>
      <c r="D954" s="16" t="s">
        <v>32</v>
      </c>
      <c r="E954" s="1" t="s">
        <v>95</v>
      </c>
      <c r="F954" s="31" t="s">
        <v>411</v>
      </c>
      <c r="G954" s="31" t="s">
        <v>410</v>
      </c>
      <c r="H954" s="6">
        <f t="shared" si="72"/>
        <v>-7500</v>
      </c>
      <c r="I954" s="26">
        <f t="shared" si="69"/>
        <v>4.672897196261682</v>
      </c>
      <c r="K954" s="104">
        <v>535</v>
      </c>
    </row>
    <row r="955" spans="1:11" ht="12.75">
      <c r="A955" s="16"/>
      <c r="B955" s="11">
        <v>2000</v>
      </c>
      <c r="C955" s="1" t="s">
        <v>412</v>
      </c>
      <c r="D955" s="16" t="s">
        <v>32</v>
      </c>
      <c r="E955" s="1" t="s">
        <v>95</v>
      </c>
      <c r="F955" s="31" t="s">
        <v>413</v>
      </c>
      <c r="G955" s="31" t="s">
        <v>405</v>
      </c>
      <c r="H955" s="6">
        <f t="shared" si="72"/>
        <v>-9500</v>
      </c>
      <c r="I955" s="26">
        <f t="shared" si="69"/>
        <v>3.7383177570093458</v>
      </c>
      <c r="K955" s="104">
        <v>535</v>
      </c>
    </row>
    <row r="956" spans="1:11" ht="12.75">
      <c r="A956" s="16"/>
      <c r="B956" s="11">
        <v>5000</v>
      </c>
      <c r="C956" s="1" t="s">
        <v>414</v>
      </c>
      <c r="D956" s="1" t="s">
        <v>27</v>
      </c>
      <c r="E956" s="1" t="s">
        <v>41</v>
      </c>
      <c r="F956" s="31" t="s">
        <v>415</v>
      </c>
      <c r="G956" s="31" t="s">
        <v>401</v>
      </c>
      <c r="H956" s="6">
        <f t="shared" si="72"/>
        <v>-14500</v>
      </c>
      <c r="I956" s="26">
        <f t="shared" si="69"/>
        <v>9.345794392523365</v>
      </c>
      <c r="K956" s="104">
        <v>535</v>
      </c>
    </row>
    <row r="957" spans="1:11" ht="12.75">
      <c r="A957" s="16"/>
      <c r="B957" s="161">
        <v>1200</v>
      </c>
      <c r="C957" s="16" t="s">
        <v>380</v>
      </c>
      <c r="D957" s="16" t="s">
        <v>32</v>
      </c>
      <c r="E957" s="16" t="s">
        <v>63</v>
      </c>
      <c r="F957" s="55" t="s">
        <v>416</v>
      </c>
      <c r="G957" s="31" t="s">
        <v>401</v>
      </c>
      <c r="H957" s="6">
        <f t="shared" si="72"/>
        <v>-15700</v>
      </c>
      <c r="I957" s="26">
        <f t="shared" si="69"/>
        <v>2.2429906542056073</v>
      </c>
      <c r="K957" s="104">
        <v>535</v>
      </c>
    </row>
    <row r="958" spans="1:11" ht="12.75">
      <c r="A958" s="16"/>
      <c r="B958" s="161">
        <v>1200</v>
      </c>
      <c r="C958" s="16" t="s">
        <v>382</v>
      </c>
      <c r="D958" s="16" t="s">
        <v>32</v>
      </c>
      <c r="E958" s="16" t="s">
        <v>63</v>
      </c>
      <c r="F958" s="55" t="s">
        <v>416</v>
      </c>
      <c r="G958" s="31" t="s">
        <v>401</v>
      </c>
      <c r="H958" s="6">
        <f t="shared" si="72"/>
        <v>-16900</v>
      </c>
      <c r="I958" s="26">
        <f t="shared" si="69"/>
        <v>2.2429906542056073</v>
      </c>
      <c r="K958" s="104">
        <v>535</v>
      </c>
    </row>
    <row r="959" spans="1:11" ht="12.75">
      <c r="A959" s="16"/>
      <c r="B959" s="161">
        <v>3000</v>
      </c>
      <c r="C959" s="16" t="s">
        <v>417</v>
      </c>
      <c r="D959" s="16" t="s">
        <v>32</v>
      </c>
      <c r="E959" s="16" t="s">
        <v>63</v>
      </c>
      <c r="F959" s="55" t="s">
        <v>416</v>
      </c>
      <c r="G959" s="31" t="s">
        <v>401</v>
      </c>
      <c r="H959" s="6">
        <f t="shared" si="72"/>
        <v>-19900</v>
      </c>
      <c r="I959" s="26">
        <f t="shared" si="69"/>
        <v>5.607476635514018</v>
      </c>
      <c r="K959" s="104">
        <v>535</v>
      </c>
    </row>
    <row r="960" spans="1:11" ht="12.75">
      <c r="A960" s="16"/>
      <c r="B960" s="161">
        <v>2500</v>
      </c>
      <c r="C960" s="16" t="s">
        <v>418</v>
      </c>
      <c r="D960" s="16" t="s">
        <v>32</v>
      </c>
      <c r="E960" s="16" t="s">
        <v>63</v>
      </c>
      <c r="F960" s="55" t="s">
        <v>416</v>
      </c>
      <c r="G960" s="31" t="s">
        <v>401</v>
      </c>
      <c r="H960" s="6">
        <f t="shared" si="72"/>
        <v>-22400</v>
      </c>
      <c r="I960" s="26">
        <f t="shared" si="69"/>
        <v>4.672897196261682</v>
      </c>
      <c r="K960" s="104">
        <v>535</v>
      </c>
    </row>
    <row r="961" spans="1:11" ht="12.75">
      <c r="A961" s="16"/>
      <c r="B961" s="161">
        <v>2500</v>
      </c>
      <c r="C961" s="16" t="s">
        <v>419</v>
      </c>
      <c r="D961" s="16" t="s">
        <v>32</v>
      </c>
      <c r="E961" s="16" t="s">
        <v>63</v>
      </c>
      <c r="F961" s="55" t="s">
        <v>420</v>
      </c>
      <c r="G961" s="31" t="s">
        <v>405</v>
      </c>
      <c r="H961" s="6">
        <f t="shared" si="72"/>
        <v>-24900</v>
      </c>
      <c r="I961" s="26">
        <f t="shared" si="69"/>
        <v>4.672897196261682</v>
      </c>
      <c r="K961" s="104">
        <v>535</v>
      </c>
    </row>
    <row r="962" spans="1:11" s="68" customFormat="1" ht="12.75">
      <c r="A962" s="16"/>
      <c r="B962" s="111">
        <f>SUM(B952:B961)</f>
        <v>24900</v>
      </c>
      <c r="C962" s="15"/>
      <c r="D962" s="15"/>
      <c r="E962" s="15"/>
      <c r="F962" s="57"/>
      <c r="G962" s="22"/>
      <c r="H962" s="46">
        <v>0</v>
      </c>
      <c r="I962" s="67">
        <f t="shared" si="69"/>
        <v>46.54205607476636</v>
      </c>
      <c r="K962" s="104">
        <v>535</v>
      </c>
    </row>
    <row r="963" spans="1:11" ht="12.75">
      <c r="A963" s="16"/>
      <c r="B963" s="11"/>
      <c r="F963" s="55"/>
      <c r="H963" s="6">
        <f aca="true" t="shared" si="73" ref="H963:H973">H962-B963</f>
        <v>0</v>
      </c>
      <c r="I963" s="26">
        <f t="shared" si="69"/>
        <v>0</v>
      </c>
      <c r="K963" s="104">
        <v>535</v>
      </c>
    </row>
    <row r="964" spans="1:11" ht="12.75">
      <c r="A964" s="16"/>
      <c r="B964" s="11"/>
      <c r="F964" s="55"/>
      <c r="H964" s="6">
        <f t="shared" si="73"/>
        <v>0</v>
      </c>
      <c r="I964" s="26">
        <f t="shared" si="69"/>
        <v>0</v>
      </c>
      <c r="K964" s="104">
        <v>535</v>
      </c>
    </row>
    <row r="965" spans="1:11" ht="12.75">
      <c r="A965" s="16"/>
      <c r="B965" s="11">
        <v>4500</v>
      </c>
      <c r="C965" s="1" t="s">
        <v>51</v>
      </c>
      <c r="D965" s="16" t="s">
        <v>32</v>
      </c>
      <c r="E965" s="1" t="s">
        <v>52</v>
      </c>
      <c r="F965" s="31" t="s">
        <v>421</v>
      </c>
      <c r="G965" s="31" t="s">
        <v>401</v>
      </c>
      <c r="H965" s="6">
        <f t="shared" si="73"/>
        <v>-4500</v>
      </c>
      <c r="I965" s="26">
        <f t="shared" si="69"/>
        <v>8.411214953271028</v>
      </c>
      <c r="K965" s="104">
        <v>535</v>
      </c>
    </row>
    <row r="966" spans="1:11" ht="12.75">
      <c r="A966" s="16"/>
      <c r="B966" s="11">
        <v>1900</v>
      </c>
      <c r="C966" s="1" t="s">
        <v>51</v>
      </c>
      <c r="D966" s="16" t="s">
        <v>32</v>
      </c>
      <c r="E966" s="1" t="s">
        <v>52</v>
      </c>
      <c r="F966" s="31" t="s">
        <v>421</v>
      </c>
      <c r="G966" s="31" t="s">
        <v>405</v>
      </c>
      <c r="H966" s="6">
        <f t="shared" si="73"/>
        <v>-6400</v>
      </c>
      <c r="I966" s="26">
        <f t="shared" si="69"/>
        <v>3.5514018691588785</v>
      </c>
      <c r="K966" s="104">
        <v>535</v>
      </c>
    </row>
    <row r="967" spans="1:11" ht="12.75">
      <c r="A967" s="16"/>
      <c r="B967" s="11">
        <v>1100</v>
      </c>
      <c r="C967" s="1" t="s">
        <v>51</v>
      </c>
      <c r="D967" s="16" t="s">
        <v>32</v>
      </c>
      <c r="E967" s="1" t="s">
        <v>52</v>
      </c>
      <c r="F967" s="31" t="s">
        <v>421</v>
      </c>
      <c r="G967" s="31" t="s">
        <v>410</v>
      </c>
      <c r="H967" s="6">
        <f t="shared" si="73"/>
        <v>-7500</v>
      </c>
      <c r="I967" s="26">
        <f t="shared" si="69"/>
        <v>2.05607476635514</v>
      </c>
      <c r="K967" s="104">
        <v>535</v>
      </c>
    </row>
    <row r="968" spans="1:11" ht="12.75">
      <c r="A968" s="16"/>
      <c r="B968" s="11">
        <v>400</v>
      </c>
      <c r="C968" s="1" t="s">
        <v>51</v>
      </c>
      <c r="D968" s="1" t="s">
        <v>27</v>
      </c>
      <c r="E968" s="1" t="s">
        <v>52</v>
      </c>
      <c r="F968" s="31" t="s">
        <v>422</v>
      </c>
      <c r="G968" s="31" t="s">
        <v>401</v>
      </c>
      <c r="H968" s="6">
        <f t="shared" si="73"/>
        <v>-7900</v>
      </c>
      <c r="I968" s="26">
        <f t="shared" si="69"/>
        <v>0.7476635514018691</v>
      </c>
      <c r="K968" s="104">
        <v>535</v>
      </c>
    </row>
    <row r="969" spans="1:11" ht="12.75">
      <c r="A969" s="16"/>
      <c r="B969" s="11">
        <v>700</v>
      </c>
      <c r="C969" s="1" t="s">
        <v>51</v>
      </c>
      <c r="D969" s="1" t="s">
        <v>27</v>
      </c>
      <c r="E969" s="1" t="s">
        <v>52</v>
      </c>
      <c r="F969" s="31" t="s">
        <v>422</v>
      </c>
      <c r="G969" s="31" t="s">
        <v>405</v>
      </c>
      <c r="H969" s="6">
        <f t="shared" si="73"/>
        <v>-8600</v>
      </c>
      <c r="I969" s="26">
        <f t="shared" si="69"/>
        <v>1.308411214953271</v>
      </c>
      <c r="K969" s="104">
        <v>535</v>
      </c>
    </row>
    <row r="970" spans="1:11" ht="12.75">
      <c r="A970" s="16"/>
      <c r="B970" s="11">
        <v>700</v>
      </c>
      <c r="C970" s="1" t="s">
        <v>51</v>
      </c>
      <c r="D970" s="1" t="s">
        <v>27</v>
      </c>
      <c r="E970" s="1" t="s">
        <v>52</v>
      </c>
      <c r="F970" s="31" t="s">
        <v>422</v>
      </c>
      <c r="G970" s="31" t="s">
        <v>410</v>
      </c>
      <c r="H970" s="6">
        <f t="shared" si="73"/>
        <v>-9300</v>
      </c>
      <c r="I970" s="26">
        <f t="shared" si="69"/>
        <v>1.308411214953271</v>
      </c>
      <c r="K970" s="104">
        <v>535</v>
      </c>
    </row>
    <row r="971" spans="1:11" ht="12.75">
      <c r="A971" s="16"/>
      <c r="B971" s="161">
        <v>800</v>
      </c>
      <c r="C971" s="16" t="s">
        <v>51</v>
      </c>
      <c r="D971" s="16" t="s">
        <v>32</v>
      </c>
      <c r="E971" s="16" t="s">
        <v>52</v>
      </c>
      <c r="F971" s="55" t="s">
        <v>416</v>
      </c>
      <c r="G971" s="31" t="s">
        <v>401</v>
      </c>
      <c r="H971" s="6">
        <f t="shared" si="73"/>
        <v>-10100</v>
      </c>
      <c r="I971" s="26">
        <f t="shared" si="69"/>
        <v>1.4953271028037383</v>
      </c>
      <c r="K971" s="104">
        <v>535</v>
      </c>
    </row>
    <row r="972" spans="1:11" ht="12.75">
      <c r="A972" s="16"/>
      <c r="B972" s="161">
        <v>2000</v>
      </c>
      <c r="C972" s="16" t="s">
        <v>51</v>
      </c>
      <c r="D972" s="16" t="s">
        <v>32</v>
      </c>
      <c r="E972" s="16" t="s">
        <v>52</v>
      </c>
      <c r="F972" s="55" t="s">
        <v>416</v>
      </c>
      <c r="G972" s="31" t="s">
        <v>401</v>
      </c>
      <c r="H972" s="6">
        <f t="shared" si="73"/>
        <v>-12100</v>
      </c>
      <c r="I972" s="26">
        <f t="shared" si="69"/>
        <v>3.7383177570093458</v>
      </c>
      <c r="K972" s="104">
        <v>535</v>
      </c>
    </row>
    <row r="973" spans="1:11" ht="12.75">
      <c r="A973" s="16"/>
      <c r="B973" s="161">
        <v>1500</v>
      </c>
      <c r="C973" s="16" t="s">
        <v>51</v>
      </c>
      <c r="D973" s="16" t="s">
        <v>32</v>
      </c>
      <c r="E973" s="16" t="s">
        <v>52</v>
      </c>
      <c r="F973" s="55" t="s">
        <v>416</v>
      </c>
      <c r="G973" s="31" t="s">
        <v>405</v>
      </c>
      <c r="H973" s="6">
        <f t="shared" si="73"/>
        <v>-13600</v>
      </c>
      <c r="I973" s="26">
        <f t="shared" si="69"/>
        <v>2.803738317757009</v>
      </c>
      <c r="K973" s="104">
        <v>535</v>
      </c>
    </row>
    <row r="974" spans="1:11" s="68" customFormat="1" ht="12.75">
      <c r="A974" s="16"/>
      <c r="B974" s="111">
        <f>SUM(B965:B973)</f>
        <v>13600</v>
      </c>
      <c r="C974" s="15"/>
      <c r="D974" s="15"/>
      <c r="E974" s="15" t="s">
        <v>52</v>
      </c>
      <c r="F974" s="57"/>
      <c r="G974" s="22"/>
      <c r="H974" s="46">
        <v>0</v>
      </c>
      <c r="I974" s="67">
        <f t="shared" si="69"/>
        <v>25.42056074766355</v>
      </c>
      <c r="K974" s="104">
        <v>535</v>
      </c>
    </row>
    <row r="975" spans="1:11" ht="12.75">
      <c r="A975" s="16"/>
      <c r="B975" s="11"/>
      <c r="F975" s="55"/>
      <c r="H975" s="6">
        <f aca="true" t="shared" si="74" ref="H975:H980">H974-B975</f>
        <v>0</v>
      </c>
      <c r="I975" s="26">
        <f t="shared" si="69"/>
        <v>0</v>
      </c>
      <c r="K975" s="104">
        <v>535</v>
      </c>
    </row>
    <row r="976" spans="1:11" ht="12.75">
      <c r="A976" s="16"/>
      <c r="B976" s="11"/>
      <c r="F976" s="55"/>
      <c r="H976" s="6">
        <f t="shared" si="74"/>
        <v>0</v>
      </c>
      <c r="I976" s="26">
        <f t="shared" si="69"/>
        <v>0</v>
      </c>
      <c r="K976" s="104">
        <v>535</v>
      </c>
    </row>
    <row r="977" spans="1:11" ht="12.75">
      <c r="A977" s="16"/>
      <c r="B977" s="11">
        <v>8000</v>
      </c>
      <c r="C977" s="1" t="s">
        <v>54</v>
      </c>
      <c r="D977" s="16" t="s">
        <v>32</v>
      </c>
      <c r="E977" s="1" t="s">
        <v>95</v>
      </c>
      <c r="F977" s="31" t="s">
        <v>423</v>
      </c>
      <c r="G977" s="31" t="s">
        <v>401</v>
      </c>
      <c r="H977" s="6">
        <f t="shared" si="74"/>
        <v>-8000</v>
      </c>
      <c r="I977" s="26">
        <f t="shared" si="69"/>
        <v>14.953271028037383</v>
      </c>
      <c r="K977" s="104">
        <v>535</v>
      </c>
    </row>
    <row r="978" spans="1:11" ht="12.75">
      <c r="A978" s="16"/>
      <c r="B978" s="11">
        <v>8000</v>
      </c>
      <c r="C978" s="1" t="s">
        <v>54</v>
      </c>
      <c r="D978" s="16" t="s">
        <v>32</v>
      </c>
      <c r="E978" s="1" t="s">
        <v>95</v>
      </c>
      <c r="F978" s="31" t="s">
        <v>424</v>
      </c>
      <c r="G978" s="31" t="s">
        <v>405</v>
      </c>
      <c r="H978" s="6">
        <f t="shared" si="74"/>
        <v>-16000</v>
      </c>
      <c r="I978" s="26">
        <f t="shared" si="69"/>
        <v>14.953271028037383</v>
      </c>
      <c r="K978" s="104">
        <v>535</v>
      </c>
    </row>
    <row r="979" spans="1:11" ht="12.75">
      <c r="A979" s="16"/>
      <c r="B979" s="11">
        <v>5000</v>
      </c>
      <c r="C979" s="1" t="s">
        <v>54</v>
      </c>
      <c r="D979" s="1" t="s">
        <v>27</v>
      </c>
      <c r="E979" s="1" t="s">
        <v>41</v>
      </c>
      <c r="F979" s="31" t="s">
        <v>425</v>
      </c>
      <c r="G979" s="31" t="s">
        <v>401</v>
      </c>
      <c r="H979" s="6">
        <f t="shared" si="74"/>
        <v>-21000</v>
      </c>
      <c r="I979" s="26">
        <f aca="true" t="shared" si="75" ref="I979:I1042">+B979/K979</f>
        <v>9.345794392523365</v>
      </c>
      <c r="K979" s="104">
        <v>535</v>
      </c>
    </row>
    <row r="980" spans="1:11" ht="12.75">
      <c r="A980" s="16"/>
      <c r="B980" s="161">
        <v>3000</v>
      </c>
      <c r="C980" s="16" t="s">
        <v>54</v>
      </c>
      <c r="D980" s="16" t="s">
        <v>32</v>
      </c>
      <c r="E980" s="16" t="s">
        <v>63</v>
      </c>
      <c r="F980" s="55" t="s">
        <v>426</v>
      </c>
      <c r="G980" s="31" t="s">
        <v>401</v>
      </c>
      <c r="H980" s="6">
        <f t="shared" si="74"/>
        <v>-24000</v>
      </c>
      <c r="I980" s="26">
        <f t="shared" si="75"/>
        <v>5.607476635514018</v>
      </c>
      <c r="K980" s="104">
        <v>535</v>
      </c>
    </row>
    <row r="981" spans="1:11" s="68" customFormat="1" ht="12.75">
      <c r="A981" s="16"/>
      <c r="B981" s="111">
        <f>SUM(B977:B980)</f>
        <v>24000</v>
      </c>
      <c r="C981" s="15" t="s">
        <v>54</v>
      </c>
      <c r="D981" s="15"/>
      <c r="E981" s="15"/>
      <c r="F981" s="57"/>
      <c r="G981" s="22"/>
      <c r="H981" s="46">
        <v>0</v>
      </c>
      <c r="I981" s="67">
        <f t="shared" si="75"/>
        <v>44.85981308411215</v>
      </c>
      <c r="K981" s="104">
        <v>535</v>
      </c>
    </row>
    <row r="982" spans="1:11" ht="12.75">
      <c r="A982" s="16"/>
      <c r="B982" s="11"/>
      <c r="F982" s="55"/>
      <c r="H982" s="6">
        <f aca="true" t="shared" si="76" ref="H982:H990">H981-B982</f>
        <v>0</v>
      </c>
      <c r="I982" s="26">
        <f t="shared" si="75"/>
        <v>0</v>
      </c>
      <c r="K982" s="104">
        <v>535</v>
      </c>
    </row>
    <row r="983" spans="1:11" ht="12.75">
      <c r="A983" s="16"/>
      <c r="B983" s="11"/>
      <c r="F983" s="55"/>
      <c r="H983" s="6">
        <f t="shared" si="76"/>
        <v>0</v>
      </c>
      <c r="I983" s="26">
        <f t="shared" si="75"/>
        <v>0</v>
      </c>
      <c r="K983" s="104">
        <v>535</v>
      </c>
    </row>
    <row r="984" spans="1:11" ht="12.75">
      <c r="A984" s="16"/>
      <c r="B984" s="11">
        <v>2000</v>
      </c>
      <c r="C984" s="1" t="s">
        <v>58</v>
      </c>
      <c r="D984" s="16" t="s">
        <v>32</v>
      </c>
      <c r="E984" s="1" t="s">
        <v>95</v>
      </c>
      <c r="F984" s="31" t="s">
        <v>421</v>
      </c>
      <c r="G984" s="31" t="s">
        <v>401</v>
      </c>
      <c r="H984" s="6">
        <f t="shared" si="76"/>
        <v>-2000</v>
      </c>
      <c r="I984" s="26">
        <f t="shared" si="75"/>
        <v>3.7383177570093458</v>
      </c>
      <c r="K984" s="104">
        <v>535</v>
      </c>
    </row>
    <row r="985" spans="1:11" ht="12.75">
      <c r="A985" s="16"/>
      <c r="B985" s="11">
        <v>2000</v>
      </c>
      <c r="C985" s="1" t="s">
        <v>58</v>
      </c>
      <c r="D985" s="16" t="s">
        <v>32</v>
      </c>
      <c r="E985" s="1" t="s">
        <v>95</v>
      </c>
      <c r="F985" s="31" t="s">
        <v>421</v>
      </c>
      <c r="G985" s="31" t="s">
        <v>405</v>
      </c>
      <c r="H985" s="6">
        <f t="shared" si="76"/>
        <v>-4000</v>
      </c>
      <c r="I985" s="26">
        <f t="shared" si="75"/>
        <v>3.7383177570093458</v>
      </c>
      <c r="K985" s="104">
        <v>535</v>
      </c>
    </row>
    <row r="986" spans="1:11" ht="12.75">
      <c r="A986" s="16"/>
      <c r="B986" s="11">
        <v>2000</v>
      </c>
      <c r="C986" s="1" t="s">
        <v>58</v>
      </c>
      <c r="D986" s="16" t="s">
        <v>32</v>
      </c>
      <c r="E986" s="1" t="s">
        <v>95</v>
      </c>
      <c r="F986" s="31" t="s">
        <v>421</v>
      </c>
      <c r="G986" s="31" t="s">
        <v>410</v>
      </c>
      <c r="H986" s="6">
        <f t="shared" si="76"/>
        <v>-6000</v>
      </c>
      <c r="I986" s="26">
        <f t="shared" si="75"/>
        <v>3.7383177570093458</v>
      </c>
      <c r="K986" s="104">
        <v>535</v>
      </c>
    </row>
    <row r="987" spans="1:11" ht="12.75">
      <c r="A987" s="16"/>
      <c r="B987" s="11">
        <v>2000</v>
      </c>
      <c r="C987" s="1" t="s">
        <v>58</v>
      </c>
      <c r="D987" s="1" t="s">
        <v>27</v>
      </c>
      <c r="E987" s="1" t="s">
        <v>41</v>
      </c>
      <c r="F987" s="31" t="s">
        <v>422</v>
      </c>
      <c r="G987" s="31" t="s">
        <v>405</v>
      </c>
      <c r="H987" s="6">
        <f t="shared" si="76"/>
        <v>-8000</v>
      </c>
      <c r="I987" s="26">
        <f t="shared" si="75"/>
        <v>3.7383177570093458</v>
      </c>
      <c r="K987" s="104">
        <v>535</v>
      </c>
    </row>
    <row r="988" spans="1:11" ht="12.75">
      <c r="A988" s="16"/>
      <c r="B988" s="11">
        <v>2000</v>
      </c>
      <c r="C988" s="1" t="s">
        <v>58</v>
      </c>
      <c r="D988" s="1" t="s">
        <v>27</v>
      </c>
      <c r="E988" s="1" t="s">
        <v>41</v>
      </c>
      <c r="F988" s="31" t="s">
        <v>422</v>
      </c>
      <c r="G988" s="31" t="s">
        <v>410</v>
      </c>
      <c r="H988" s="6">
        <f t="shared" si="76"/>
        <v>-10000</v>
      </c>
      <c r="I988" s="26">
        <f t="shared" si="75"/>
        <v>3.7383177570093458</v>
      </c>
      <c r="K988" s="104">
        <v>535</v>
      </c>
    </row>
    <row r="989" spans="1:11" ht="12.75">
      <c r="A989" s="16"/>
      <c r="B989" s="161">
        <v>2000</v>
      </c>
      <c r="C989" s="16" t="s">
        <v>58</v>
      </c>
      <c r="D989" s="16" t="s">
        <v>32</v>
      </c>
      <c r="E989" s="16" t="s">
        <v>63</v>
      </c>
      <c r="F989" s="55" t="s">
        <v>416</v>
      </c>
      <c r="G989" s="31" t="s">
        <v>401</v>
      </c>
      <c r="H989" s="6">
        <f t="shared" si="76"/>
        <v>-12000</v>
      </c>
      <c r="I989" s="26">
        <f t="shared" si="75"/>
        <v>3.7383177570093458</v>
      </c>
      <c r="K989" s="104">
        <v>535</v>
      </c>
    </row>
    <row r="990" spans="1:11" ht="12.75">
      <c r="A990" s="16"/>
      <c r="B990" s="161">
        <v>2000</v>
      </c>
      <c r="C990" s="16" t="s">
        <v>58</v>
      </c>
      <c r="D990" s="16" t="s">
        <v>32</v>
      </c>
      <c r="E990" s="16" t="s">
        <v>63</v>
      </c>
      <c r="F990" s="55" t="s">
        <v>416</v>
      </c>
      <c r="G990" s="31" t="s">
        <v>401</v>
      </c>
      <c r="H990" s="6">
        <f t="shared" si="76"/>
        <v>-14000</v>
      </c>
      <c r="I990" s="26">
        <f t="shared" si="75"/>
        <v>3.7383177570093458</v>
      </c>
      <c r="K990" s="104">
        <v>535</v>
      </c>
    </row>
    <row r="991" spans="1:11" s="68" customFormat="1" ht="12.75">
      <c r="A991" s="16"/>
      <c r="B991" s="111">
        <f>SUM(B984:B990)</f>
        <v>14000</v>
      </c>
      <c r="C991" s="15" t="s">
        <v>58</v>
      </c>
      <c r="D991" s="15"/>
      <c r="E991" s="15"/>
      <c r="F991" s="57"/>
      <c r="G991" s="22"/>
      <c r="H991" s="46">
        <v>0</v>
      </c>
      <c r="I991" s="67">
        <f t="shared" si="75"/>
        <v>26.16822429906542</v>
      </c>
      <c r="K991" s="104">
        <v>535</v>
      </c>
    </row>
    <row r="992" spans="1:11" ht="12.75">
      <c r="A992" s="16"/>
      <c r="B992" s="11"/>
      <c r="F992" s="55"/>
      <c r="H992" s="6">
        <f>H991-B992</f>
        <v>0</v>
      </c>
      <c r="I992" s="26">
        <f t="shared" si="75"/>
        <v>0</v>
      </c>
      <c r="K992" s="104">
        <v>535</v>
      </c>
    </row>
    <row r="993" spans="1:11" ht="12.75">
      <c r="A993" s="16"/>
      <c r="B993" s="11"/>
      <c r="F993" s="55"/>
      <c r="H993" s="6">
        <f>H992-B993</f>
        <v>0</v>
      </c>
      <c r="I993" s="26">
        <f t="shared" si="75"/>
        <v>0</v>
      </c>
      <c r="K993" s="104">
        <v>535</v>
      </c>
    </row>
    <row r="994" spans="1:11" ht="12.75">
      <c r="A994" s="16"/>
      <c r="B994" s="11">
        <v>2500</v>
      </c>
      <c r="C994" s="1" t="s">
        <v>168</v>
      </c>
      <c r="D994" s="16" t="s">
        <v>32</v>
      </c>
      <c r="E994" s="1" t="s">
        <v>85</v>
      </c>
      <c r="F994" s="31" t="s">
        <v>421</v>
      </c>
      <c r="G994" s="31" t="s">
        <v>401</v>
      </c>
      <c r="H994" s="6">
        <f>H993-B994</f>
        <v>-2500</v>
      </c>
      <c r="I994" s="26">
        <f t="shared" si="75"/>
        <v>4.672897196261682</v>
      </c>
      <c r="K994" s="104">
        <v>535</v>
      </c>
    </row>
    <row r="995" spans="1:11" ht="12.75">
      <c r="A995" s="16"/>
      <c r="B995" s="11">
        <v>2000</v>
      </c>
      <c r="C995" s="1" t="s">
        <v>168</v>
      </c>
      <c r="D995" s="16" t="s">
        <v>32</v>
      </c>
      <c r="E995" s="1" t="s">
        <v>85</v>
      </c>
      <c r="F995" s="31" t="s">
        <v>421</v>
      </c>
      <c r="G995" s="31" t="s">
        <v>401</v>
      </c>
      <c r="H995" s="6">
        <f>H994-B995</f>
        <v>-4500</v>
      </c>
      <c r="I995" s="26">
        <f t="shared" si="75"/>
        <v>3.7383177570093458</v>
      </c>
      <c r="K995" s="104">
        <v>535</v>
      </c>
    </row>
    <row r="996" spans="1:11" ht="12.75">
      <c r="A996" s="16"/>
      <c r="B996" s="11">
        <v>5000</v>
      </c>
      <c r="C996" s="1" t="s">
        <v>168</v>
      </c>
      <c r="D996" s="16" t="s">
        <v>32</v>
      </c>
      <c r="E996" s="1" t="s">
        <v>85</v>
      </c>
      <c r="F996" s="31" t="s">
        <v>427</v>
      </c>
      <c r="G996" s="31" t="s">
        <v>405</v>
      </c>
      <c r="H996" s="6">
        <f>H995-B996</f>
        <v>-9500</v>
      </c>
      <c r="I996" s="26">
        <f t="shared" si="75"/>
        <v>9.345794392523365</v>
      </c>
      <c r="K996" s="104">
        <v>535</v>
      </c>
    </row>
    <row r="997" spans="1:11" s="68" customFormat="1" ht="12.75">
      <c r="A997" s="16"/>
      <c r="B997" s="111">
        <f>SUM(B994:B996)</f>
        <v>9500</v>
      </c>
      <c r="C997" s="15"/>
      <c r="D997" s="15"/>
      <c r="E997" s="15" t="s">
        <v>85</v>
      </c>
      <c r="F997" s="57"/>
      <c r="G997" s="22"/>
      <c r="H997" s="46">
        <v>0</v>
      </c>
      <c r="I997" s="67">
        <f t="shared" si="75"/>
        <v>17.757009345794394</v>
      </c>
      <c r="K997" s="104">
        <v>535</v>
      </c>
    </row>
    <row r="998" spans="1:11" ht="12.75">
      <c r="A998" s="16"/>
      <c r="B998" s="11"/>
      <c r="F998" s="55"/>
      <c r="H998" s="6">
        <f>H997-B998</f>
        <v>0</v>
      </c>
      <c r="I998" s="26">
        <f t="shared" si="75"/>
        <v>0</v>
      </c>
      <c r="K998" s="104">
        <v>535</v>
      </c>
    </row>
    <row r="999" spans="1:11" ht="12.75">
      <c r="A999" s="16"/>
      <c r="B999" s="11"/>
      <c r="F999" s="55"/>
      <c r="H999" s="6">
        <f>H998-B999</f>
        <v>0</v>
      </c>
      <c r="I999" s="26">
        <f t="shared" si="75"/>
        <v>0</v>
      </c>
      <c r="K999" s="104">
        <v>535</v>
      </c>
    </row>
    <row r="1000" spans="1:11" ht="12.75">
      <c r="A1000" s="16"/>
      <c r="B1000" s="11"/>
      <c r="F1000" s="55"/>
      <c r="H1000" s="6">
        <v>0</v>
      </c>
      <c r="I1000" s="26">
        <f t="shared" si="75"/>
        <v>0</v>
      </c>
      <c r="K1000" s="104">
        <v>535</v>
      </c>
    </row>
    <row r="1001" spans="1:11" ht="12.75">
      <c r="A1001" s="16"/>
      <c r="B1001" s="11"/>
      <c r="F1001" s="55"/>
      <c r="H1001" s="6">
        <f>H1000-B1001</f>
        <v>0</v>
      </c>
      <c r="I1001" s="26">
        <f t="shared" si="75"/>
        <v>0</v>
      </c>
      <c r="K1001" s="104">
        <v>535</v>
      </c>
    </row>
    <row r="1002" spans="1:11" s="68" customFormat="1" ht="12.75">
      <c r="A1002" s="16"/>
      <c r="B1002" s="111">
        <f>+B1006+B1011+B1017+B1022</f>
        <v>12400</v>
      </c>
      <c r="C1002" s="47" t="s">
        <v>428</v>
      </c>
      <c r="D1002" s="48">
        <v>290406</v>
      </c>
      <c r="E1002" s="47" t="s">
        <v>429</v>
      </c>
      <c r="F1002" s="22"/>
      <c r="G1002" s="22"/>
      <c r="H1002" s="46">
        <f>H1001-B1002</f>
        <v>-12400</v>
      </c>
      <c r="I1002" s="67">
        <f t="shared" si="75"/>
        <v>23.177570093457945</v>
      </c>
      <c r="K1002" s="104">
        <v>535</v>
      </c>
    </row>
    <row r="1003" spans="1:11" ht="12.75">
      <c r="A1003" s="16"/>
      <c r="B1003" s="11"/>
      <c r="F1003" s="55"/>
      <c r="H1003" s="6">
        <v>0</v>
      </c>
      <c r="I1003" s="26">
        <f t="shared" si="75"/>
        <v>0</v>
      </c>
      <c r="K1003" s="104">
        <v>535</v>
      </c>
    </row>
    <row r="1004" spans="1:11" ht="12.75">
      <c r="A1004" s="16"/>
      <c r="B1004" s="11"/>
      <c r="F1004" s="55"/>
      <c r="H1004" s="6">
        <f>H1003-B1004</f>
        <v>0</v>
      </c>
      <c r="I1004" s="26">
        <f t="shared" si="75"/>
        <v>0</v>
      </c>
      <c r="K1004" s="104">
        <v>535</v>
      </c>
    </row>
    <row r="1005" spans="1:11" ht="12.75">
      <c r="A1005" s="16"/>
      <c r="B1005" s="11">
        <v>5000</v>
      </c>
      <c r="C1005" s="1" t="s">
        <v>31</v>
      </c>
      <c r="D1005" s="1" t="s">
        <v>32</v>
      </c>
      <c r="E1005" s="1" t="s">
        <v>33</v>
      </c>
      <c r="F1005" s="55" t="s">
        <v>430</v>
      </c>
      <c r="G1005" s="31" t="s">
        <v>401</v>
      </c>
      <c r="H1005" s="6">
        <f>H1004-B1005</f>
        <v>-5000</v>
      </c>
      <c r="I1005" s="26">
        <f t="shared" si="75"/>
        <v>9.345794392523365</v>
      </c>
      <c r="K1005" s="104">
        <v>535</v>
      </c>
    </row>
    <row r="1006" spans="1:11" s="68" customFormat="1" ht="12.75">
      <c r="A1006" s="16"/>
      <c r="B1006" s="111">
        <v>5000</v>
      </c>
      <c r="C1006" s="15" t="s">
        <v>31</v>
      </c>
      <c r="D1006" s="15"/>
      <c r="E1006" s="15"/>
      <c r="F1006" s="57"/>
      <c r="G1006" s="22"/>
      <c r="H1006" s="46">
        <v>0</v>
      </c>
      <c r="I1006" s="67">
        <f t="shared" si="75"/>
        <v>9.345794392523365</v>
      </c>
      <c r="K1006" s="104">
        <v>535</v>
      </c>
    </row>
    <row r="1007" spans="1:11" ht="12.75">
      <c r="A1007" s="16"/>
      <c r="B1007" s="11"/>
      <c r="F1007" s="55"/>
      <c r="H1007" s="6">
        <f>H1006-B1007</f>
        <v>0</v>
      </c>
      <c r="I1007" s="26">
        <f t="shared" si="75"/>
        <v>0</v>
      </c>
      <c r="K1007" s="104">
        <v>535</v>
      </c>
    </row>
    <row r="1008" spans="1:11" ht="12.75">
      <c r="A1008" s="16"/>
      <c r="B1008" s="11"/>
      <c r="F1008" s="55"/>
      <c r="H1008" s="6">
        <f>H1007-B1008</f>
        <v>0</v>
      </c>
      <c r="I1008" s="26">
        <f t="shared" si="75"/>
        <v>0</v>
      </c>
      <c r="K1008" s="104">
        <v>535</v>
      </c>
    </row>
    <row r="1009" spans="1:11" ht="12.75">
      <c r="A1009" s="16"/>
      <c r="B1009" s="11">
        <v>1500</v>
      </c>
      <c r="C1009" s="1" t="s">
        <v>431</v>
      </c>
      <c r="D1009" s="1" t="s">
        <v>27</v>
      </c>
      <c r="E1009" s="1" t="s">
        <v>41</v>
      </c>
      <c r="F1009" s="31" t="s">
        <v>432</v>
      </c>
      <c r="G1009" s="31" t="s">
        <v>401</v>
      </c>
      <c r="H1009" s="6">
        <f>H1008-B1009</f>
        <v>-1500</v>
      </c>
      <c r="I1009" s="26">
        <f t="shared" si="75"/>
        <v>2.803738317757009</v>
      </c>
      <c r="K1009" s="104">
        <v>535</v>
      </c>
    </row>
    <row r="1010" spans="1:11" ht="12.75">
      <c r="A1010" s="16"/>
      <c r="B1010" s="11">
        <v>1000</v>
      </c>
      <c r="C1010" s="1" t="s">
        <v>43</v>
      </c>
      <c r="D1010" s="1" t="s">
        <v>27</v>
      </c>
      <c r="E1010" s="1" t="s">
        <v>41</v>
      </c>
      <c r="F1010" s="31" t="s">
        <v>433</v>
      </c>
      <c r="G1010" s="31" t="s">
        <v>401</v>
      </c>
      <c r="H1010" s="6">
        <f>H1009-B1010</f>
        <v>-2500</v>
      </c>
      <c r="I1010" s="26">
        <f t="shared" si="75"/>
        <v>1.8691588785046729</v>
      </c>
      <c r="K1010" s="104">
        <v>535</v>
      </c>
    </row>
    <row r="1011" spans="1:11" s="68" customFormat="1" ht="12.75">
      <c r="A1011" s="16"/>
      <c r="B1011" s="111">
        <f>SUM(B1009:B1010)</f>
        <v>2500</v>
      </c>
      <c r="C1011" s="15" t="s">
        <v>50</v>
      </c>
      <c r="D1011" s="15"/>
      <c r="E1011" s="15"/>
      <c r="F1011" s="57"/>
      <c r="G1011" s="22"/>
      <c r="H1011" s="46">
        <v>0</v>
      </c>
      <c r="I1011" s="67">
        <f t="shared" si="75"/>
        <v>4.672897196261682</v>
      </c>
      <c r="K1011" s="104">
        <v>535</v>
      </c>
    </row>
    <row r="1012" spans="1:11" ht="12.75">
      <c r="A1012" s="16"/>
      <c r="B1012" s="11"/>
      <c r="F1012" s="55"/>
      <c r="H1012" s="6">
        <f>H1011-B1012</f>
        <v>0</v>
      </c>
      <c r="I1012" s="26">
        <f t="shared" si="75"/>
        <v>0</v>
      </c>
      <c r="K1012" s="104">
        <v>535</v>
      </c>
    </row>
    <row r="1013" spans="1:11" ht="12.75">
      <c r="A1013" s="16"/>
      <c r="B1013" s="11"/>
      <c r="F1013" s="55"/>
      <c r="H1013" s="6">
        <f>H1012-B1013</f>
        <v>0</v>
      </c>
      <c r="I1013" s="26">
        <f t="shared" si="75"/>
        <v>0</v>
      </c>
      <c r="K1013" s="104">
        <v>535</v>
      </c>
    </row>
    <row r="1014" spans="1:11" ht="12.75">
      <c r="A1014" s="16"/>
      <c r="B1014" s="11">
        <v>900</v>
      </c>
      <c r="C1014" s="1" t="s">
        <v>51</v>
      </c>
      <c r="D1014" s="1" t="s">
        <v>27</v>
      </c>
      <c r="E1014" s="1" t="s">
        <v>52</v>
      </c>
      <c r="F1014" s="31" t="s">
        <v>433</v>
      </c>
      <c r="G1014" s="31" t="s">
        <v>401</v>
      </c>
      <c r="H1014" s="6">
        <f>H1013-B1014</f>
        <v>-900</v>
      </c>
      <c r="I1014" s="26">
        <f t="shared" si="75"/>
        <v>1.6822429906542056</v>
      </c>
      <c r="K1014" s="104">
        <v>535</v>
      </c>
    </row>
    <row r="1015" spans="1:11" ht="12.75">
      <c r="A1015" s="16"/>
      <c r="B1015" s="11">
        <v>1000</v>
      </c>
      <c r="C1015" s="1" t="s">
        <v>51</v>
      </c>
      <c r="D1015" s="1" t="s">
        <v>27</v>
      </c>
      <c r="E1015" s="1" t="s">
        <v>52</v>
      </c>
      <c r="F1015" s="31" t="s">
        <v>433</v>
      </c>
      <c r="G1015" s="31" t="s">
        <v>401</v>
      </c>
      <c r="H1015" s="6">
        <f>H1014-B1015</f>
        <v>-1900</v>
      </c>
      <c r="I1015" s="26">
        <f t="shared" si="75"/>
        <v>1.8691588785046729</v>
      </c>
      <c r="K1015" s="104">
        <v>535</v>
      </c>
    </row>
    <row r="1016" spans="1:11" ht="12.75">
      <c r="A1016" s="16"/>
      <c r="B1016" s="11">
        <v>1000</v>
      </c>
      <c r="C1016" s="1" t="s">
        <v>51</v>
      </c>
      <c r="D1016" s="1" t="s">
        <v>27</v>
      </c>
      <c r="E1016" s="1" t="s">
        <v>52</v>
      </c>
      <c r="F1016" s="31" t="s">
        <v>433</v>
      </c>
      <c r="G1016" s="31" t="s">
        <v>401</v>
      </c>
      <c r="H1016" s="6">
        <f>H1015-B1016</f>
        <v>-2900</v>
      </c>
      <c r="I1016" s="26">
        <f t="shared" si="75"/>
        <v>1.8691588785046729</v>
      </c>
      <c r="K1016" s="104">
        <v>535</v>
      </c>
    </row>
    <row r="1017" spans="1:11" s="68" customFormat="1" ht="12.75">
      <c r="A1017" s="16"/>
      <c r="B1017" s="111">
        <f>SUM(B1014:B1016)</f>
        <v>2900</v>
      </c>
      <c r="C1017" s="15"/>
      <c r="D1017" s="15"/>
      <c r="E1017" s="15" t="s">
        <v>52</v>
      </c>
      <c r="F1017" s="57"/>
      <c r="G1017" s="22"/>
      <c r="H1017" s="46">
        <v>0</v>
      </c>
      <c r="I1017" s="67">
        <f t="shared" si="75"/>
        <v>5.420560747663552</v>
      </c>
      <c r="K1017" s="104">
        <v>535</v>
      </c>
    </row>
    <row r="1018" spans="1:11" ht="12.75">
      <c r="A1018" s="16"/>
      <c r="B1018" s="11"/>
      <c r="F1018" s="55"/>
      <c r="H1018" s="6">
        <f>H1017-B1018</f>
        <v>0</v>
      </c>
      <c r="I1018" s="26">
        <f t="shared" si="75"/>
        <v>0</v>
      </c>
      <c r="K1018" s="104">
        <v>535</v>
      </c>
    </row>
    <row r="1019" spans="1:11" ht="12.75">
      <c r="A1019" s="16"/>
      <c r="B1019" s="11"/>
      <c r="F1019" s="55"/>
      <c r="H1019" s="6">
        <f>H1018-B1019</f>
        <v>0</v>
      </c>
      <c r="I1019" s="26">
        <f t="shared" si="75"/>
        <v>0</v>
      </c>
      <c r="K1019" s="104">
        <v>535</v>
      </c>
    </row>
    <row r="1020" spans="1:11" ht="12.75">
      <c r="A1020" s="16"/>
      <c r="B1020" s="11"/>
      <c r="F1020" s="55"/>
      <c r="H1020" s="6">
        <f>H1019-B1020</f>
        <v>0</v>
      </c>
      <c r="I1020" s="26">
        <f t="shared" si="75"/>
        <v>0</v>
      </c>
      <c r="K1020" s="104">
        <v>535</v>
      </c>
    </row>
    <row r="1021" spans="1:11" ht="12.75">
      <c r="A1021" s="16"/>
      <c r="B1021" s="11">
        <v>2000</v>
      </c>
      <c r="C1021" s="1" t="s">
        <v>58</v>
      </c>
      <c r="D1021" s="1" t="s">
        <v>27</v>
      </c>
      <c r="E1021" s="1" t="s">
        <v>41</v>
      </c>
      <c r="F1021" s="31" t="s">
        <v>433</v>
      </c>
      <c r="G1021" s="31" t="s">
        <v>401</v>
      </c>
      <c r="H1021" s="6">
        <f>H1018-B1021</f>
        <v>-2000</v>
      </c>
      <c r="I1021" s="26">
        <f t="shared" si="75"/>
        <v>3.7383177570093458</v>
      </c>
      <c r="K1021" s="104">
        <v>535</v>
      </c>
    </row>
    <row r="1022" spans="1:11" s="68" customFormat="1" ht="12.75">
      <c r="A1022" s="16"/>
      <c r="B1022" s="111">
        <v>2000</v>
      </c>
      <c r="C1022" s="15" t="s">
        <v>58</v>
      </c>
      <c r="D1022" s="15"/>
      <c r="E1022" s="15"/>
      <c r="F1022" s="22"/>
      <c r="G1022" s="22"/>
      <c r="H1022" s="46">
        <v>0</v>
      </c>
      <c r="I1022" s="67">
        <f t="shared" si="75"/>
        <v>3.7383177570093458</v>
      </c>
      <c r="K1022" s="104">
        <v>535</v>
      </c>
    </row>
    <row r="1023" spans="1:11" ht="12.75">
      <c r="A1023" s="16"/>
      <c r="B1023" s="11"/>
      <c r="F1023" s="34"/>
      <c r="I1023" s="26">
        <f t="shared" si="75"/>
        <v>0</v>
      </c>
      <c r="K1023" s="104">
        <v>535</v>
      </c>
    </row>
    <row r="1024" spans="1:11" ht="12.75">
      <c r="A1024" s="16"/>
      <c r="B1024" s="11"/>
      <c r="F1024" s="34"/>
      <c r="I1024" s="26">
        <f t="shared" si="75"/>
        <v>0</v>
      </c>
      <c r="K1024" s="104">
        <v>535</v>
      </c>
    </row>
    <row r="1025" spans="1:11" ht="12.75">
      <c r="A1025" s="16"/>
      <c r="B1025" s="11"/>
      <c r="F1025" s="34"/>
      <c r="I1025" s="26">
        <f t="shared" si="75"/>
        <v>0</v>
      </c>
      <c r="K1025" s="104">
        <v>535</v>
      </c>
    </row>
    <row r="1026" spans="1:11" s="68" customFormat="1" ht="12.75">
      <c r="A1026" s="16"/>
      <c r="B1026" s="249">
        <f>+B1027+B1028+B1029</f>
        <v>340000</v>
      </c>
      <c r="C1026" s="63" t="s">
        <v>480</v>
      </c>
      <c r="D1026" s="63" t="s">
        <v>32</v>
      </c>
      <c r="E1026" s="15"/>
      <c r="F1026" s="22"/>
      <c r="G1026" s="22"/>
      <c r="H1026" s="46"/>
      <c r="I1026" s="67">
        <f t="shared" si="75"/>
        <v>635.5140186915888</v>
      </c>
      <c r="K1026" s="104">
        <v>535</v>
      </c>
    </row>
    <row r="1027" spans="1:11" ht="12.75">
      <c r="A1027" s="16"/>
      <c r="B1027" s="11"/>
      <c r="F1027" s="34"/>
      <c r="I1027" s="26">
        <f t="shared" si="75"/>
        <v>0</v>
      </c>
      <c r="K1027" s="104">
        <v>535</v>
      </c>
    </row>
    <row r="1028" spans="1:11" ht="12.75">
      <c r="A1028" s="16"/>
      <c r="B1028" s="11">
        <v>200000</v>
      </c>
      <c r="C1028" s="1" t="s">
        <v>90</v>
      </c>
      <c r="D1028" s="1" t="s">
        <v>32</v>
      </c>
      <c r="F1028" s="31" t="s">
        <v>483</v>
      </c>
      <c r="G1028" s="35" t="s">
        <v>215</v>
      </c>
      <c r="I1028" s="26">
        <f t="shared" si="75"/>
        <v>373.8317757009346</v>
      </c>
      <c r="K1028" s="104">
        <v>535</v>
      </c>
    </row>
    <row r="1029" spans="1:11" ht="12.75">
      <c r="A1029" s="16"/>
      <c r="B1029" s="11">
        <v>140000</v>
      </c>
      <c r="C1029" s="16" t="s">
        <v>33</v>
      </c>
      <c r="D1029" s="16" t="s">
        <v>32</v>
      </c>
      <c r="E1029" s="16"/>
      <c r="F1029" s="34" t="s">
        <v>485</v>
      </c>
      <c r="G1029" s="35" t="s">
        <v>215</v>
      </c>
      <c r="I1029" s="26">
        <f t="shared" si="75"/>
        <v>261.68224299065423</v>
      </c>
      <c r="K1029" s="104">
        <v>535</v>
      </c>
    </row>
    <row r="1030" spans="1:11" ht="12.75">
      <c r="A1030" s="16"/>
      <c r="F1030" s="34"/>
      <c r="I1030" s="26">
        <f t="shared" si="75"/>
        <v>0</v>
      </c>
      <c r="K1030" s="104">
        <v>535</v>
      </c>
    </row>
    <row r="1031" spans="1:11" ht="12.75">
      <c r="A1031" s="16"/>
      <c r="F1031" s="34"/>
      <c r="I1031" s="26">
        <f t="shared" si="75"/>
        <v>0</v>
      </c>
      <c r="K1031" s="104">
        <v>535</v>
      </c>
    </row>
    <row r="1032" spans="1:11" ht="12.75">
      <c r="A1032" s="16"/>
      <c r="F1032" s="34"/>
      <c r="I1032" s="26">
        <f t="shared" si="75"/>
        <v>0</v>
      </c>
      <c r="K1032" s="104">
        <v>535</v>
      </c>
    </row>
    <row r="1033" spans="1:11" ht="12.75">
      <c r="A1033" s="16"/>
      <c r="F1033" s="34"/>
      <c r="I1033" s="26">
        <f t="shared" si="75"/>
        <v>0</v>
      </c>
      <c r="K1033" s="104">
        <v>535</v>
      </c>
    </row>
    <row r="1034" spans="1:11" ht="12.75">
      <c r="A1034" s="16"/>
      <c r="F1034" s="34"/>
      <c r="I1034" s="26">
        <f t="shared" si="75"/>
        <v>0</v>
      </c>
      <c r="K1034" s="104">
        <v>535</v>
      </c>
    </row>
    <row r="1035" spans="1:11" s="72" customFormat="1" ht="13.5" thickBot="1">
      <c r="A1035" s="58"/>
      <c r="B1035" s="238">
        <f>+B1039+B1110+B1163+B1153</f>
        <v>779150</v>
      </c>
      <c r="C1035" s="58"/>
      <c r="D1035" s="59" t="s">
        <v>434</v>
      </c>
      <c r="E1035" s="58"/>
      <c r="F1035" s="60"/>
      <c r="G1035" s="60"/>
      <c r="H1035" s="61"/>
      <c r="I1035" s="71">
        <f t="shared" si="75"/>
        <v>1456.3551401869158</v>
      </c>
      <c r="K1035" s="110">
        <v>535</v>
      </c>
    </row>
    <row r="1036" spans="1:11" ht="12.75">
      <c r="A1036" s="16"/>
      <c r="B1036" s="84"/>
      <c r="F1036" s="34"/>
      <c r="I1036" s="26">
        <f t="shared" si="75"/>
        <v>0</v>
      </c>
      <c r="K1036" s="104">
        <v>535</v>
      </c>
    </row>
    <row r="1037" spans="1:11" ht="12.75">
      <c r="A1037" s="16"/>
      <c r="B1037" s="84"/>
      <c r="F1037" s="34"/>
      <c r="I1037" s="26">
        <f t="shared" si="75"/>
        <v>0</v>
      </c>
      <c r="K1037" s="104">
        <v>535</v>
      </c>
    </row>
    <row r="1038" spans="1:11" ht="12.75">
      <c r="A1038" s="16"/>
      <c r="B1038" s="84"/>
      <c r="F1038" s="34"/>
      <c r="I1038" s="26">
        <f t="shared" si="75"/>
        <v>0</v>
      </c>
      <c r="K1038" s="104">
        <v>535</v>
      </c>
    </row>
    <row r="1039" spans="1:11" s="68" customFormat="1" ht="12.75">
      <c r="A1039" s="16"/>
      <c r="B1039" s="230">
        <f>+B1049+B1053+B1062+B1077+B1086+B1097+B1101+B1106</f>
        <v>230200</v>
      </c>
      <c r="C1039" s="47" t="s">
        <v>11</v>
      </c>
      <c r="D1039" s="48" t="s">
        <v>966</v>
      </c>
      <c r="E1039" s="47" t="s">
        <v>13</v>
      </c>
      <c r="F1039" s="22"/>
      <c r="G1039" s="22"/>
      <c r="H1039" s="46"/>
      <c r="I1039" s="67">
        <f t="shared" si="75"/>
        <v>430.2803738317757</v>
      </c>
      <c r="K1039" s="104">
        <v>535</v>
      </c>
    </row>
    <row r="1040" spans="1:11" ht="12.75">
      <c r="A1040" s="16"/>
      <c r="B1040" s="84"/>
      <c r="F1040" s="34"/>
      <c r="H1040" s="6">
        <v>0</v>
      </c>
      <c r="I1040" s="26">
        <f t="shared" si="75"/>
        <v>0</v>
      </c>
      <c r="K1040" s="104">
        <v>535</v>
      </c>
    </row>
    <row r="1041" spans="1:11" ht="12.75">
      <c r="A1041" s="16"/>
      <c r="B1041" s="84"/>
      <c r="F1041" s="34"/>
      <c r="H1041" s="6">
        <f aca="true" t="shared" si="77" ref="H1041:H1048">H1040-B1041</f>
        <v>0</v>
      </c>
      <c r="I1041" s="26">
        <f t="shared" si="75"/>
        <v>0</v>
      </c>
      <c r="K1041" s="104">
        <v>535</v>
      </c>
    </row>
    <row r="1042" spans="1:11" ht="12.75">
      <c r="A1042" s="16"/>
      <c r="B1042" s="84">
        <v>4000</v>
      </c>
      <c r="C1042" s="16" t="s">
        <v>31</v>
      </c>
      <c r="D1042" s="1" t="s">
        <v>435</v>
      </c>
      <c r="E1042" s="1" t="s">
        <v>36</v>
      </c>
      <c r="F1042" s="55" t="s">
        <v>436</v>
      </c>
      <c r="G1042" s="31" t="s">
        <v>158</v>
      </c>
      <c r="H1042" s="6">
        <f t="shared" si="77"/>
        <v>-4000</v>
      </c>
      <c r="I1042" s="26">
        <f t="shared" si="75"/>
        <v>7.4766355140186915</v>
      </c>
      <c r="K1042" s="104">
        <v>535</v>
      </c>
    </row>
    <row r="1043" spans="1:11" ht="12.75">
      <c r="A1043" s="16"/>
      <c r="B1043" s="84">
        <v>4000</v>
      </c>
      <c r="C1043" s="16" t="s">
        <v>31</v>
      </c>
      <c r="D1043" s="1" t="s">
        <v>435</v>
      </c>
      <c r="E1043" s="1" t="s">
        <v>92</v>
      </c>
      <c r="F1043" s="49" t="s">
        <v>437</v>
      </c>
      <c r="G1043" s="31" t="s">
        <v>218</v>
      </c>
      <c r="H1043" s="6">
        <f t="shared" si="77"/>
        <v>-8000</v>
      </c>
      <c r="I1043" s="26">
        <f aca="true" t="shared" si="78" ref="I1043:I1106">+B1043/K1043</f>
        <v>7.4766355140186915</v>
      </c>
      <c r="K1043" s="104">
        <v>535</v>
      </c>
    </row>
    <row r="1044" spans="1:11" ht="12.75">
      <c r="A1044" s="16"/>
      <c r="B1044" s="84">
        <v>2000</v>
      </c>
      <c r="C1044" s="1" t="s">
        <v>31</v>
      </c>
      <c r="D1044" s="1" t="s">
        <v>435</v>
      </c>
      <c r="E1044" s="1" t="s">
        <v>36</v>
      </c>
      <c r="F1044" s="49" t="s">
        <v>438</v>
      </c>
      <c r="G1044" s="31" t="s">
        <v>220</v>
      </c>
      <c r="H1044" s="6">
        <f t="shared" si="77"/>
        <v>-10000</v>
      </c>
      <c r="I1044" s="26">
        <f t="shared" si="78"/>
        <v>3.7383177570093458</v>
      </c>
      <c r="K1044" s="104">
        <v>535</v>
      </c>
    </row>
    <row r="1045" spans="1:11" ht="12.75">
      <c r="A1045" s="16"/>
      <c r="B1045" s="84">
        <v>2000</v>
      </c>
      <c r="C1045" s="1" t="s">
        <v>31</v>
      </c>
      <c r="D1045" s="1" t="s">
        <v>435</v>
      </c>
      <c r="E1045" s="1" t="s">
        <v>92</v>
      </c>
      <c r="F1045" s="49" t="s">
        <v>439</v>
      </c>
      <c r="G1045" s="31" t="s">
        <v>220</v>
      </c>
      <c r="H1045" s="6">
        <f t="shared" si="77"/>
        <v>-12000</v>
      </c>
      <c r="I1045" s="26">
        <f t="shared" si="78"/>
        <v>3.7383177570093458</v>
      </c>
      <c r="K1045" s="104">
        <v>535</v>
      </c>
    </row>
    <row r="1046" spans="1:11" ht="12.75">
      <c r="A1046" s="16"/>
      <c r="B1046" s="84">
        <v>8000</v>
      </c>
      <c r="C1046" s="1" t="s">
        <v>31</v>
      </c>
      <c r="D1046" s="1" t="s">
        <v>435</v>
      </c>
      <c r="E1046" s="1" t="s">
        <v>36</v>
      </c>
      <c r="F1046" s="49" t="s">
        <v>440</v>
      </c>
      <c r="G1046" s="31" t="s">
        <v>256</v>
      </c>
      <c r="H1046" s="6">
        <f t="shared" si="77"/>
        <v>-20000</v>
      </c>
      <c r="I1046" s="26">
        <f t="shared" si="78"/>
        <v>14.953271028037383</v>
      </c>
      <c r="K1046" s="104">
        <v>535</v>
      </c>
    </row>
    <row r="1047" spans="1:11" ht="12.75">
      <c r="A1047" s="16"/>
      <c r="B1047" s="84">
        <v>2000</v>
      </c>
      <c r="C1047" s="1" t="s">
        <v>31</v>
      </c>
      <c r="D1047" s="1" t="s">
        <v>435</v>
      </c>
      <c r="E1047" s="1" t="s">
        <v>36</v>
      </c>
      <c r="F1047" s="55" t="s">
        <v>441</v>
      </c>
      <c r="G1047" s="31" t="s">
        <v>258</v>
      </c>
      <c r="H1047" s="6">
        <f t="shared" si="77"/>
        <v>-22000</v>
      </c>
      <c r="I1047" s="26">
        <f t="shared" si="78"/>
        <v>3.7383177570093458</v>
      </c>
      <c r="K1047" s="104">
        <v>535</v>
      </c>
    </row>
    <row r="1048" spans="1:11" ht="12.75">
      <c r="A1048" s="16"/>
      <c r="B1048" s="84">
        <v>2000</v>
      </c>
      <c r="C1048" s="1" t="s">
        <v>31</v>
      </c>
      <c r="D1048" s="1" t="s">
        <v>435</v>
      </c>
      <c r="E1048" s="1" t="s">
        <v>92</v>
      </c>
      <c r="F1048" s="55" t="s">
        <v>442</v>
      </c>
      <c r="G1048" s="31" t="s">
        <v>258</v>
      </c>
      <c r="H1048" s="6">
        <f t="shared" si="77"/>
        <v>-24000</v>
      </c>
      <c r="I1048" s="26">
        <f t="shared" si="78"/>
        <v>3.7383177570093458</v>
      </c>
      <c r="K1048" s="104">
        <v>535</v>
      </c>
    </row>
    <row r="1049" spans="1:11" s="68" customFormat="1" ht="12.75">
      <c r="A1049" s="16"/>
      <c r="B1049" s="230">
        <f>SUM(B1042:B1048)</f>
        <v>24000</v>
      </c>
      <c r="C1049" s="15" t="s">
        <v>31</v>
      </c>
      <c r="D1049" s="15"/>
      <c r="E1049" s="15"/>
      <c r="F1049" s="22"/>
      <c r="G1049" s="22"/>
      <c r="H1049" s="46">
        <v>0</v>
      </c>
      <c r="I1049" s="67">
        <f t="shared" si="78"/>
        <v>44.85981308411215</v>
      </c>
      <c r="K1049" s="104">
        <v>535</v>
      </c>
    </row>
    <row r="1050" spans="1:11" ht="12.75">
      <c r="A1050" s="16"/>
      <c r="B1050" s="84"/>
      <c r="H1050" s="6">
        <f>H1049-B1050</f>
        <v>0</v>
      </c>
      <c r="I1050" s="26">
        <f t="shared" si="78"/>
        <v>0</v>
      </c>
      <c r="K1050" s="104">
        <v>535</v>
      </c>
    </row>
    <row r="1051" spans="1:11" ht="12.75">
      <c r="A1051" s="16"/>
      <c r="B1051" s="84"/>
      <c r="H1051" s="6">
        <f>H1050-B1051</f>
        <v>0</v>
      </c>
      <c r="I1051" s="26">
        <f t="shared" si="78"/>
        <v>0</v>
      </c>
      <c r="K1051" s="104">
        <v>535</v>
      </c>
    </row>
    <row r="1052" spans="1:11" ht="12.75">
      <c r="A1052" s="16"/>
      <c r="B1052" s="84">
        <v>1000</v>
      </c>
      <c r="C1052" s="1" t="s">
        <v>443</v>
      </c>
      <c r="D1052" s="1" t="s">
        <v>435</v>
      </c>
      <c r="E1052" s="1" t="s">
        <v>314</v>
      </c>
      <c r="F1052" s="62" t="s">
        <v>444</v>
      </c>
      <c r="G1052" s="31" t="s">
        <v>144</v>
      </c>
      <c r="H1052" s="6">
        <f>H1051-B1052</f>
        <v>-1000</v>
      </c>
      <c r="I1052" s="26">
        <f t="shared" si="78"/>
        <v>1.8691588785046729</v>
      </c>
      <c r="K1052" s="104">
        <v>535</v>
      </c>
    </row>
    <row r="1053" spans="1:11" s="68" customFormat="1" ht="12.75">
      <c r="A1053" s="16"/>
      <c r="B1053" s="230">
        <v>1000</v>
      </c>
      <c r="C1053" s="15"/>
      <c r="D1053" s="15"/>
      <c r="E1053" s="15" t="s">
        <v>314</v>
      </c>
      <c r="F1053" s="22"/>
      <c r="G1053" s="22"/>
      <c r="H1053" s="46">
        <v>0</v>
      </c>
      <c r="I1053" s="67">
        <f t="shared" si="78"/>
        <v>1.8691588785046729</v>
      </c>
      <c r="K1053" s="104">
        <v>535</v>
      </c>
    </row>
    <row r="1054" spans="1:11" ht="12.75">
      <c r="A1054" s="16"/>
      <c r="B1054" s="84"/>
      <c r="H1054" s="6">
        <f>H1053-B1054</f>
        <v>0</v>
      </c>
      <c r="I1054" s="26">
        <f t="shared" si="78"/>
        <v>0</v>
      </c>
      <c r="K1054" s="104">
        <v>535</v>
      </c>
    </row>
    <row r="1055" spans="1:11" ht="12.75">
      <c r="A1055" s="16"/>
      <c r="B1055" s="84"/>
      <c r="H1055" s="6">
        <f>H1051-B1055</f>
        <v>0</v>
      </c>
      <c r="I1055" s="26">
        <f t="shared" si="78"/>
        <v>0</v>
      </c>
      <c r="K1055" s="104">
        <v>535</v>
      </c>
    </row>
    <row r="1056" spans="1:11" ht="12.75">
      <c r="A1056" s="16"/>
      <c r="B1056" s="84">
        <v>2500</v>
      </c>
      <c r="C1056" s="16" t="s">
        <v>94</v>
      </c>
      <c r="D1056" s="1" t="s">
        <v>434</v>
      </c>
      <c r="E1056" s="1" t="s">
        <v>63</v>
      </c>
      <c r="F1056" s="55" t="s">
        <v>445</v>
      </c>
      <c r="G1056" s="31" t="s">
        <v>218</v>
      </c>
      <c r="H1056" s="6">
        <f aca="true" t="shared" si="79" ref="H1056:H1061">H1055-B1056</f>
        <v>-2500</v>
      </c>
      <c r="I1056" s="26">
        <f t="shared" si="78"/>
        <v>4.672897196261682</v>
      </c>
      <c r="K1056" s="104">
        <v>535</v>
      </c>
    </row>
    <row r="1057" spans="1:11" ht="12.75">
      <c r="A1057" s="16"/>
      <c r="B1057" s="84">
        <v>2500</v>
      </c>
      <c r="C1057" s="16" t="s">
        <v>419</v>
      </c>
      <c r="D1057" s="1" t="s">
        <v>434</v>
      </c>
      <c r="E1057" s="1" t="s">
        <v>63</v>
      </c>
      <c r="F1057" s="34" t="s">
        <v>446</v>
      </c>
      <c r="G1057" s="31" t="s">
        <v>258</v>
      </c>
      <c r="H1057" s="6">
        <f t="shared" si="79"/>
        <v>-5000</v>
      </c>
      <c r="I1057" s="26">
        <f t="shared" si="78"/>
        <v>4.672897196261682</v>
      </c>
      <c r="K1057" s="104">
        <v>535</v>
      </c>
    </row>
    <row r="1058" spans="1:11" ht="12.75">
      <c r="A1058" s="16"/>
      <c r="B1058" s="84">
        <v>2000</v>
      </c>
      <c r="C1058" s="1" t="s">
        <v>94</v>
      </c>
      <c r="D1058" s="1" t="s">
        <v>434</v>
      </c>
      <c r="E1058" s="1" t="s">
        <v>194</v>
      </c>
      <c r="F1058" s="31" t="s">
        <v>447</v>
      </c>
      <c r="G1058" s="31" t="s">
        <v>218</v>
      </c>
      <c r="H1058" s="6">
        <f t="shared" si="79"/>
        <v>-7000</v>
      </c>
      <c r="I1058" s="26">
        <f t="shared" si="78"/>
        <v>3.7383177570093458</v>
      </c>
      <c r="K1058" s="104">
        <v>535</v>
      </c>
    </row>
    <row r="1059" spans="1:11" ht="12.75">
      <c r="A1059" s="16"/>
      <c r="B1059" s="84">
        <v>2500</v>
      </c>
      <c r="C1059" s="1" t="s">
        <v>448</v>
      </c>
      <c r="D1059" s="1" t="s">
        <v>434</v>
      </c>
      <c r="E1059" s="1" t="s">
        <v>194</v>
      </c>
      <c r="F1059" s="31" t="s">
        <v>449</v>
      </c>
      <c r="G1059" s="31" t="s">
        <v>258</v>
      </c>
      <c r="H1059" s="6">
        <f t="shared" si="79"/>
        <v>-9500</v>
      </c>
      <c r="I1059" s="26">
        <f t="shared" si="78"/>
        <v>4.672897196261682</v>
      </c>
      <c r="K1059" s="104">
        <v>535</v>
      </c>
    </row>
    <row r="1060" spans="1:11" ht="12.75">
      <c r="A1060" s="16"/>
      <c r="B1060" s="84">
        <v>2000</v>
      </c>
      <c r="C1060" s="1" t="s">
        <v>967</v>
      </c>
      <c r="D1060" s="1" t="s">
        <v>434</v>
      </c>
      <c r="E1060" s="1" t="s">
        <v>95</v>
      </c>
      <c r="F1060" s="31" t="s">
        <v>450</v>
      </c>
      <c r="G1060" s="31" t="s">
        <v>256</v>
      </c>
      <c r="H1060" s="6">
        <f t="shared" si="79"/>
        <v>-11500</v>
      </c>
      <c r="I1060" s="26">
        <f t="shared" si="78"/>
        <v>3.7383177570093458</v>
      </c>
      <c r="K1060" s="104">
        <v>535</v>
      </c>
    </row>
    <row r="1061" spans="1:11" ht="12.75">
      <c r="A1061" s="16"/>
      <c r="B1061" s="237">
        <v>10000</v>
      </c>
      <c r="C1061" s="16" t="s">
        <v>51</v>
      </c>
      <c r="D1061" s="1" t="s">
        <v>434</v>
      </c>
      <c r="E1061" s="16" t="s">
        <v>52</v>
      </c>
      <c r="F1061" s="55" t="s">
        <v>451</v>
      </c>
      <c r="G1061" s="31" t="s">
        <v>258</v>
      </c>
      <c r="H1061" s="6">
        <f t="shared" si="79"/>
        <v>-21500</v>
      </c>
      <c r="I1061" s="26">
        <f t="shared" si="78"/>
        <v>18.69158878504673</v>
      </c>
      <c r="K1061" s="104">
        <v>535</v>
      </c>
    </row>
    <row r="1062" spans="1:11" s="68" customFormat="1" ht="12.75">
      <c r="A1062" s="16"/>
      <c r="B1062" s="230">
        <f>SUM(B1056:B1061)</f>
        <v>21500</v>
      </c>
      <c r="C1062" s="15" t="s">
        <v>50</v>
      </c>
      <c r="D1062" s="15"/>
      <c r="E1062" s="15"/>
      <c r="F1062" s="22"/>
      <c r="G1062" s="22"/>
      <c r="H1062" s="46">
        <v>0</v>
      </c>
      <c r="I1062" s="67">
        <f t="shared" si="78"/>
        <v>40.18691588785047</v>
      </c>
      <c r="K1062" s="104">
        <v>535</v>
      </c>
    </row>
    <row r="1063" spans="1:11" ht="12.75">
      <c r="A1063" s="16"/>
      <c r="B1063" s="237"/>
      <c r="C1063" s="16"/>
      <c r="D1063" s="16"/>
      <c r="E1063" s="16"/>
      <c r="F1063" s="34"/>
      <c r="G1063" s="34"/>
      <c r="H1063" s="6">
        <f>H1062-B1063</f>
        <v>0</v>
      </c>
      <c r="I1063" s="26">
        <f t="shared" si="78"/>
        <v>0</v>
      </c>
      <c r="K1063" s="104">
        <v>535</v>
      </c>
    </row>
    <row r="1064" spans="1:11" ht="12.75">
      <c r="A1064" s="16"/>
      <c r="B1064" s="84"/>
      <c r="D1064" s="16"/>
      <c r="H1064" s="6">
        <v>0</v>
      </c>
      <c r="I1064" s="26">
        <f t="shared" si="78"/>
        <v>0</v>
      </c>
      <c r="K1064" s="104">
        <v>535</v>
      </c>
    </row>
    <row r="1065" spans="1:11" ht="12.75">
      <c r="A1065" s="16"/>
      <c r="B1065" s="84"/>
      <c r="H1065" s="6">
        <f aca="true" t="shared" si="80" ref="H1065:H1076">H1064-B1065</f>
        <v>0</v>
      </c>
      <c r="I1065" s="26">
        <f t="shared" si="78"/>
        <v>0</v>
      </c>
      <c r="K1065" s="104">
        <v>535</v>
      </c>
    </row>
    <row r="1066" spans="1:11" ht="12.75">
      <c r="A1066" s="16"/>
      <c r="B1066" s="84">
        <v>4000</v>
      </c>
      <c r="C1066" s="16" t="s">
        <v>452</v>
      </c>
      <c r="D1066" s="1" t="s">
        <v>434</v>
      </c>
      <c r="E1066" s="1" t="s">
        <v>52</v>
      </c>
      <c r="F1066" s="34" t="s">
        <v>453</v>
      </c>
      <c r="G1066" s="31" t="s">
        <v>218</v>
      </c>
      <c r="H1066" s="6">
        <f t="shared" si="80"/>
        <v>-4000</v>
      </c>
      <c r="I1066" s="26">
        <f t="shared" si="78"/>
        <v>7.4766355140186915</v>
      </c>
      <c r="K1066" s="104">
        <v>535</v>
      </c>
    </row>
    <row r="1067" spans="1:11" ht="12.75">
      <c r="A1067" s="16"/>
      <c r="B1067" s="237">
        <v>7500</v>
      </c>
      <c r="C1067" s="16" t="s">
        <v>454</v>
      </c>
      <c r="D1067" s="1" t="s">
        <v>434</v>
      </c>
      <c r="E1067" s="1" t="s">
        <v>52</v>
      </c>
      <c r="F1067" s="34" t="s">
        <v>453</v>
      </c>
      <c r="G1067" s="31" t="s">
        <v>220</v>
      </c>
      <c r="H1067" s="6">
        <f t="shared" si="80"/>
        <v>-11500</v>
      </c>
      <c r="I1067" s="26">
        <f t="shared" si="78"/>
        <v>14.018691588785046</v>
      </c>
      <c r="K1067" s="104">
        <v>535</v>
      </c>
    </row>
    <row r="1068" spans="1:11" ht="12.75">
      <c r="A1068" s="16"/>
      <c r="B1068" s="84">
        <v>2500</v>
      </c>
      <c r="C1068" s="16" t="s">
        <v>455</v>
      </c>
      <c r="D1068" s="1" t="s">
        <v>434</v>
      </c>
      <c r="E1068" s="1" t="s">
        <v>52</v>
      </c>
      <c r="F1068" s="34" t="s">
        <v>453</v>
      </c>
      <c r="G1068" s="31" t="s">
        <v>220</v>
      </c>
      <c r="H1068" s="6">
        <f t="shared" si="80"/>
        <v>-14000</v>
      </c>
      <c r="I1068" s="26">
        <f t="shared" si="78"/>
        <v>4.672897196261682</v>
      </c>
      <c r="K1068" s="104">
        <v>535</v>
      </c>
    </row>
    <row r="1069" spans="1:11" ht="12.75">
      <c r="A1069" s="16"/>
      <c r="B1069" s="84">
        <v>1600</v>
      </c>
      <c r="C1069" s="16" t="s">
        <v>51</v>
      </c>
      <c r="D1069" s="1" t="s">
        <v>434</v>
      </c>
      <c r="E1069" s="1" t="s">
        <v>52</v>
      </c>
      <c r="F1069" s="34" t="s">
        <v>453</v>
      </c>
      <c r="G1069" s="31" t="s">
        <v>256</v>
      </c>
      <c r="H1069" s="6">
        <f t="shared" si="80"/>
        <v>-15600</v>
      </c>
      <c r="I1069" s="26">
        <f t="shared" si="78"/>
        <v>2.9906542056074765</v>
      </c>
      <c r="K1069" s="104">
        <v>535</v>
      </c>
    </row>
    <row r="1070" spans="1:11" ht="12.75">
      <c r="A1070" s="16"/>
      <c r="B1070" s="84">
        <v>2500</v>
      </c>
      <c r="C1070" s="16" t="s">
        <v>51</v>
      </c>
      <c r="D1070" s="1" t="s">
        <v>434</v>
      </c>
      <c r="E1070" s="1" t="s">
        <v>52</v>
      </c>
      <c r="F1070" s="34" t="s">
        <v>453</v>
      </c>
      <c r="G1070" s="31" t="s">
        <v>256</v>
      </c>
      <c r="H1070" s="6">
        <f t="shared" si="80"/>
        <v>-18100</v>
      </c>
      <c r="I1070" s="26">
        <f t="shared" si="78"/>
        <v>4.672897196261682</v>
      </c>
      <c r="K1070" s="104">
        <v>535</v>
      </c>
    </row>
    <row r="1071" spans="1:11" ht="12.75">
      <c r="A1071" s="16"/>
      <c r="B1071" s="84">
        <v>1300</v>
      </c>
      <c r="C1071" s="16" t="s">
        <v>51</v>
      </c>
      <c r="D1071" s="1" t="s">
        <v>434</v>
      </c>
      <c r="E1071" s="1" t="s">
        <v>52</v>
      </c>
      <c r="F1071" s="34" t="s">
        <v>453</v>
      </c>
      <c r="G1071" s="31" t="s">
        <v>258</v>
      </c>
      <c r="H1071" s="6">
        <f t="shared" si="80"/>
        <v>-19400</v>
      </c>
      <c r="I1071" s="26">
        <f t="shared" si="78"/>
        <v>2.4299065420560746</v>
      </c>
      <c r="K1071" s="104">
        <v>535</v>
      </c>
    </row>
    <row r="1072" spans="1:11" ht="12.75">
      <c r="A1072" s="16"/>
      <c r="B1072" s="84">
        <v>1600</v>
      </c>
      <c r="C1072" s="1" t="s">
        <v>51</v>
      </c>
      <c r="D1072" s="1" t="s">
        <v>435</v>
      </c>
      <c r="E1072" s="1" t="s">
        <v>52</v>
      </c>
      <c r="F1072" s="31" t="s">
        <v>456</v>
      </c>
      <c r="G1072" s="31" t="s">
        <v>218</v>
      </c>
      <c r="H1072" s="6">
        <f t="shared" si="80"/>
        <v>-21000</v>
      </c>
      <c r="I1072" s="26">
        <f t="shared" si="78"/>
        <v>2.9906542056074765</v>
      </c>
      <c r="K1072" s="104">
        <v>535</v>
      </c>
    </row>
    <row r="1073" spans="1:11" ht="12.75">
      <c r="A1073" s="16"/>
      <c r="B1073" s="84">
        <v>2900</v>
      </c>
      <c r="C1073" s="1" t="s">
        <v>51</v>
      </c>
      <c r="D1073" s="1" t="s">
        <v>435</v>
      </c>
      <c r="E1073" s="1" t="s">
        <v>52</v>
      </c>
      <c r="F1073" s="31" t="s">
        <v>456</v>
      </c>
      <c r="G1073" s="31" t="s">
        <v>220</v>
      </c>
      <c r="H1073" s="6">
        <f t="shared" si="80"/>
        <v>-23900</v>
      </c>
      <c r="I1073" s="26">
        <f t="shared" si="78"/>
        <v>5.420560747663552</v>
      </c>
      <c r="K1073" s="104">
        <v>535</v>
      </c>
    </row>
    <row r="1074" spans="1:11" ht="12.75">
      <c r="A1074" s="16"/>
      <c r="B1074" s="84">
        <v>600</v>
      </c>
      <c r="C1074" s="1" t="s">
        <v>51</v>
      </c>
      <c r="D1074" s="1" t="s">
        <v>435</v>
      </c>
      <c r="E1074" s="1" t="s">
        <v>52</v>
      </c>
      <c r="F1074" s="31" t="s">
        <v>456</v>
      </c>
      <c r="G1074" s="31" t="s">
        <v>256</v>
      </c>
      <c r="H1074" s="6">
        <f t="shared" si="80"/>
        <v>-24500</v>
      </c>
      <c r="I1074" s="26">
        <f t="shared" si="78"/>
        <v>1.1214953271028036</v>
      </c>
      <c r="K1074" s="104">
        <v>535</v>
      </c>
    </row>
    <row r="1075" spans="1:11" ht="12.75">
      <c r="A1075" s="16"/>
      <c r="B1075" s="84">
        <v>1300</v>
      </c>
      <c r="C1075" s="1" t="s">
        <v>51</v>
      </c>
      <c r="D1075" s="1" t="s">
        <v>435</v>
      </c>
      <c r="E1075" s="1" t="s">
        <v>52</v>
      </c>
      <c r="F1075" s="31" t="s">
        <v>456</v>
      </c>
      <c r="G1075" s="31" t="s">
        <v>258</v>
      </c>
      <c r="H1075" s="6">
        <f t="shared" si="80"/>
        <v>-25800</v>
      </c>
      <c r="I1075" s="26">
        <f t="shared" si="78"/>
        <v>2.4299065420560746</v>
      </c>
      <c r="K1075" s="104">
        <v>535</v>
      </c>
    </row>
    <row r="1076" spans="1:11" ht="12.75">
      <c r="A1076" s="16"/>
      <c r="B1076" s="84">
        <v>2000</v>
      </c>
      <c r="C1076" s="1" t="s">
        <v>51</v>
      </c>
      <c r="D1076" s="1" t="s">
        <v>435</v>
      </c>
      <c r="E1076" s="1" t="s">
        <v>52</v>
      </c>
      <c r="F1076" s="31" t="s">
        <v>456</v>
      </c>
      <c r="G1076" s="31" t="s">
        <v>258</v>
      </c>
      <c r="H1076" s="6">
        <f t="shared" si="80"/>
        <v>-27800</v>
      </c>
      <c r="I1076" s="26">
        <f t="shared" si="78"/>
        <v>3.7383177570093458</v>
      </c>
      <c r="K1076" s="104">
        <v>535</v>
      </c>
    </row>
    <row r="1077" spans="1:11" s="68" customFormat="1" ht="12.75">
      <c r="A1077" s="16"/>
      <c r="B1077" s="230">
        <f>SUM(B1066:B1076)</f>
        <v>27800</v>
      </c>
      <c r="C1077" s="15"/>
      <c r="D1077" s="15"/>
      <c r="E1077" s="15" t="s">
        <v>52</v>
      </c>
      <c r="F1077" s="22"/>
      <c r="G1077" s="22"/>
      <c r="H1077" s="46">
        <v>0</v>
      </c>
      <c r="I1077" s="67">
        <f t="shared" si="78"/>
        <v>51.96261682242991</v>
      </c>
      <c r="K1077" s="104">
        <v>535</v>
      </c>
    </row>
    <row r="1078" spans="1:11" ht="12.75">
      <c r="A1078" s="16"/>
      <c r="B1078" s="84"/>
      <c r="F1078" s="34"/>
      <c r="H1078" s="6">
        <f>H1077-B1078</f>
        <v>0</v>
      </c>
      <c r="I1078" s="26">
        <f t="shared" si="78"/>
        <v>0</v>
      </c>
      <c r="K1078" s="104">
        <v>535</v>
      </c>
    </row>
    <row r="1079" spans="1:11" ht="12.75">
      <c r="A1079" s="16"/>
      <c r="B1079" s="84"/>
      <c r="H1079" s="6">
        <v>0</v>
      </c>
      <c r="I1079" s="26">
        <f t="shared" si="78"/>
        <v>0</v>
      </c>
      <c r="K1079" s="104">
        <v>535</v>
      </c>
    </row>
    <row r="1080" spans="1:11" ht="12.75">
      <c r="A1080" s="16"/>
      <c r="B1080" s="237">
        <v>5000</v>
      </c>
      <c r="C1080" s="16" t="s">
        <v>54</v>
      </c>
      <c r="D1080" s="1" t="s">
        <v>434</v>
      </c>
      <c r="E1080" s="1" t="s">
        <v>63</v>
      </c>
      <c r="F1080" s="55" t="s">
        <v>457</v>
      </c>
      <c r="G1080" s="31" t="s">
        <v>218</v>
      </c>
      <c r="H1080" s="6">
        <f aca="true" t="shared" si="81" ref="H1080:H1085">H1079-B1080</f>
        <v>-5000</v>
      </c>
      <c r="I1080" s="26">
        <f t="shared" si="78"/>
        <v>9.345794392523365</v>
      </c>
      <c r="K1080" s="104">
        <v>535</v>
      </c>
    </row>
    <row r="1081" spans="1:11" ht="12.75">
      <c r="A1081" s="16"/>
      <c r="B1081" s="237">
        <v>5000</v>
      </c>
      <c r="C1081" s="1" t="s">
        <v>54</v>
      </c>
      <c r="D1081" s="1" t="s">
        <v>434</v>
      </c>
      <c r="E1081" s="1" t="s">
        <v>194</v>
      </c>
      <c r="F1081" s="31" t="s">
        <v>458</v>
      </c>
      <c r="G1081" s="31" t="s">
        <v>218</v>
      </c>
      <c r="H1081" s="6">
        <f t="shared" si="81"/>
        <v>-10000</v>
      </c>
      <c r="I1081" s="26">
        <f t="shared" si="78"/>
        <v>9.345794392523365</v>
      </c>
      <c r="K1081" s="104">
        <v>535</v>
      </c>
    </row>
    <row r="1082" spans="1:11" ht="12.75">
      <c r="A1082" s="16"/>
      <c r="B1082" s="84">
        <v>7000</v>
      </c>
      <c r="C1082" s="1" t="s">
        <v>54</v>
      </c>
      <c r="D1082" s="16" t="s">
        <v>435</v>
      </c>
      <c r="E1082" s="1" t="s">
        <v>95</v>
      </c>
      <c r="F1082" s="31" t="s">
        <v>459</v>
      </c>
      <c r="G1082" s="31" t="s">
        <v>220</v>
      </c>
      <c r="H1082" s="6">
        <f t="shared" si="81"/>
        <v>-17000</v>
      </c>
      <c r="I1082" s="26">
        <f t="shared" si="78"/>
        <v>13.08411214953271</v>
      </c>
      <c r="K1082" s="104">
        <v>535</v>
      </c>
    </row>
    <row r="1083" spans="1:11" ht="12.75">
      <c r="A1083" s="16"/>
      <c r="B1083" s="84">
        <v>7000</v>
      </c>
      <c r="C1083" s="1" t="s">
        <v>54</v>
      </c>
      <c r="D1083" s="16" t="s">
        <v>435</v>
      </c>
      <c r="E1083" s="1" t="s">
        <v>95</v>
      </c>
      <c r="F1083" s="31" t="s">
        <v>460</v>
      </c>
      <c r="G1083" s="31" t="s">
        <v>220</v>
      </c>
      <c r="H1083" s="6">
        <f t="shared" si="81"/>
        <v>-24000</v>
      </c>
      <c r="I1083" s="26">
        <f t="shared" si="78"/>
        <v>13.08411214953271</v>
      </c>
      <c r="K1083" s="104">
        <v>535</v>
      </c>
    </row>
    <row r="1084" spans="1:11" ht="12.75">
      <c r="A1084" s="16"/>
      <c r="B1084" s="84">
        <v>7000</v>
      </c>
      <c r="C1084" s="1" t="s">
        <v>54</v>
      </c>
      <c r="D1084" s="16" t="s">
        <v>435</v>
      </c>
      <c r="E1084" s="1" t="s">
        <v>95</v>
      </c>
      <c r="F1084" s="31" t="s">
        <v>459</v>
      </c>
      <c r="G1084" s="31" t="s">
        <v>256</v>
      </c>
      <c r="H1084" s="6">
        <f t="shared" si="81"/>
        <v>-31000</v>
      </c>
      <c r="I1084" s="26">
        <f t="shared" si="78"/>
        <v>13.08411214953271</v>
      </c>
      <c r="K1084" s="104">
        <v>535</v>
      </c>
    </row>
    <row r="1085" spans="1:11" ht="12.75">
      <c r="A1085" s="16"/>
      <c r="B1085" s="84">
        <v>7000</v>
      </c>
      <c r="C1085" s="1" t="s">
        <v>54</v>
      </c>
      <c r="D1085" s="16" t="s">
        <v>435</v>
      </c>
      <c r="E1085" s="1" t="s">
        <v>95</v>
      </c>
      <c r="F1085" s="31" t="s">
        <v>460</v>
      </c>
      <c r="G1085" s="31" t="s">
        <v>256</v>
      </c>
      <c r="H1085" s="6">
        <f t="shared" si="81"/>
        <v>-38000</v>
      </c>
      <c r="I1085" s="26">
        <f t="shared" si="78"/>
        <v>13.08411214953271</v>
      </c>
      <c r="K1085" s="104">
        <v>535</v>
      </c>
    </row>
    <row r="1086" spans="1:11" s="68" customFormat="1" ht="12.75">
      <c r="A1086" s="16"/>
      <c r="B1086" s="230">
        <f>SUM(B1080:B1085)</f>
        <v>38000</v>
      </c>
      <c r="C1086" s="15" t="s">
        <v>54</v>
      </c>
      <c r="D1086" s="15"/>
      <c r="E1086" s="15"/>
      <c r="F1086" s="22"/>
      <c r="G1086" s="22"/>
      <c r="H1086" s="46">
        <v>0</v>
      </c>
      <c r="I1086" s="67">
        <f t="shared" si="78"/>
        <v>71.02803738317758</v>
      </c>
      <c r="K1086" s="104">
        <v>535</v>
      </c>
    </row>
    <row r="1087" spans="1:11" ht="12.75">
      <c r="A1087" s="16"/>
      <c r="B1087" s="84"/>
      <c r="H1087" s="6">
        <f>H1086-B1087</f>
        <v>0</v>
      </c>
      <c r="I1087" s="26">
        <f t="shared" si="78"/>
        <v>0</v>
      </c>
      <c r="K1087" s="104">
        <v>535</v>
      </c>
    </row>
    <row r="1088" spans="1:11" ht="12.75">
      <c r="A1088" s="16"/>
      <c r="B1088" s="84"/>
      <c r="H1088" s="6">
        <v>0</v>
      </c>
      <c r="I1088" s="26">
        <f t="shared" si="78"/>
        <v>0</v>
      </c>
      <c r="K1088" s="104">
        <v>535</v>
      </c>
    </row>
    <row r="1089" spans="1:11" ht="12.75">
      <c r="A1089" s="16"/>
      <c r="B1089" s="84">
        <v>2000</v>
      </c>
      <c r="C1089" s="16" t="s">
        <v>58</v>
      </c>
      <c r="D1089" s="1" t="s">
        <v>434</v>
      </c>
      <c r="E1089" s="1" t="s">
        <v>63</v>
      </c>
      <c r="F1089" s="55" t="s">
        <v>453</v>
      </c>
      <c r="G1089" s="31" t="s">
        <v>218</v>
      </c>
      <c r="H1089" s="6">
        <f aca="true" t="shared" si="82" ref="H1089:H1096">H1088-B1089</f>
        <v>-2000</v>
      </c>
      <c r="I1089" s="26">
        <f t="shared" si="78"/>
        <v>3.7383177570093458</v>
      </c>
      <c r="K1089" s="104">
        <v>535</v>
      </c>
    </row>
    <row r="1090" spans="1:11" ht="12.75">
      <c r="A1090" s="16"/>
      <c r="B1090" s="84">
        <v>2000</v>
      </c>
      <c r="C1090" s="16" t="s">
        <v>58</v>
      </c>
      <c r="D1090" s="1" t="s">
        <v>434</v>
      </c>
      <c r="E1090" s="1" t="s">
        <v>63</v>
      </c>
      <c r="F1090" s="34" t="s">
        <v>453</v>
      </c>
      <c r="G1090" s="31" t="s">
        <v>220</v>
      </c>
      <c r="H1090" s="6">
        <f t="shared" si="82"/>
        <v>-4000</v>
      </c>
      <c r="I1090" s="26">
        <f t="shared" si="78"/>
        <v>3.7383177570093458</v>
      </c>
      <c r="K1090" s="104">
        <v>535</v>
      </c>
    </row>
    <row r="1091" spans="1:11" ht="12.75">
      <c r="A1091" s="16"/>
      <c r="B1091" s="84">
        <v>2000</v>
      </c>
      <c r="C1091" s="16" t="s">
        <v>58</v>
      </c>
      <c r="D1091" s="1" t="s">
        <v>434</v>
      </c>
      <c r="E1091" s="1" t="s">
        <v>63</v>
      </c>
      <c r="F1091" s="34" t="s">
        <v>453</v>
      </c>
      <c r="G1091" s="31" t="s">
        <v>256</v>
      </c>
      <c r="H1091" s="6">
        <f t="shared" si="82"/>
        <v>-6000</v>
      </c>
      <c r="I1091" s="26">
        <f t="shared" si="78"/>
        <v>3.7383177570093458</v>
      </c>
      <c r="K1091" s="104">
        <v>535</v>
      </c>
    </row>
    <row r="1092" spans="1:11" ht="12.75">
      <c r="A1092" s="16"/>
      <c r="B1092" s="84">
        <v>2000</v>
      </c>
      <c r="C1092" s="16" t="s">
        <v>58</v>
      </c>
      <c r="D1092" s="1" t="s">
        <v>434</v>
      </c>
      <c r="E1092" s="1" t="s">
        <v>63</v>
      </c>
      <c r="F1092" s="34" t="s">
        <v>453</v>
      </c>
      <c r="G1092" s="31" t="s">
        <v>258</v>
      </c>
      <c r="H1092" s="6">
        <f t="shared" si="82"/>
        <v>-8000</v>
      </c>
      <c r="I1092" s="26">
        <f t="shared" si="78"/>
        <v>3.7383177570093458</v>
      </c>
      <c r="K1092" s="104">
        <v>535</v>
      </c>
    </row>
    <row r="1093" spans="1:11" ht="12.75">
      <c r="A1093" s="16"/>
      <c r="B1093" s="84">
        <v>2000</v>
      </c>
      <c r="C1093" s="1" t="s">
        <v>58</v>
      </c>
      <c r="D1093" s="1" t="s">
        <v>434</v>
      </c>
      <c r="E1093" s="1" t="s">
        <v>194</v>
      </c>
      <c r="F1093" s="31" t="s">
        <v>456</v>
      </c>
      <c r="G1093" s="31" t="s">
        <v>218</v>
      </c>
      <c r="H1093" s="6">
        <f t="shared" si="82"/>
        <v>-10000</v>
      </c>
      <c r="I1093" s="26">
        <f t="shared" si="78"/>
        <v>3.7383177570093458</v>
      </c>
      <c r="K1093" s="104">
        <v>535</v>
      </c>
    </row>
    <row r="1094" spans="1:11" ht="12.75">
      <c r="A1094" s="16"/>
      <c r="B1094" s="84">
        <v>2000</v>
      </c>
      <c r="C1094" s="1" t="s">
        <v>58</v>
      </c>
      <c r="D1094" s="1" t="s">
        <v>434</v>
      </c>
      <c r="E1094" s="1" t="s">
        <v>194</v>
      </c>
      <c r="F1094" s="31" t="s">
        <v>456</v>
      </c>
      <c r="G1094" s="31" t="s">
        <v>220</v>
      </c>
      <c r="H1094" s="6">
        <f t="shared" si="82"/>
        <v>-12000</v>
      </c>
      <c r="I1094" s="26">
        <f t="shared" si="78"/>
        <v>3.7383177570093458</v>
      </c>
      <c r="K1094" s="104">
        <v>535</v>
      </c>
    </row>
    <row r="1095" spans="1:11" ht="12.75">
      <c r="A1095" s="16"/>
      <c r="B1095" s="84">
        <v>2000</v>
      </c>
      <c r="C1095" s="1" t="s">
        <v>58</v>
      </c>
      <c r="D1095" s="1" t="s">
        <v>434</v>
      </c>
      <c r="E1095" s="1" t="s">
        <v>194</v>
      </c>
      <c r="F1095" s="31" t="s">
        <v>456</v>
      </c>
      <c r="G1095" s="31" t="s">
        <v>256</v>
      </c>
      <c r="H1095" s="6">
        <f t="shared" si="82"/>
        <v>-14000</v>
      </c>
      <c r="I1095" s="26">
        <f t="shared" si="78"/>
        <v>3.7383177570093458</v>
      </c>
      <c r="K1095" s="104">
        <v>535</v>
      </c>
    </row>
    <row r="1096" spans="1:11" ht="12.75">
      <c r="A1096" s="16"/>
      <c r="B1096" s="84">
        <v>2000</v>
      </c>
      <c r="C1096" s="1" t="s">
        <v>58</v>
      </c>
      <c r="D1096" s="1" t="s">
        <v>434</v>
      </c>
      <c r="E1096" s="1" t="s">
        <v>194</v>
      </c>
      <c r="F1096" s="31" t="s">
        <v>456</v>
      </c>
      <c r="G1096" s="31" t="s">
        <v>258</v>
      </c>
      <c r="H1096" s="6">
        <f t="shared" si="82"/>
        <v>-16000</v>
      </c>
      <c r="I1096" s="26">
        <f t="shared" si="78"/>
        <v>3.7383177570093458</v>
      </c>
      <c r="K1096" s="104">
        <v>535</v>
      </c>
    </row>
    <row r="1097" spans="1:11" s="68" customFormat="1" ht="12.75">
      <c r="A1097" s="16"/>
      <c r="B1097" s="230">
        <f>SUM(B1089:B1096)</f>
        <v>16000</v>
      </c>
      <c r="C1097" s="15" t="s">
        <v>58</v>
      </c>
      <c r="D1097" s="15"/>
      <c r="E1097" s="15"/>
      <c r="F1097" s="22"/>
      <c r="G1097" s="22"/>
      <c r="H1097" s="46">
        <v>0</v>
      </c>
      <c r="I1097" s="67">
        <f t="shared" si="78"/>
        <v>29.906542056074766</v>
      </c>
      <c r="K1097" s="104">
        <v>535</v>
      </c>
    </row>
    <row r="1098" spans="1:11" ht="12.75">
      <c r="A1098" s="16"/>
      <c r="B1098" s="237"/>
      <c r="C1098" s="16"/>
      <c r="D1098" s="16"/>
      <c r="E1098" s="16"/>
      <c r="F1098" s="34"/>
      <c r="G1098" s="34"/>
      <c r="H1098" s="6">
        <f>H1097-B1098</f>
        <v>0</v>
      </c>
      <c r="I1098" s="26">
        <f t="shared" si="78"/>
        <v>0</v>
      </c>
      <c r="K1098" s="104">
        <v>535</v>
      </c>
    </row>
    <row r="1099" spans="1:11" ht="12.75">
      <c r="A1099" s="16"/>
      <c r="B1099" s="237"/>
      <c r="C1099" s="16"/>
      <c r="D1099" s="16"/>
      <c r="E1099" s="16"/>
      <c r="F1099" s="34"/>
      <c r="G1099" s="34"/>
      <c r="H1099" s="6">
        <f>H1098-B1099</f>
        <v>0</v>
      </c>
      <c r="I1099" s="26">
        <f t="shared" si="78"/>
        <v>0</v>
      </c>
      <c r="K1099" s="104">
        <v>535</v>
      </c>
    </row>
    <row r="1100" spans="1:11" ht="12.75">
      <c r="A1100" s="16"/>
      <c r="B1100" s="84">
        <v>1900</v>
      </c>
      <c r="C1100" s="16" t="s">
        <v>968</v>
      </c>
      <c r="D1100" s="16" t="s">
        <v>435</v>
      </c>
      <c r="E1100" s="16" t="s">
        <v>124</v>
      </c>
      <c r="F1100" s="31" t="s">
        <v>462</v>
      </c>
      <c r="G1100" s="31" t="s">
        <v>218</v>
      </c>
      <c r="H1100" s="6">
        <f>H1099-B1100</f>
        <v>-1900</v>
      </c>
      <c r="I1100" s="26">
        <f t="shared" si="78"/>
        <v>3.5514018691588785</v>
      </c>
      <c r="K1100" s="104">
        <v>535</v>
      </c>
    </row>
    <row r="1101" spans="1:11" s="68" customFormat="1" ht="12.75">
      <c r="A1101" s="16"/>
      <c r="B1101" s="230">
        <f>SUM(B1100)</f>
        <v>1900</v>
      </c>
      <c r="C1101" s="15"/>
      <c r="D1101" s="15"/>
      <c r="E1101" s="15" t="s">
        <v>124</v>
      </c>
      <c r="F1101" s="22"/>
      <c r="G1101" s="22"/>
      <c r="H1101" s="46">
        <v>0</v>
      </c>
      <c r="I1101" s="67">
        <f t="shared" si="78"/>
        <v>3.5514018691588785</v>
      </c>
      <c r="K1101" s="104">
        <v>535</v>
      </c>
    </row>
    <row r="1102" spans="1:11" ht="12.75">
      <c r="A1102" s="16"/>
      <c r="B1102" s="84"/>
      <c r="D1102" s="16"/>
      <c r="E1102" s="16"/>
      <c r="H1102" s="6">
        <f>H1101-B1102</f>
        <v>0</v>
      </c>
      <c r="I1102" s="26">
        <f t="shared" si="78"/>
        <v>0</v>
      </c>
      <c r="K1102" s="104">
        <v>535</v>
      </c>
    </row>
    <row r="1103" spans="1:11" ht="12.75">
      <c r="A1103" s="16"/>
      <c r="B1103" s="84"/>
      <c r="H1103" s="6">
        <v>0</v>
      </c>
      <c r="I1103" s="26">
        <f t="shared" si="78"/>
        <v>0</v>
      </c>
      <c r="K1103" s="104">
        <v>535</v>
      </c>
    </row>
    <row r="1104" spans="1:11" ht="12.75">
      <c r="A1104" s="16"/>
      <c r="B1104" s="84">
        <v>30000</v>
      </c>
      <c r="C1104" s="16" t="s">
        <v>463</v>
      </c>
      <c r="D1104" s="1" t="s">
        <v>434</v>
      </c>
      <c r="E1104" s="1" t="s">
        <v>464</v>
      </c>
      <c r="F1104" s="55" t="s">
        <v>465</v>
      </c>
      <c r="G1104" s="31" t="s">
        <v>256</v>
      </c>
      <c r="H1104" s="6">
        <f>H1103-B1104</f>
        <v>-30000</v>
      </c>
      <c r="I1104" s="26">
        <f t="shared" si="78"/>
        <v>56.074766355140184</v>
      </c>
      <c r="K1104" s="104">
        <v>535</v>
      </c>
    </row>
    <row r="1105" spans="1:11" ht="12.75">
      <c r="A1105" s="16"/>
      <c r="B1105" s="84">
        <v>70000</v>
      </c>
      <c r="C1105" s="16" t="s">
        <v>466</v>
      </c>
      <c r="D1105" s="1" t="s">
        <v>434</v>
      </c>
      <c r="E1105" s="1" t="s">
        <v>464</v>
      </c>
      <c r="F1105" s="55" t="s">
        <v>467</v>
      </c>
      <c r="G1105" s="31" t="s">
        <v>256</v>
      </c>
      <c r="H1105" s="6">
        <f>H1104-B1105</f>
        <v>-100000</v>
      </c>
      <c r="I1105" s="26">
        <f t="shared" si="78"/>
        <v>130.84112149532712</v>
      </c>
      <c r="K1105" s="104">
        <v>535</v>
      </c>
    </row>
    <row r="1106" spans="1:11" s="68" customFormat="1" ht="12.75">
      <c r="A1106" s="16"/>
      <c r="B1106" s="230">
        <f>SUM(B1104:B1105)</f>
        <v>100000</v>
      </c>
      <c r="C1106" s="15"/>
      <c r="D1106" s="15"/>
      <c r="E1106" s="15"/>
      <c r="F1106" s="22"/>
      <c r="G1106" s="22"/>
      <c r="H1106" s="46">
        <v>0</v>
      </c>
      <c r="I1106" s="67">
        <f t="shared" si="78"/>
        <v>186.9158878504673</v>
      </c>
      <c r="K1106" s="104">
        <v>535</v>
      </c>
    </row>
    <row r="1107" spans="1:11" ht="12.75">
      <c r="A1107" s="16"/>
      <c r="B1107" s="237"/>
      <c r="C1107" s="16"/>
      <c r="D1107" s="16"/>
      <c r="E1107" s="16"/>
      <c r="F1107" s="34"/>
      <c r="G1107" s="34"/>
      <c r="H1107" s="6">
        <f>H1106-B1107</f>
        <v>0</v>
      </c>
      <c r="I1107" s="26">
        <f aca="true" t="shared" si="83" ref="I1107:I1151">+B1107/K1107</f>
        <v>0</v>
      </c>
      <c r="K1107" s="104">
        <v>535</v>
      </c>
    </row>
    <row r="1108" spans="1:11" ht="12.75">
      <c r="A1108" s="16"/>
      <c r="B1108" s="237"/>
      <c r="C1108" s="16"/>
      <c r="D1108" s="16"/>
      <c r="E1108" s="16"/>
      <c r="F1108" s="34"/>
      <c r="G1108" s="34"/>
      <c r="H1108" s="6">
        <f>H1107-B1108</f>
        <v>0</v>
      </c>
      <c r="I1108" s="26">
        <f t="shared" si="83"/>
        <v>0</v>
      </c>
      <c r="K1108" s="104">
        <v>535</v>
      </c>
    </row>
    <row r="1109" spans="1:11" ht="12.75">
      <c r="A1109" s="16"/>
      <c r="B1109" s="237"/>
      <c r="C1109" s="16"/>
      <c r="D1109" s="16"/>
      <c r="E1109" s="16"/>
      <c r="F1109" s="34"/>
      <c r="G1109" s="34"/>
      <c r="H1109" s="6">
        <v>0</v>
      </c>
      <c r="I1109" s="26">
        <f t="shared" si="83"/>
        <v>0</v>
      </c>
      <c r="K1109" s="104">
        <v>535</v>
      </c>
    </row>
    <row r="1110" spans="1:11" s="68" customFormat="1" ht="12.75">
      <c r="A1110" s="16"/>
      <c r="B1110" s="230">
        <f>+B1119+B1127+B1135+B1141+B1146+B1150</f>
        <v>109950</v>
      </c>
      <c r="C1110" s="47" t="s">
        <v>385</v>
      </c>
      <c r="D1110" s="48" t="s">
        <v>961</v>
      </c>
      <c r="E1110" s="47" t="s">
        <v>366</v>
      </c>
      <c r="F1110" s="22"/>
      <c r="G1110" s="22"/>
      <c r="H1110" s="46">
        <f>H1109-B1110</f>
        <v>-109950</v>
      </c>
      <c r="I1110" s="67">
        <f t="shared" si="83"/>
        <v>205.51401869158877</v>
      </c>
      <c r="K1110" s="104">
        <v>535</v>
      </c>
    </row>
    <row r="1111" spans="1:11" ht="12.75">
      <c r="A1111" s="16"/>
      <c r="B1111" s="237"/>
      <c r="C1111" s="16"/>
      <c r="D1111" s="16"/>
      <c r="E1111" s="16"/>
      <c r="F1111" s="34"/>
      <c r="G1111" s="34"/>
      <c r="H1111" s="6">
        <v>0</v>
      </c>
      <c r="I1111" s="26">
        <f t="shared" si="83"/>
        <v>0</v>
      </c>
      <c r="K1111" s="104">
        <v>535</v>
      </c>
    </row>
    <row r="1112" spans="1:11" ht="12.75">
      <c r="A1112" s="16"/>
      <c r="B1112" s="237"/>
      <c r="C1112" s="16"/>
      <c r="D1112" s="16"/>
      <c r="E1112" s="16"/>
      <c r="F1112" s="34"/>
      <c r="G1112" s="34"/>
      <c r="H1112" s="6">
        <f aca="true" t="shared" si="84" ref="H1112:H1118">H1111-B1112</f>
        <v>0</v>
      </c>
      <c r="I1112" s="26">
        <f t="shared" si="83"/>
        <v>0</v>
      </c>
      <c r="K1112" s="104">
        <v>535</v>
      </c>
    </row>
    <row r="1113" spans="1:11" ht="12.75">
      <c r="A1113" s="16"/>
      <c r="B1113" s="84">
        <v>2000</v>
      </c>
      <c r="C1113" s="1" t="s">
        <v>31</v>
      </c>
      <c r="D1113" s="1" t="s">
        <v>435</v>
      </c>
      <c r="E1113" s="1" t="s">
        <v>92</v>
      </c>
      <c r="F1113" s="55" t="s">
        <v>468</v>
      </c>
      <c r="G1113" s="31" t="s">
        <v>164</v>
      </c>
      <c r="H1113" s="6">
        <f t="shared" si="84"/>
        <v>-2000</v>
      </c>
      <c r="I1113" s="26">
        <f t="shared" si="83"/>
        <v>3.7383177570093458</v>
      </c>
      <c r="K1113" s="104">
        <v>535</v>
      </c>
    </row>
    <row r="1114" spans="1:11" ht="12.75">
      <c r="A1114" s="16"/>
      <c r="B1114" s="84">
        <v>5000</v>
      </c>
      <c r="C1114" s="1" t="s">
        <v>31</v>
      </c>
      <c r="D1114" s="1" t="s">
        <v>435</v>
      </c>
      <c r="E1114" s="1" t="s">
        <v>36</v>
      </c>
      <c r="F1114" s="55" t="s">
        <v>469</v>
      </c>
      <c r="G1114" s="31" t="s">
        <v>164</v>
      </c>
      <c r="H1114" s="6">
        <f t="shared" si="84"/>
        <v>-7000</v>
      </c>
      <c r="I1114" s="26">
        <f t="shared" si="83"/>
        <v>9.345794392523365</v>
      </c>
      <c r="K1114" s="104">
        <v>535</v>
      </c>
    </row>
    <row r="1115" spans="1:11" ht="12.75">
      <c r="A1115" s="16"/>
      <c r="B1115" s="84">
        <v>5000</v>
      </c>
      <c r="C1115" s="1" t="s">
        <v>31</v>
      </c>
      <c r="D1115" s="1" t="s">
        <v>435</v>
      </c>
      <c r="E1115" s="1" t="s">
        <v>92</v>
      </c>
      <c r="F1115" s="55" t="s">
        <v>470</v>
      </c>
      <c r="G1115" s="31" t="s">
        <v>165</v>
      </c>
      <c r="H1115" s="6">
        <f t="shared" si="84"/>
        <v>-12000</v>
      </c>
      <c r="I1115" s="26">
        <f t="shared" si="83"/>
        <v>9.345794392523365</v>
      </c>
      <c r="K1115" s="104">
        <v>535</v>
      </c>
    </row>
    <row r="1116" spans="1:11" ht="12.75">
      <c r="A1116" s="16"/>
      <c r="B1116" s="84">
        <v>11000</v>
      </c>
      <c r="C1116" s="1" t="s">
        <v>31</v>
      </c>
      <c r="D1116" s="1" t="s">
        <v>435</v>
      </c>
      <c r="E1116" s="1" t="s">
        <v>36</v>
      </c>
      <c r="F1116" s="55" t="s">
        <v>471</v>
      </c>
      <c r="G1116" s="31" t="s">
        <v>165</v>
      </c>
      <c r="H1116" s="6">
        <f t="shared" si="84"/>
        <v>-23000</v>
      </c>
      <c r="I1116" s="26">
        <f t="shared" si="83"/>
        <v>20.560747663551403</v>
      </c>
      <c r="K1116" s="104">
        <v>535</v>
      </c>
    </row>
    <row r="1117" spans="1:11" ht="12.75">
      <c r="A1117" s="16"/>
      <c r="B1117" s="84">
        <v>3000</v>
      </c>
      <c r="C1117" s="1" t="s">
        <v>14</v>
      </c>
      <c r="D1117" s="1" t="s">
        <v>435</v>
      </c>
      <c r="E1117" s="1" t="s">
        <v>373</v>
      </c>
      <c r="F1117" s="31" t="s">
        <v>472</v>
      </c>
      <c r="G1117" s="31" t="s">
        <v>164</v>
      </c>
      <c r="H1117" s="6">
        <f t="shared" si="84"/>
        <v>-26000</v>
      </c>
      <c r="I1117" s="26">
        <f t="shared" si="83"/>
        <v>5.607476635514018</v>
      </c>
      <c r="K1117" s="104">
        <v>535</v>
      </c>
    </row>
    <row r="1118" spans="1:11" ht="12.75">
      <c r="A1118" s="16"/>
      <c r="B1118" s="84">
        <v>2000</v>
      </c>
      <c r="C1118" s="1" t="s">
        <v>14</v>
      </c>
      <c r="D1118" s="1" t="s">
        <v>435</v>
      </c>
      <c r="E1118" s="1" t="s">
        <v>373</v>
      </c>
      <c r="F1118" s="31" t="s">
        <v>473</v>
      </c>
      <c r="G1118" s="31" t="s">
        <v>165</v>
      </c>
      <c r="H1118" s="6">
        <f t="shared" si="84"/>
        <v>-28000</v>
      </c>
      <c r="I1118" s="26">
        <f t="shared" si="83"/>
        <v>3.7383177570093458</v>
      </c>
      <c r="K1118" s="104">
        <v>535</v>
      </c>
    </row>
    <row r="1119" spans="1:11" s="68" customFormat="1" ht="12.75">
      <c r="A1119" s="16"/>
      <c r="B1119" s="230">
        <f>SUM(B1113:B1118)</f>
        <v>28000</v>
      </c>
      <c r="C1119" s="15" t="s">
        <v>31</v>
      </c>
      <c r="D1119" s="15"/>
      <c r="E1119" s="15"/>
      <c r="F1119" s="22"/>
      <c r="G1119" s="22"/>
      <c r="H1119" s="46">
        <v>0</v>
      </c>
      <c r="I1119" s="67">
        <f t="shared" si="83"/>
        <v>52.33644859813084</v>
      </c>
      <c r="K1119" s="104">
        <v>535</v>
      </c>
    </row>
    <row r="1120" spans="1:11" ht="12.75">
      <c r="A1120" s="16"/>
      <c r="B1120" s="237"/>
      <c r="C1120" s="16"/>
      <c r="D1120" s="16"/>
      <c r="E1120" s="16"/>
      <c r="F1120" s="34"/>
      <c r="G1120" s="34"/>
      <c r="H1120" s="6">
        <f aca="true" t="shared" si="85" ref="H1120:H1126">H1119-B1120</f>
        <v>0</v>
      </c>
      <c r="I1120" s="26">
        <f t="shared" si="83"/>
        <v>0</v>
      </c>
      <c r="K1120" s="104">
        <v>535</v>
      </c>
    </row>
    <row r="1121" spans="1:11" ht="12.75">
      <c r="A1121" s="16"/>
      <c r="B1121" s="237"/>
      <c r="C1121" s="16"/>
      <c r="D1121" s="16"/>
      <c r="E1121" s="16"/>
      <c r="F1121" s="34"/>
      <c r="G1121" s="34"/>
      <c r="H1121" s="6">
        <f t="shared" si="85"/>
        <v>0</v>
      </c>
      <c r="I1121" s="26">
        <f t="shared" si="83"/>
        <v>0</v>
      </c>
      <c r="K1121" s="104">
        <v>535</v>
      </c>
    </row>
    <row r="1122" spans="1:11" ht="12.75">
      <c r="A1122" s="16"/>
      <c r="B1122" s="237">
        <v>1200</v>
      </c>
      <c r="C1122" s="16" t="s">
        <v>380</v>
      </c>
      <c r="D1122" s="16" t="s">
        <v>434</v>
      </c>
      <c r="E1122" s="16" t="s">
        <v>63</v>
      </c>
      <c r="F1122" s="55" t="s">
        <v>474</v>
      </c>
      <c r="G1122" s="31" t="s">
        <v>165</v>
      </c>
      <c r="H1122" s="6">
        <f t="shared" si="85"/>
        <v>-1200</v>
      </c>
      <c r="I1122" s="26">
        <f t="shared" si="83"/>
        <v>2.2429906542056073</v>
      </c>
      <c r="K1122" s="104">
        <v>535</v>
      </c>
    </row>
    <row r="1123" spans="1:11" ht="12.75">
      <c r="A1123" s="16"/>
      <c r="B1123" s="237">
        <v>1200</v>
      </c>
      <c r="C1123" s="16" t="s">
        <v>382</v>
      </c>
      <c r="D1123" s="16" t="s">
        <v>434</v>
      </c>
      <c r="E1123" s="16" t="s">
        <v>63</v>
      </c>
      <c r="F1123" s="55" t="s">
        <v>474</v>
      </c>
      <c r="G1123" s="31" t="s">
        <v>165</v>
      </c>
      <c r="H1123" s="6">
        <f t="shared" si="85"/>
        <v>-2400</v>
      </c>
      <c r="I1123" s="26">
        <f t="shared" si="83"/>
        <v>2.2429906542056073</v>
      </c>
      <c r="K1123" s="104">
        <v>535</v>
      </c>
    </row>
    <row r="1124" spans="1:11" ht="12.75">
      <c r="A1124" s="16"/>
      <c r="B1124" s="84">
        <v>5000</v>
      </c>
      <c r="C1124" s="1" t="s">
        <v>375</v>
      </c>
      <c r="D1124" s="16" t="s">
        <v>435</v>
      </c>
      <c r="E1124" s="1" t="s">
        <v>95</v>
      </c>
      <c r="F1124" s="31" t="s">
        <v>391</v>
      </c>
      <c r="G1124" s="31" t="s">
        <v>164</v>
      </c>
      <c r="H1124" s="6">
        <f t="shared" si="85"/>
        <v>-7400</v>
      </c>
      <c r="I1124" s="26">
        <f t="shared" si="83"/>
        <v>9.345794392523365</v>
      </c>
      <c r="K1124" s="104">
        <v>535</v>
      </c>
    </row>
    <row r="1125" spans="1:11" ht="12.75">
      <c r="A1125" s="16"/>
      <c r="B1125" s="84">
        <v>1350</v>
      </c>
      <c r="C1125" s="1" t="s">
        <v>377</v>
      </c>
      <c r="D1125" s="16" t="s">
        <v>435</v>
      </c>
      <c r="E1125" s="1" t="s">
        <v>95</v>
      </c>
      <c r="F1125" s="31" t="s">
        <v>392</v>
      </c>
      <c r="G1125" s="31" t="s">
        <v>393</v>
      </c>
      <c r="H1125" s="6">
        <f t="shared" si="85"/>
        <v>-8750</v>
      </c>
      <c r="I1125" s="26">
        <f t="shared" si="83"/>
        <v>2.5233644859813085</v>
      </c>
      <c r="K1125" s="104">
        <v>535</v>
      </c>
    </row>
    <row r="1126" spans="1:11" ht="12.75">
      <c r="A1126" s="16"/>
      <c r="B1126" s="84">
        <v>3000</v>
      </c>
      <c r="C1126" s="1" t="s">
        <v>379</v>
      </c>
      <c r="D1126" s="16" t="s">
        <v>435</v>
      </c>
      <c r="E1126" s="1" t="s">
        <v>95</v>
      </c>
      <c r="F1126" s="31" t="s">
        <v>392</v>
      </c>
      <c r="G1126" s="31" t="s">
        <v>165</v>
      </c>
      <c r="H1126" s="6">
        <f t="shared" si="85"/>
        <v>-11750</v>
      </c>
      <c r="I1126" s="26">
        <f t="shared" si="83"/>
        <v>5.607476635514018</v>
      </c>
      <c r="K1126" s="104">
        <v>535</v>
      </c>
    </row>
    <row r="1127" spans="1:11" s="68" customFormat="1" ht="12.75">
      <c r="A1127" s="16"/>
      <c r="B1127" s="230">
        <f>SUM(B1122:B1126)</f>
        <v>11750</v>
      </c>
      <c r="C1127" s="15" t="s">
        <v>50</v>
      </c>
      <c r="D1127" s="15"/>
      <c r="E1127" s="15"/>
      <c r="F1127" s="22"/>
      <c r="G1127" s="22"/>
      <c r="H1127" s="46">
        <v>0</v>
      </c>
      <c r="I1127" s="67">
        <f t="shared" si="83"/>
        <v>21.962616822429908</v>
      </c>
      <c r="K1127" s="104">
        <v>535</v>
      </c>
    </row>
    <row r="1128" spans="1:11" ht="12.75">
      <c r="A1128" s="16"/>
      <c r="B1128" s="237"/>
      <c r="C1128" s="16"/>
      <c r="D1128" s="16"/>
      <c r="E1128" s="16"/>
      <c r="F1128" s="34"/>
      <c r="G1128" s="34"/>
      <c r="H1128" s="6">
        <f aca="true" t="shared" si="86" ref="H1128:H1134">H1127-B1128</f>
        <v>0</v>
      </c>
      <c r="I1128" s="26">
        <f t="shared" si="83"/>
        <v>0</v>
      </c>
      <c r="K1128" s="104">
        <v>535</v>
      </c>
    </row>
    <row r="1129" spans="1:11" ht="12.75">
      <c r="A1129" s="16"/>
      <c r="B1129" s="237"/>
      <c r="C1129" s="16"/>
      <c r="D1129" s="16"/>
      <c r="E1129" s="16"/>
      <c r="F1129" s="34"/>
      <c r="G1129" s="34"/>
      <c r="H1129" s="6">
        <f t="shared" si="86"/>
        <v>0</v>
      </c>
      <c r="I1129" s="26">
        <f t="shared" si="83"/>
        <v>0</v>
      </c>
      <c r="K1129" s="104">
        <v>535</v>
      </c>
    </row>
    <row r="1130" spans="1:11" ht="12.75">
      <c r="A1130" s="16"/>
      <c r="B1130" s="237">
        <v>600</v>
      </c>
      <c r="C1130" s="16" t="s">
        <v>51</v>
      </c>
      <c r="D1130" s="16" t="s">
        <v>434</v>
      </c>
      <c r="E1130" s="16" t="s">
        <v>52</v>
      </c>
      <c r="F1130" s="55" t="s">
        <v>474</v>
      </c>
      <c r="G1130" s="31" t="s">
        <v>165</v>
      </c>
      <c r="H1130" s="6">
        <f t="shared" si="86"/>
        <v>-600</v>
      </c>
      <c r="I1130" s="26">
        <f t="shared" si="83"/>
        <v>1.1214953271028036</v>
      </c>
      <c r="K1130" s="104">
        <v>535</v>
      </c>
    </row>
    <row r="1131" spans="1:11" ht="12.75">
      <c r="A1131" s="16"/>
      <c r="B1131" s="84">
        <v>400</v>
      </c>
      <c r="C1131" s="1" t="s">
        <v>51</v>
      </c>
      <c r="D1131" s="1" t="s">
        <v>435</v>
      </c>
      <c r="E1131" s="1" t="s">
        <v>52</v>
      </c>
      <c r="F1131" s="62" t="s">
        <v>475</v>
      </c>
      <c r="G1131" s="31" t="s">
        <v>164</v>
      </c>
      <c r="H1131" s="6">
        <f t="shared" si="86"/>
        <v>-1000</v>
      </c>
      <c r="I1131" s="26">
        <f t="shared" si="83"/>
        <v>0.7476635514018691</v>
      </c>
      <c r="K1131" s="104">
        <v>535</v>
      </c>
    </row>
    <row r="1132" spans="1:11" ht="12.75">
      <c r="A1132" s="16"/>
      <c r="B1132" s="84">
        <v>300</v>
      </c>
      <c r="C1132" s="1" t="s">
        <v>51</v>
      </c>
      <c r="D1132" s="1" t="s">
        <v>435</v>
      </c>
      <c r="E1132" s="1" t="s">
        <v>52</v>
      </c>
      <c r="F1132" s="62" t="s">
        <v>475</v>
      </c>
      <c r="G1132" s="31" t="s">
        <v>165</v>
      </c>
      <c r="H1132" s="6">
        <f t="shared" si="86"/>
        <v>-1300</v>
      </c>
      <c r="I1132" s="26">
        <f t="shared" si="83"/>
        <v>0.5607476635514018</v>
      </c>
      <c r="K1132" s="104">
        <v>535</v>
      </c>
    </row>
    <row r="1133" spans="1:11" ht="12.75">
      <c r="A1133" s="16"/>
      <c r="B1133" s="84">
        <v>1500</v>
      </c>
      <c r="C1133" s="1" t="s">
        <v>51</v>
      </c>
      <c r="D1133" s="16" t="s">
        <v>435</v>
      </c>
      <c r="E1133" s="16" t="s">
        <v>52</v>
      </c>
      <c r="F1133" s="62" t="s">
        <v>475</v>
      </c>
      <c r="G1133" s="31" t="s">
        <v>165</v>
      </c>
      <c r="H1133" s="6">
        <f t="shared" si="86"/>
        <v>-2800</v>
      </c>
      <c r="I1133" s="26">
        <f t="shared" si="83"/>
        <v>2.803738317757009</v>
      </c>
      <c r="K1133" s="104">
        <v>535</v>
      </c>
    </row>
    <row r="1134" spans="1:11" ht="12.75">
      <c r="A1134" s="16"/>
      <c r="B1134" s="84">
        <v>600</v>
      </c>
      <c r="C1134" s="1" t="s">
        <v>51</v>
      </c>
      <c r="D1134" s="16" t="s">
        <v>435</v>
      </c>
      <c r="E1134" s="16" t="s">
        <v>52</v>
      </c>
      <c r="F1134" s="62" t="s">
        <v>475</v>
      </c>
      <c r="G1134" s="31" t="s">
        <v>401</v>
      </c>
      <c r="H1134" s="6">
        <f t="shared" si="86"/>
        <v>-3400</v>
      </c>
      <c r="I1134" s="26">
        <f t="shared" si="83"/>
        <v>1.1214953271028036</v>
      </c>
      <c r="K1134" s="104">
        <v>535</v>
      </c>
    </row>
    <row r="1135" spans="1:11" s="68" customFormat="1" ht="12.75">
      <c r="A1135" s="16"/>
      <c r="B1135" s="230">
        <f>SUM(B1130:B1134)</f>
        <v>3400</v>
      </c>
      <c r="C1135" s="15"/>
      <c r="D1135" s="15"/>
      <c r="E1135" s="15" t="s">
        <v>52</v>
      </c>
      <c r="F1135" s="22"/>
      <c r="G1135" s="22"/>
      <c r="H1135" s="46">
        <v>0</v>
      </c>
      <c r="I1135" s="67">
        <f t="shared" si="83"/>
        <v>6.355140186915888</v>
      </c>
      <c r="K1135" s="104">
        <v>535</v>
      </c>
    </row>
    <row r="1136" spans="1:11" ht="12.75">
      <c r="A1136" s="16"/>
      <c r="B1136" s="237"/>
      <c r="C1136" s="16"/>
      <c r="D1136" s="16"/>
      <c r="E1136" s="16"/>
      <c r="F1136" s="34"/>
      <c r="G1136" s="34"/>
      <c r="H1136" s="6">
        <f>H1135-B1136</f>
        <v>0</v>
      </c>
      <c r="I1136" s="26">
        <f t="shared" si="83"/>
        <v>0</v>
      </c>
      <c r="K1136" s="104">
        <v>535</v>
      </c>
    </row>
    <row r="1137" spans="1:11" ht="12.75">
      <c r="A1137" s="16"/>
      <c r="B1137" s="237"/>
      <c r="C1137" s="16"/>
      <c r="D1137" s="16"/>
      <c r="E1137" s="16"/>
      <c r="F1137" s="34"/>
      <c r="G1137" s="34"/>
      <c r="H1137" s="6">
        <f>H1136-B1137</f>
        <v>0</v>
      </c>
      <c r="I1137" s="26">
        <f t="shared" si="83"/>
        <v>0</v>
      </c>
      <c r="K1137" s="104">
        <v>535</v>
      </c>
    </row>
    <row r="1138" spans="1:11" ht="12.75">
      <c r="A1138" s="16"/>
      <c r="B1138" s="84">
        <v>2000</v>
      </c>
      <c r="C1138" s="1" t="s">
        <v>58</v>
      </c>
      <c r="D1138" s="1" t="s">
        <v>435</v>
      </c>
      <c r="E1138" s="1" t="s">
        <v>194</v>
      </c>
      <c r="F1138" s="62" t="s">
        <v>475</v>
      </c>
      <c r="G1138" s="31" t="s">
        <v>164</v>
      </c>
      <c r="H1138" s="6">
        <f>H1137-B1138</f>
        <v>-2000</v>
      </c>
      <c r="I1138" s="26">
        <f t="shared" si="83"/>
        <v>3.7383177570093458</v>
      </c>
      <c r="K1138" s="104">
        <v>535</v>
      </c>
    </row>
    <row r="1139" spans="1:11" ht="12.75">
      <c r="A1139" s="16"/>
      <c r="B1139" s="84">
        <v>2000</v>
      </c>
      <c r="C1139" s="1" t="s">
        <v>58</v>
      </c>
      <c r="D1139" s="16" t="s">
        <v>435</v>
      </c>
      <c r="E1139" s="16" t="s">
        <v>194</v>
      </c>
      <c r="F1139" s="62" t="s">
        <v>475</v>
      </c>
      <c r="G1139" s="31" t="s">
        <v>165</v>
      </c>
      <c r="H1139" s="6">
        <f>H1138-B1139</f>
        <v>-4000</v>
      </c>
      <c r="I1139" s="26">
        <f t="shared" si="83"/>
        <v>3.7383177570093458</v>
      </c>
      <c r="K1139" s="104">
        <v>535</v>
      </c>
    </row>
    <row r="1140" spans="1:11" ht="12.75">
      <c r="A1140" s="16"/>
      <c r="B1140" s="237">
        <v>2000</v>
      </c>
      <c r="C1140" s="16" t="s">
        <v>58</v>
      </c>
      <c r="D1140" s="16" t="s">
        <v>435</v>
      </c>
      <c r="E1140" s="16" t="s">
        <v>63</v>
      </c>
      <c r="F1140" s="55" t="s">
        <v>474</v>
      </c>
      <c r="G1140" s="31" t="s">
        <v>165</v>
      </c>
      <c r="H1140" s="6">
        <f>H1139-B1140</f>
        <v>-6000</v>
      </c>
      <c r="I1140" s="26">
        <f t="shared" si="83"/>
        <v>3.7383177570093458</v>
      </c>
      <c r="K1140" s="104">
        <v>535</v>
      </c>
    </row>
    <row r="1141" spans="1:11" s="68" customFormat="1" ht="12.75">
      <c r="A1141" s="16"/>
      <c r="B1141" s="230">
        <f>SUM(B1138:B1140)</f>
        <v>6000</v>
      </c>
      <c r="C1141" s="15" t="s">
        <v>58</v>
      </c>
      <c r="D1141" s="15"/>
      <c r="E1141" s="15"/>
      <c r="F1141" s="57"/>
      <c r="G1141" s="22"/>
      <c r="H1141" s="46">
        <v>0</v>
      </c>
      <c r="I1141" s="67">
        <f t="shared" si="83"/>
        <v>11.214953271028037</v>
      </c>
      <c r="K1141" s="104">
        <v>535</v>
      </c>
    </row>
    <row r="1142" spans="1:11" ht="12.75">
      <c r="A1142" s="16"/>
      <c r="B1142" s="237"/>
      <c r="C1142" s="16"/>
      <c r="D1142" s="16"/>
      <c r="E1142" s="16"/>
      <c r="F1142" s="55"/>
      <c r="H1142" s="6">
        <f>H1141-B1142</f>
        <v>0</v>
      </c>
      <c r="I1142" s="26">
        <f t="shared" si="83"/>
        <v>0</v>
      </c>
      <c r="K1142" s="104">
        <v>535</v>
      </c>
    </row>
    <row r="1143" spans="1:11" ht="12.75">
      <c r="A1143" s="16"/>
      <c r="B1143" s="237"/>
      <c r="C1143" s="16"/>
      <c r="D1143" s="16"/>
      <c r="E1143" s="16"/>
      <c r="F1143" s="55"/>
      <c r="H1143" s="6">
        <f>H1142-B1143</f>
        <v>0</v>
      </c>
      <c r="I1143" s="26">
        <f t="shared" si="83"/>
        <v>0</v>
      </c>
      <c r="K1143" s="104">
        <v>535</v>
      </c>
    </row>
    <row r="1144" spans="1:11" ht="12.75">
      <c r="A1144" s="16"/>
      <c r="B1144" s="237">
        <v>50000</v>
      </c>
      <c r="C1144" s="16" t="s">
        <v>476</v>
      </c>
      <c r="D1144" s="16" t="s">
        <v>434</v>
      </c>
      <c r="E1144" s="16" t="s">
        <v>464</v>
      </c>
      <c r="F1144" s="55" t="s">
        <v>477</v>
      </c>
      <c r="G1144" s="31" t="s">
        <v>165</v>
      </c>
      <c r="H1144" s="6">
        <f>H1143-B1144</f>
        <v>-50000</v>
      </c>
      <c r="I1144" s="26">
        <f t="shared" si="83"/>
        <v>93.45794392523365</v>
      </c>
      <c r="K1144" s="104">
        <v>535</v>
      </c>
    </row>
    <row r="1145" spans="1:11" ht="12.75">
      <c r="A1145" s="16"/>
      <c r="B1145" s="237">
        <v>10000</v>
      </c>
      <c r="C1145" s="1" t="s">
        <v>478</v>
      </c>
      <c r="D1145" s="16" t="s">
        <v>435</v>
      </c>
      <c r="E1145" s="1" t="s">
        <v>464</v>
      </c>
      <c r="F1145" s="31" t="s">
        <v>392</v>
      </c>
      <c r="G1145" s="31" t="s">
        <v>165</v>
      </c>
      <c r="H1145" s="6">
        <f>H1144-B1145</f>
        <v>-60000</v>
      </c>
      <c r="I1145" s="26">
        <f t="shared" si="83"/>
        <v>18.69158878504673</v>
      </c>
      <c r="K1145" s="104">
        <v>535</v>
      </c>
    </row>
    <row r="1146" spans="1:11" s="68" customFormat="1" ht="12.75">
      <c r="A1146" s="16"/>
      <c r="B1146" s="230">
        <f>SUM(B1144:B1145)</f>
        <v>60000</v>
      </c>
      <c r="C1146" s="15"/>
      <c r="D1146" s="15"/>
      <c r="E1146" s="15" t="s">
        <v>464</v>
      </c>
      <c r="F1146" s="57"/>
      <c r="G1146" s="22"/>
      <c r="H1146" s="46">
        <v>0</v>
      </c>
      <c r="I1146" s="67">
        <f t="shared" si="83"/>
        <v>112.14953271028037</v>
      </c>
      <c r="K1146" s="104">
        <v>535</v>
      </c>
    </row>
    <row r="1147" spans="1:11" ht="12.75">
      <c r="A1147" s="16"/>
      <c r="B1147" s="237"/>
      <c r="C1147" s="16"/>
      <c r="D1147" s="16"/>
      <c r="E1147" s="16"/>
      <c r="F1147" s="55"/>
      <c r="H1147" s="6">
        <f>H1146-B1147</f>
        <v>0</v>
      </c>
      <c r="I1147" s="26">
        <f t="shared" si="83"/>
        <v>0</v>
      </c>
      <c r="K1147" s="104">
        <v>535</v>
      </c>
    </row>
    <row r="1148" spans="1:11" ht="12.75">
      <c r="A1148" s="16"/>
      <c r="B1148" s="237"/>
      <c r="C1148" s="16"/>
      <c r="D1148" s="16"/>
      <c r="E1148" s="16"/>
      <c r="F1148" s="55"/>
      <c r="H1148" s="6">
        <f>H1147-B1148</f>
        <v>0</v>
      </c>
      <c r="I1148" s="26">
        <f t="shared" si="83"/>
        <v>0</v>
      </c>
      <c r="K1148" s="104">
        <v>535</v>
      </c>
    </row>
    <row r="1149" spans="1:11" ht="12.75">
      <c r="A1149" s="16"/>
      <c r="B1149" s="84">
        <v>800</v>
      </c>
      <c r="C1149" s="1" t="s">
        <v>461</v>
      </c>
      <c r="D1149" s="16" t="s">
        <v>435</v>
      </c>
      <c r="E1149" s="16" t="s">
        <v>124</v>
      </c>
      <c r="F1149" s="62" t="s">
        <v>479</v>
      </c>
      <c r="G1149" s="31" t="s">
        <v>165</v>
      </c>
      <c r="H1149" s="6">
        <f>H1148-B1149</f>
        <v>-800</v>
      </c>
      <c r="I1149" s="26">
        <f t="shared" si="83"/>
        <v>1.4953271028037383</v>
      </c>
      <c r="K1149" s="104">
        <v>535</v>
      </c>
    </row>
    <row r="1150" spans="1:11" s="68" customFormat="1" ht="12.75">
      <c r="A1150" s="16"/>
      <c r="B1150" s="230">
        <v>800</v>
      </c>
      <c r="C1150" s="15"/>
      <c r="D1150" s="15"/>
      <c r="E1150" s="15" t="s">
        <v>124</v>
      </c>
      <c r="F1150" s="57"/>
      <c r="G1150" s="22"/>
      <c r="H1150" s="46">
        <v>0</v>
      </c>
      <c r="I1150" s="67">
        <f t="shared" si="83"/>
        <v>1.4953271028037383</v>
      </c>
      <c r="K1150" s="104">
        <v>535</v>
      </c>
    </row>
    <row r="1151" spans="1:11" ht="12.75">
      <c r="A1151" s="16"/>
      <c r="B1151" s="237"/>
      <c r="C1151" s="16"/>
      <c r="D1151" s="16"/>
      <c r="E1151" s="16"/>
      <c r="F1151" s="55"/>
      <c r="G1151" s="34"/>
      <c r="H1151" s="33">
        <f>H1150-B1151</f>
        <v>0</v>
      </c>
      <c r="I1151" s="26">
        <f t="shared" si="83"/>
        <v>0</v>
      </c>
      <c r="K1151" s="104">
        <v>535</v>
      </c>
    </row>
    <row r="1152" spans="1:11" ht="12.75">
      <c r="A1152" s="16"/>
      <c r="B1152" s="237"/>
      <c r="C1152" s="16"/>
      <c r="D1152" s="16"/>
      <c r="E1152" s="16"/>
      <c r="F1152" s="55"/>
      <c r="G1152" s="34"/>
      <c r="H1152" s="33"/>
      <c r="I1152" s="26"/>
      <c r="K1152" s="104"/>
    </row>
    <row r="1153" spans="1:11" s="68" customFormat="1" ht="12.75">
      <c r="A1153" s="16"/>
      <c r="B1153" s="193">
        <f>+B1160</f>
        <v>79000</v>
      </c>
      <c r="C1153" s="47" t="s">
        <v>10</v>
      </c>
      <c r="D1153" s="48">
        <v>280406</v>
      </c>
      <c r="E1153" s="47" t="s">
        <v>973</v>
      </c>
      <c r="F1153" s="22"/>
      <c r="G1153" s="22"/>
      <c r="H1153" s="46">
        <v>0</v>
      </c>
      <c r="I1153" s="67">
        <f aca="true" t="shared" si="87" ref="I1153:I1159">+B1153/K1153</f>
        <v>147.66355140186917</v>
      </c>
      <c r="K1153" s="104">
        <v>535</v>
      </c>
    </row>
    <row r="1154" spans="1:11" ht="12.75">
      <c r="A1154" s="16"/>
      <c r="B1154" s="262">
        <v>20000</v>
      </c>
      <c r="C1154" s="1" t="s">
        <v>412</v>
      </c>
      <c r="D1154" s="1" t="s">
        <v>435</v>
      </c>
      <c r="E1154" s="1" t="s">
        <v>973</v>
      </c>
      <c r="F1154" s="31" t="s">
        <v>0</v>
      </c>
      <c r="G1154" s="31" t="s">
        <v>165</v>
      </c>
      <c r="H1154" s="33">
        <f aca="true" t="shared" si="88" ref="H1154:H1159">H1153-B1154</f>
        <v>-20000</v>
      </c>
      <c r="I1154" s="26">
        <f t="shared" si="87"/>
        <v>37.38317757009346</v>
      </c>
      <c r="K1154" s="104">
        <v>535</v>
      </c>
    </row>
    <row r="1155" spans="1:11" ht="12.75">
      <c r="A1155" s="16"/>
      <c r="B1155" s="262">
        <v>40000</v>
      </c>
      <c r="C1155" s="1" t="s">
        <v>1</v>
      </c>
      <c r="D1155" s="1" t="s">
        <v>435</v>
      </c>
      <c r="E1155" s="1" t="s">
        <v>973</v>
      </c>
      <c r="F1155" s="31" t="s">
        <v>2</v>
      </c>
      <c r="G1155" s="31" t="s">
        <v>165</v>
      </c>
      <c r="H1155" s="33">
        <f t="shared" si="88"/>
        <v>-60000</v>
      </c>
      <c r="I1155" s="26">
        <f t="shared" si="87"/>
        <v>74.76635514018692</v>
      </c>
      <c r="K1155" s="104">
        <v>535</v>
      </c>
    </row>
    <row r="1156" spans="1:11" ht="12.75">
      <c r="A1156" s="16"/>
      <c r="B1156" s="262">
        <v>5000</v>
      </c>
      <c r="C1156" s="1" t="s">
        <v>3</v>
      </c>
      <c r="D1156" s="1" t="s">
        <v>435</v>
      </c>
      <c r="E1156" s="1" t="s">
        <v>973</v>
      </c>
      <c r="F1156" s="31" t="s">
        <v>4</v>
      </c>
      <c r="G1156" s="31" t="s">
        <v>165</v>
      </c>
      <c r="H1156" s="33">
        <f t="shared" si="88"/>
        <v>-65000</v>
      </c>
      <c r="I1156" s="26">
        <f t="shared" si="87"/>
        <v>9.345794392523365</v>
      </c>
      <c r="K1156" s="104">
        <v>535</v>
      </c>
    </row>
    <row r="1157" spans="1:11" ht="12.75">
      <c r="A1157" s="16"/>
      <c r="B1157" s="262">
        <v>7500</v>
      </c>
      <c r="C1157" s="1" t="s">
        <v>5</v>
      </c>
      <c r="D1157" s="1" t="s">
        <v>435</v>
      </c>
      <c r="E1157" s="1" t="s">
        <v>973</v>
      </c>
      <c r="F1157" s="31" t="s">
        <v>6</v>
      </c>
      <c r="G1157" s="31" t="s">
        <v>165</v>
      </c>
      <c r="H1157" s="33">
        <f t="shared" si="88"/>
        <v>-72500</v>
      </c>
      <c r="I1157" s="26">
        <f t="shared" si="87"/>
        <v>14.018691588785046</v>
      </c>
      <c r="K1157" s="104">
        <v>535</v>
      </c>
    </row>
    <row r="1158" spans="1:11" ht="12.75">
      <c r="A1158" s="16"/>
      <c r="B1158" s="262">
        <v>2000</v>
      </c>
      <c r="C1158" s="1" t="s">
        <v>7</v>
      </c>
      <c r="D1158" s="1" t="s">
        <v>435</v>
      </c>
      <c r="E1158" s="1" t="s">
        <v>973</v>
      </c>
      <c r="F1158" s="31" t="s">
        <v>6</v>
      </c>
      <c r="G1158" s="31" t="s">
        <v>165</v>
      </c>
      <c r="H1158" s="33">
        <f t="shared" si="88"/>
        <v>-74500</v>
      </c>
      <c r="I1158" s="26">
        <f t="shared" si="87"/>
        <v>3.7383177570093458</v>
      </c>
      <c r="K1158" s="104">
        <v>535</v>
      </c>
    </row>
    <row r="1159" spans="1:11" ht="12.75">
      <c r="A1159" s="16"/>
      <c r="B1159" s="262">
        <v>4500</v>
      </c>
      <c r="C1159" s="1" t="s">
        <v>8</v>
      </c>
      <c r="D1159" s="1" t="s">
        <v>435</v>
      </c>
      <c r="E1159" s="1" t="s">
        <v>973</v>
      </c>
      <c r="F1159" s="31" t="s">
        <v>9</v>
      </c>
      <c r="G1159" s="31" t="s">
        <v>165</v>
      </c>
      <c r="H1159" s="33">
        <f t="shared" si="88"/>
        <v>-79000</v>
      </c>
      <c r="I1159" s="26">
        <f t="shared" si="87"/>
        <v>8.411214953271028</v>
      </c>
      <c r="K1159" s="104">
        <v>535</v>
      </c>
    </row>
    <row r="1160" spans="1:11" ht="12.75">
      <c r="A1160" s="16"/>
      <c r="B1160" s="185">
        <f>SUM(B1154:B1159)</f>
        <v>79000</v>
      </c>
      <c r="C1160" s="16"/>
      <c r="D1160" s="16"/>
      <c r="E1160" s="16"/>
      <c r="F1160" s="55"/>
      <c r="G1160" s="34"/>
      <c r="H1160" s="33"/>
      <c r="I1160" s="26"/>
      <c r="K1160" s="104"/>
    </row>
    <row r="1161" spans="1:11" ht="12.75">
      <c r="A1161" s="16"/>
      <c r="B1161" s="237"/>
      <c r="C1161" s="16"/>
      <c r="D1161" s="16"/>
      <c r="E1161" s="16"/>
      <c r="F1161" s="55"/>
      <c r="G1161" s="34"/>
      <c r="H1161" s="33"/>
      <c r="I1161" s="26"/>
      <c r="K1161" s="104"/>
    </row>
    <row r="1162" spans="1:11" ht="12.75">
      <c r="A1162" s="16"/>
      <c r="B1162" s="237"/>
      <c r="C1162" s="16"/>
      <c r="D1162" s="16"/>
      <c r="E1162" s="16"/>
      <c r="F1162" s="55"/>
      <c r="G1162" s="34"/>
      <c r="H1162" s="33">
        <f>H1151-B1162</f>
        <v>0</v>
      </c>
      <c r="I1162" s="26">
        <f aca="true" t="shared" si="89" ref="I1162:I1225">+B1162/K1162</f>
        <v>0</v>
      </c>
      <c r="K1162" s="104">
        <v>535</v>
      </c>
    </row>
    <row r="1163" spans="1:11" s="68" customFormat="1" ht="12.75">
      <c r="A1163" s="16"/>
      <c r="B1163" s="239">
        <f>B1165+B1166</f>
        <v>360000</v>
      </c>
      <c r="C1163" s="63" t="s">
        <v>480</v>
      </c>
      <c r="D1163" s="63" t="s">
        <v>435</v>
      </c>
      <c r="E1163" s="63"/>
      <c r="F1163" s="64"/>
      <c r="G1163" s="22"/>
      <c r="H1163" s="46">
        <f>H1162-B1163</f>
        <v>-360000</v>
      </c>
      <c r="I1163" s="67">
        <f t="shared" si="89"/>
        <v>672.8971962616822</v>
      </c>
      <c r="K1163" s="104">
        <v>535</v>
      </c>
    </row>
    <row r="1164" spans="1:11" ht="12.75">
      <c r="A1164" s="16"/>
      <c r="B1164" s="237"/>
      <c r="C1164" s="16"/>
      <c r="D1164" s="16"/>
      <c r="E1164" s="16"/>
      <c r="F1164" s="55"/>
      <c r="G1164" s="34"/>
      <c r="H1164" s="33">
        <v>0</v>
      </c>
      <c r="I1164" s="26">
        <f t="shared" si="89"/>
        <v>0</v>
      </c>
      <c r="K1164" s="104">
        <v>535</v>
      </c>
    </row>
    <row r="1165" spans="1:11" ht="12.75">
      <c r="A1165" s="16"/>
      <c r="B1165" s="84">
        <v>180000</v>
      </c>
      <c r="C1165" s="1" t="s">
        <v>481</v>
      </c>
      <c r="D1165" s="1" t="s">
        <v>435</v>
      </c>
      <c r="F1165" s="49" t="s">
        <v>482</v>
      </c>
      <c r="G1165" s="31" t="s">
        <v>215</v>
      </c>
      <c r="H1165" s="33">
        <f>H1164-B1165</f>
        <v>-180000</v>
      </c>
      <c r="I1165" s="26">
        <f t="shared" si="89"/>
        <v>336.4485981308411</v>
      </c>
      <c r="K1165" s="104">
        <v>535</v>
      </c>
    </row>
    <row r="1166" spans="1:11" ht="12.75">
      <c r="A1166" s="16"/>
      <c r="B1166" s="84">
        <v>180000</v>
      </c>
      <c r="C1166" s="1" t="s">
        <v>36</v>
      </c>
      <c r="D1166" s="1" t="s">
        <v>435</v>
      </c>
      <c r="F1166" s="31" t="s">
        <v>482</v>
      </c>
      <c r="G1166" s="31" t="s">
        <v>215</v>
      </c>
      <c r="H1166" s="33">
        <f>H1165-B1166</f>
        <v>-360000</v>
      </c>
      <c r="I1166" s="26">
        <f t="shared" si="89"/>
        <v>336.4485981308411</v>
      </c>
      <c r="K1166" s="104">
        <v>535</v>
      </c>
    </row>
    <row r="1167" spans="1:11" ht="12.75">
      <c r="A1167" s="16"/>
      <c r="B1167" s="66"/>
      <c r="C1167" s="16"/>
      <c r="D1167" s="16"/>
      <c r="E1167" s="16"/>
      <c r="F1167" s="55"/>
      <c r="G1167" s="34"/>
      <c r="H1167" s="33">
        <v>0</v>
      </c>
      <c r="I1167" s="26">
        <f t="shared" si="89"/>
        <v>0</v>
      </c>
      <c r="K1167" s="104">
        <v>535</v>
      </c>
    </row>
    <row r="1168" spans="1:11" ht="12.75">
      <c r="A1168" s="16"/>
      <c r="H1168" s="33">
        <v>0</v>
      </c>
      <c r="I1168" s="26">
        <f t="shared" si="89"/>
        <v>0</v>
      </c>
      <c r="K1168" s="104">
        <v>535</v>
      </c>
    </row>
    <row r="1169" spans="1:11" ht="12.75">
      <c r="A1169" s="16"/>
      <c r="H1169" s="33">
        <f>H1168-B1169</f>
        <v>0</v>
      </c>
      <c r="I1169" s="26">
        <f t="shared" si="89"/>
        <v>0</v>
      </c>
      <c r="K1169" s="104">
        <v>535</v>
      </c>
    </row>
    <row r="1170" spans="1:11" s="72" customFormat="1" ht="13.5" thickBot="1">
      <c r="A1170" s="58"/>
      <c r="B1170" s="240">
        <f>+B1227+B1238+B1249+B1304+B1312+B1323+B1358+B1366+B1372+B1386+B1391+B1396</f>
        <v>1115700</v>
      </c>
      <c r="C1170" s="58"/>
      <c r="D1170" s="59" t="s">
        <v>486</v>
      </c>
      <c r="E1170" s="59"/>
      <c r="F1170" s="70"/>
      <c r="G1170" s="74"/>
      <c r="H1170" s="73">
        <f>H1169-B1170</f>
        <v>-1115700</v>
      </c>
      <c r="I1170" s="71">
        <f t="shared" si="89"/>
        <v>2085.4205607476633</v>
      </c>
      <c r="K1170" s="104">
        <v>535</v>
      </c>
    </row>
    <row r="1171" spans="1:11" ht="12.75">
      <c r="A1171" s="16"/>
      <c r="B1171" s="251"/>
      <c r="C1171" s="37"/>
      <c r="D1171" s="16"/>
      <c r="E1171" s="37"/>
      <c r="G1171" s="35"/>
      <c r="H1171" s="33">
        <v>0</v>
      </c>
      <c r="I1171" s="26">
        <f t="shared" si="89"/>
        <v>0</v>
      </c>
      <c r="K1171" s="104">
        <v>535</v>
      </c>
    </row>
    <row r="1172" spans="1:11" ht="12.75">
      <c r="A1172" s="16"/>
      <c r="B1172" s="251"/>
      <c r="C1172" s="16"/>
      <c r="D1172" s="16"/>
      <c r="E1172" s="39"/>
      <c r="G1172" s="40"/>
      <c r="H1172" s="33">
        <f aca="true" t="shared" si="90" ref="H1172:H1203">H1171-B1172</f>
        <v>0</v>
      </c>
      <c r="I1172" s="26">
        <f t="shared" si="89"/>
        <v>0</v>
      </c>
      <c r="K1172" s="104">
        <v>535</v>
      </c>
    </row>
    <row r="1173" spans="1:11" ht="12.75">
      <c r="A1173" s="16"/>
      <c r="B1173" s="65">
        <v>2000</v>
      </c>
      <c r="C1173" s="16" t="s">
        <v>31</v>
      </c>
      <c r="D1173" s="1" t="s">
        <v>487</v>
      </c>
      <c r="E1173" s="1" t="s">
        <v>488</v>
      </c>
      <c r="F1173" s="31" t="s">
        <v>489</v>
      </c>
      <c r="G1173" s="31" t="s">
        <v>45</v>
      </c>
      <c r="H1173" s="33">
        <f t="shared" si="90"/>
        <v>-2000</v>
      </c>
      <c r="I1173" s="26">
        <f t="shared" si="89"/>
        <v>3.7383177570093458</v>
      </c>
      <c r="K1173" s="104">
        <v>535</v>
      </c>
    </row>
    <row r="1174" spans="1:11" ht="12.75">
      <c r="A1174" s="16"/>
      <c r="B1174" s="65">
        <v>4000</v>
      </c>
      <c r="C1174" s="16" t="s">
        <v>31</v>
      </c>
      <c r="D1174" s="1" t="s">
        <v>487</v>
      </c>
      <c r="E1174" s="1" t="s">
        <v>488</v>
      </c>
      <c r="F1174" s="49" t="s">
        <v>490</v>
      </c>
      <c r="G1174" s="31" t="s">
        <v>35</v>
      </c>
      <c r="H1174" s="33">
        <f t="shared" si="90"/>
        <v>-6000</v>
      </c>
      <c r="I1174" s="26">
        <f t="shared" si="89"/>
        <v>7.4766355140186915</v>
      </c>
      <c r="K1174" s="104">
        <v>535</v>
      </c>
    </row>
    <row r="1175" spans="1:11" ht="12.75">
      <c r="A1175" s="16"/>
      <c r="B1175" s="65">
        <v>10000</v>
      </c>
      <c r="C1175" s="16" t="s">
        <v>31</v>
      </c>
      <c r="D1175" s="1" t="s">
        <v>487</v>
      </c>
      <c r="E1175" s="1" t="s">
        <v>491</v>
      </c>
      <c r="F1175" s="49" t="s">
        <v>492</v>
      </c>
      <c r="G1175" s="31" t="s">
        <v>39</v>
      </c>
      <c r="H1175" s="33">
        <f t="shared" si="90"/>
        <v>-16000</v>
      </c>
      <c r="I1175" s="26">
        <f t="shared" si="89"/>
        <v>18.69158878504673</v>
      </c>
      <c r="K1175" s="104">
        <v>535</v>
      </c>
    </row>
    <row r="1176" spans="1:11" ht="12.75">
      <c r="A1176" s="16"/>
      <c r="B1176" s="65">
        <v>5000</v>
      </c>
      <c r="C1176" s="16" t="s">
        <v>31</v>
      </c>
      <c r="D1176" s="1" t="s">
        <v>487</v>
      </c>
      <c r="E1176" s="1" t="s">
        <v>488</v>
      </c>
      <c r="F1176" s="49" t="s">
        <v>493</v>
      </c>
      <c r="G1176" s="31" t="s">
        <v>39</v>
      </c>
      <c r="H1176" s="33">
        <f t="shared" si="90"/>
        <v>-21000</v>
      </c>
      <c r="I1176" s="26">
        <f t="shared" si="89"/>
        <v>9.345794392523365</v>
      </c>
      <c r="K1176" s="104">
        <v>535</v>
      </c>
    </row>
    <row r="1177" spans="1:11" ht="12.75">
      <c r="A1177" s="16"/>
      <c r="B1177" s="65">
        <v>5000</v>
      </c>
      <c r="C1177" s="16" t="s">
        <v>31</v>
      </c>
      <c r="D1177" s="1" t="s">
        <v>487</v>
      </c>
      <c r="E1177" s="1" t="s">
        <v>491</v>
      </c>
      <c r="F1177" s="31" t="s">
        <v>494</v>
      </c>
      <c r="G1177" s="31" t="s">
        <v>47</v>
      </c>
      <c r="H1177" s="33">
        <f t="shared" si="90"/>
        <v>-26000</v>
      </c>
      <c r="I1177" s="26">
        <f t="shared" si="89"/>
        <v>9.345794392523365</v>
      </c>
      <c r="K1177" s="104">
        <v>535</v>
      </c>
    </row>
    <row r="1178" spans="1:11" ht="12.75">
      <c r="A1178" s="16"/>
      <c r="B1178" s="65">
        <v>4000</v>
      </c>
      <c r="C1178" s="16" t="s">
        <v>31</v>
      </c>
      <c r="D1178" s="1" t="s">
        <v>487</v>
      </c>
      <c r="E1178" s="1" t="s">
        <v>488</v>
      </c>
      <c r="F1178" s="49" t="s">
        <v>495</v>
      </c>
      <c r="G1178" s="31" t="s">
        <v>47</v>
      </c>
      <c r="H1178" s="33">
        <f t="shared" si="90"/>
        <v>-30000</v>
      </c>
      <c r="I1178" s="26">
        <f t="shared" si="89"/>
        <v>7.4766355140186915</v>
      </c>
      <c r="K1178" s="104">
        <v>535</v>
      </c>
    </row>
    <row r="1179" spans="1:11" ht="12.75">
      <c r="A1179" s="16"/>
      <c r="B1179" s="65">
        <v>10000</v>
      </c>
      <c r="C1179" s="16" t="s">
        <v>31</v>
      </c>
      <c r="D1179" s="1" t="s">
        <v>487</v>
      </c>
      <c r="E1179" s="1" t="s">
        <v>491</v>
      </c>
      <c r="F1179" s="49" t="s">
        <v>496</v>
      </c>
      <c r="G1179" s="31" t="s">
        <v>53</v>
      </c>
      <c r="H1179" s="33">
        <f t="shared" si="90"/>
        <v>-40000</v>
      </c>
      <c r="I1179" s="26">
        <f t="shared" si="89"/>
        <v>18.69158878504673</v>
      </c>
      <c r="K1179" s="104">
        <v>535</v>
      </c>
    </row>
    <row r="1180" spans="1:11" ht="12.75">
      <c r="A1180" s="16"/>
      <c r="B1180" s="65">
        <v>5000</v>
      </c>
      <c r="C1180" s="16" t="s">
        <v>31</v>
      </c>
      <c r="D1180" s="1" t="s">
        <v>487</v>
      </c>
      <c r="E1180" s="1" t="s">
        <v>497</v>
      </c>
      <c r="F1180" s="31" t="s">
        <v>498</v>
      </c>
      <c r="G1180" s="31" t="s">
        <v>53</v>
      </c>
      <c r="H1180" s="33">
        <f t="shared" si="90"/>
        <v>-45000</v>
      </c>
      <c r="I1180" s="26">
        <f t="shared" si="89"/>
        <v>9.345794392523365</v>
      </c>
      <c r="K1180" s="104">
        <v>535</v>
      </c>
    </row>
    <row r="1181" spans="1:11" ht="12.75">
      <c r="A1181" s="16"/>
      <c r="B1181" s="65">
        <v>7000</v>
      </c>
      <c r="C1181" s="16" t="s">
        <v>31</v>
      </c>
      <c r="D1181" s="1" t="s">
        <v>487</v>
      </c>
      <c r="E1181" s="1" t="s">
        <v>488</v>
      </c>
      <c r="F1181" s="49" t="s">
        <v>499</v>
      </c>
      <c r="G1181" s="31" t="s">
        <v>53</v>
      </c>
      <c r="H1181" s="33">
        <f t="shared" si="90"/>
        <v>-52000</v>
      </c>
      <c r="I1181" s="26">
        <f t="shared" si="89"/>
        <v>13.08411214953271</v>
      </c>
      <c r="K1181" s="104">
        <v>535</v>
      </c>
    </row>
    <row r="1182" spans="1:11" ht="12.75">
      <c r="A1182" s="16"/>
      <c r="B1182" s="65">
        <v>12500</v>
      </c>
      <c r="C1182" s="16" t="s">
        <v>31</v>
      </c>
      <c r="D1182" s="1" t="s">
        <v>487</v>
      </c>
      <c r="E1182" s="1" t="s">
        <v>491</v>
      </c>
      <c r="F1182" s="49" t="s">
        <v>500</v>
      </c>
      <c r="G1182" s="31" t="s">
        <v>122</v>
      </c>
      <c r="H1182" s="33">
        <f t="shared" si="90"/>
        <v>-64500</v>
      </c>
      <c r="I1182" s="26">
        <f t="shared" si="89"/>
        <v>23.364485981308412</v>
      </c>
      <c r="K1182" s="104">
        <v>535</v>
      </c>
    </row>
    <row r="1183" spans="1:11" ht="12.75">
      <c r="A1183" s="16"/>
      <c r="B1183" s="65">
        <v>5000</v>
      </c>
      <c r="C1183" s="16" t="s">
        <v>31</v>
      </c>
      <c r="D1183" s="1" t="s">
        <v>487</v>
      </c>
      <c r="E1183" s="1" t="s">
        <v>488</v>
      </c>
      <c r="F1183" s="31" t="s">
        <v>501</v>
      </c>
      <c r="G1183" s="31" t="s">
        <v>122</v>
      </c>
      <c r="H1183" s="33">
        <f t="shared" si="90"/>
        <v>-69500</v>
      </c>
      <c r="I1183" s="26">
        <f t="shared" si="89"/>
        <v>9.345794392523365</v>
      </c>
      <c r="K1183" s="104">
        <v>535</v>
      </c>
    </row>
    <row r="1184" spans="1:11" ht="12.75">
      <c r="A1184" s="16"/>
      <c r="B1184" s="65">
        <v>4000</v>
      </c>
      <c r="C1184" s="16" t="s">
        <v>31</v>
      </c>
      <c r="D1184" s="1" t="s">
        <v>487</v>
      </c>
      <c r="E1184" s="1" t="s">
        <v>488</v>
      </c>
      <c r="F1184" s="49" t="s">
        <v>502</v>
      </c>
      <c r="G1184" s="31" t="s">
        <v>134</v>
      </c>
      <c r="H1184" s="33">
        <f t="shared" si="90"/>
        <v>-73500</v>
      </c>
      <c r="I1184" s="26">
        <f t="shared" si="89"/>
        <v>7.4766355140186915</v>
      </c>
      <c r="K1184" s="104">
        <v>535</v>
      </c>
    </row>
    <row r="1185" spans="1:11" ht="12.75">
      <c r="A1185" s="16"/>
      <c r="B1185" s="65">
        <v>5000</v>
      </c>
      <c r="C1185" s="16" t="s">
        <v>31</v>
      </c>
      <c r="D1185" s="1" t="s">
        <v>487</v>
      </c>
      <c r="E1185" s="1" t="s">
        <v>491</v>
      </c>
      <c r="F1185" s="31" t="s">
        <v>503</v>
      </c>
      <c r="G1185" s="31" t="s">
        <v>134</v>
      </c>
      <c r="H1185" s="33">
        <f t="shared" si="90"/>
        <v>-78500</v>
      </c>
      <c r="I1185" s="26">
        <f t="shared" si="89"/>
        <v>9.345794392523365</v>
      </c>
      <c r="K1185" s="104">
        <v>535</v>
      </c>
    </row>
    <row r="1186" spans="1:11" ht="12.75">
      <c r="A1186" s="16"/>
      <c r="B1186" s="65">
        <v>4000</v>
      </c>
      <c r="C1186" s="16" t="s">
        <v>31</v>
      </c>
      <c r="D1186" s="1" t="s">
        <v>487</v>
      </c>
      <c r="E1186" s="1" t="s">
        <v>488</v>
      </c>
      <c r="F1186" s="49" t="s">
        <v>504</v>
      </c>
      <c r="G1186" s="31" t="s">
        <v>136</v>
      </c>
      <c r="H1186" s="33">
        <f t="shared" si="90"/>
        <v>-82500</v>
      </c>
      <c r="I1186" s="26">
        <f t="shared" si="89"/>
        <v>7.4766355140186915</v>
      </c>
      <c r="K1186" s="104">
        <v>535</v>
      </c>
    </row>
    <row r="1187" spans="1:11" ht="12.75">
      <c r="A1187" s="16"/>
      <c r="B1187" s="65">
        <v>5000</v>
      </c>
      <c r="C1187" s="16" t="s">
        <v>31</v>
      </c>
      <c r="D1187" s="1" t="s">
        <v>487</v>
      </c>
      <c r="E1187" s="1" t="s">
        <v>491</v>
      </c>
      <c r="F1187" s="31" t="s">
        <v>505</v>
      </c>
      <c r="G1187" s="31" t="s">
        <v>136</v>
      </c>
      <c r="H1187" s="33">
        <f t="shared" si="90"/>
        <v>-87500</v>
      </c>
      <c r="I1187" s="26">
        <f t="shared" si="89"/>
        <v>9.345794392523365</v>
      </c>
      <c r="K1187" s="104">
        <v>535</v>
      </c>
    </row>
    <row r="1188" spans="1:11" ht="12.75">
      <c r="A1188" s="16"/>
      <c r="B1188" s="65">
        <v>5000</v>
      </c>
      <c r="C1188" s="16" t="s">
        <v>31</v>
      </c>
      <c r="D1188" s="1" t="s">
        <v>487</v>
      </c>
      <c r="E1188" s="1" t="s">
        <v>491</v>
      </c>
      <c r="F1188" s="31" t="s">
        <v>506</v>
      </c>
      <c r="G1188" s="31" t="s">
        <v>152</v>
      </c>
      <c r="H1188" s="33">
        <f t="shared" si="90"/>
        <v>-92500</v>
      </c>
      <c r="I1188" s="26">
        <f t="shared" si="89"/>
        <v>9.345794392523365</v>
      </c>
      <c r="K1188" s="104">
        <v>535</v>
      </c>
    </row>
    <row r="1189" spans="1:11" ht="12.75">
      <c r="A1189" s="16"/>
      <c r="B1189" s="65">
        <v>4000</v>
      </c>
      <c r="C1189" s="16" t="s">
        <v>31</v>
      </c>
      <c r="D1189" s="1" t="s">
        <v>487</v>
      </c>
      <c r="E1189" s="1" t="s">
        <v>488</v>
      </c>
      <c r="F1189" s="49" t="s">
        <v>507</v>
      </c>
      <c r="G1189" s="31" t="s">
        <v>152</v>
      </c>
      <c r="H1189" s="33">
        <f t="shared" si="90"/>
        <v>-96500</v>
      </c>
      <c r="I1189" s="26">
        <f t="shared" si="89"/>
        <v>7.4766355140186915</v>
      </c>
      <c r="K1189" s="104">
        <v>535</v>
      </c>
    </row>
    <row r="1190" spans="1:11" ht="12.75">
      <c r="A1190" s="16"/>
      <c r="B1190" s="65">
        <v>5000</v>
      </c>
      <c r="C1190" s="16" t="s">
        <v>31</v>
      </c>
      <c r="D1190" s="1" t="s">
        <v>487</v>
      </c>
      <c r="E1190" s="1" t="s">
        <v>491</v>
      </c>
      <c r="F1190" s="31" t="s">
        <v>508</v>
      </c>
      <c r="G1190" s="31" t="s">
        <v>140</v>
      </c>
      <c r="H1190" s="33">
        <f t="shared" si="90"/>
        <v>-101500</v>
      </c>
      <c r="I1190" s="26">
        <f t="shared" si="89"/>
        <v>9.345794392523365</v>
      </c>
      <c r="K1190" s="104">
        <v>535</v>
      </c>
    </row>
    <row r="1191" spans="1:11" ht="12.75">
      <c r="A1191" s="16"/>
      <c r="B1191" s="65">
        <v>6000</v>
      </c>
      <c r="C1191" s="16" t="s">
        <v>31</v>
      </c>
      <c r="D1191" s="1" t="s">
        <v>487</v>
      </c>
      <c r="E1191" s="1" t="s">
        <v>488</v>
      </c>
      <c r="F1191" s="55" t="s">
        <v>509</v>
      </c>
      <c r="G1191" s="31" t="s">
        <v>140</v>
      </c>
      <c r="H1191" s="33">
        <f t="shared" si="90"/>
        <v>-107500</v>
      </c>
      <c r="I1191" s="26">
        <f t="shared" si="89"/>
        <v>11.214953271028037</v>
      </c>
      <c r="K1191" s="104">
        <v>535</v>
      </c>
    </row>
    <row r="1192" spans="1:11" ht="12.75">
      <c r="A1192" s="16"/>
      <c r="B1192" s="265">
        <v>2000</v>
      </c>
      <c r="C1192" s="16" t="s">
        <v>31</v>
      </c>
      <c r="D1192" s="1" t="s">
        <v>487</v>
      </c>
      <c r="E1192" s="1" t="s">
        <v>488</v>
      </c>
      <c r="F1192" s="55" t="s">
        <v>510</v>
      </c>
      <c r="G1192" s="31" t="s">
        <v>248</v>
      </c>
      <c r="H1192" s="33">
        <f t="shared" si="90"/>
        <v>-109500</v>
      </c>
      <c r="I1192" s="26">
        <f t="shared" si="89"/>
        <v>3.7383177570093458</v>
      </c>
      <c r="K1192" s="104">
        <v>535</v>
      </c>
    </row>
    <row r="1193" spans="1:11" ht="12.75">
      <c r="A1193" s="16"/>
      <c r="B1193" s="65">
        <v>4000</v>
      </c>
      <c r="C1193" s="16" t="s">
        <v>31</v>
      </c>
      <c r="D1193" s="1" t="s">
        <v>487</v>
      </c>
      <c r="E1193" s="1" t="s">
        <v>488</v>
      </c>
      <c r="F1193" s="49" t="s">
        <v>511</v>
      </c>
      <c r="G1193" s="31" t="s">
        <v>175</v>
      </c>
      <c r="H1193" s="33">
        <f t="shared" si="90"/>
        <v>-113500</v>
      </c>
      <c r="I1193" s="26">
        <f t="shared" si="89"/>
        <v>7.4766355140186915</v>
      </c>
      <c r="K1193" s="104">
        <v>535</v>
      </c>
    </row>
    <row r="1194" spans="1:11" ht="12.75">
      <c r="A1194" s="16"/>
      <c r="B1194" s="65">
        <v>5000</v>
      </c>
      <c r="C1194" s="16" t="s">
        <v>31</v>
      </c>
      <c r="D1194" s="1" t="s">
        <v>487</v>
      </c>
      <c r="E1194" s="1" t="s">
        <v>491</v>
      </c>
      <c r="F1194" s="31" t="s">
        <v>512</v>
      </c>
      <c r="G1194" s="31" t="s">
        <v>175</v>
      </c>
      <c r="H1194" s="33">
        <f t="shared" si="90"/>
        <v>-118500</v>
      </c>
      <c r="I1194" s="26">
        <f t="shared" si="89"/>
        <v>9.345794392523365</v>
      </c>
      <c r="K1194" s="104">
        <v>535</v>
      </c>
    </row>
    <row r="1195" spans="1:11" ht="12.75">
      <c r="A1195" s="16"/>
      <c r="B1195" s="65">
        <v>5000</v>
      </c>
      <c r="C1195" s="16" t="s">
        <v>31</v>
      </c>
      <c r="D1195" s="1" t="s">
        <v>487</v>
      </c>
      <c r="E1195" s="1" t="s">
        <v>491</v>
      </c>
      <c r="F1195" s="55" t="s">
        <v>513</v>
      </c>
      <c r="G1195" s="31" t="s">
        <v>158</v>
      </c>
      <c r="H1195" s="33">
        <f t="shared" si="90"/>
        <v>-123500</v>
      </c>
      <c r="I1195" s="26">
        <f t="shared" si="89"/>
        <v>9.345794392523365</v>
      </c>
      <c r="K1195" s="104">
        <v>535</v>
      </c>
    </row>
    <row r="1196" spans="1:11" ht="12.75">
      <c r="A1196" s="16"/>
      <c r="B1196" s="65">
        <v>4000</v>
      </c>
      <c r="C1196" s="16" t="s">
        <v>31</v>
      </c>
      <c r="D1196" s="1" t="s">
        <v>487</v>
      </c>
      <c r="E1196" s="1" t="s">
        <v>488</v>
      </c>
      <c r="F1196" s="49" t="s">
        <v>514</v>
      </c>
      <c r="G1196" s="31" t="s">
        <v>158</v>
      </c>
      <c r="H1196" s="33">
        <f t="shared" si="90"/>
        <v>-127500</v>
      </c>
      <c r="I1196" s="26">
        <f t="shared" si="89"/>
        <v>7.4766355140186915</v>
      </c>
      <c r="K1196" s="104">
        <v>535</v>
      </c>
    </row>
    <row r="1197" spans="1:11" ht="12.75">
      <c r="A1197" s="16"/>
      <c r="B1197" s="65">
        <v>7500</v>
      </c>
      <c r="C1197" s="16" t="s">
        <v>31</v>
      </c>
      <c r="D1197" s="1" t="s">
        <v>487</v>
      </c>
      <c r="E1197" s="1" t="s">
        <v>491</v>
      </c>
      <c r="F1197" s="49" t="s">
        <v>515</v>
      </c>
      <c r="G1197" s="31" t="s">
        <v>218</v>
      </c>
      <c r="H1197" s="33">
        <f t="shared" si="90"/>
        <v>-135000</v>
      </c>
      <c r="I1197" s="26">
        <f t="shared" si="89"/>
        <v>14.018691588785046</v>
      </c>
      <c r="K1197" s="104">
        <v>535</v>
      </c>
    </row>
    <row r="1198" spans="1:11" ht="12.75">
      <c r="A1198" s="16"/>
      <c r="B1198" s="65">
        <v>4000</v>
      </c>
      <c r="C1198" s="16" t="s">
        <v>31</v>
      </c>
      <c r="D1198" s="1" t="s">
        <v>487</v>
      </c>
      <c r="E1198" s="1" t="s">
        <v>488</v>
      </c>
      <c r="F1198" s="49" t="s">
        <v>516</v>
      </c>
      <c r="G1198" s="31" t="s">
        <v>218</v>
      </c>
      <c r="H1198" s="33">
        <f t="shared" si="90"/>
        <v>-139000</v>
      </c>
      <c r="I1198" s="26">
        <f t="shared" si="89"/>
        <v>7.4766355140186915</v>
      </c>
      <c r="K1198" s="104">
        <v>535</v>
      </c>
    </row>
    <row r="1199" spans="1:11" ht="12.75">
      <c r="A1199" s="16"/>
      <c r="B1199" s="65">
        <v>5000</v>
      </c>
      <c r="C1199" s="1" t="s">
        <v>31</v>
      </c>
      <c r="D1199" s="1" t="s">
        <v>487</v>
      </c>
      <c r="E1199" s="1" t="s">
        <v>491</v>
      </c>
      <c r="F1199" s="49" t="s">
        <v>517</v>
      </c>
      <c r="G1199" s="31" t="s">
        <v>220</v>
      </c>
      <c r="H1199" s="33">
        <f t="shared" si="90"/>
        <v>-144000</v>
      </c>
      <c r="I1199" s="26">
        <f t="shared" si="89"/>
        <v>9.345794392523365</v>
      </c>
      <c r="K1199" s="104">
        <v>535</v>
      </c>
    </row>
    <row r="1200" spans="1:11" ht="12.75">
      <c r="A1200" s="16"/>
      <c r="B1200" s="65">
        <v>4000</v>
      </c>
      <c r="C1200" s="1" t="s">
        <v>31</v>
      </c>
      <c r="D1200" s="1" t="s">
        <v>487</v>
      </c>
      <c r="E1200" s="1" t="s">
        <v>488</v>
      </c>
      <c r="F1200" s="49" t="s">
        <v>518</v>
      </c>
      <c r="G1200" s="31" t="s">
        <v>220</v>
      </c>
      <c r="H1200" s="33">
        <f t="shared" si="90"/>
        <v>-148000</v>
      </c>
      <c r="I1200" s="26">
        <f t="shared" si="89"/>
        <v>7.4766355140186915</v>
      </c>
      <c r="K1200" s="104">
        <v>535</v>
      </c>
    </row>
    <row r="1201" spans="1:11" ht="12.75">
      <c r="A1201" s="16"/>
      <c r="B1201" s="65">
        <v>15000</v>
      </c>
      <c r="C1201" s="1" t="s">
        <v>31</v>
      </c>
      <c r="D1201" s="1" t="s">
        <v>487</v>
      </c>
      <c r="E1201" s="1" t="s">
        <v>491</v>
      </c>
      <c r="F1201" s="49" t="s">
        <v>519</v>
      </c>
      <c r="G1201" s="31" t="s">
        <v>256</v>
      </c>
      <c r="H1201" s="33">
        <f t="shared" si="90"/>
        <v>-163000</v>
      </c>
      <c r="I1201" s="26">
        <f t="shared" si="89"/>
        <v>28.037383177570092</v>
      </c>
      <c r="K1201" s="104">
        <v>535</v>
      </c>
    </row>
    <row r="1202" spans="1:11" ht="12.75">
      <c r="A1202" s="16"/>
      <c r="B1202" s="65">
        <v>4000</v>
      </c>
      <c r="C1202" s="1" t="s">
        <v>31</v>
      </c>
      <c r="D1202" s="1" t="s">
        <v>487</v>
      </c>
      <c r="E1202" s="1" t="s">
        <v>488</v>
      </c>
      <c r="F1202" s="55" t="s">
        <v>520</v>
      </c>
      <c r="G1202" s="31" t="s">
        <v>258</v>
      </c>
      <c r="H1202" s="33">
        <f t="shared" si="90"/>
        <v>-167000</v>
      </c>
      <c r="I1202" s="26">
        <f t="shared" si="89"/>
        <v>7.4766355140186915</v>
      </c>
      <c r="K1202" s="104">
        <v>535</v>
      </c>
    </row>
    <row r="1203" spans="1:11" ht="12.75">
      <c r="A1203" s="16"/>
      <c r="B1203" s="65">
        <v>5000</v>
      </c>
      <c r="C1203" s="1" t="s">
        <v>31</v>
      </c>
      <c r="D1203" s="1" t="s">
        <v>487</v>
      </c>
      <c r="E1203" s="1" t="s">
        <v>491</v>
      </c>
      <c r="F1203" s="55" t="s">
        <v>521</v>
      </c>
      <c r="G1203" s="31" t="s">
        <v>270</v>
      </c>
      <c r="H1203" s="33">
        <f t="shared" si="90"/>
        <v>-172000</v>
      </c>
      <c r="I1203" s="26">
        <f t="shared" si="89"/>
        <v>9.345794392523365</v>
      </c>
      <c r="K1203" s="104">
        <v>535</v>
      </c>
    </row>
    <row r="1204" spans="1:11" ht="12.75">
      <c r="A1204" s="16"/>
      <c r="B1204" s="65">
        <v>2500</v>
      </c>
      <c r="C1204" s="1" t="s">
        <v>31</v>
      </c>
      <c r="D1204" s="1" t="s">
        <v>487</v>
      </c>
      <c r="E1204" s="1" t="s">
        <v>491</v>
      </c>
      <c r="F1204" s="55" t="s">
        <v>522</v>
      </c>
      <c r="G1204" s="31" t="s">
        <v>270</v>
      </c>
      <c r="H1204" s="33">
        <f aca="true" t="shared" si="91" ref="H1204:H1226">H1203-B1204</f>
        <v>-174500</v>
      </c>
      <c r="I1204" s="26">
        <f t="shared" si="89"/>
        <v>4.672897196261682</v>
      </c>
      <c r="K1204" s="104">
        <v>535</v>
      </c>
    </row>
    <row r="1205" spans="1:11" ht="12.75">
      <c r="A1205" s="16"/>
      <c r="B1205" s="65">
        <v>2000</v>
      </c>
      <c r="C1205" s="1" t="s">
        <v>31</v>
      </c>
      <c r="D1205" s="1" t="s">
        <v>487</v>
      </c>
      <c r="E1205" s="1" t="s">
        <v>488</v>
      </c>
      <c r="F1205" s="55" t="s">
        <v>523</v>
      </c>
      <c r="G1205" s="31" t="s">
        <v>142</v>
      </c>
      <c r="H1205" s="33">
        <f t="shared" si="91"/>
        <v>-176500</v>
      </c>
      <c r="I1205" s="26">
        <f t="shared" si="89"/>
        <v>3.7383177570093458</v>
      </c>
      <c r="K1205" s="104">
        <v>535</v>
      </c>
    </row>
    <row r="1206" spans="1:11" ht="12.75">
      <c r="A1206" s="16"/>
      <c r="B1206" s="65">
        <v>5000</v>
      </c>
      <c r="C1206" s="1" t="s">
        <v>31</v>
      </c>
      <c r="D1206" s="1" t="s">
        <v>487</v>
      </c>
      <c r="E1206" s="1" t="s">
        <v>491</v>
      </c>
      <c r="F1206" s="55" t="s">
        <v>524</v>
      </c>
      <c r="G1206" s="31" t="s">
        <v>163</v>
      </c>
      <c r="H1206" s="33">
        <f t="shared" si="91"/>
        <v>-181500</v>
      </c>
      <c r="I1206" s="26">
        <f t="shared" si="89"/>
        <v>9.345794392523365</v>
      </c>
      <c r="K1206" s="104">
        <v>535</v>
      </c>
    </row>
    <row r="1207" spans="1:11" ht="12.75">
      <c r="A1207" s="16"/>
      <c r="B1207" s="65">
        <v>4000</v>
      </c>
      <c r="C1207" s="1" t="s">
        <v>31</v>
      </c>
      <c r="D1207" s="1" t="s">
        <v>487</v>
      </c>
      <c r="E1207" s="1" t="s">
        <v>488</v>
      </c>
      <c r="F1207" s="55" t="s">
        <v>525</v>
      </c>
      <c r="G1207" s="31" t="s">
        <v>163</v>
      </c>
      <c r="H1207" s="33">
        <f t="shared" si="91"/>
        <v>-185500</v>
      </c>
      <c r="I1207" s="26">
        <f t="shared" si="89"/>
        <v>7.4766355140186915</v>
      </c>
      <c r="K1207" s="104">
        <v>535</v>
      </c>
    </row>
    <row r="1208" spans="1:11" ht="12.75">
      <c r="A1208" s="16"/>
      <c r="B1208" s="65">
        <v>10000</v>
      </c>
      <c r="C1208" s="1" t="s">
        <v>31</v>
      </c>
      <c r="D1208" s="1" t="s">
        <v>487</v>
      </c>
      <c r="E1208" s="1" t="s">
        <v>491</v>
      </c>
      <c r="F1208" s="55" t="s">
        <v>526</v>
      </c>
      <c r="G1208" s="31" t="s">
        <v>144</v>
      </c>
      <c r="H1208" s="33">
        <f t="shared" si="91"/>
        <v>-195500</v>
      </c>
      <c r="I1208" s="26">
        <f t="shared" si="89"/>
        <v>18.69158878504673</v>
      </c>
      <c r="K1208" s="104">
        <v>535</v>
      </c>
    </row>
    <row r="1209" spans="1:11" ht="12.75">
      <c r="A1209" s="16"/>
      <c r="B1209" s="65">
        <v>5000</v>
      </c>
      <c r="C1209" s="1" t="s">
        <v>31</v>
      </c>
      <c r="D1209" s="1" t="s">
        <v>487</v>
      </c>
      <c r="E1209" s="1" t="s">
        <v>488</v>
      </c>
      <c r="F1209" s="55" t="s">
        <v>527</v>
      </c>
      <c r="G1209" s="31" t="s">
        <v>144</v>
      </c>
      <c r="H1209" s="33">
        <f t="shared" si="91"/>
        <v>-200500</v>
      </c>
      <c r="I1209" s="26">
        <f t="shared" si="89"/>
        <v>9.345794392523365</v>
      </c>
      <c r="K1209" s="104">
        <v>535</v>
      </c>
    </row>
    <row r="1210" spans="1:11" ht="12.75">
      <c r="A1210" s="16"/>
      <c r="B1210" s="65">
        <v>4000</v>
      </c>
      <c r="C1210" s="1" t="s">
        <v>31</v>
      </c>
      <c r="D1210" s="1" t="s">
        <v>487</v>
      </c>
      <c r="E1210" s="1" t="s">
        <v>488</v>
      </c>
      <c r="F1210" s="55" t="s">
        <v>528</v>
      </c>
      <c r="G1210" s="31" t="s">
        <v>164</v>
      </c>
      <c r="H1210" s="33">
        <f t="shared" si="91"/>
        <v>-204500</v>
      </c>
      <c r="I1210" s="26">
        <f t="shared" si="89"/>
        <v>7.4766355140186915</v>
      </c>
      <c r="K1210" s="104">
        <v>535</v>
      </c>
    </row>
    <row r="1211" spans="1:11" ht="12.75">
      <c r="A1211" s="16"/>
      <c r="B1211" s="65">
        <v>5000</v>
      </c>
      <c r="C1211" s="1" t="s">
        <v>31</v>
      </c>
      <c r="D1211" s="1" t="s">
        <v>487</v>
      </c>
      <c r="E1211" s="1" t="s">
        <v>491</v>
      </c>
      <c r="F1211" s="55" t="s">
        <v>529</v>
      </c>
      <c r="G1211" s="31" t="s">
        <v>164</v>
      </c>
      <c r="H1211" s="33">
        <f t="shared" si="91"/>
        <v>-209500</v>
      </c>
      <c r="I1211" s="26">
        <f t="shared" si="89"/>
        <v>9.345794392523365</v>
      </c>
      <c r="K1211" s="104">
        <v>535</v>
      </c>
    </row>
    <row r="1212" spans="1:11" ht="12.75">
      <c r="A1212" s="16"/>
      <c r="B1212" s="65">
        <v>8000</v>
      </c>
      <c r="C1212" s="1" t="s">
        <v>31</v>
      </c>
      <c r="D1212" s="1" t="s">
        <v>487</v>
      </c>
      <c r="E1212" s="1" t="s">
        <v>488</v>
      </c>
      <c r="F1212" s="55" t="s">
        <v>530</v>
      </c>
      <c r="G1212" s="31" t="s">
        <v>165</v>
      </c>
      <c r="H1212" s="33">
        <f t="shared" si="91"/>
        <v>-217500</v>
      </c>
      <c r="I1212" s="26">
        <f t="shared" si="89"/>
        <v>14.953271028037383</v>
      </c>
      <c r="K1212" s="104">
        <v>535</v>
      </c>
    </row>
    <row r="1213" spans="1:11" ht="12.75">
      <c r="A1213" s="16"/>
      <c r="B1213" s="65">
        <v>10000</v>
      </c>
      <c r="C1213" s="1" t="s">
        <v>31</v>
      </c>
      <c r="D1213" s="1" t="s">
        <v>487</v>
      </c>
      <c r="E1213" s="1" t="s">
        <v>491</v>
      </c>
      <c r="F1213" s="55" t="s">
        <v>531</v>
      </c>
      <c r="G1213" s="31" t="s">
        <v>165</v>
      </c>
      <c r="H1213" s="33">
        <f t="shared" si="91"/>
        <v>-227500</v>
      </c>
      <c r="I1213" s="26">
        <f t="shared" si="89"/>
        <v>18.69158878504673</v>
      </c>
      <c r="K1213" s="104">
        <v>535</v>
      </c>
    </row>
    <row r="1214" spans="1:11" ht="12.75">
      <c r="A1214" s="16"/>
      <c r="B1214" s="65">
        <v>2000</v>
      </c>
      <c r="C1214" s="1" t="s">
        <v>31</v>
      </c>
      <c r="D1214" s="1" t="s">
        <v>487</v>
      </c>
      <c r="E1214" s="1" t="s">
        <v>488</v>
      </c>
      <c r="F1214" s="55" t="s">
        <v>532</v>
      </c>
      <c r="G1214" s="31" t="s">
        <v>401</v>
      </c>
      <c r="H1214" s="33">
        <f t="shared" si="91"/>
        <v>-229500</v>
      </c>
      <c r="I1214" s="26">
        <f t="shared" si="89"/>
        <v>3.7383177570093458</v>
      </c>
      <c r="K1214" s="104">
        <v>535</v>
      </c>
    </row>
    <row r="1215" spans="1:11" ht="12.75">
      <c r="A1215" s="16"/>
      <c r="B1215" s="65">
        <v>5000</v>
      </c>
      <c r="C1215" s="1" t="s">
        <v>31</v>
      </c>
      <c r="D1215" s="1" t="s">
        <v>487</v>
      </c>
      <c r="E1215" s="1" t="s">
        <v>491</v>
      </c>
      <c r="F1215" s="55" t="s">
        <v>533</v>
      </c>
      <c r="G1215" s="31" t="s">
        <v>401</v>
      </c>
      <c r="H1215" s="33">
        <f t="shared" si="91"/>
        <v>-234500</v>
      </c>
      <c r="I1215" s="26">
        <f t="shared" si="89"/>
        <v>9.345794392523365</v>
      </c>
      <c r="K1215" s="104">
        <v>535</v>
      </c>
    </row>
    <row r="1216" spans="1:11" ht="12.75">
      <c r="A1216" s="16"/>
      <c r="B1216" s="66">
        <v>1000</v>
      </c>
      <c r="C1216" s="39" t="s">
        <v>534</v>
      </c>
      <c r="D1216" s="39" t="s">
        <v>487</v>
      </c>
      <c r="E1216" s="39" t="s">
        <v>28</v>
      </c>
      <c r="F1216" s="40" t="s">
        <v>535</v>
      </c>
      <c r="G1216" s="40" t="s">
        <v>39</v>
      </c>
      <c r="H1216" s="33">
        <f t="shared" si="91"/>
        <v>-235500</v>
      </c>
      <c r="I1216" s="26">
        <f t="shared" si="89"/>
        <v>1.8691588785046729</v>
      </c>
      <c r="K1216" s="104">
        <v>535</v>
      </c>
    </row>
    <row r="1217" spans="1:11" ht="12.75">
      <c r="A1217" s="16"/>
      <c r="B1217" s="66">
        <v>1000</v>
      </c>
      <c r="C1217" s="39" t="s">
        <v>536</v>
      </c>
      <c r="D1217" s="39" t="s">
        <v>487</v>
      </c>
      <c r="E1217" s="39" t="s">
        <v>28</v>
      </c>
      <c r="F1217" s="40" t="s">
        <v>535</v>
      </c>
      <c r="G1217" s="40" t="s">
        <v>47</v>
      </c>
      <c r="H1217" s="33">
        <f t="shared" si="91"/>
        <v>-236500</v>
      </c>
      <c r="I1217" s="26">
        <f t="shared" si="89"/>
        <v>1.8691588785046729</v>
      </c>
      <c r="K1217" s="104">
        <v>535</v>
      </c>
    </row>
    <row r="1218" spans="1:11" ht="12.75">
      <c r="A1218" s="16"/>
      <c r="B1218" s="66">
        <v>1000</v>
      </c>
      <c r="C1218" s="39" t="s">
        <v>536</v>
      </c>
      <c r="D1218" s="39" t="s">
        <v>487</v>
      </c>
      <c r="E1218" s="39" t="s">
        <v>28</v>
      </c>
      <c r="F1218" s="40" t="s">
        <v>535</v>
      </c>
      <c r="G1218" s="40" t="s">
        <v>160</v>
      </c>
      <c r="H1218" s="33">
        <f t="shared" si="91"/>
        <v>-237500</v>
      </c>
      <c r="I1218" s="26">
        <f t="shared" si="89"/>
        <v>1.8691588785046729</v>
      </c>
      <c r="K1218" s="104">
        <v>535</v>
      </c>
    </row>
    <row r="1219" spans="1:11" ht="12.75">
      <c r="A1219" s="16"/>
      <c r="B1219" s="66">
        <v>1200</v>
      </c>
      <c r="C1219" s="39" t="s">
        <v>534</v>
      </c>
      <c r="D1219" s="39" t="s">
        <v>487</v>
      </c>
      <c r="E1219" s="39" t="s">
        <v>28</v>
      </c>
      <c r="F1219" s="40" t="s">
        <v>535</v>
      </c>
      <c r="G1219" s="40" t="s">
        <v>248</v>
      </c>
      <c r="H1219" s="33">
        <f t="shared" si="91"/>
        <v>-238700</v>
      </c>
      <c r="I1219" s="26">
        <f t="shared" si="89"/>
        <v>2.2429906542056073</v>
      </c>
      <c r="K1219" s="104">
        <v>535</v>
      </c>
    </row>
    <row r="1220" spans="1:11" ht="12.75">
      <c r="A1220" s="16"/>
      <c r="B1220" s="66">
        <v>5000</v>
      </c>
      <c r="C1220" s="39" t="s">
        <v>14</v>
      </c>
      <c r="D1220" s="39" t="s">
        <v>487</v>
      </c>
      <c r="E1220" s="39" t="s">
        <v>28</v>
      </c>
      <c r="F1220" s="40" t="s">
        <v>537</v>
      </c>
      <c r="G1220" s="40" t="s">
        <v>175</v>
      </c>
      <c r="H1220" s="33">
        <f t="shared" si="91"/>
        <v>-243700</v>
      </c>
      <c r="I1220" s="26">
        <f t="shared" si="89"/>
        <v>9.345794392523365</v>
      </c>
      <c r="K1220" s="104">
        <v>535</v>
      </c>
    </row>
    <row r="1221" spans="1:11" ht="12.75">
      <c r="A1221" s="16"/>
      <c r="B1221" s="66">
        <v>1500</v>
      </c>
      <c r="C1221" s="39" t="s">
        <v>534</v>
      </c>
      <c r="D1221" s="39" t="s">
        <v>487</v>
      </c>
      <c r="E1221" s="39" t="s">
        <v>28</v>
      </c>
      <c r="F1221" s="40" t="s">
        <v>535</v>
      </c>
      <c r="G1221" s="40" t="s">
        <v>158</v>
      </c>
      <c r="H1221" s="33">
        <f t="shared" si="91"/>
        <v>-245200</v>
      </c>
      <c r="I1221" s="26">
        <f t="shared" si="89"/>
        <v>2.803738317757009</v>
      </c>
      <c r="K1221" s="104">
        <v>535</v>
      </c>
    </row>
    <row r="1222" spans="1:11" ht="12.75">
      <c r="A1222" s="16"/>
      <c r="B1222" s="66">
        <v>2000</v>
      </c>
      <c r="C1222" s="39" t="s">
        <v>536</v>
      </c>
      <c r="D1222" s="39" t="s">
        <v>487</v>
      </c>
      <c r="E1222" s="39" t="s">
        <v>28</v>
      </c>
      <c r="F1222" s="40" t="s">
        <v>535</v>
      </c>
      <c r="G1222" s="40" t="s">
        <v>220</v>
      </c>
      <c r="H1222" s="33">
        <f t="shared" si="91"/>
        <v>-247200</v>
      </c>
      <c r="I1222" s="26">
        <f t="shared" si="89"/>
        <v>3.7383177570093458</v>
      </c>
      <c r="K1222" s="104">
        <v>535</v>
      </c>
    </row>
    <row r="1223" spans="1:11" ht="12.75">
      <c r="A1223" s="16"/>
      <c r="B1223" s="241">
        <v>2000</v>
      </c>
      <c r="C1223" s="37" t="s">
        <v>14</v>
      </c>
      <c r="D1223" s="37" t="s">
        <v>487</v>
      </c>
      <c r="E1223" s="37" t="s">
        <v>28</v>
      </c>
      <c r="F1223" s="35" t="s">
        <v>538</v>
      </c>
      <c r="G1223" s="35" t="s">
        <v>47</v>
      </c>
      <c r="H1223" s="33">
        <f t="shared" si="91"/>
        <v>-249200</v>
      </c>
      <c r="I1223" s="26">
        <f t="shared" si="89"/>
        <v>3.7383177570093458</v>
      </c>
      <c r="K1223" s="104">
        <v>535</v>
      </c>
    </row>
    <row r="1224" spans="1:11" ht="12.75">
      <c r="A1224" s="16"/>
      <c r="B1224" s="66">
        <v>3000</v>
      </c>
      <c r="C1224" s="37" t="s">
        <v>14</v>
      </c>
      <c r="D1224" s="37" t="s">
        <v>487</v>
      </c>
      <c r="E1224" s="37" t="s">
        <v>28</v>
      </c>
      <c r="F1224" s="35" t="s">
        <v>539</v>
      </c>
      <c r="G1224" s="35" t="s">
        <v>122</v>
      </c>
      <c r="H1224" s="33">
        <f t="shared" si="91"/>
        <v>-252200</v>
      </c>
      <c r="I1224" s="26">
        <f t="shared" si="89"/>
        <v>5.607476635514018</v>
      </c>
      <c r="K1224" s="104">
        <v>535</v>
      </c>
    </row>
    <row r="1225" spans="1:11" ht="12.75">
      <c r="A1225" s="16"/>
      <c r="B1225" s="241">
        <v>1200</v>
      </c>
      <c r="C1225" s="37" t="s">
        <v>14</v>
      </c>
      <c r="D1225" s="37" t="s">
        <v>487</v>
      </c>
      <c r="E1225" s="37" t="s">
        <v>28</v>
      </c>
      <c r="F1225" s="35" t="s">
        <v>540</v>
      </c>
      <c r="G1225" s="35" t="s">
        <v>134</v>
      </c>
      <c r="H1225" s="33">
        <f t="shared" si="91"/>
        <v>-253400</v>
      </c>
      <c r="I1225" s="26">
        <f t="shared" si="89"/>
        <v>2.2429906542056073</v>
      </c>
      <c r="K1225" s="104">
        <v>535</v>
      </c>
    </row>
    <row r="1226" spans="1:11" ht="12.75">
      <c r="A1226" s="16"/>
      <c r="B1226" s="65">
        <v>2500</v>
      </c>
      <c r="C1226" s="1" t="s">
        <v>31</v>
      </c>
      <c r="D1226" s="16" t="s">
        <v>487</v>
      </c>
      <c r="E1226" s="16" t="s">
        <v>541</v>
      </c>
      <c r="F1226" s="55" t="s">
        <v>542</v>
      </c>
      <c r="G1226" s="31" t="s">
        <v>164</v>
      </c>
      <c r="H1226" s="33">
        <f t="shared" si="91"/>
        <v>-255900</v>
      </c>
      <c r="I1226" s="26">
        <f aca="true" t="shared" si="92" ref="I1226:I1289">+B1226/K1226</f>
        <v>4.672897196261682</v>
      </c>
      <c r="K1226" s="104">
        <v>535</v>
      </c>
    </row>
    <row r="1227" spans="1:11" s="68" customFormat="1" ht="12.75">
      <c r="A1227" s="16"/>
      <c r="B1227" s="82">
        <f>SUM(B1173:B1226)</f>
        <v>255900</v>
      </c>
      <c r="C1227" s="15" t="s">
        <v>31</v>
      </c>
      <c r="D1227" s="15"/>
      <c r="E1227" s="15"/>
      <c r="F1227" s="22"/>
      <c r="G1227" s="22"/>
      <c r="H1227" s="46">
        <v>0</v>
      </c>
      <c r="I1227" s="67">
        <f t="shared" si="92"/>
        <v>478.31775700934577</v>
      </c>
      <c r="K1227" s="104">
        <v>535</v>
      </c>
    </row>
    <row r="1228" spans="1:11" ht="12.75">
      <c r="A1228" s="16"/>
      <c r="B1228" s="146"/>
      <c r="H1228" s="33">
        <f aca="true" t="shared" si="93" ref="H1228:H1237">H1227-B1228</f>
        <v>0</v>
      </c>
      <c r="I1228" s="26">
        <f t="shared" si="92"/>
        <v>0</v>
      </c>
      <c r="K1228" s="104">
        <v>535</v>
      </c>
    </row>
    <row r="1229" spans="1:11" ht="12.75">
      <c r="A1229" s="16"/>
      <c r="B1229" s="146"/>
      <c r="H1229" s="33">
        <f t="shared" si="93"/>
        <v>0</v>
      </c>
      <c r="I1229" s="26">
        <f t="shared" si="92"/>
        <v>0</v>
      </c>
      <c r="K1229" s="104">
        <v>535</v>
      </c>
    </row>
    <row r="1230" spans="1:11" ht="12.75">
      <c r="A1230" s="16"/>
      <c r="B1230" s="146"/>
      <c r="H1230" s="33">
        <f t="shared" si="93"/>
        <v>0</v>
      </c>
      <c r="I1230" s="26">
        <f t="shared" si="92"/>
        <v>0</v>
      </c>
      <c r="K1230" s="104">
        <v>535</v>
      </c>
    </row>
    <row r="1231" spans="1:11" ht="12.75">
      <c r="A1231" s="16"/>
      <c r="B1231" s="260">
        <v>1000</v>
      </c>
      <c r="C1231" s="37" t="s">
        <v>15</v>
      </c>
      <c r="D1231" s="37" t="s">
        <v>487</v>
      </c>
      <c r="E1231" s="37" t="s">
        <v>28</v>
      </c>
      <c r="F1231" s="35" t="s">
        <v>543</v>
      </c>
      <c r="G1231" s="35" t="s">
        <v>35</v>
      </c>
      <c r="H1231" s="33">
        <f t="shared" si="93"/>
        <v>-1000</v>
      </c>
      <c r="I1231" s="26">
        <f t="shared" si="92"/>
        <v>1.8691588785046729</v>
      </c>
      <c r="K1231" s="104">
        <v>535</v>
      </c>
    </row>
    <row r="1232" spans="1:11" ht="12.75">
      <c r="A1232" s="16"/>
      <c r="B1232" s="260">
        <v>500</v>
      </c>
      <c r="C1232" s="37" t="s">
        <v>15</v>
      </c>
      <c r="D1232" s="37" t="s">
        <v>487</v>
      </c>
      <c r="E1232" s="37" t="s">
        <v>28</v>
      </c>
      <c r="F1232" s="35" t="s">
        <v>544</v>
      </c>
      <c r="G1232" s="35" t="s">
        <v>47</v>
      </c>
      <c r="H1232" s="33">
        <f t="shared" si="93"/>
        <v>-1500</v>
      </c>
      <c r="I1232" s="26">
        <f t="shared" si="92"/>
        <v>0.9345794392523364</v>
      </c>
      <c r="K1232" s="104">
        <v>535</v>
      </c>
    </row>
    <row r="1233" spans="1:11" ht="12.75">
      <c r="A1233" s="16"/>
      <c r="B1233" s="260">
        <v>1000</v>
      </c>
      <c r="C1233" s="37" t="s">
        <v>15</v>
      </c>
      <c r="D1233" s="37" t="s">
        <v>487</v>
      </c>
      <c r="E1233" s="37" t="s">
        <v>28</v>
      </c>
      <c r="F1233" s="35" t="s">
        <v>545</v>
      </c>
      <c r="G1233" s="35" t="s">
        <v>160</v>
      </c>
      <c r="H1233" s="33">
        <f t="shared" si="93"/>
        <v>-2500</v>
      </c>
      <c r="I1233" s="26">
        <f t="shared" si="92"/>
        <v>1.8691588785046729</v>
      </c>
      <c r="K1233" s="104">
        <v>535</v>
      </c>
    </row>
    <row r="1234" spans="1:11" ht="12.75">
      <c r="A1234" s="16"/>
      <c r="B1234" s="260">
        <v>1000</v>
      </c>
      <c r="C1234" s="37" t="s">
        <v>15</v>
      </c>
      <c r="D1234" s="37" t="s">
        <v>487</v>
      </c>
      <c r="E1234" s="37" t="s">
        <v>28</v>
      </c>
      <c r="F1234" s="35" t="s">
        <v>546</v>
      </c>
      <c r="G1234" s="35" t="s">
        <v>134</v>
      </c>
      <c r="H1234" s="33">
        <f t="shared" si="93"/>
        <v>-3500</v>
      </c>
      <c r="I1234" s="26">
        <f t="shared" si="92"/>
        <v>1.8691588785046729</v>
      </c>
      <c r="K1234" s="104">
        <v>535</v>
      </c>
    </row>
    <row r="1235" spans="1:11" ht="12.75">
      <c r="A1235" s="16"/>
      <c r="B1235" s="260">
        <v>500</v>
      </c>
      <c r="C1235" s="37" t="s">
        <v>15</v>
      </c>
      <c r="D1235" s="37" t="s">
        <v>487</v>
      </c>
      <c r="E1235" s="37" t="s">
        <v>28</v>
      </c>
      <c r="F1235" s="35" t="s">
        <v>544</v>
      </c>
      <c r="G1235" s="35" t="s">
        <v>136</v>
      </c>
      <c r="H1235" s="33">
        <f t="shared" si="93"/>
        <v>-4000</v>
      </c>
      <c r="I1235" s="26">
        <f t="shared" si="92"/>
        <v>0.9345794392523364</v>
      </c>
      <c r="K1235" s="104">
        <v>535</v>
      </c>
    </row>
    <row r="1236" spans="1:11" ht="12.75">
      <c r="A1236" s="16"/>
      <c r="B1236" s="260">
        <v>1500</v>
      </c>
      <c r="C1236" s="37" t="s">
        <v>15</v>
      </c>
      <c r="D1236" s="37" t="s">
        <v>487</v>
      </c>
      <c r="E1236" s="37" t="s">
        <v>28</v>
      </c>
      <c r="F1236" s="35" t="s">
        <v>547</v>
      </c>
      <c r="G1236" s="35" t="s">
        <v>140</v>
      </c>
      <c r="H1236" s="33">
        <f t="shared" si="93"/>
        <v>-5500</v>
      </c>
      <c r="I1236" s="26">
        <f t="shared" si="92"/>
        <v>2.803738317757009</v>
      </c>
      <c r="K1236" s="104">
        <v>535</v>
      </c>
    </row>
    <row r="1237" spans="1:11" ht="12.75">
      <c r="A1237" s="16"/>
      <c r="B1237" s="251">
        <v>1000</v>
      </c>
      <c r="C1237" s="37" t="s">
        <v>15</v>
      </c>
      <c r="D1237" s="37" t="s">
        <v>487</v>
      </c>
      <c r="E1237" s="37" t="s">
        <v>28</v>
      </c>
      <c r="F1237" s="35" t="s">
        <v>548</v>
      </c>
      <c r="G1237" s="35" t="s">
        <v>163</v>
      </c>
      <c r="H1237" s="33">
        <f t="shared" si="93"/>
        <v>-6500</v>
      </c>
      <c r="I1237" s="26">
        <f t="shared" si="92"/>
        <v>1.8691588785046729</v>
      </c>
      <c r="K1237" s="104">
        <v>535</v>
      </c>
    </row>
    <row r="1238" spans="1:11" s="68" customFormat="1" ht="12.75">
      <c r="A1238" s="16"/>
      <c r="B1238" s="250">
        <f>SUM(B1231:B1237)</f>
        <v>6500</v>
      </c>
      <c r="C1238" s="15" t="s">
        <v>15</v>
      </c>
      <c r="D1238" s="15"/>
      <c r="E1238" s="15"/>
      <c r="F1238" s="22"/>
      <c r="G1238" s="22"/>
      <c r="H1238" s="46">
        <v>0</v>
      </c>
      <c r="I1238" s="67">
        <f t="shared" si="92"/>
        <v>12.149532710280374</v>
      </c>
      <c r="K1238" s="104">
        <v>535</v>
      </c>
    </row>
    <row r="1239" spans="1:11" ht="12.75">
      <c r="A1239" s="16"/>
      <c r="B1239" s="146"/>
      <c r="H1239" s="33">
        <f aca="true" t="shared" si="94" ref="H1239:H1248">H1238-B1239</f>
        <v>0</v>
      </c>
      <c r="I1239" s="26">
        <f t="shared" si="92"/>
        <v>0</v>
      </c>
      <c r="K1239" s="104">
        <v>535</v>
      </c>
    </row>
    <row r="1240" spans="1:11" ht="12.75">
      <c r="A1240" s="16"/>
      <c r="B1240" s="146"/>
      <c r="H1240" s="33">
        <f t="shared" si="94"/>
        <v>0</v>
      </c>
      <c r="I1240" s="26">
        <f t="shared" si="92"/>
        <v>0</v>
      </c>
      <c r="K1240" s="104">
        <v>535</v>
      </c>
    </row>
    <row r="1241" spans="1:11" ht="12.75">
      <c r="A1241" s="16"/>
      <c r="B1241" s="146"/>
      <c r="H1241" s="33">
        <f t="shared" si="94"/>
        <v>0</v>
      </c>
      <c r="I1241" s="26">
        <f t="shared" si="92"/>
        <v>0</v>
      </c>
      <c r="K1241" s="104">
        <v>535</v>
      </c>
    </row>
    <row r="1242" spans="1:11" ht="12.75">
      <c r="A1242" s="16"/>
      <c r="B1242" s="66">
        <v>2000</v>
      </c>
      <c r="C1242" s="39" t="s">
        <v>549</v>
      </c>
      <c r="D1242" s="39" t="s">
        <v>487</v>
      </c>
      <c r="E1242" s="39" t="s">
        <v>63</v>
      </c>
      <c r="F1242" s="40" t="s">
        <v>535</v>
      </c>
      <c r="G1242" s="40" t="s">
        <v>35</v>
      </c>
      <c r="H1242" s="33">
        <f t="shared" si="94"/>
        <v>-2000</v>
      </c>
      <c r="I1242" s="26">
        <f t="shared" si="92"/>
        <v>3.7383177570093458</v>
      </c>
      <c r="K1242" s="104">
        <v>535</v>
      </c>
    </row>
    <row r="1243" spans="1:11" ht="12.75">
      <c r="A1243" s="16"/>
      <c r="B1243" s="66">
        <v>2000</v>
      </c>
      <c r="C1243" s="39" t="s">
        <v>550</v>
      </c>
      <c r="D1243" s="39" t="s">
        <v>487</v>
      </c>
      <c r="E1243" s="39" t="s">
        <v>63</v>
      </c>
      <c r="F1243" s="40" t="s">
        <v>535</v>
      </c>
      <c r="G1243" s="40" t="s">
        <v>35</v>
      </c>
      <c r="H1243" s="33">
        <f t="shared" si="94"/>
        <v>-4000</v>
      </c>
      <c r="I1243" s="26">
        <f t="shared" si="92"/>
        <v>3.7383177570093458</v>
      </c>
      <c r="K1243" s="104">
        <v>535</v>
      </c>
    </row>
    <row r="1244" spans="1:11" ht="12.75">
      <c r="A1244" s="16"/>
      <c r="B1244" s="244">
        <v>2500</v>
      </c>
      <c r="C1244" s="75" t="s">
        <v>551</v>
      </c>
      <c r="D1244" s="39" t="s">
        <v>487</v>
      </c>
      <c r="E1244" s="39" t="s">
        <v>63</v>
      </c>
      <c r="F1244" s="40" t="s">
        <v>552</v>
      </c>
      <c r="G1244" s="40" t="s">
        <v>35</v>
      </c>
      <c r="H1244" s="33">
        <f t="shared" si="94"/>
        <v>-6500</v>
      </c>
      <c r="I1244" s="26">
        <f t="shared" si="92"/>
        <v>4.672897196261682</v>
      </c>
      <c r="K1244" s="104">
        <v>535</v>
      </c>
    </row>
    <row r="1245" spans="1:11" ht="12.75">
      <c r="A1245" s="16"/>
      <c r="B1245" s="241">
        <v>3800</v>
      </c>
      <c r="C1245" s="37" t="s">
        <v>553</v>
      </c>
      <c r="D1245" s="37" t="s">
        <v>487</v>
      </c>
      <c r="E1245" s="37" t="s">
        <v>63</v>
      </c>
      <c r="F1245" s="35" t="s">
        <v>554</v>
      </c>
      <c r="G1245" s="35" t="s">
        <v>218</v>
      </c>
      <c r="H1245" s="33">
        <f t="shared" si="94"/>
        <v>-10300</v>
      </c>
      <c r="I1245" s="26">
        <f t="shared" si="92"/>
        <v>7.102803738317757</v>
      </c>
      <c r="K1245" s="104">
        <v>535</v>
      </c>
    </row>
    <row r="1246" spans="1:11" ht="12.75">
      <c r="A1246" s="16"/>
      <c r="B1246" s="241">
        <v>1000</v>
      </c>
      <c r="C1246" s="37" t="s">
        <v>555</v>
      </c>
      <c r="D1246" s="37" t="s">
        <v>487</v>
      </c>
      <c r="E1246" s="37" t="s">
        <v>63</v>
      </c>
      <c r="F1246" s="35" t="s">
        <v>556</v>
      </c>
      <c r="G1246" s="35" t="s">
        <v>218</v>
      </c>
      <c r="H1246" s="33">
        <f t="shared" si="94"/>
        <v>-11300</v>
      </c>
      <c r="I1246" s="26">
        <f t="shared" si="92"/>
        <v>1.8691588785046729</v>
      </c>
      <c r="K1246" s="104">
        <v>535</v>
      </c>
    </row>
    <row r="1247" spans="1:11" ht="12.75">
      <c r="A1247" s="16"/>
      <c r="B1247" s="241">
        <v>2000</v>
      </c>
      <c r="C1247" s="37" t="s">
        <v>557</v>
      </c>
      <c r="D1247" s="37" t="s">
        <v>487</v>
      </c>
      <c r="E1247" s="37" t="s">
        <v>63</v>
      </c>
      <c r="F1247" s="35" t="s">
        <v>558</v>
      </c>
      <c r="G1247" s="35" t="s">
        <v>220</v>
      </c>
      <c r="H1247" s="33">
        <f t="shared" si="94"/>
        <v>-13300</v>
      </c>
      <c r="I1247" s="26">
        <f t="shared" si="92"/>
        <v>3.7383177570093458</v>
      </c>
      <c r="K1247" s="104">
        <v>535</v>
      </c>
    </row>
    <row r="1248" spans="1:11" ht="12.75">
      <c r="A1248" s="16"/>
      <c r="B1248" s="241">
        <v>1500</v>
      </c>
      <c r="C1248" s="37" t="s">
        <v>559</v>
      </c>
      <c r="D1248" s="37" t="s">
        <v>487</v>
      </c>
      <c r="E1248" s="37" t="s">
        <v>63</v>
      </c>
      <c r="F1248" s="35" t="s">
        <v>544</v>
      </c>
      <c r="G1248" s="35" t="s">
        <v>220</v>
      </c>
      <c r="H1248" s="33">
        <f t="shared" si="94"/>
        <v>-14800</v>
      </c>
      <c r="I1248" s="26">
        <f t="shared" si="92"/>
        <v>2.803738317757009</v>
      </c>
      <c r="K1248" s="104">
        <v>535</v>
      </c>
    </row>
    <row r="1249" spans="1:11" s="68" customFormat="1" ht="12.75">
      <c r="A1249" s="16"/>
      <c r="B1249" s="82">
        <f>SUM(B1242:B1248)</f>
        <v>14800</v>
      </c>
      <c r="C1249" s="15" t="s">
        <v>50</v>
      </c>
      <c r="D1249" s="15"/>
      <c r="E1249" s="15"/>
      <c r="F1249" s="22"/>
      <c r="G1249" s="22"/>
      <c r="H1249" s="46">
        <v>0</v>
      </c>
      <c r="I1249" s="67">
        <f t="shared" si="92"/>
        <v>27.66355140186916</v>
      </c>
      <c r="K1249" s="104">
        <v>535</v>
      </c>
    </row>
    <row r="1250" spans="1:11" ht="12.75">
      <c r="A1250" s="16"/>
      <c r="B1250" s="146"/>
      <c r="H1250" s="33">
        <f aca="true" t="shared" si="95" ref="H1250:H1281">H1249-B1250</f>
        <v>0</v>
      </c>
      <c r="I1250" s="26">
        <f t="shared" si="92"/>
        <v>0</v>
      </c>
      <c r="K1250" s="104">
        <v>535</v>
      </c>
    </row>
    <row r="1251" spans="1:11" ht="12.75">
      <c r="A1251" s="16"/>
      <c r="B1251" s="146"/>
      <c r="H1251" s="33">
        <f t="shared" si="95"/>
        <v>0</v>
      </c>
      <c r="I1251" s="26">
        <f t="shared" si="92"/>
        <v>0</v>
      </c>
      <c r="K1251" s="104">
        <v>535</v>
      </c>
    </row>
    <row r="1252" spans="1:11" ht="12.75">
      <c r="A1252" s="16"/>
      <c r="B1252" s="146"/>
      <c r="H1252" s="33">
        <f t="shared" si="95"/>
        <v>0</v>
      </c>
      <c r="I1252" s="26">
        <f t="shared" si="92"/>
        <v>0</v>
      </c>
      <c r="K1252" s="104">
        <v>535</v>
      </c>
    </row>
    <row r="1253" spans="1:11" ht="12.75">
      <c r="A1253" s="16"/>
      <c r="B1253" s="260">
        <v>1500</v>
      </c>
      <c r="C1253" s="37" t="s">
        <v>51</v>
      </c>
      <c r="D1253" s="37" t="s">
        <v>487</v>
      </c>
      <c r="E1253" s="37" t="s">
        <v>52</v>
      </c>
      <c r="F1253" s="35" t="s">
        <v>544</v>
      </c>
      <c r="G1253" s="35" t="s">
        <v>45</v>
      </c>
      <c r="H1253" s="33">
        <f t="shared" si="95"/>
        <v>-1500</v>
      </c>
      <c r="I1253" s="26">
        <f t="shared" si="92"/>
        <v>2.803738317757009</v>
      </c>
      <c r="K1253" s="104">
        <v>535</v>
      </c>
    </row>
    <row r="1254" spans="1:11" ht="12.75">
      <c r="A1254" s="16"/>
      <c r="B1254" s="251">
        <v>1700</v>
      </c>
      <c r="C1254" s="37" t="s">
        <v>51</v>
      </c>
      <c r="D1254" s="37" t="s">
        <v>487</v>
      </c>
      <c r="E1254" s="37" t="s">
        <v>52</v>
      </c>
      <c r="F1254" s="35" t="s">
        <v>544</v>
      </c>
      <c r="G1254" s="35" t="s">
        <v>35</v>
      </c>
      <c r="H1254" s="33">
        <f t="shared" si="95"/>
        <v>-3200</v>
      </c>
      <c r="I1254" s="26">
        <f t="shared" si="92"/>
        <v>3.177570093457944</v>
      </c>
      <c r="K1254" s="104">
        <v>535</v>
      </c>
    </row>
    <row r="1255" spans="1:11" ht="12.75">
      <c r="A1255" s="16"/>
      <c r="B1255" s="260">
        <v>1800</v>
      </c>
      <c r="C1255" s="37" t="s">
        <v>51</v>
      </c>
      <c r="D1255" s="37" t="s">
        <v>487</v>
      </c>
      <c r="E1255" s="37" t="s">
        <v>52</v>
      </c>
      <c r="F1255" s="35" t="s">
        <v>544</v>
      </c>
      <c r="G1255" s="35" t="s">
        <v>39</v>
      </c>
      <c r="H1255" s="33">
        <f t="shared" si="95"/>
        <v>-5000</v>
      </c>
      <c r="I1255" s="26">
        <f t="shared" si="92"/>
        <v>3.364485981308411</v>
      </c>
      <c r="K1255" s="104">
        <v>535</v>
      </c>
    </row>
    <row r="1256" spans="1:11" ht="12.75">
      <c r="A1256" s="16"/>
      <c r="B1256" s="260">
        <v>2000</v>
      </c>
      <c r="C1256" s="37" t="s">
        <v>51</v>
      </c>
      <c r="D1256" s="37" t="s">
        <v>487</v>
      </c>
      <c r="E1256" s="37" t="s">
        <v>52</v>
      </c>
      <c r="F1256" s="35" t="s">
        <v>544</v>
      </c>
      <c r="G1256" s="35" t="s">
        <v>47</v>
      </c>
      <c r="H1256" s="33">
        <f t="shared" si="95"/>
        <v>-7000</v>
      </c>
      <c r="I1256" s="26">
        <f t="shared" si="92"/>
        <v>3.7383177570093458</v>
      </c>
      <c r="K1256" s="104">
        <v>535</v>
      </c>
    </row>
    <row r="1257" spans="1:11" ht="12.75">
      <c r="A1257" s="16"/>
      <c r="B1257" s="260">
        <v>1500</v>
      </c>
      <c r="C1257" s="37" t="s">
        <v>51</v>
      </c>
      <c r="D1257" s="37" t="s">
        <v>487</v>
      </c>
      <c r="E1257" s="37" t="s">
        <v>52</v>
      </c>
      <c r="F1257" s="35" t="s">
        <v>544</v>
      </c>
      <c r="G1257" s="35" t="s">
        <v>53</v>
      </c>
      <c r="H1257" s="33">
        <f t="shared" si="95"/>
        <v>-8500</v>
      </c>
      <c r="I1257" s="26">
        <f t="shared" si="92"/>
        <v>2.803738317757009</v>
      </c>
      <c r="K1257" s="104">
        <v>535</v>
      </c>
    </row>
    <row r="1258" spans="1:11" ht="12.75">
      <c r="A1258" s="16"/>
      <c r="B1258" s="251">
        <v>1500</v>
      </c>
      <c r="C1258" s="37" t="s">
        <v>51</v>
      </c>
      <c r="D1258" s="37" t="s">
        <v>487</v>
      </c>
      <c r="E1258" s="37" t="s">
        <v>52</v>
      </c>
      <c r="F1258" s="35" t="s">
        <v>544</v>
      </c>
      <c r="G1258" s="35" t="s">
        <v>122</v>
      </c>
      <c r="H1258" s="33">
        <f t="shared" si="95"/>
        <v>-10000</v>
      </c>
      <c r="I1258" s="26">
        <f t="shared" si="92"/>
        <v>2.803738317757009</v>
      </c>
      <c r="K1258" s="104">
        <v>535</v>
      </c>
    </row>
    <row r="1259" spans="1:11" ht="12.75">
      <c r="A1259" s="16"/>
      <c r="B1259" s="251">
        <v>400</v>
      </c>
      <c r="C1259" s="37" t="s">
        <v>51</v>
      </c>
      <c r="D1259" s="37" t="s">
        <v>487</v>
      </c>
      <c r="E1259" s="37" t="s">
        <v>52</v>
      </c>
      <c r="F1259" s="35" t="s">
        <v>544</v>
      </c>
      <c r="G1259" s="35" t="s">
        <v>160</v>
      </c>
      <c r="H1259" s="33">
        <f t="shared" si="95"/>
        <v>-10400</v>
      </c>
      <c r="I1259" s="26">
        <f t="shared" si="92"/>
        <v>0.7476635514018691</v>
      </c>
      <c r="K1259" s="104">
        <v>535</v>
      </c>
    </row>
    <row r="1260" spans="1:11" ht="12.75">
      <c r="A1260" s="16"/>
      <c r="B1260" s="260">
        <v>1800</v>
      </c>
      <c r="C1260" s="37" t="s">
        <v>51</v>
      </c>
      <c r="D1260" s="37" t="s">
        <v>487</v>
      </c>
      <c r="E1260" s="37" t="s">
        <v>52</v>
      </c>
      <c r="F1260" s="35" t="s">
        <v>544</v>
      </c>
      <c r="G1260" s="35" t="s">
        <v>134</v>
      </c>
      <c r="H1260" s="33">
        <f t="shared" si="95"/>
        <v>-12200</v>
      </c>
      <c r="I1260" s="26">
        <f t="shared" si="92"/>
        <v>3.364485981308411</v>
      </c>
      <c r="K1260" s="104">
        <v>535</v>
      </c>
    </row>
    <row r="1261" spans="1:11" ht="12.75">
      <c r="A1261" s="16"/>
      <c r="B1261" s="251">
        <v>1600</v>
      </c>
      <c r="C1261" s="37" t="s">
        <v>51</v>
      </c>
      <c r="D1261" s="37" t="s">
        <v>487</v>
      </c>
      <c r="E1261" s="37" t="s">
        <v>52</v>
      </c>
      <c r="F1261" s="35" t="s">
        <v>544</v>
      </c>
      <c r="G1261" s="35" t="s">
        <v>136</v>
      </c>
      <c r="H1261" s="33">
        <f t="shared" si="95"/>
        <v>-13800</v>
      </c>
      <c r="I1261" s="26">
        <f t="shared" si="92"/>
        <v>2.9906542056074765</v>
      </c>
      <c r="K1261" s="104">
        <v>535</v>
      </c>
    </row>
    <row r="1262" spans="1:11" ht="12.75">
      <c r="A1262" s="16"/>
      <c r="B1262" s="260">
        <v>1800</v>
      </c>
      <c r="C1262" s="37" t="s">
        <v>51</v>
      </c>
      <c r="D1262" s="37" t="s">
        <v>487</v>
      </c>
      <c r="E1262" s="37" t="s">
        <v>52</v>
      </c>
      <c r="F1262" s="35" t="s">
        <v>544</v>
      </c>
      <c r="G1262" s="35" t="s">
        <v>152</v>
      </c>
      <c r="H1262" s="33">
        <f t="shared" si="95"/>
        <v>-15600</v>
      </c>
      <c r="I1262" s="26">
        <f t="shared" si="92"/>
        <v>3.364485981308411</v>
      </c>
      <c r="K1262" s="104">
        <v>535</v>
      </c>
    </row>
    <row r="1263" spans="1:11" ht="12.75">
      <c r="A1263" s="16"/>
      <c r="B1263" s="260">
        <v>700</v>
      </c>
      <c r="C1263" s="37" t="s">
        <v>51</v>
      </c>
      <c r="D1263" s="37" t="s">
        <v>487</v>
      </c>
      <c r="E1263" s="37" t="s">
        <v>52</v>
      </c>
      <c r="F1263" s="35" t="s">
        <v>544</v>
      </c>
      <c r="G1263" s="35" t="s">
        <v>140</v>
      </c>
      <c r="H1263" s="33">
        <f t="shared" si="95"/>
        <v>-16300</v>
      </c>
      <c r="I1263" s="26">
        <f t="shared" si="92"/>
        <v>1.308411214953271</v>
      </c>
      <c r="K1263" s="104">
        <v>535</v>
      </c>
    </row>
    <row r="1264" spans="1:11" ht="12.75">
      <c r="A1264" s="16"/>
      <c r="B1264" s="260">
        <v>1000</v>
      </c>
      <c r="C1264" s="37" t="s">
        <v>51</v>
      </c>
      <c r="D1264" s="37" t="s">
        <v>487</v>
      </c>
      <c r="E1264" s="37" t="s">
        <v>52</v>
      </c>
      <c r="F1264" s="35" t="s">
        <v>544</v>
      </c>
      <c r="G1264" s="35" t="s">
        <v>248</v>
      </c>
      <c r="H1264" s="33">
        <f t="shared" si="95"/>
        <v>-17300</v>
      </c>
      <c r="I1264" s="26">
        <f t="shared" si="92"/>
        <v>1.8691588785046729</v>
      </c>
      <c r="K1264" s="104">
        <v>535</v>
      </c>
    </row>
    <row r="1265" spans="1:11" ht="12.75">
      <c r="A1265" s="16"/>
      <c r="B1265" s="260">
        <v>1850</v>
      </c>
      <c r="C1265" s="37" t="s">
        <v>51</v>
      </c>
      <c r="D1265" s="37" t="s">
        <v>487</v>
      </c>
      <c r="E1265" s="37" t="s">
        <v>52</v>
      </c>
      <c r="F1265" s="35" t="s">
        <v>544</v>
      </c>
      <c r="G1265" s="35" t="s">
        <v>175</v>
      </c>
      <c r="H1265" s="33">
        <f t="shared" si="95"/>
        <v>-19150</v>
      </c>
      <c r="I1265" s="26">
        <f t="shared" si="92"/>
        <v>3.457943925233645</v>
      </c>
      <c r="K1265" s="104">
        <v>535</v>
      </c>
    </row>
    <row r="1266" spans="1:11" ht="12.75">
      <c r="A1266" s="16"/>
      <c r="B1266" s="260">
        <v>1650</v>
      </c>
      <c r="C1266" s="37" t="s">
        <v>51</v>
      </c>
      <c r="D1266" s="37" t="s">
        <v>487</v>
      </c>
      <c r="E1266" s="37" t="s">
        <v>52</v>
      </c>
      <c r="F1266" s="35" t="s">
        <v>544</v>
      </c>
      <c r="G1266" s="35" t="s">
        <v>158</v>
      </c>
      <c r="H1266" s="33">
        <f t="shared" si="95"/>
        <v>-20800</v>
      </c>
      <c r="I1266" s="26">
        <f t="shared" si="92"/>
        <v>3.0841121495327104</v>
      </c>
      <c r="K1266" s="104">
        <v>535</v>
      </c>
    </row>
    <row r="1267" spans="1:11" ht="12.75">
      <c r="A1267" s="16"/>
      <c r="B1267" s="260">
        <v>1200</v>
      </c>
      <c r="C1267" s="37" t="s">
        <v>51</v>
      </c>
      <c r="D1267" s="37" t="s">
        <v>487</v>
      </c>
      <c r="E1267" s="37" t="s">
        <v>52</v>
      </c>
      <c r="F1267" s="35" t="s">
        <v>544</v>
      </c>
      <c r="G1267" s="35" t="s">
        <v>218</v>
      </c>
      <c r="H1267" s="33">
        <f t="shared" si="95"/>
        <v>-22000</v>
      </c>
      <c r="I1267" s="26">
        <f t="shared" si="92"/>
        <v>2.2429906542056073</v>
      </c>
      <c r="K1267" s="104">
        <v>535</v>
      </c>
    </row>
    <row r="1268" spans="1:11" ht="12.75">
      <c r="A1268" s="16"/>
      <c r="B1268" s="260">
        <v>2000</v>
      </c>
      <c r="C1268" s="37" t="s">
        <v>51</v>
      </c>
      <c r="D1268" s="37" t="s">
        <v>487</v>
      </c>
      <c r="E1268" s="37" t="s">
        <v>52</v>
      </c>
      <c r="F1268" s="35" t="s">
        <v>544</v>
      </c>
      <c r="G1268" s="35" t="s">
        <v>220</v>
      </c>
      <c r="H1268" s="33">
        <f t="shared" si="95"/>
        <v>-24000</v>
      </c>
      <c r="I1268" s="26">
        <f t="shared" si="92"/>
        <v>3.7383177570093458</v>
      </c>
      <c r="K1268" s="104">
        <v>535</v>
      </c>
    </row>
    <row r="1269" spans="1:11" ht="12.75">
      <c r="A1269" s="16"/>
      <c r="B1269" s="260">
        <v>2000</v>
      </c>
      <c r="C1269" s="37" t="s">
        <v>51</v>
      </c>
      <c r="D1269" s="37" t="s">
        <v>487</v>
      </c>
      <c r="E1269" s="37" t="s">
        <v>52</v>
      </c>
      <c r="F1269" s="35" t="s">
        <v>544</v>
      </c>
      <c r="G1269" s="35" t="s">
        <v>256</v>
      </c>
      <c r="H1269" s="33">
        <f t="shared" si="95"/>
        <v>-26000</v>
      </c>
      <c r="I1269" s="26">
        <f t="shared" si="92"/>
        <v>3.7383177570093458</v>
      </c>
      <c r="K1269" s="104">
        <v>535</v>
      </c>
    </row>
    <row r="1270" spans="1:11" ht="12.75">
      <c r="A1270" s="16"/>
      <c r="B1270" s="251">
        <v>700</v>
      </c>
      <c r="C1270" s="37" t="s">
        <v>51</v>
      </c>
      <c r="D1270" s="37" t="s">
        <v>487</v>
      </c>
      <c r="E1270" s="37" t="s">
        <v>52</v>
      </c>
      <c r="F1270" s="35" t="s">
        <v>544</v>
      </c>
      <c r="G1270" s="35" t="s">
        <v>258</v>
      </c>
      <c r="H1270" s="33">
        <f t="shared" si="95"/>
        <v>-26700</v>
      </c>
      <c r="I1270" s="26">
        <f t="shared" si="92"/>
        <v>1.308411214953271</v>
      </c>
      <c r="K1270" s="104">
        <v>535</v>
      </c>
    </row>
    <row r="1271" spans="1:11" ht="12.75">
      <c r="A1271" s="16"/>
      <c r="B1271" s="260">
        <v>1000</v>
      </c>
      <c r="C1271" s="37" t="s">
        <v>51</v>
      </c>
      <c r="D1271" s="37" t="s">
        <v>487</v>
      </c>
      <c r="E1271" s="37" t="s">
        <v>52</v>
      </c>
      <c r="F1271" s="35" t="s">
        <v>544</v>
      </c>
      <c r="G1271" s="35" t="s">
        <v>142</v>
      </c>
      <c r="H1271" s="33">
        <f t="shared" si="95"/>
        <v>-27700</v>
      </c>
      <c r="I1271" s="26">
        <f t="shared" si="92"/>
        <v>1.8691588785046729</v>
      </c>
      <c r="K1271" s="104">
        <v>535</v>
      </c>
    </row>
    <row r="1272" spans="1:11" ht="12.75">
      <c r="A1272" s="16"/>
      <c r="B1272" s="251">
        <v>1000</v>
      </c>
      <c r="C1272" s="37" t="s">
        <v>51</v>
      </c>
      <c r="D1272" s="37" t="s">
        <v>487</v>
      </c>
      <c r="E1272" s="37" t="s">
        <v>52</v>
      </c>
      <c r="F1272" s="35" t="s">
        <v>544</v>
      </c>
      <c r="G1272" s="35" t="s">
        <v>163</v>
      </c>
      <c r="H1272" s="33">
        <f t="shared" si="95"/>
        <v>-28700</v>
      </c>
      <c r="I1272" s="26">
        <f t="shared" si="92"/>
        <v>1.8691588785046729</v>
      </c>
      <c r="K1272" s="104">
        <v>535</v>
      </c>
    </row>
    <row r="1273" spans="1:11" ht="12.75">
      <c r="A1273" s="16"/>
      <c r="B1273" s="251">
        <v>1000</v>
      </c>
      <c r="C1273" s="16" t="s">
        <v>51</v>
      </c>
      <c r="D1273" s="16" t="s">
        <v>487</v>
      </c>
      <c r="E1273" s="16" t="s">
        <v>52</v>
      </c>
      <c r="F1273" s="34" t="s">
        <v>544</v>
      </c>
      <c r="G1273" s="34" t="s">
        <v>144</v>
      </c>
      <c r="H1273" s="33">
        <f t="shared" si="95"/>
        <v>-29700</v>
      </c>
      <c r="I1273" s="26">
        <f t="shared" si="92"/>
        <v>1.8691588785046729</v>
      </c>
      <c r="K1273" s="104">
        <v>535</v>
      </c>
    </row>
    <row r="1274" spans="1:11" ht="12.75">
      <c r="A1274" s="16"/>
      <c r="B1274" s="251">
        <v>1500</v>
      </c>
      <c r="C1274" s="16" t="s">
        <v>51</v>
      </c>
      <c r="D1274" s="16" t="s">
        <v>487</v>
      </c>
      <c r="E1274" s="16" t="s">
        <v>52</v>
      </c>
      <c r="F1274" s="34" t="s">
        <v>544</v>
      </c>
      <c r="G1274" s="34" t="s">
        <v>164</v>
      </c>
      <c r="H1274" s="33">
        <f t="shared" si="95"/>
        <v>-31200</v>
      </c>
      <c r="I1274" s="26">
        <f t="shared" si="92"/>
        <v>2.803738317757009</v>
      </c>
      <c r="K1274" s="104">
        <v>535</v>
      </c>
    </row>
    <row r="1275" spans="1:11" ht="12.75">
      <c r="A1275" s="16"/>
      <c r="B1275" s="251">
        <v>600</v>
      </c>
      <c r="C1275" s="16" t="s">
        <v>51</v>
      </c>
      <c r="D1275" s="16" t="s">
        <v>487</v>
      </c>
      <c r="E1275" s="16" t="s">
        <v>52</v>
      </c>
      <c r="F1275" s="34" t="s">
        <v>544</v>
      </c>
      <c r="G1275" s="34" t="s">
        <v>165</v>
      </c>
      <c r="H1275" s="33">
        <f t="shared" si="95"/>
        <v>-31800</v>
      </c>
      <c r="I1275" s="26">
        <f t="shared" si="92"/>
        <v>1.1214953271028036</v>
      </c>
      <c r="K1275" s="104">
        <v>535</v>
      </c>
    </row>
    <row r="1276" spans="1:11" ht="12.75">
      <c r="A1276" s="16"/>
      <c r="B1276" s="261">
        <v>500</v>
      </c>
      <c r="C1276" s="16" t="s">
        <v>51</v>
      </c>
      <c r="D1276" s="16" t="s">
        <v>487</v>
      </c>
      <c r="E1276" s="16" t="s">
        <v>52</v>
      </c>
      <c r="F1276" s="34" t="s">
        <v>544</v>
      </c>
      <c r="G1276" s="34" t="s">
        <v>401</v>
      </c>
      <c r="H1276" s="33">
        <f t="shared" si="95"/>
        <v>-32300</v>
      </c>
      <c r="I1276" s="26">
        <f t="shared" si="92"/>
        <v>0.9345794392523364</v>
      </c>
      <c r="K1276" s="104">
        <v>535</v>
      </c>
    </row>
    <row r="1277" spans="1:11" ht="12.75">
      <c r="A1277" s="16"/>
      <c r="B1277" s="251">
        <v>2000</v>
      </c>
      <c r="C1277" s="75" t="s">
        <v>51</v>
      </c>
      <c r="D1277" s="39" t="s">
        <v>487</v>
      </c>
      <c r="E1277" s="39" t="s">
        <v>52</v>
      </c>
      <c r="F1277" s="40" t="s">
        <v>535</v>
      </c>
      <c r="G1277" s="40" t="s">
        <v>45</v>
      </c>
      <c r="H1277" s="33">
        <f t="shared" si="95"/>
        <v>-34300</v>
      </c>
      <c r="I1277" s="26">
        <f t="shared" si="92"/>
        <v>3.7383177570093458</v>
      </c>
      <c r="K1277" s="104">
        <v>535</v>
      </c>
    </row>
    <row r="1278" spans="1:11" ht="12.75">
      <c r="A1278" s="16"/>
      <c r="B1278" s="251">
        <v>2000</v>
      </c>
      <c r="C1278" s="39" t="s">
        <v>51</v>
      </c>
      <c r="D1278" s="39" t="s">
        <v>487</v>
      </c>
      <c r="E1278" s="39" t="s">
        <v>52</v>
      </c>
      <c r="F1278" s="40" t="s">
        <v>535</v>
      </c>
      <c r="G1278" s="40" t="s">
        <v>73</v>
      </c>
      <c r="H1278" s="33">
        <f t="shared" si="95"/>
        <v>-36300</v>
      </c>
      <c r="I1278" s="26">
        <f t="shared" si="92"/>
        <v>3.7383177570093458</v>
      </c>
      <c r="K1278" s="104">
        <v>535</v>
      </c>
    </row>
    <row r="1279" spans="1:11" ht="12.75">
      <c r="A1279" s="16"/>
      <c r="B1279" s="251">
        <v>3500</v>
      </c>
      <c r="C1279" s="39" t="s">
        <v>51</v>
      </c>
      <c r="D1279" s="39" t="s">
        <v>487</v>
      </c>
      <c r="E1279" s="39" t="s">
        <v>52</v>
      </c>
      <c r="F1279" s="40" t="s">
        <v>535</v>
      </c>
      <c r="G1279" s="40" t="s">
        <v>35</v>
      </c>
      <c r="H1279" s="33">
        <f t="shared" si="95"/>
        <v>-39800</v>
      </c>
      <c r="I1279" s="26">
        <f t="shared" si="92"/>
        <v>6.542056074766355</v>
      </c>
      <c r="K1279" s="104">
        <v>535</v>
      </c>
    </row>
    <row r="1280" spans="1:11" ht="12.75">
      <c r="A1280" s="16"/>
      <c r="B1280" s="251">
        <v>2000</v>
      </c>
      <c r="C1280" s="39" t="s">
        <v>51</v>
      </c>
      <c r="D1280" s="39" t="s">
        <v>487</v>
      </c>
      <c r="E1280" s="39" t="s">
        <v>52</v>
      </c>
      <c r="F1280" s="40" t="s">
        <v>535</v>
      </c>
      <c r="G1280" s="40" t="s">
        <v>39</v>
      </c>
      <c r="H1280" s="33">
        <f t="shared" si="95"/>
        <v>-41800</v>
      </c>
      <c r="I1280" s="26">
        <f t="shared" si="92"/>
        <v>3.7383177570093458</v>
      </c>
      <c r="K1280" s="104">
        <v>535</v>
      </c>
    </row>
    <row r="1281" spans="1:11" ht="12.75">
      <c r="A1281" s="16"/>
      <c r="B1281" s="251">
        <v>2000</v>
      </c>
      <c r="C1281" s="39" t="s">
        <v>51</v>
      </c>
      <c r="D1281" s="39" t="s">
        <v>487</v>
      </c>
      <c r="E1281" s="39" t="s">
        <v>52</v>
      </c>
      <c r="F1281" s="40" t="s">
        <v>535</v>
      </c>
      <c r="G1281" s="40" t="s">
        <v>47</v>
      </c>
      <c r="H1281" s="33">
        <f t="shared" si="95"/>
        <v>-43800</v>
      </c>
      <c r="I1281" s="26">
        <f t="shared" si="92"/>
        <v>3.7383177570093458</v>
      </c>
      <c r="K1281" s="104">
        <v>535</v>
      </c>
    </row>
    <row r="1282" spans="1:11" ht="12.75">
      <c r="A1282" s="16"/>
      <c r="B1282" s="251">
        <v>2000</v>
      </c>
      <c r="C1282" s="75" t="s">
        <v>51</v>
      </c>
      <c r="D1282" s="39" t="s">
        <v>487</v>
      </c>
      <c r="E1282" s="39" t="s">
        <v>52</v>
      </c>
      <c r="F1282" s="40" t="s">
        <v>535</v>
      </c>
      <c r="G1282" s="40" t="s">
        <v>53</v>
      </c>
      <c r="H1282" s="33">
        <f aca="true" t="shared" si="96" ref="H1282:H1303">H1281-B1282</f>
        <v>-45800</v>
      </c>
      <c r="I1282" s="26">
        <f t="shared" si="92"/>
        <v>3.7383177570093458</v>
      </c>
      <c r="K1282" s="104">
        <v>535</v>
      </c>
    </row>
    <row r="1283" spans="1:11" ht="12.75">
      <c r="A1283" s="16"/>
      <c r="B1283" s="251">
        <v>2000</v>
      </c>
      <c r="C1283" s="39" t="s">
        <v>51</v>
      </c>
      <c r="D1283" s="39" t="s">
        <v>487</v>
      </c>
      <c r="E1283" s="39" t="s">
        <v>52</v>
      </c>
      <c r="F1283" s="40" t="s">
        <v>535</v>
      </c>
      <c r="G1283" s="40" t="s">
        <v>122</v>
      </c>
      <c r="H1283" s="33">
        <f t="shared" si="96"/>
        <v>-47800</v>
      </c>
      <c r="I1283" s="26">
        <f t="shared" si="92"/>
        <v>3.7383177570093458</v>
      </c>
      <c r="K1283" s="104">
        <v>535</v>
      </c>
    </row>
    <row r="1284" spans="1:11" ht="12.75">
      <c r="A1284" s="16"/>
      <c r="B1284" s="251">
        <v>2000</v>
      </c>
      <c r="C1284" s="39" t="s">
        <v>51</v>
      </c>
      <c r="D1284" s="39" t="s">
        <v>487</v>
      </c>
      <c r="E1284" s="39" t="s">
        <v>52</v>
      </c>
      <c r="F1284" s="40" t="s">
        <v>535</v>
      </c>
      <c r="G1284" s="40" t="s">
        <v>160</v>
      </c>
      <c r="H1284" s="33">
        <f t="shared" si="96"/>
        <v>-49800</v>
      </c>
      <c r="I1284" s="26">
        <f t="shared" si="92"/>
        <v>3.7383177570093458</v>
      </c>
      <c r="K1284" s="104">
        <v>535</v>
      </c>
    </row>
    <row r="1285" spans="1:11" ht="12.75">
      <c r="A1285" s="16"/>
      <c r="B1285" s="251">
        <v>2000</v>
      </c>
      <c r="C1285" s="39" t="s">
        <v>51</v>
      </c>
      <c r="D1285" s="39" t="s">
        <v>487</v>
      </c>
      <c r="E1285" s="39" t="s">
        <v>52</v>
      </c>
      <c r="F1285" s="40" t="s">
        <v>535</v>
      </c>
      <c r="G1285" s="40" t="s">
        <v>160</v>
      </c>
      <c r="H1285" s="33">
        <f t="shared" si="96"/>
        <v>-51800</v>
      </c>
      <c r="I1285" s="26">
        <f t="shared" si="92"/>
        <v>3.7383177570093458</v>
      </c>
      <c r="K1285" s="104">
        <v>535</v>
      </c>
    </row>
    <row r="1286" spans="1:11" ht="12.75">
      <c r="A1286" s="16"/>
      <c r="B1286" s="251">
        <v>2000</v>
      </c>
      <c r="C1286" s="39" t="s">
        <v>51</v>
      </c>
      <c r="D1286" s="39" t="s">
        <v>487</v>
      </c>
      <c r="E1286" s="39" t="s">
        <v>52</v>
      </c>
      <c r="F1286" s="40" t="s">
        <v>535</v>
      </c>
      <c r="G1286" s="40" t="s">
        <v>161</v>
      </c>
      <c r="H1286" s="33">
        <f t="shared" si="96"/>
        <v>-53800</v>
      </c>
      <c r="I1286" s="26">
        <f t="shared" si="92"/>
        <v>3.7383177570093458</v>
      </c>
      <c r="K1286" s="104">
        <v>535</v>
      </c>
    </row>
    <row r="1287" spans="1:11" ht="12.75">
      <c r="A1287" s="16"/>
      <c r="B1287" s="251">
        <v>2000</v>
      </c>
      <c r="C1287" s="75" t="s">
        <v>51</v>
      </c>
      <c r="D1287" s="39" t="s">
        <v>487</v>
      </c>
      <c r="E1287" s="39" t="s">
        <v>52</v>
      </c>
      <c r="F1287" s="40" t="s">
        <v>535</v>
      </c>
      <c r="G1287" s="40" t="s">
        <v>134</v>
      </c>
      <c r="H1287" s="33">
        <f t="shared" si="96"/>
        <v>-55800</v>
      </c>
      <c r="I1287" s="26">
        <f t="shared" si="92"/>
        <v>3.7383177570093458</v>
      </c>
      <c r="K1287" s="104">
        <v>535</v>
      </c>
    </row>
    <row r="1288" spans="1:11" ht="12.75">
      <c r="A1288" s="16"/>
      <c r="B1288" s="251">
        <v>2000</v>
      </c>
      <c r="C1288" s="75" t="s">
        <v>51</v>
      </c>
      <c r="D1288" s="39" t="s">
        <v>487</v>
      </c>
      <c r="E1288" s="39" t="s">
        <v>52</v>
      </c>
      <c r="F1288" s="40" t="s">
        <v>535</v>
      </c>
      <c r="G1288" s="40" t="s">
        <v>136</v>
      </c>
      <c r="H1288" s="33">
        <f t="shared" si="96"/>
        <v>-57800</v>
      </c>
      <c r="I1288" s="26">
        <f t="shared" si="92"/>
        <v>3.7383177570093458</v>
      </c>
      <c r="K1288" s="104">
        <v>535</v>
      </c>
    </row>
    <row r="1289" spans="1:11" ht="12.75">
      <c r="A1289" s="16"/>
      <c r="B1289" s="251">
        <v>2000</v>
      </c>
      <c r="C1289" s="39" t="s">
        <v>51</v>
      </c>
      <c r="D1289" s="39" t="s">
        <v>487</v>
      </c>
      <c r="E1289" s="39" t="s">
        <v>52</v>
      </c>
      <c r="F1289" s="40" t="s">
        <v>535</v>
      </c>
      <c r="G1289" s="40" t="s">
        <v>152</v>
      </c>
      <c r="H1289" s="33">
        <f t="shared" si="96"/>
        <v>-59800</v>
      </c>
      <c r="I1289" s="26">
        <f t="shared" si="92"/>
        <v>3.7383177570093458</v>
      </c>
      <c r="K1289" s="104">
        <v>535</v>
      </c>
    </row>
    <row r="1290" spans="1:11" ht="12.75">
      <c r="A1290" s="16"/>
      <c r="B1290" s="251">
        <v>2000</v>
      </c>
      <c r="C1290" s="75" t="s">
        <v>51</v>
      </c>
      <c r="D1290" s="39" t="s">
        <v>487</v>
      </c>
      <c r="E1290" s="39" t="s">
        <v>52</v>
      </c>
      <c r="F1290" s="40" t="s">
        <v>535</v>
      </c>
      <c r="G1290" s="40" t="s">
        <v>140</v>
      </c>
      <c r="H1290" s="33">
        <f t="shared" si="96"/>
        <v>-61800</v>
      </c>
      <c r="I1290" s="26">
        <f aca="true" t="shared" si="97" ref="I1290:I1353">+B1290/K1290</f>
        <v>3.7383177570093458</v>
      </c>
      <c r="K1290" s="104">
        <v>535</v>
      </c>
    </row>
    <row r="1291" spans="1:11" ht="12.75">
      <c r="A1291" s="16"/>
      <c r="B1291" s="251">
        <v>2000</v>
      </c>
      <c r="C1291" s="39" t="s">
        <v>51</v>
      </c>
      <c r="D1291" s="39" t="s">
        <v>487</v>
      </c>
      <c r="E1291" s="39" t="s">
        <v>52</v>
      </c>
      <c r="F1291" s="40" t="s">
        <v>535</v>
      </c>
      <c r="G1291" s="40" t="s">
        <v>248</v>
      </c>
      <c r="H1291" s="33">
        <f t="shared" si="96"/>
        <v>-63800</v>
      </c>
      <c r="I1291" s="26">
        <f t="shared" si="97"/>
        <v>3.7383177570093458</v>
      </c>
      <c r="K1291" s="104">
        <v>535</v>
      </c>
    </row>
    <row r="1292" spans="1:11" ht="12.75">
      <c r="A1292" s="16"/>
      <c r="B1292" s="251">
        <v>2000</v>
      </c>
      <c r="C1292" s="39" t="s">
        <v>51</v>
      </c>
      <c r="D1292" s="39" t="s">
        <v>487</v>
      </c>
      <c r="E1292" s="39" t="s">
        <v>52</v>
      </c>
      <c r="F1292" s="40" t="s">
        <v>535</v>
      </c>
      <c r="G1292" s="40" t="s">
        <v>251</v>
      </c>
      <c r="H1292" s="33">
        <f t="shared" si="96"/>
        <v>-65800</v>
      </c>
      <c r="I1292" s="26">
        <f t="shared" si="97"/>
        <v>3.7383177570093458</v>
      </c>
      <c r="K1292" s="104">
        <v>535</v>
      </c>
    </row>
    <row r="1293" spans="1:11" ht="12.75">
      <c r="A1293" s="16"/>
      <c r="B1293" s="251">
        <v>2000</v>
      </c>
      <c r="C1293" s="39" t="s">
        <v>51</v>
      </c>
      <c r="D1293" s="39" t="s">
        <v>487</v>
      </c>
      <c r="E1293" s="39" t="s">
        <v>52</v>
      </c>
      <c r="F1293" s="40" t="s">
        <v>535</v>
      </c>
      <c r="G1293" s="40" t="s">
        <v>175</v>
      </c>
      <c r="H1293" s="33">
        <f t="shared" si="96"/>
        <v>-67800</v>
      </c>
      <c r="I1293" s="26">
        <f t="shared" si="97"/>
        <v>3.7383177570093458</v>
      </c>
      <c r="K1293" s="104">
        <v>535</v>
      </c>
    </row>
    <row r="1294" spans="1:11" ht="12.75">
      <c r="A1294" s="16"/>
      <c r="B1294" s="251">
        <v>2000</v>
      </c>
      <c r="C1294" s="39" t="s">
        <v>51</v>
      </c>
      <c r="D1294" s="39" t="s">
        <v>487</v>
      </c>
      <c r="E1294" s="39" t="s">
        <v>52</v>
      </c>
      <c r="F1294" s="40" t="s">
        <v>535</v>
      </c>
      <c r="G1294" s="40" t="s">
        <v>158</v>
      </c>
      <c r="H1294" s="33">
        <f t="shared" si="96"/>
        <v>-69800</v>
      </c>
      <c r="I1294" s="26">
        <f t="shared" si="97"/>
        <v>3.7383177570093458</v>
      </c>
      <c r="K1294" s="104">
        <v>535</v>
      </c>
    </row>
    <row r="1295" spans="1:11" ht="12.75">
      <c r="A1295" s="16"/>
      <c r="B1295" s="251">
        <v>2000</v>
      </c>
      <c r="C1295" s="39" t="s">
        <v>51</v>
      </c>
      <c r="D1295" s="39" t="s">
        <v>487</v>
      </c>
      <c r="E1295" s="39" t="s">
        <v>52</v>
      </c>
      <c r="F1295" s="40" t="s">
        <v>535</v>
      </c>
      <c r="G1295" s="40" t="s">
        <v>218</v>
      </c>
      <c r="H1295" s="33">
        <f t="shared" si="96"/>
        <v>-71800</v>
      </c>
      <c r="I1295" s="26">
        <f t="shared" si="97"/>
        <v>3.7383177570093458</v>
      </c>
      <c r="K1295" s="104">
        <v>535</v>
      </c>
    </row>
    <row r="1296" spans="1:11" ht="12.75">
      <c r="A1296" s="16"/>
      <c r="B1296" s="251">
        <v>2000</v>
      </c>
      <c r="C1296" s="39" t="s">
        <v>51</v>
      </c>
      <c r="D1296" s="39" t="s">
        <v>487</v>
      </c>
      <c r="E1296" s="39" t="s">
        <v>52</v>
      </c>
      <c r="F1296" s="40" t="s">
        <v>535</v>
      </c>
      <c r="G1296" s="40" t="s">
        <v>220</v>
      </c>
      <c r="H1296" s="33">
        <f t="shared" si="96"/>
        <v>-73800</v>
      </c>
      <c r="I1296" s="26">
        <f t="shared" si="97"/>
        <v>3.7383177570093458</v>
      </c>
      <c r="K1296" s="104">
        <v>535</v>
      </c>
    </row>
    <row r="1297" spans="1:11" ht="12.75">
      <c r="A1297" s="16"/>
      <c r="B1297" s="251">
        <v>2000</v>
      </c>
      <c r="C1297" s="39" t="s">
        <v>51</v>
      </c>
      <c r="D1297" s="39" t="s">
        <v>487</v>
      </c>
      <c r="E1297" s="39" t="s">
        <v>52</v>
      </c>
      <c r="F1297" s="40" t="s">
        <v>535</v>
      </c>
      <c r="G1297" s="40" t="s">
        <v>256</v>
      </c>
      <c r="H1297" s="33">
        <f t="shared" si="96"/>
        <v>-75800</v>
      </c>
      <c r="I1297" s="26">
        <f t="shared" si="97"/>
        <v>3.7383177570093458</v>
      </c>
      <c r="K1297" s="104">
        <v>535</v>
      </c>
    </row>
    <row r="1298" spans="1:11" ht="12.75">
      <c r="A1298" s="16"/>
      <c r="B1298" s="251">
        <v>2000</v>
      </c>
      <c r="C1298" s="39" t="s">
        <v>51</v>
      </c>
      <c r="D1298" s="39" t="s">
        <v>487</v>
      </c>
      <c r="E1298" s="39" t="s">
        <v>52</v>
      </c>
      <c r="F1298" s="40" t="s">
        <v>535</v>
      </c>
      <c r="G1298" s="40" t="s">
        <v>258</v>
      </c>
      <c r="H1298" s="33">
        <f t="shared" si="96"/>
        <v>-77800</v>
      </c>
      <c r="I1298" s="26">
        <f t="shared" si="97"/>
        <v>3.7383177570093458</v>
      </c>
      <c r="K1298" s="104">
        <v>535</v>
      </c>
    </row>
    <row r="1299" spans="1:11" ht="12.75">
      <c r="A1299" s="16"/>
      <c r="B1299" s="251">
        <v>2000</v>
      </c>
      <c r="C1299" s="39" t="s">
        <v>51</v>
      </c>
      <c r="D1299" s="39" t="s">
        <v>487</v>
      </c>
      <c r="E1299" s="39" t="s">
        <v>52</v>
      </c>
      <c r="F1299" s="40" t="s">
        <v>535</v>
      </c>
      <c r="G1299" s="40" t="s">
        <v>142</v>
      </c>
      <c r="H1299" s="33">
        <f t="shared" si="96"/>
        <v>-79800</v>
      </c>
      <c r="I1299" s="26">
        <f t="shared" si="97"/>
        <v>3.7383177570093458</v>
      </c>
      <c r="K1299" s="104">
        <v>535</v>
      </c>
    </row>
    <row r="1300" spans="1:11" ht="12.75">
      <c r="A1300" s="16"/>
      <c r="B1300" s="251">
        <v>2000</v>
      </c>
      <c r="C1300" s="39" t="s">
        <v>51</v>
      </c>
      <c r="D1300" s="39" t="s">
        <v>487</v>
      </c>
      <c r="E1300" s="39" t="s">
        <v>52</v>
      </c>
      <c r="F1300" s="40" t="s">
        <v>535</v>
      </c>
      <c r="G1300" s="40" t="s">
        <v>163</v>
      </c>
      <c r="H1300" s="33">
        <f t="shared" si="96"/>
        <v>-81800</v>
      </c>
      <c r="I1300" s="26">
        <f t="shared" si="97"/>
        <v>3.7383177570093458</v>
      </c>
      <c r="K1300" s="104">
        <v>535</v>
      </c>
    </row>
    <row r="1301" spans="1:11" ht="12.75">
      <c r="A1301" s="16"/>
      <c r="B1301" s="251">
        <v>2000</v>
      </c>
      <c r="C1301" s="39" t="s">
        <v>51</v>
      </c>
      <c r="D1301" s="39" t="s">
        <v>487</v>
      </c>
      <c r="E1301" s="39" t="s">
        <v>52</v>
      </c>
      <c r="F1301" s="40" t="s">
        <v>535</v>
      </c>
      <c r="G1301" s="40" t="s">
        <v>144</v>
      </c>
      <c r="H1301" s="33">
        <f t="shared" si="96"/>
        <v>-83800</v>
      </c>
      <c r="I1301" s="26">
        <f t="shared" si="97"/>
        <v>3.7383177570093458</v>
      </c>
      <c r="K1301" s="104">
        <v>535</v>
      </c>
    </row>
    <row r="1302" spans="1:11" ht="12.75">
      <c r="A1302" s="16"/>
      <c r="B1302" s="251">
        <v>2000</v>
      </c>
      <c r="C1302" s="39" t="s">
        <v>51</v>
      </c>
      <c r="D1302" s="39" t="s">
        <v>487</v>
      </c>
      <c r="E1302" s="39" t="s">
        <v>52</v>
      </c>
      <c r="F1302" s="40" t="s">
        <v>535</v>
      </c>
      <c r="G1302" s="40" t="s">
        <v>560</v>
      </c>
      <c r="H1302" s="33">
        <f t="shared" si="96"/>
        <v>-85800</v>
      </c>
      <c r="I1302" s="26">
        <f t="shared" si="97"/>
        <v>3.7383177570093458</v>
      </c>
      <c r="K1302" s="104">
        <v>535</v>
      </c>
    </row>
    <row r="1303" spans="1:11" ht="12.75">
      <c r="A1303" s="16"/>
      <c r="B1303" s="251">
        <v>1500</v>
      </c>
      <c r="C1303" s="39" t="s">
        <v>51</v>
      </c>
      <c r="D1303" s="39" t="s">
        <v>487</v>
      </c>
      <c r="E1303" s="39" t="s">
        <v>52</v>
      </c>
      <c r="F1303" s="40" t="s">
        <v>535</v>
      </c>
      <c r="G1303" s="40" t="s">
        <v>561</v>
      </c>
      <c r="H1303" s="33">
        <f t="shared" si="96"/>
        <v>-87300</v>
      </c>
      <c r="I1303" s="26">
        <f t="shared" si="97"/>
        <v>2.803738317757009</v>
      </c>
      <c r="K1303" s="104">
        <v>535</v>
      </c>
    </row>
    <row r="1304" spans="1:11" s="68" customFormat="1" ht="12.75">
      <c r="A1304" s="16"/>
      <c r="B1304" s="250">
        <f>SUM(B1253:B1303)</f>
        <v>87300</v>
      </c>
      <c r="C1304" s="15"/>
      <c r="D1304" s="15"/>
      <c r="E1304" s="15" t="s">
        <v>52</v>
      </c>
      <c r="F1304" s="22"/>
      <c r="G1304" s="22"/>
      <c r="H1304" s="46">
        <v>0</v>
      </c>
      <c r="I1304" s="67">
        <f t="shared" si="97"/>
        <v>163.17757009345794</v>
      </c>
      <c r="K1304" s="104">
        <v>535</v>
      </c>
    </row>
    <row r="1305" spans="1:11" ht="12.75">
      <c r="A1305" s="16"/>
      <c r="B1305" s="146"/>
      <c r="H1305" s="33">
        <f aca="true" t="shared" si="98" ref="H1305:H1311">H1304-B1305</f>
        <v>0</v>
      </c>
      <c r="I1305" s="26">
        <f t="shared" si="97"/>
        <v>0</v>
      </c>
      <c r="K1305" s="104">
        <v>535</v>
      </c>
    </row>
    <row r="1306" spans="1:11" ht="12.75">
      <c r="A1306" s="16"/>
      <c r="B1306" s="146"/>
      <c r="H1306" s="33">
        <f t="shared" si="98"/>
        <v>0</v>
      </c>
      <c r="I1306" s="26">
        <f t="shared" si="97"/>
        <v>0</v>
      </c>
      <c r="K1306" s="104">
        <v>535</v>
      </c>
    </row>
    <row r="1307" spans="1:11" ht="12.75">
      <c r="A1307" s="16"/>
      <c r="B1307" s="146"/>
      <c r="H1307" s="33">
        <f t="shared" si="98"/>
        <v>0</v>
      </c>
      <c r="I1307" s="26">
        <f t="shared" si="97"/>
        <v>0</v>
      </c>
      <c r="K1307" s="104">
        <v>535</v>
      </c>
    </row>
    <row r="1308" spans="1:11" ht="12.75">
      <c r="A1308" s="16"/>
      <c r="B1308" s="251">
        <v>25000</v>
      </c>
      <c r="C1308" s="39" t="s">
        <v>562</v>
      </c>
      <c r="D1308" s="39" t="s">
        <v>487</v>
      </c>
      <c r="E1308" s="39" t="s">
        <v>63</v>
      </c>
      <c r="F1308" s="40" t="s">
        <v>563</v>
      </c>
      <c r="G1308" s="40" t="s">
        <v>35</v>
      </c>
      <c r="H1308" s="33">
        <f t="shared" si="98"/>
        <v>-25000</v>
      </c>
      <c r="I1308" s="26">
        <f t="shared" si="97"/>
        <v>46.728971962616825</v>
      </c>
      <c r="K1308" s="104">
        <v>535</v>
      </c>
    </row>
    <row r="1309" spans="1:11" s="19" customFormat="1" ht="12.75">
      <c r="A1309" s="16"/>
      <c r="B1309" s="260">
        <v>8000</v>
      </c>
      <c r="C1309" s="37" t="s">
        <v>54</v>
      </c>
      <c r="D1309" s="37" t="s">
        <v>487</v>
      </c>
      <c r="E1309" s="37" t="s">
        <v>63</v>
      </c>
      <c r="F1309" s="35" t="s">
        <v>564</v>
      </c>
      <c r="G1309" s="35" t="s">
        <v>218</v>
      </c>
      <c r="H1309" s="33">
        <f t="shared" si="98"/>
        <v>-33000</v>
      </c>
      <c r="I1309" s="45">
        <f t="shared" si="97"/>
        <v>14.953271028037383</v>
      </c>
      <c r="K1309" s="104">
        <v>535</v>
      </c>
    </row>
    <row r="1310" spans="1:11" s="19" customFormat="1" ht="12.75">
      <c r="A1310" s="16"/>
      <c r="B1310" s="260">
        <v>8000</v>
      </c>
      <c r="C1310" s="37" t="s">
        <v>54</v>
      </c>
      <c r="D1310" s="37" t="s">
        <v>487</v>
      </c>
      <c r="E1310" s="37" t="s">
        <v>63</v>
      </c>
      <c r="F1310" s="35" t="s">
        <v>565</v>
      </c>
      <c r="G1310" s="35" t="s">
        <v>220</v>
      </c>
      <c r="H1310" s="33">
        <f t="shared" si="98"/>
        <v>-41000</v>
      </c>
      <c r="I1310" s="45">
        <f t="shared" si="97"/>
        <v>14.953271028037383</v>
      </c>
      <c r="K1310" s="104">
        <v>535</v>
      </c>
    </row>
    <row r="1311" spans="1:11" s="19" customFormat="1" ht="12.75">
      <c r="A1311" s="16"/>
      <c r="B1311" s="251">
        <v>7000</v>
      </c>
      <c r="C1311" s="37" t="s">
        <v>54</v>
      </c>
      <c r="D1311" s="37" t="s">
        <v>487</v>
      </c>
      <c r="E1311" s="37" t="s">
        <v>63</v>
      </c>
      <c r="F1311" s="35" t="s">
        <v>566</v>
      </c>
      <c r="G1311" s="35" t="s">
        <v>256</v>
      </c>
      <c r="H1311" s="33">
        <f t="shared" si="98"/>
        <v>-48000</v>
      </c>
      <c r="I1311" s="45">
        <f t="shared" si="97"/>
        <v>13.08411214953271</v>
      </c>
      <c r="K1311" s="104">
        <v>535</v>
      </c>
    </row>
    <row r="1312" spans="1:11" s="68" customFormat="1" ht="12.75">
      <c r="A1312" s="16"/>
      <c r="B1312" s="250">
        <f>SUM(B1308:B1311)</f>
        <v>48000</v>
      </c>
      <c r="C1312" s="15" t="s">
        <v>54</v>
      </c>
      <c r="D1312" s="15"/>
      <c r="E1312" s="15"/>
      <c r="F1312" s="22"/>
      <c r="G1312" s="22"/>
      <c r="H1312" s="46">
        <v>0</v>
      </c>
      <c r="I1312" s="67">
        <f t="shared" si="97"/>
        <v>89.7196261682243</v>
      </c>
      <c r="K1312" s="104">
        <v>535</v>
      </c>
    </row>
    <row r="1313" spans="1:11" ht="12.75">
      <c r="A1313" s="16"/>
      <c r="B1313" s="146"/>
      <c r="H1313" s="33">
        <f aca="true" t="shared" si="99" ref="H1313:H1322">H1312-B1313</f>
        <v>0</v>
      </c>
      <c r="I1313" s="26">
        <f t="shared" si="97"/>
        <v>0</v>
      </c>
      <c r="K1313" s="104">
        <v>535</v>
      </c>
    </row>
    <row r="1314" spans="1:11" ht="12.75">
      <c r="A1314" s="16"/>
      <c r="B1314" s="146"/>
      <c r="H1314" s="33">
        <f t="shared" si="99"/>
        <v>0</v>
      </c>
      <c r="I1314" s="26">
        <f t="shared" si="97"/>
        <v>0</v>
      </c>
      <c r="K1314" s="104">
        <v>535</v>
      </c>
    </row>
    <row r="1315" spans="1:11" ht="12.75">
      <c r="A1315" s="16"/>
      <c r="B1315" s="146"/>
      <c r="H1315" s="33">
        <f t="shared" si="99"/>
        <v>0</v>
      </c>
      <c r="I1315" s="26">
        <f t="shared" si="97"/>
        <v>0</v>
      </c>
      <c r="K1315" s="104">
        <v>535</v>
      </c>
    </row>
    <row r="1316" spans="1:11" ht="12.75">
      <c r="A1316" s="16"/>
      <c r="B1316" s="251">
        <v>2000</v>
      </c>
      <c r="C1316" s="75" t="s">
        <v>58</v>
      </c>
      <c r="D1316" s="39" t="s">
        <v>487</v>
      </c>
      <c r="E1316" s="39" t="s">
        <v>63</v>
      </c>
      <c r="F1316" s="40" t="s">
        <v>535</v>
      </c>
      <c r="G1316" s="40" t="s">
        <v>45</v>
      </c>
      <c r="H1316" s="33">
        <f t="shared" si="99"/>
        <v>-2000</v>
      </c>
      <c r="I1316" s="26">
        <f t="shared" si="97"/>
        <v>3.7383177570093458</v>
      </c>
      <c r="K1316" s="104">
        <v>535</v>
      </c>
    </row>
    <row r="1317" spans="1:11" ht="12.75">
      <c r="A1317" s="16"/>
      <c r="B1317" s="251">
        <v>2000</v>
      </c>
      <c r="C1317" s="39" t="s">
        <v>58</v>
      </c>
      <c r="D1317" s="39" t="s">
        <v>487</v>
      </c>
      <c r="E1317" s="39" t="s">
        <v>63</v>
      </c>
      <c r="F1317" s="40" t="s">
        <v>535</v>
      </c>
      <c r="G1317" s="40" t="s">
        <v>73</v>
      </c>
      <c r="H1317" s="33">
        <f t="shared" si="99"/>
        <v>-4000</v>
      </c>
      <c r="I1317" s="26">
        <f t="shared" si="97"/>
        <v>3.7383177570093458</v>
      </c>
      <c r="K1317" s="104">
        <v>535</v>
      </c>
    </row>
    <row r="1318" spans="1:11" ht="12.75">
      <c r="A1318" s="16"/>
      <c r="B1318" s="251">
        <v>2000</v>
      </c>
      <c r="C1318" s="75" t="s">
        <v>58</v>
      </c>
      <c r="D1318" s="39" t="s">
        <v>487</v>
      </c>
      <c r="E1318" s="39" t="s">
        <v>63</v>
      </c>
      <c r="F1318" s="40" t="s">
        <v>535</v>
      </c>
      <c r="G1318" s="40" t="s">
        <v>35</v>
      </c>
      <c r="H1318" s="33">
        <f t="shared" si="99"/>
        <v>-6000</v>
      </c>
      <c r="I1318" s="26">
        <f t="shared" si="97"/>
        <v>3.7383177570093458</v>
      </c>
      <c r="K1318" s="104">
        <v>535</v>
      </c>
    </row>
    <row r="1319" spans="1:11" ht="12.75">
      <c r="A1319" s="16"/>
      <c r="B1319" s="260">
        <v>2000</v>
      </c>
      <c r="C1319" s="37" t="s">
        <v>58</v>
      </c>
      <c r="D1319" s="37" t="s">
        <v>487</v>
      </c>
      <c r="E1319" s="37" t="s">
        <v>63</v>
      </c>
      <c r="F1319" s="35" t="s">
        <v>544</v>
      </c>
      <c r="G1319" s="35" t="s">
        <v>218</v>
      </c>
      <c r="H1319" s="33">
        <f t="shared" si="99"/>
        <v>-8000</v>
      </c>
      <c r="I1319" s="26">
        <f t="shared" si="97"/>
        <v>3.7383177570093458</v>
      </c>
      <c r="K1319" s="104">
        <v>535</v>
      </c>
    </row>
    <row r="1320" spans="1:11" ht="12.75">
      <c r="A1320" s="16"/>
      <c r="B1320" s="260">
        <v>2000</v>
      </c>
      <c r="C1320" s="37" t="s">
        <v>58</v>
      </c>
      <c r="D1320" s="37" t="s">
        <v>487</v>
      </c>
      <c r="E1320" s="37" t="s">
        <v>63</v>
      </c>
      <c r="F1320" s="35" t="s">
        <v>544</v>
      </c>
      <c r="G1320" s="35" t="s">
        <v>220</v>
      </c>
      <c r="H1320" s="33">
        <f t="shared" si="99"/>
        <v>-10000</v>
      </c>
      <c r="I1320" s="26">
        <f t="shared" si="97"/>
        <v>3.7383177570093458</v>
      </c>
      <c r="K1320" s="104">
        <v>535</v>
      </c>
    </row>
    <row r="1321" spans="1:11" ht="12.75">
      <c r="A1321" s="16"/>
      <c r="B1321" s="251">
        <v>2000</v>
      </c>
      <c r="C1321" s="37" t="s">
        <v>58</v>
      </c>
      <c r="D1321" s="37" t="s">
        <v>487</v>
      </c>
      <c r="E1321" s="37" t="s">
        <v>63</v>
      </c>
      <c r="F1321" s="35" t="s">
        <v>544</v>
      </c>
      <c r="G1321" s="35" t="s">
        <v>256</v>
      </c>
      <c r="H1321" s="33">
        <f t="shared" si="99"/>
        <v>-12000</v>
      </c>
      <c r="I1321" s="26">
        <f t="shared" si="97"/>
        <v>3.7383177570093458</v>
      </c>
      <c r="K1321" s="104">
        <v>535</v>
      </c>
    </row>
    <row r="1322" spans="1:11" ht="12.75">
      <c r="A1322" s="16"/>
      <c r="B1322" s="251">
        <v>2000</v>
      </c>
      <c r="C1322" s="37" t="s">
        <v>58</v>
      </c>
      <c r="D1322" s="37" t="s">
        <v>487</v>
      </c>
      <c r="E1322" s="37" t="s">
        <v>63</v>
      </c>
      <c r="F1322" s="35" t="s">
        <v>544</v>
      </c>
      <c r="G1322" s="35" t="s">
        <v>258</v>
      </c>
      <c r="H1322" s="33">
        <f t="shared" si="99"/>
        <v>-14000</v>
      </c>
      <c r="I1322" s="26">
        <f t="shared" si="97"/>
        <v>3.7383177570093458</v>
      </c>
      <c r="K1322" s="104">
        <v>535</v>
      </c>
    </row>
    <row r="1323" spans="1:11" s="68" customFormat="1" ht="12.75">
      <c r="A1323" s="16"/>
      <c r="B1323" s="250">
        <f>SUM(B1316:B1322)</f>
        <v>14000</v>
      </c>
      <c r="C1323" s="15" t="s">
        <v>58</v>
      </c>
      <c r="D1323" s="15"/>
      <c r="E1323" s="15"/>
      <c r="F1323" s="22"/>
      <c r="G1323" s="22"/>
      <c r="H1323" s="46">
        <v>0</v>
      </c>
      <c r="I1323" s="67">
        <f t="shared" si="97"/>
        <v>26.16822429906542</v>
      </c>
      <c r="K1323" s="104">
        <v>535</v>
      </c>
    </row>
    <row r="1324" spans="1:11" ht="12.75">
      <c r="A1324" s="16"/>
      <c r="B1324" s="146"/>
      <c r="H1324" s="33">
        <f aca="true" t="shared" si="100" ref="H1324:H1357">H1323-B1324</f>
        <v>0</v>
      </c>
      <c r="I1324" s="26">
        <f t="shared" si="97"/>
        <v>0</v>
      </c>
      <c r="K1324" s="104">
        <v>535</v>
      </c>
    </row>
    <row r="1325" spans="1:11" ht="12.75">
      <c r="A1325" s="16"/>
      <c r="B1325" s="146"/>
      <c r="H1325" s="33">
        <f t="shared" si="100"/>
        <v>0</v>
      </c>
      <c r="I1325" s="26">
        <f t="shared" si="97"/>
        <v>0</v>
      </c>
      <c r="K1325" s="104">
        <v>535</v>
      </c>
    </row>
    <row r="1326" spans="1:11" ht="12.75">
      <c r="A1326" s="16"/>
      <c r="B1326" s="146"/>
      <c r="H1326" s="33">
        <f t="shared" si="100"/>
        <v>0</v>
      </c>
      <c r="I1326" s="26">
        <f t="shared" si="97"/>
        <v>0</v>
      </c>
      <c r="K1326" s="104">
        <v>535</v>
      </c>
    </row>
    <row r="1327" spans="1:11" ht="12.75">
      <c r="A1327" s="16"/>
      <c r="B1327" s="251">
        <v>1000</v>
      </c>
      <c r="C1327" s="39" t="s">
        <v>567</v>
      </c>
      <c r="D1327" s="39" t="s">
        <v>487</v>
      </c>
      <c r="E1327" s="39" t="s">
        <v>85</v>
      </c>
      <c r="F1327" s="40" t="s">
        <v>535</v>
      </c>
      <c r="G1327" s="40" t="s">
        <v>39</v>
      </c>
      <c r="H1327" s="33">
        <f t="shared" si="100"/>
        <v>-1000</v>
      </c>
      <c r="I1327" s="26">
        <f t="shared" si="97"/>
        <v>1.8691588785046729</v>
      </c>
      <c r="K1327" s="104">
        <v>535</v>
      </c>
    </row>
    <row r="1328" spans="1:11" ht="12.75">
      <c r="A1328" s="16"/>
      <c r="B1328" s="251">
        <v>1000</v>
      </c>
      <c r="C1328" s="75" t="s">
        <v>568</v>
      </c>
      <c r="D1328" s="39" t="s">
        <v>487</v>
      </c>
      <c r="E1328" s="39" t="s">
        <v>85</v>
      </c>
      <c r="F1328" s="40" t="s">
        <v>535</v>
      </c>
      <c r="G1328" s="40" t="s">
        <v>39</v>
      </c>
      <c r="H1328" s="33">
        <f t="shared" si="100"/>
        <v>-2000</v>
      </c>
      <c r="I1328" s="26">
        <f t="shared" si="97"/>
        <v>1.8691588785046729</v>
      </c>
      <c r="K1328" s="104">
        <v>535</v>
      </c>
    </row>
    <row r="1329" spans="1:11" ht="12.75">
      <c r="A1329" s="16"/>
      <c r="B1329" s="251">
        <v>1000</v>
      </c>
      <c r="C1329" s="75" t="s">
        <v>569</v>
      </c>
      <c r="D1329" s="39" t="s">
        <v>487</v>
      </c>
      <c r="E1329" s="39" t="s">
        <v>85</v>
      </c>
      <c r="F1329" s="40" t="s">
        <v>535</v>
      </c>
      <c r="G1329" s="40" t="s">
        <v>39</v>
      </c>
      <c r="H1329" s="33">
        <f t="shared" si="100"/>
        <v>-3000</v>
      </c>
      <c r="I1329" s="26">
        <f t="shared" si="97"/>
        <v>1.8691588785046729</v>
      </c>
      <c r="K1329" s="104">
        <v>535</v>
      </c>
    </row>
    <row r="1330" spans="1:11" ht="12.75">
      <c r="A1330" s="16"/>
      <c r="B1330" s="251">
        <v>3000</v>
      </c>
      <c r="C1330" s="39" t="s">
        <v>570</v>
      </c>
      <c r="D1330" s="39" t="s">
        <v>487</v>
      </c>
      <c r="E1330" s="39" t="s">
        <v>85</v>
      </c>
      <c r="F1330" s="40" t="s">
        <v>535</v>
      </c>
      <c r="G1330" s="40" t="s">
        <v>47</v>
      </c>
      <c r="H1330" s="33">
        <f t="shared" si="100"/>
        <v>-6000</v>
      </c>
      <c r="I1330" s="26">
        <f t="shared" si="97"/>
        <v>5.607476635514018</v>
      </c>
      <c r="K1330" s="104">
        <v>535</v>
      </c>
    </row>
    <row r="1331" spans="1:11" ht="12.75">
      <c r="A1331" s="16"/>
      <c r="B1331" s="251">
        <v>3000</v>
      </c>
      <c r="C1331" s="39" t="s">
        <v>571</v>
      </c>
      <c r="D1331" s="39" t="s">
        <v>487</v>
      </c>
      <c r="E1331" s="39" t="s">
        <v>85</v>
      </c>
      <c r="F1331" s="40" t="s">
        <v>535</v>
      </c>
      <c r="G1331" s="40" t="s">
        <v>47</v>
      </c>
      <c r="H1331" s="6">
        <f t="shared" si="100"/>
        <v>-9000</v>
      </c>
      <c r="I1331" s="26">
        <f t="shared" si="97"/>
        <v>5.607476635514018</v>
      </c>
      <c r="K1331" s="104">
        <v>535</v>
      </c>
    </row>
    <row r="1332" spans="1:11" ht="12.75">
      <c r="A1332" s="16"/>
      <c r="B1332" s="251">
        <v>5000</v>
      </c>
      <c r="C1332" s="39" t="s">
        <v>572</v>
      </c>
      <c r="D1332" s="39" t="s">
        <v>487</v>
      </c>
      <c r="E1332" s="39" t="s">
        <v>85</v>
      </c>
      <c r="F1332" s="40" t="s">
        <v>535</v>
      </c>
      <c r="G1332" s="40" t="s">
        <v>53</v>
      </c>
      <c r="H1332" s="6">
        <f t="shared" si="100"/>
        <v>-14000</v>
      </c>
      <c r="I1332" s="26">
        <f t="shared" si="97"/>
        <v>9.345794392523365</v>
      </c>
      <c r="K1332" s="104">
        <v>535</v>
      </c>
    </row>
    <row r="1333" spans="1:11" ht="12.75">
      <c r="A1333" s="16"/>
      <c r="B1333" s="251">
        <v>5000</v>
      </c>
      <c r="C1333" s="39" t="s">
        <v>573</v>
      </c>
      <c r="D1333" s="39" t="s">
        <v>487</v>
      </c>
      <c r="E1333" s="39" t="s">
        <v>85</v>
      </c>
      <c r="F1333" s="40" t="s">
        <v>535</v>
      </c>
      <c r="G1333" s="40" t="s">
        <v>53</v>
      </c>
      <c r="H1333" s="6">
        <f t="shared" si="100"/>
        <v>-19000</v>
      </c>
      <c r="I1333" s="26">
        <f t="shared" si="97"/>
        <v>9.345794392523365</v>
      </c>
      <c r="K1333" s="104">
        <v>535</v>
      </c>
    </row>
    <row r="1334" spans="1:11" ht="12.75">
      <c r="A1334" s="16"/>
      <c r="B1334" s="251">
        <v>5000</v>
      </c>
      <c r="C1334" s="39" t="s">
        <v>574</v>
      </c>
      <c r="D1334" s="39" t="s">
        <v>487</v>
      </c>
      <c r="E1334" s="39" t="s">
        <v>85</v>
      </c>
      <c r="F1334" s="40" t="s">
        <v>535</v>
      </c>
      <c r="G1334" s="40" t="s">
        <v>53</v>
      </c>
      <c r="H1334" s="6">
        <f t="shared" si="100"/>
        <v>-24000</v>
      </c>
      <c r="I1334" s="26">
        <f t="shared" si="97"/>
        <v>9.345794392523365</v>
      </c>
      <c r="K1334" s="104">
        <v>535</v>
      </c>
    </row>
    <row r="1335" spans="1:11" s="19" customFormat="1" ht="12.75">
      <c r="A1335" s="16"/>
      <c r="B1335" s="251">
        <v>5000</v>
      </c>
      <c r="C1335" s="75" t="s">
        <v>575</v>
      </c>
      <c r="D1335" s="39" t="s">
        <v>487</v>
      </c>
      <c r="E1335" s="39" t="s">
        <v>85</v>
      </c>
      <c r="F1335" s="40" t="s">
        <v>535</v>
      </c>
      <c r="G1335" s="40" t="s">
        <v>53</v>
      </c>
      <c r="H1335" s="6">
        <f t="shared" si="100"/>
        <v>-29000</v>
      </c>
      <c r="I1335" s="45">
        <f t="shared" si="97"/>
        <v>9.345794392523365</v>
      </c>
      <c r="K1335" s="104">
        <v>535</v>
      </c>
    </row>
    <row r="1336" spans="1:11" ht="12.75">
      <c r="A1336" s="16"/>
      <c r="B1336" s="251">
        <v>3500</v>
      </c>
      <c r="C1336" s="39" t="s">
        <v>576</v>
      </c>
      <c r="D1336" s="39" t="s">
        <v>487</v>
      </c>
      <c r="E1336" s="39" t="s">
        <v>85</v>
      </c>
      <c r="F1336" s="40" t="s">
        <v>535</v>
      </c>
      <c r="G1336" s="40" t="s">
        <v>160</v>
      </c>
      <c r="H1336" s="6">
        <f t="shared" si="100"/>
        <v>-32500</v>
      </c>
      <c r="I1336" s="26">
        <f t="shared" si="97"/>
        <v>6.542056074766355</v>
      </c>
      <c r="K1336" s="104">
        <v>535</v>
      </c>
    </row>
    <row r="1337" spans="1:11" ht="12.75">
      <c r="A1337" s="16"/>
      <c r="B1337" s="251">
        <v>800</v>
      </c>
      <c r="C1337" s="39" t="s">
        <v>577</v>
      </c>
      <c r="D1337" s="39" t="s">
        <v>487</v>
      </c>
      <c r="E1337" s="39" t="s">
        <v>85</v>
      </c>
      <c r="F1337" s="40" t="s">
        <v>535</v>
      </c>
      <c r="G1337" s="40" t="s">
        <v>160</v>
      </c>
      <c r="H1337" s="6">
        <f t="shared" si="100"/>
        <v>-33300</v>
      </c>
      <c r="I1337" s="26">
        <f t="shared" si="97"/>
        <v>1.4953271028037383</v>
      </c>
      <c r="K1337" s="104">
        <v>535</v>
      </c>
    </row>
    <row r="1338" spans="1:11" ht="12.75">
      <c r="A1338" s="16"/>
      <c r="B1338" s="251">
        <v>3500</v>
      </c>
      <c r="C1338" s="39" t="s">
        <v>578</v>
      </c>
      <c r="D1338" s="39" t="s">
        <v>487</v>
      </c>
      <c r="E1338" s="39" t="s">
        <v>85</v>
      </c>
      <c r="F1338" s="40" t="s">
        <v>535</v>
      </c>
      <c r="G1338" s="40" t="s">
        <v>160</v>
      </c>
      <c r="H1338" s="6">
        <f t="shared" si="100"/>
        <v>-36800</v>
      </c>
      <c r="I1338" s="26">
        <f t="shared" si="97"/>
        <v>6.542056074766355</v>
      </c>
      <c r="K1338" s="104">
        <v>535</v>
      </c>
    </row>
    <row r="1339" spans="1:12" ht="12.75">
      <c r="A1339" s="16"/>
      <c r="B1339" s="251">
        <v>1000</v>
      </c>
      <c r="C1339" s="39" t="s">
        <v>579</v>
      </c>
      <c r="D1339" s="39" t="s">
        <v>487</v>
      </c>
      <c r="E1339" s="39" t="s">
        <v>85</v>
      </c>
      <c r="F1339" s="40" t="s">
        <v>535</v>
      </c>
      <c r="G1339" s="40" t="s">
        <v>248</v>
      </c>
      <c r="H1339" s="6">
        <f t="shared" si="100"/>
        <v>-37800</v>
      </c>
      <c r="I1339" s="26">
        <f t="shared" si="97"/>
        <v>1.8691588785046729</v>
      </c>
      <c r="J1339" s="41"/>
      <c r="K1339" s="104">
        <v>535</v>
      </c>
      <c r="L1339" s="44">
        <v>500</v>
      </c>
    </row>
    <row r="1340" spans="1:11" ht="12.75">
      <c r="A1340" s="16"/>
      <c r="B1340" s="251">
        <v>1000</v>
      </c>
      <c r="C1340" s="39" t="s">
        <v>568</v>
      </c>
      <c r="D1340" s="39" t="s">
        <v>487</v>
      </c>
      <c r="E1340" s="39" t="s">
        <v>85</v>
      </c>
      <c r="F1340" s="40" t="s">
        <v>535</v>
      </c>
      <c r="G1340" s="40" t="s">
        <v>248</v>
      </c>
      <c r="H1340" s="6">
        <f t="shared" si="100"/>
        <v>-38800</v>
      </c>
      <c r="I1340" s="26">
        <f t="shared" si="97"/>
        <v>1.8691588785046729</v>
      </c>
      <c r="K1340" s="104">
        <v>535</v>
      </c>
    </row>
    <row r="1341" spans="1:11" ht="12.75">
      <c r="A1341" s="16"/>
      <c r="B1341" s="251">
        <v>1000</v>
      </c>
      <c r="C1341" s="39" t="s">
        <v>580</v>
      </c>
      <c r="D1341" s="39" t="s">
        <v>487</v>
      </c>
      <c r="E1341" s="39" t="s">
        <v>85</v>
      </c>
      <c r="F1341" s="40" t="s">
        <v>535</v>
      </c>
      <c r="G1341" s="40" t="s">
        <v>248</v>
      </c>
      <c r="H1341" s="6">
        <f t="shared" si="100"/>
        <v>-39800</v>
      </c>
      <c r="I1341" s="26">
        <f t="shared" si="97"/>
        <v>1.8691588785046729</v>
      </c>
      <c r="K1341" s="104">
        <v>535</v>
      </c>
    </row>
    <row r="1342" spans="1:11" ht="12.75">
      <c r="A1342" s="16"/>
      <c r="B1342" s="251">
        <v>1200</v>
      </c>
      <c r="C1342" s="39" t="s">
        <v>581</v>
      </c>
      <c r="D1342" s="39" t="s">
        <v>487</v>
      </c>
      <c r="E1342" s="39" t="s">
        <v>85</v>
      </c>
      <c r="F1342" s="40" t="s">
        <v>535</v>
      </c>
      <c r="G1342" s="40" t="s">
        <v>158</v>
      </c>
      <c r="H1342" s="6">
        <f t="shared" si="100"/>
        <v>-41000</v>
      </c>
      <c r="I1342" s="26">
        <f t="shared" si="97"/>
        <v>2.2429906542056073</v>
      </c>
      <c r="K1342" s="104">
        <v>535</v>
      </c>
    </row>
    <row r="1343" spans="1:11" ht="12.75">
      <c r="A1343" s="16"/>
      <c r="B1343" s="251">
        <v>1000</v>
      </c>
      <c r="C1343" s="39" t="s">
        <v>568</v>
      </c>
      <c r="D1343" s="39" t="s">
        <v>487</v>
      </c>
      <c r="E1343" s="39" t="s">
        <v>85</v>
      </c>
      <c r="F1343" s="40" t="s">
        <v>535</v>
      </c>
      <c r="G1343" s="40" t="s">
        <v>158</v>
      </c>
      <c r="H1343" s="6">
        <f t="shared" si="100"/>
        <v>-42000</v>
      </c>
      <c r="I1343" s="26">
        <f t="shared" si="97"/>
        <v>1.8691588785046729</v>
      </c>
      <c r="K1343" s="104">
        <v>535</v>
      </c>
    </row>
    <row r="1344" spans="1:11" ht="12.75">
      <c r="A1344" s="16"/>
      <c r="B1344" s="251">
        <v>1200</v>
      </c>
      <c r="C1344" s="39" t="s">
        <v>569</v>
      </c>
      <c r="D1344" s="39" t="s">
        <v>487</v>
      </c>
      <c r="E1344" s="39" t="s">
        <v>85</v>
      </c>
      <c r="F1344" s="40" t="s">
        <v>535</v>
      </c>
      <c r="G1344" s="40" t="s">
        <v>158</v>
      </c>
      <c r="H1344" s="6">
        <f t="shared" si="100"/>
        <v>-43200</v>
      </c>
      <c r="I1344" s="26">
        <f t="shared" si="97"/>
        <v>2.2429906542056073</v>
      </c>
      <c r="K1344" s="104">
        <v>535</v>
      </c>
    </row>
    <row r="1345" spans="1:11" ht="12.75">
      <c r="A1345" s="16"/>
      <c r="B1345" s="251">
        <v>10000</v>
      </c>
      <c r="C1345" s="39" t="s">
        <v>575</v>
      </c>
      <c r="D1345" s="39" t="s">
        <v>487</v>
      </c>
      <c r="E1345" s="39" t="s">
        <v>85</v>
      </c>
      <c r="F1345" s="40" t="s">
        <v>535</v>
      </c>
      <c r="G1345" s="40" t="s">
        <v>218</v>
      </c>
      <c r="H1345" s="6">
        <f t="shared" si="100"/>
        <v>-53200</v>
      </c>
      <c r="I1345" s="26">
        <f t="shared" si="97"/>
        <v>18.69158878504673</v>
      </c>
      <c r="K1345" s="104">
        <v>535</v>
      </c>
    </row>
    <row r="1346" spans="1:11" ht="12.75">
      <c r="A1346" s="16"/>
      <c r="B1346" s="251">
        <v>10000</v>
      </c>
      <c r="C1346" s="39" t="s">
        <v>574</v>
      </c>
      <c r="D1346" s="39" t="s">
        <v>487</v>
      </c>
      <c r="E1346" s="39" t="s">
        <v>85</v>
      </c>
      <c r="F1346" s="40" t="s">
        <v>535</v>
      </c>
      <c r="G1346" s="40" t="s">
        <v>218</v>
      </c>
      <c r="H1346" s="6">
        <f t="shared" si="100"/>
        <v>-63200</v>
      </c>
      <c r="I1346" s="26">
        <f t="shared" si="97"/>
        <v>18.69158878504673</v>
      </c>
      <c r="K1346" s="104">
        <v>535</v>
      </c>
    </row>
    <row r="1347" spans="1:11" ht="12.75">
      <c r="A1347" s="16"/>
      <c r="B1347" s="251">
        <v>10000</v>
      </c>
      <c r="C1347" s="75" t="s">
        <v>573</v>
      </c>
      <c r="D1347" s="39" t="s">
        <v>487</v>
      </c>
      <c r="E1347" s="39" t="s">
        <v>85</v>
      </c>
      <c r="F1347" s="40" t="s">
        <v>535</v>
      </c>
      <c r="G1347" s="40" t="s">
        <v>218</v>
      </c>
      <c r="H1347" s="6">
        <f t="shared" si="100"/>
        <v>-73200</v>
      </c>
      <c r="I1347" s="26">
        <f t="shared" si="97"/>
        <v>18.69158878504673</v>
      </c>
      <c r="K1347" s="104">
        <v>535</v>
      </c>
    </row>
    <row r="1348" spans="1:11" ht="12.75">
      <c r="A1348" s="16"/>
      <c r="B1348" s="251">
        <v>3500</v>
      </c>
      <c r="C1348" s="75" t="s">
        <v>570</v>
      </c>
      <c r="D1348" s="39" t="s">
        <v>487</v>
      </c>
      <c r="E1348" s="39" t="s">
        <v>85</v>
      </c>
      <c r="F1348" s="40" t="s">
        <v>535</v>
      </c>
      <c r="G1348" s="40" t="s">
        <v>220</v>
      </c>
      <c r="H1348" s="6">
        <f t="shared" si="100"/>
        <v>-76700</v>
      </c>
      <c r="I1348" s="26">
        <f t="shared" si="97"/>
        <v>6.542056074766355</v>
      </c>
      <c r="K1348" s="104">
        <v>535</v>
      </c>
    </row>
    <row r="1349" spans="1:11" ht="12.75">
      <c r="A1349" s="16"/>
      <c r="B1349" s="251">
        <v>1000</v>
      </c>
      <c r="C1349" s="75" t="s">
        <v>577</v>
      </c>
      <c r="D1349" s="39" t="s">
        <v>487</v>
      </c>
      <c r="E1349" s="39" t="s">
        <v>85</v>
      </c>
      <c r="F1349" s="40" t="s">
        <v>535</v>
      </c>
      <c r="G1349" s="40" t="s">
        <v>220</v>
      </c>
      <c r="H1349" s="6">
        <f t="shared" si="100"/>
        <v>-77700</v>
      </c>
      <c r="I1349" s="26">
        <f t="shared" si="97"/>
        <v>1.8691588785046729</v>
      </c>
      <c r="K1349" s="104">
        <v>535</v>
      </c>
    </row>
    <row r="1350" spans="1:11" ht="12.75">
      <c r="A1350" s="16"/>
      <c r="B1350" s="251">
        <v>2000</v>
      </c>
      <c r="C1350" s="75" t="s">
        <v>582</v>
      </c>
      <c r="D1350" s="39" t="s">
        <v>487</v>
      </c>
      <c r="E1350" s="39" t="s">
        <v>85</v>
      </c>
      <c r="F1350" s="40" t="s">
        <v>535</v>
      </c>
      <c r="G1350" s="40" t="s">
        <v>220</v>
      </c>
      <c r="H1350" s="6">
        <f t="shared" si="100"/>
        <v>-79700</v>
      </c>
      <c r="I1350" s="26">
        <f t="shared" si="97"/>
        <v>3.7383177570093458</v>
      </c>
      <c r="K1350" s="104">
        <v>535</v>
      </c>
    </row>
    <row r="1351" spans="1:11" ht="12.75">
      <c r="A1351" s="16"/>
      <c r="B1351" s="251">
        <v>4000</v>
      </c>
      <c r="C1351" s="39" t="s">
        <v>583</v>
      </c>
      <c r="D1351" s="39" t="s">
        <v>487</v>
      </c>
      <c r="E1351" s="39" t="s">
        <v>85</v>
      </c>
      <c r="F1351" s="40" t="s">
        <v>535</v>
      </c>
      <c r="G1351" s="40" t="s">
        <v>220</v>
      </c>
      <c r="H1351" s="6">
        <f t="shared" si="100"/>
        <v>-83700</v>
      </c>
      <c r="I1351" s="26">
        <f t="shared" si="97"/>
        <v>7.4766355140186915</v>
      </c>
      <c r="K1351" s="104">
        <v>535</v>
      </c>
    </row>
    <row r="1352" spans="1:11" ht="12.75">
      <c r="A1352" s="16"/>
      <c r="B1352" s="251">
        <v>20000</v>
      </c>
      <c r="C1352" s="39" t="s">
        <v>584</v>
      </c>
      <c r="D1352" s="39" t="s">
        <v>487</v>
      </c>
      <c r="E1352" s="39" t="s">
        <v>85</v>
      </c>
      <c r="F1352" s="40" t="s">
        <v>585</v>
      </c>
      <c r="G1352" s="40" t="s">
        <v>164</v>
      </c>
      <c r="H1352" s="6">
        <f t="shared" si="100"/>
        <v>-103700</v>
      </c>
      <c r="I1352" s="26">
        <f t="shared" si="97"/>
        <v>37.38317757009346</v>
      </c>
      <c r="K1352" s="104">
        <v>535</v>
      </c>
    </row>
    <row r="1353" spans="1:11" ht="12.75">
      <c r="A1353" s="16"/>
      <c r="B1353" s="251">
        <v>20000</v>
      </c>
      <c r="C1353" s="39" t="s">
        <v>586</v>
      </c>
      <c r="D1353" s="39" t="s">
        <v>487</v>
      </c>
      <c r="E1353" s="39" t="s">
        <v>85</v>
      </c>
      <c r="F1353" s="40" t="s">
        <v>587</v>
      </c>
      <c r="G1353" s="40" t="s">
        <v>164</v>
      </c>
      <c r="H1353" s="6">
        <f t="shared" si="100"/>
        <v>-123700</v>
      </c>
      <c r="I1353" s="26">
        <f t="shared" si="97"/>
        <v>37.38317757009346</v>
      </c>
      <c r="K1353" s="104">
        <v>535</v>
      </c>
    </row>
    <row r="1354" spans="1:11" ht="12.75">
      <c r="A1354" s="16"/>
      <c r="B1354" s="251">
        <v>15000</v>
      </c>
      <c r="C1354" s="75" t="s">
        <v>588</v>
      </c>
      <c r="D1354" s="39" t="s">
        <v>487</v>
      </c>
      <c r="E1354" s="39" t="s">
        <v>85</v>
      </c>
      <c r="F1354" s="40" t="s">
        <v>589</v>
      </c>
      <c r="G1354" s="40" t="s">
        <v>164</v>
      </c>
      <c r="H1354" s="6">
        <f t="shared" si="100"/>
        <v>-138700</v>
      </c>
      <c r="I1354" s="26">
        <f aca="true" t="shared" si="101" ref="I1354:I1417">+B1354/K1354</f>
        <v>28.037383177570092</v>
      </c>
      <c r="K1354" s="104">
        <v>535</v>
      </c>
    </row>
    <row r="1355" spans="1:11" ht="12.75">
      <c r="A1355" s="16"/>
      <c r="B1355" s="251">
        <v>15000</v>
      </c>
      <c r="C1355" s="75" t="s">
        <v>590</v>
      </c>
      <c r="D1355" s="39" t="s">
        <v>487</v>
      </c>
      <c r="E1355" s="39" t="s">
        <v>85</v>
      </c>
      <c r="F1355" s="40" t="s">
        <v>591</v>
      </c>
      <c r="G1355" s="40" t="s">
        <v>164</v>
      </c>
      <c r="H1355" s="6">
        <f t="shared" si="100"/>
        <v>-153700</v>
      </c>
      <c r="I1355" s="26">
        <f t="shared" si="101"/>
        <v>28.037383177570092</v>
      </c>
      <c r="K1355" s="104">
        <v>535</v>
      </c>
    </row>
    <row r="1356" spans="1:11" ht="12.75">
      <c r="A1356" s="16"/>
      <c r="B1356" s="251">
        <v>15000</v>
      </c>
      <c r="C1356" s="75" t="s">
        <v>592</v>
      </c>
      <c r="D1356" s="39" t="s">
        <v>487</v>
      </c>
      <c r="E1356" s="39" t="s">
        <v>85</v>
      </c>
      <c r="F1356" s="40" t="s">
        <v>593</v>
      </c>
      <c r="G1356" s="40" t="s">
        <v>164</v>
      </c>
      <c r="H1356" s="6">
        <f t="shared" si="100"/>
        <v>-168700</v>
      </c>
      <c r="I1356" s="26">
        <f t="shared" si="101"/>
        <v>28.037383177570092</v>
      </c>
      <c r="K1356" s="104">
        <v>535</v>
      </c>
    </row>
    <row r="1357" spans="1:11" ht="12.75">
      <c r="A1357" s="16"/>
      <c r="B1357" s="251">
        <v>15000</v>
      </c>
      <c r="C1357" s="39" t="s">
        <v>594</v>
      </c>
      <c r="D1357" s="39" t="s">
        <v>487</v>
      </c>
      <c r="E1357" s="39" t="s">
        <v>85</v>
      </c>
      <c r="F1357" s="40" t="s">
        <v>595</v>
      </c>
      <c r="G1357" s="40" t="s">
        <v>164</v>
      </c>
      <c r="H1357" s="6">
        <f t="shared" si="100"/>
        <v>-183700</v>
      </c>
      <c r="I1357" s="26">
        <f t="shared" si="101"/>
        <v>28.037383177570092</v>
      </c>
      <c r="K1357" s="104">
        <v>535</v>
      </c>
    </row>
    <row r="1358" spans="1:11" s="68" customFormat="1" ht="12.75">
      <c r="A1358" s="16"/>
      <c r="B1358" s="250">
        <f>SUM(B1327:B1357)</f>
        <v>183700</v>
      </c>
      <c r="C1358" s="15"/>
      <c r="D1358" s="15"/>
      <c r="E1358" s="15" t="s">
        <v>85</v>
      </c>
      <c r="F1358" s="22"/>
      <c r="G1358" s="22"/>
      <c r="H1358" s="46">
        <v>0</v>
      </c>
      <c r="I1358" s="67">
        <f t="shared" si="101"/>
        <v>343.3644859813084</v>
      </c>
      <c r="K1358" s="104">
        <v>535</v>
      </c>
    </row>
    <row r="1359" spans="1:11" ht="12.75">
      <c r="A1359" s="16"/>
      <c r="B1359" s="146"/>
      <c r="H1359" s="6">
        <f aca="true" t="shared" si="102" ref="H1359:H1365">H1358-B1359</f>
        <v>0</v>
      </c>
      <c r="I1359" s="26">
        <f t="shared" si="101"/>
        <v>0</v>
      </c>
      <c r="K1359" s="104">
        <v>535</v>
      </c>
    </row>
    <row r="1360" spans="1:11" ht="12.75">
      <c r="A1360" s="16"/>
      <c r="B1360" s="146"/>
      <c r="H1360" s="6">
        <f t="shared" si="102"/>
        <v>0</v>
      </c>
      <c r="I1360" s="26">
        <f t="shared" si="101"/>
        <v>0</v>
      </c>
      <c r="K1360" s="104">
        <v>535</v>
      </c>
    </row>
    <row r="1361" spans="1:11" ht="12.75">
      <c r="A1361" s="16"/>
      <c r="B1361" s="260">
        <v>10000</v>
      </c>
      <c r="C1361" s="37" t="s">
        <v>596</v>
      </c>
      <c r="D1361" s="37" t="s">
        <v>487</v>
      </c>
      <c r="E1361" s="37" t="s">
        <v>597</v>
      </c>
      <c r="F1361" s="35" t="s">
        <v>598</v>
      </c>
      <c r="G1361" s="35" t="s">
        <v>53</v>
      </c>
      <c r="H1361" s="6">
        <f t="shared" si="102"/>
        <v>-10000</v>
      </c>
      <c r="I1361" s="26">
        <f t="shared" si="101"/>
        <v>18.69158878504673</v>
      </c>
      <c r="K1361" s="104">
        <v>535</v>
      </c>
    </row>
    <row r="1362" spans="1:11" ht="12.75">
      <c r="A1362" s="16"/>
      <c r="B1362" s="260">
        <v>10000</v>
      </c>
      <c r="C1362" s="37" t="s">
        <v>596</v>
      </c>
      <c r="D1362" s="37" t="s">
        <v>487</v>
      </c>
      <c r="E1362" s="37" t="s">
        <v>599</v>
      </c>
      <c r="F1362" s="35" t="s">
        <v>598</v>
      </c>
      <c r="G1362" s="35" t="s">
        <v>175</v>
      </c>
      <c r="H1362" s="6">
        <f t="shared" si="102"/>
        <v>-20000</v>
      </c>
      <c r="I1362" s="26">
        <f t="shared" si="101"/>
        <v>18.69158878504673</v>
      </c>
      <c r="K1362" s="104">
        <v>535</v>
      </c>
    </row>
    <row r="1363" spans="1:11" ht="12.75">
      <c r="A1363" s="16"/>
      <c r="B1363" s="251">
        <v>30000</v>
      </c>
      <c r="C1363" s="37" t="s">
        <v>596</v>
      </c>
      <c r="D1363" s="39" t="s">
        <v>487</v>
      </c>
      <c r="E1363" s="39" t="s">
        <v>600</v>
      </c>
      <c r="F1363" s="40" t="s">
        <v>535</v>
      </c>
      <c r="G1363" s="40" t="s">
        <v>165</v>
      </c>
      <c r="H1363" s="6">
        <f t="shared" si="102"/>
        <v>-50000</v>
      </c>
      <c r="I1363" s="26">
        <f t="shared" si="101"/>
        <v>56.074766355140184</v>
      </c>
      <c r="K1363" s="104">
        <v>535</v>
      </c>
    </row>
    <row r="1364" spans="1:11" ht="12.75">
      <c r="A1364" s="16"/>
      <c r="B1364" s="251">
        <v>15000</v>
      </c>
      <c r="C1364" s="75" t="s">
        <v>613</v>
      </c>
      <c r="D1364" s="39" t="s">
        <v>487</v>
      </c>
      <c r="E1364" s="39" t="s">
        <v>124</v>
      </c>
      <c r="F1364" s="40" t="s">
        <v>535</v>
      </c>
      <c r="G1364" s="40" t="s">
        <v>35</v>
      </c>
      <c r="H1364" s="6">
        <f t="shared" si="102"/>
        <v>-65000</v>
      </c>
      <c r="I1364" s="26">
        <f t="shared" si="101"/>
        <v>28.037383177570092</v>
      </c>
      <c r="K1364" s="104">
        <v>535</v>
      </c>
    </row>
    <row r="1365" spans="1:11" ht="12.75">
      <c r="A1365" s="16"/>
      <c r="B1365" s="251">
        <v>10000</v>
      </c>
      <c r="C1365" s="75" t="s">
        <v>970</v>
      </c>
      <c r="D1365" s="39" t="s">
        <v>487</v>
      </c>
      <c r="E1365" s="39" t="s">
        <v>124</v>
      </c>
      <c r="F1365" s="40" t="s">
        <v>535</v>
      </c>
      <c r="G1365" s="40" t="s">
        <v>136</v>
      </c>
      <c r="H1365" s="6">
        <f t="shared" si="102"/>
        <v>-75000</v>
      </c>
      <c r="I1365" s="26">
        <f t="shared" si="101"/>
        <v>18.69158878504673</v>
      </c>
      <c r="K1365" s="104">
        <v>535</v>
      </c>
    </row>
    <row r="1366" spans="1:11" s="68" customFormat="1" ht="12.75">
      <c r="A1366" s="16"/>
      <c r="B1366" s="250">
        <f>SUM(B1361:B1363)</f>
        <v>50000</v>
      </c>
      <c r="C1366" s="15" t="s">
        <v>596</v>
      </c>
      <c r="D1366" s="15"/>
      <c r="E1366" s="15"/>
      <c r="F1366" s="22"/>
      <c r="G1366" s="22"/>
      <c r="H1366" s="46">
        <v>0</v>
      </c>
      <c r="I1366" s="67">
        <f t="shared" si="101"/>
        <v>93.45794392523365</v>
      </c>
      <c r="K1366" s="104">
        <v>535</v>
      </c>
    </row>
    <row r="1367" spans="1:11" ht="12.75">
      <c r="A1367" s="16"/>
      <c r="B1367" s="252"/>
      <c r="H1367" s="6">
        <f>H1366-B1367</f>
        <v>0</v>
      </c>
      <c r="I1367" s="26">
        <f t="shared" si="101"/>
        <v>0</v>
      </c>
      <c r="K1367" s="104">
        <v>535</v>
      </c>
    </row>
    <row r="1368" spans="1:11" ht="12.75">
      <c r="A1368" s="16"/>
      <c r="B1368" s="252"/>
      <c r="H1368" s="6">
        <f>H1367-B1368</f>
        <v>0</v>
      </c>
      <c r="I1368" s="26">
        <f t="shared" si="101"/>
        <v>0</v>
      </c>
      <c r="K1368" s="104">
        <v>535</v>
      </c>
    </row>
    <row r="1369" spans="1:11" ht="12.75">
      <c r="A1369" s="16"/>
      <c r="B1369" s="252"/>
      <c r="H1369" s="6">
        <f>H1368-B1369</f>
        <v>0</v>
      </c>
      <c r="I1369" s="26">
        <f t="shared" si="101"/>
        <v>0</v>
      </c>
      <c r="K1369" s="104">
        <v>535</v>
      </c>
    </row>
    <row r="1370" spans="1:11" ht="12.75">
      <c r="A1370" s="16"/>
      <c r="B1370" s="260">
        <v>1800</v>
      </c>
      <c r="C1370" s="16" t="s">
        <v>601</v>
      </c>
      <c r="D1370" s="37" t="s">
        <v>487</v>
      </c>
      <c r="E1370" s="37" t="s">
        <v>602</v>
      </c>
      <c r="F1370" s="35" t="s">
        <v>603</v>
      </c>
      <c r="G1370" s="35" t="s">
        <v>152</v>
      </c>
      <c r="H1370" s="6">
        <f>H1369-B1370</f>
        <v>-1800</v>
      </c>
      <c r="I1370" s="26">
        <f t="shared" si="101"/>
        <v>3.364485981308411</v>
      </c>
      <c r="K1370" s="104">
        <v>535</v>
      </c>
    </row>
    <row r="1371" spans="1:11" ht="12.75">
      <c r="A1371" s="16"/>
      <c r="B1371" s="251">
        <v>2250</v>
      </c>
      <c r="C1371" s="37" t="s">
        <v>601</v>
      </c>
      <c r="D1371" s="37" t="s">
        <v>487</v>
      </c>
      <c r="E1371" s="37" t="s">
        <v>602</v>
      </c>
      <c r="F1371" s="35" t="s">
        <v>604</v>
      </c>
      <c r="G1371" s="35" t="s">
        <v>144</v>
      </c>
      <c r="H1371" s="6">
        <f>H1370-B1371</f>
        <v>-4050</v>
      </c>
      <c r="I1371" s="26">
        <f t="shared" si="101"/>
        <v>4.205607476635514</v>
      </c>
      <c r="K1371" s="104">
        <v>535</v>
      </c>
    </row>
    <row r="1372" spans="1:11" s="68" customFormat="1" ht="12.75">
      <c r="A1372" s="16"/>
      <c r="B1372" s="250">
        <f>SUM(B1370:B1371)</f>
        <v>4050</v>
      </c>
      <c r="C1372" s="15"/>
      <c r="D1372" s="15"/>
      <c r="E1372" s="15" t="s">
        <v>605</v>
      </c>
      <c r="F1372" s="76"/>
      <c r="G1372" s="22"/>
      <c r="H1372" s="46">
        <v>0</v>
      </c>
      <c r="I1372" s="67">
        <f t="shared" si="101"/>
        <v>7.570093457943925</v>
      </c>
      <c r="K1372" s="104">
        <v>535</v>
      </c>
    </row>
    <row r="1373" spans="1:11" ht="12.75">
      <c r="A1373" s="16"/>
      <c r="B1373" s="146"/>
      <c r="H1373" s="6">
        <f aca="true" t="shared" si="103" ref="H1373:H1385">H1372-B1373</f>
        <v>0</v>
      </c>
      <c r="I1373" s="26">
        <f t="shared" si="101"/>
        <v>0</v>
      </c>
      <c r="K1373" s="104">
        <v>535</v>
      </c>
    </row>
    <row r="1374" spans="1:11" ht="12.75">
      <c r="A1374" s="16"/>
      <c r="B1374" s="260">
        <v>1000</v>
      </c>
      <c r="C1374" s="37" t="s">
        <v>621</v>
      </c>
      <c r="D1374" s="37" t="s">
        <v>487</v>
      </c>
      <c r="E1374" s="37" t="s">
        <v>124</v>
      </c>
      <c r="F1374" s="35" t="s">
        <v>622</v>
      </c>
      <c r="G1374" s="35" t="s">
        <v>134</v>
      </c>
      <c r="H1374" s="6">
        <f t="shared" si="103"/>
        <v>-1000</v>
      </c>
      <c r="I1374" s="26">
        <f t="shared" si="101"/>
        <v>1.8691588785046729</v>
      </c>
      <c r="K1374" s="104">
        <v>535</v>
      </c>
    </row>
    <row r="1375" spans="1:11" ht="12.75">
      <c r="A1375" s="16"/>
      <c r="B1375" s="251">
        <v>100</v>
      </c>
      <c r="C1375" s="39" t="s">
        <v>461</v>
      </c>
      <c r="D1375" s="39" t="s">
        <v>487</v>
      </c>
      <c r="E1375" s="39" t="s">
        <v>124</v>
      </c>
      <c r="F1375" s="40" t="s">
        <v>535</v>
      </c>
      <c r="G1375" s="40" t="s">
        <v>73</v>
      </c>
      <c r="H1375" s="6">
        <f t="shared" si="103"/>
        <v>-1100</v>
      </c>
      <c r="I1375" s="26">
        <f t="shared" si="101"/>
        <v>0.18691588785046728</v>
      </c>
      <c r="K1375" s="104">
        <v>535</v>
      </c>
    </row>
    <row r="1376" spans="1:11" ht="12.75">
      <c r="A1376" s="16"/>
      <c r="B1376" s="251">
        <v>400</v>
      </c>
      <c r="C1376" s="39" t="s">
        <v>606</v>
      </c>
      <c r="D1376" s="39" t="s">
        <v>487</v>
      </c>
      <c r="E1376" s="39" t="s">
        <v>124</v>
      </c>
      <c r="F1376" s="40" t="s">
        <v>535</v>
      </c>
      <c r="G1376" s="40" t="s">
        <v>39</v>
      </c>
      <c r="H1376" s="6">
        <f t="shared" si="103"/>
        <v>-1500</v>
      </c>
      <c r="I1376" s="26">
        <f t="shared" si="101"/>
        <v>0.7476635514018691</v>
      </c>
      <c r="K1376" s="104">
        <v>535</v>
      </c>
    </row>
    <row r="1377" spans="1:11" ht="12.75">
      <c r="A1377" s="16"/>
      <c r="B1377" s="251">
        <v>200</v>
      </c>
      <c r="C1377" s="75" t="s">
        <v>461</v>
      </c>
      <c r="D1377" s="39" t="s">
        <v>487</v>
      </c>
      <c r="E1377" s="39" t="s">
        <v>124</v>
      </c>
      <c r="F1377" s="40" t="s">
        <v>607</v>
      </c>
      <c r="G1377" s="40" t="s">
        <v>53</v>
      </c>
      <c r="H1377" s="6">
        <f t="shared" si="103"/>
        <v>-1700</v>
      </c>
      <c r="I1377" s="26">
        <f t="shared" si="101"/>
        <v>0.37383177570093457</v>
      </c>
      <c r="K1377" s="104">
        <v>535</v>
      </c>
    </row>
    <row r="1378" spans="1:11" ht="12.75">
      <c r="A1378" s="16"/>
      <c r="B1378" s="251">
        <v>1300</v>
      </c>
      <c r="C1378" s="39" t="s">
        <v>608</v>
      </c>
      <c r="D1378" s="39" t="s">
        <v>487</v>
      </c>
      <c r="E1378" s="39" t="s">
        <v>124</v>
      </c>
      <c r="F1378" s="40" t="s">
        <v>609</v>
      </c>
      <c r="G1378" s="40" t="s">
        <v>140</v>
      </c>
      <c r="H1378" s="6">
        <f t="shared" si="103"/>
        <v>-3000</v>
      </c>
      <c r="I1378" s="26">
        <f t="shared" si="101"/>
        <v>2.4299065420560746</v>
      </c>
      <c r="K1378" s="104">
        <v>535</v>
      </c>
    </row>
    <row r="1379" spans="1:11" ht="12.75">
      <c r="A1379" s="16"/>
      <c r="B1379" s="251">
        <v>400</v>
      </c>
      <c r="C1379" s="75" t="s">
        <v>610</v>
      </c>
      <c r="D1379" s="39" t="s">
        <v>487</v>
      </c>
      <c r="E1379" s="39" t="s">
        <v>124</v>
      </c>
      <c r="F1379" s="40" t="s">
        <v>535</v>
      </c>
      <c r="G1379" s="40" t="s">
        <v>256</v>
      </c>
      <c r="H1379" s="6">
        <f t="shared" si="103"/>
        <v>-3400</v>
      </c>
      <c r="I1379" s="26">
        <f t="shared" si="101"/>
        <v>0.7476635514018691</v>
      </c>
      <c r="K1379" s="104">
        <v>535</v>
      </c>
    </row>
    <row r="1380" spans="1:11" ht="12.75">
      <c r="A1380" s="16"/>
      <c r="B1380" s="251">
        <v>250</v>
      </c>
      <c r="C1380" s="75" t="s">
        <v>461</v>
      </c>
      <c r="D1380" s="39" t="s">
        <v>487</v>
      </c>
      <c r="E1380" s="39" t="s">
        <v>124</v>
      </c>
      <c r="F1380" s="40" t="s">
        <v>535</v>
      </c>
      <c r="G1380" s="40" t="s">
        <v>256</v>
      </c>
      <c r="H1380" s="6">
        <f t="shared" si="103"/>
        <v>-3650</v>
      </c>
      <c r="I1380" s="26">
        <f t="shared" si="101"/>
        <v>0.4672897196261682</v>
      </c>
      <c r="K1380" s="104">
        <v>535</v>
      </c>
    </row>
    <row r="1381" spans="1:11" ht="12.75">
      <c r="A1381" s="16"/>
      <c r="B1381" s="260">
        <v>200</v>
      </c>
      <c r="C1381" s="37" t="s">
        <v>611</v>
      </c>
      <c r="D1381" s="37" t="s">
        <v>487</v>
      </c>
      <c r="E1381" s="37" t="s">
        <v>124</v>
      </c>
      <c r="F1381" s="35" t="s">
        <v>544</v>
      </c>
      <c r="G1381" s="35" t="s">
        <v>47</v>
      </c>
      <c r="H1381" s="6">
        <f t="shared" si="103"/>
        <v>-3850</v>
      </c>
      <c r="I1381" s="26">
        <f t="shared" si="101"/>
        <v>0.37383177570093457</v>
      </c>
      <c r="K1381" s="104">
        <v>535</v>
      </c>
    </row>
    <row r="1382" spans="1:11" ht="12.75">
      <c r="A1382" s="16"/>
      <c r="B1382" s="260">
        <v>400</v>
      </c>
      <c r="C1382" s="37" t="s">
        <v>612</v>
      </c>
      <c r="D1382" s="37" t="s">
        <v>487</v>
      </c>
      <c r="E1382" s="37" t="s">
        <v>124</v>
      </c>
      <c r="F1382" s="35" t="s">
        <v>544</v>
      </c>
      <c r="G1382" s="35" t="s">
        <v>218</v>
      </c>
      <c r="H1382" s="6">
        <f t="shared" si="103"/>
        <v>-4250</v>
      </c>
      <c r="I1382" s="26">
        <f t="shared" si="101"/>
        <v>0.7476635514018691</v>
      </c>
      <c r="K1382" s="104">
        <v>535</v>
      </c>
    </row>
    <row r="1383" spans="1:11" ht="12.75">
      <c r="A1383" s="16"/>
      <c r="B1383" s="251">
        <v>250</v>
      </c>
      <c r="C1383" s="37" t="s">
        <v>612</v>
      </c>
      <c r="D1383" s="37" t="s">
        <v>487</v>
      </c>
      <c r="E1383" s="37" t="s">
        <v>124</v>
      </c>
      <c r="F1383" s="35" t="s">
        <v>544</v>
      </c>
      <c r="G1383" s="35" t="s">
        <v>163</v>
      </c>
      <c r="H1383" s="6">
        <f t="shared" si="103"/>
        <v>-4500</v>
      </c>
      <c r="I1383" s="26">
        <f t="shared" si="101"/>
        <v>0.4672897196261682</v>
      </c>
      <c r="K1383" s="104">
        <v>535</v>
      </c>
    </row>
    <row r="1384" spans="1:11" ht="12.75">
      <c r="A1384" s="16"/>
      <c r="B1384" s="251">
        <v>350</v>
      </c>
      <c r="C1384" s="16" t="s">
        <v>610</v>
      </c>
      <c r="D1384" s="16" t="s">
        <v>487</v>
      </c>
      <c r="E1384" s="16" t="s">
        <v>124</v>
      </c>
      <c r="F1384" s="34" t="s">
        <v>544</v>
      </c>
      <c r="G1384" s="34" t="s">
        <v>164</v>
      </c>
      <c r="H1384" s="6">
        <f t="shared" si="103"/>
        <v>-4850</v>
      </c>
      <c r="I1384" s="26">
        <f t="shared" si="101"/>
        <v>0.6542056074766355</v>
      </c>
      <c r="K1384" s="104">
        <v>535</v>
      </c>
    </row>
    <row r="1385" spans="1:11" ht="12.75">
      <c r="A1385" s="16"/>
      <c r="B1385" s="251">
        <v>6600</v>
      </c>
      <c r="C1385" s="39" t="s">
        <v>614</v>
      </c>
      <c r="D1385" s="39" t="s">
        <v>487</v>
      </c>
      <c r="E1385" s="39" t="s">
        <v>124</v>
      </c>
      <c r="F1385" s="40" t="s">
        <v>615</v>
      </c>
      <c r="G1385" s="40" t="s">
        <v>140</v>
      </c>
      <c r="H1385" s="6">
        <f t="shared" si="103"/>
        <v>-11450</v>
      </c>
      <c r="I1385" s="26">
        <f t="shared" si="101"/>
        <v>12.336448598130842</v>
      </c>
      <c r="K1385" s="104">
        <v>535</v>
      </c>
    </row>
    <row r="1386" spans="1:11" s="68" customFormat="1" ht="12.75">
      <c r="A1386" s="16"/>
      <c r="B1386" s="250">
        <f>SUM(B1374:B1385)</f>
        <v>11450</v>
      </c>
      <c r="C1386" s="15"/>
      <c r="D1386" s="15"/>
      <c r="E1386" s="15" t="s">
        <v>124</v>
      </c>
      <c r="F1386" s="22"/>
      <c r="G1386" s="22"/>
      <c r="H1386" s="46">
        <v>0</v>
      </c>
      <c r="I1386" s="67">
        <f t="shared" si="101"/>
        <v>21.401869158878505</v>
      </c>
      <c r="K1386" s="104">
        <v>535</v>
      </c>
    </row>
    <row r="1387" spans="1:11" ht="12.75">
      <c r="A1387" s="16"/>
      <c r="B1387" s="9"/>
      <c r="H1387" s="6">
        <f>H1386-B1387</f>
        <v>0</v>
      </c>
      <c r="I1387" s="26">
        <f t="shared" si="101"/>
        <v>0</v>
      </c>
      <c r="K1387" s="104">
        <v>535</v>
      </c>
    </row>
    <row r="1388" spans="1:11" ht="12.75">
      <c r="A1388" s="16"/>
      <c r="H1388" s="6">
        <v>0</v>
      </c>
      <c r="I1388" s="26">
        <f t="shared" si="101"/>
        <v>0</v>
      </c>
      <c r="K1388" s="104">
        <v>535</v>
      </c>
    </row>
    <row r="1389" spans="1:11" ht="12.75">
      <c r="A1389" s="16"/>
      <c r="B1389" s="241">
        <v>40000</v>
      </c>
      <c r="C1389" s="37" t="s">
        <v>616</v>
      </c>
      <c r="D1389" s="37" t="s">
        <v>487</v>
      </c>
      <c r="E1389" s="37" t="s">
        <v>617</v>
      </c>
      <c r="F1389" s="35" t="s">
        <v>618</v>
      </c>
      <c r="G1389" s="35" t="s">
        <v>35</v>
      </c>
      <c r="H1389" s="6">
        <f>H1388-B1389</f>
        <v>-40000</v>
      </c>
      <c r="I1389" s="26">
        <f t="shared" si="101"/>
        <v>74.76635514018692</v>
      </c>
      <c r="K1389" s="104">
        <v>535</v>
      </c>
    </row>
    <row r="1390" spans="1:11" ht="12.75">
      <c r="A1390" s="16"/>
      <c r="B1390" s="241">
        <v>40000</v>
      </c>
      <c r="C1390" s="37" t="s">
        <v>616</v>
      </c>
      <c r="D1390" s="37" t="s">
        <v>487</v>
      </c>
      <c r="E1390" s="37" t="s">
        <v>619</v>
      </c>
      <c r="F1390" s="35" t="s">
        <v>620</v>
      </c>
      <c r="G1390" s="35" t="s">
        <v>142</v>
      </c>
      <c r="H1390" s="6">
        <f>H1389-B1390</f>
        <v>-80000</v>
      </c>
      <c r="I1390" s="26">
        <f t="shared" si="101"/>
        <v>74.76635514018692</v>
      </c>
      <c r="K1390" s="104">
        <v>535</v>
      </c>
    </row>
    <row r="1391" spans="1:11" s="68" customFormat="1" ht="12.75">
      <c r="A1391" s="16"/>
      <c r="B1391" s="82">
        <f>SUM(B1389:B1390)</f>
        <v>80000</v>
      </c>
      <c r="C1391" s="15" t="s">
        <v>969</v>
      </c>
      <c r="D1391" s="15"/>
      <c r="E1391" s="15"/>
      <c r="F1391" s="22"/>
      <c r="G1391" s="22"/>
      <c r="H1391" s="46">
        <v>0</v>
      </c>
      <c r="I1391" s="67">
        <f t="shared" si="101"/>
        <v>149.53271028037383</v>
      </c>
      <c r="K1391" s="104">
        <v>535</v>
      </c>
    </row>
    <row r="1392" spans="1:11" ht="12.75">
      <c r="A1392" s="16"/>
      <c r="B1392" s="65"/>
      <c r="H1392" s="6">
        <f>H1391-B1392</f>
        <v>0</v>
      </c>
      <c r="I1392" s="26">
        <f t="shared" si="101"/>
        <v>0</v>
      </c>
      <c r="K1392" s="104">
        <v>535</v>
      </c>
    </row>
    <row r="1393" spans="1:11" ht="12.75">
      <c r="A1393" s="16"/>
      <c r="B1393" s="65"/>
      <c r="H1393" s="6">
        <v>0</v>
      </c>
      <c r="I1393" s="26">
        <f t="shared" si="101"/>
        <v>0</v>
      </c>
      <c r="K1393" s="104">
        <v>535</v>
      </c>
    </row>
    <row r="1394" spans="1:11" ht="12.75">
      <c r="A1394" s="16"/>
      <c r="B1394" s="65">
        <v>200000</v>
      </c>
      <c r="C1394" s="1" t="s">
        <v>623</v>
      </c>
      <c r="D1394" s="1" t="s">
        <v>487</v>
      </c>
      <c r="E1394" s="1" t="s">
        <v>624</v>
      </c>
      <c r="F1394" s="31" t="s">
        <v>625</v>
      </c>
      <c r="G1394" s="31" t="s">
        <v>215</v>
      </c>
      <c r="H1394" s="6">
        <f>H1393-B1394</f>
        <v>-200000</v>
      </c>
      <c r="I1394" s="26">
        <f t="shared" si="101"/>
        <v>373.8317757009346</v>
      </c>
      <c r="K1394" s="104">
        <v>535</v>
      </c>
    </row>
    <row r="1395" spans="1:11" ht="12.75">
      <c r="A1395" s="16"/>
      <c r="B1395" s="65">
        <v>160000</v>
      </c>
      <c r="C1395" s="1" t="s">
        <v>626</v>
      </c>
      <c r="D1395" s="1" t="s">
        <v>487</v>
      </c>
      <c r="E1395" s="1" t="s">
        <v>627</v>
      </c>
      <c r="F1395" s="31" t="s">
        <v>625</v>
      </c>
      <c r="G1395" s="31" t="s">
        <v>215</v>
      </c>
      <c r="H1395" s="6">
        <f>H1394-B1395</f>
        <v>-360000</v>
      </c>
      <c r="I1395" s="26">
        <f t="shared" si="101"/>
        <v>299.06542056074767</v>
      </c>
      <c r="K1395" s="104">
        <v>535</v>
      </c>
    </row>
    <row r="1396" spans="1:11" s="68" customFormat="1" ht="12.75">
      <c r="A1396" s="16"/>
      <c r="B1396" s="82">
        <f>SUM(B1394:B1395)</f>
        <v>360000</v>
      </c>
      <c r="C1396" s="15" t="s">
        <v>628</v>
      </c>
      <c r="D1396" s="15"/>
      <c r="E1396" s="15"/>
      <c r="F1396" s="22"/>
      <c r="G1396" s="22"/>
      <c r="H1396" s="46">
        <v>0</v>
      </c>
      <c r="I1396" s="67">
        <f t="shared" si="101"/>
        <v>672.8971962616822</v>
      </c>
      <c r="K1396" s="104">
        <v>535</v>
      </c>
    </row>
    <row r="1397" spans="1:11" ht="12.75">
      <c r="A1397" s="16"/>
      <c r="H1397" s="6">
        <f>H1396-B1397</f>
        <v>0</v>
      </c>
      <c r="I1397" s="26">
        <f t="shared" si="101"/>
        <v>0</v>
      </c>
      <c r="K1397" s="104">
        <v>535</v>
      </c>
    </row>
    <row r="1398" spans="1:11" ht="12.75">
      <c r="A1398" s="16"/>
      <c r="H1398" s="6">
        <v>0</v>
      </c>
      <c r="I1398" s="26">
        <f t="shared" si="101"/>
        <v>0</v>
      </c>
      <c r="K1398" s="104">
        <v>535</v>
      </c>
    </row>
    <row r="1399" spans="1:11" ht="12.75">
      <c r="A1399" s="16"/>
      <c r="H1399" s="6">
        <f>H1398-B1399</f>
        <v>0</v>
      </c>
      <c r="I1399" s="26">
        <f t="shared" si="101"/>
        <v>0</v>
      </c>
      <c r="K1399" s="104">
        <v>535</v>
      </c>
    </row>
    <row r="1400" spans="1:11" s="72" customFormat="1" ht="13.5" thickBot="1">
      <c r="A1400" s="58"/>
      <c r="B1400" s="242">
        <f>+B1437+B1490+B1493+B1543+B1580+B1621+B1634+B1637</f>
        <v>892960</v>
      </c>
      <c r="C1400" s="78"/>
      <c r="D1400" s="59" t="s">
        <v>629</v>
      </c>
      <c r="E1400" s="59"/>
      <c r="F1400" s="70"/>
      <c r="G1400" s="70"/>
      <c r="H1400" s="61">
        <f>H1399-B1400</f>
        <v>-892960</v>
      </c>
      <c r="I1400" s="71">
        <f t="shared" si="101"/>
        <v>1669.0841121495328</v>
      </c>
      <c r="K1400" s="104">
        <v>535</v>
      </c>
    </row>
    <row r="1401" spans="1:11" ht="12.75">
      <c r="A1401" s="16"/>
      <c r="B1401" s="65"/>
      <c r="H1401" s="6">
        <v>0</v>
      </c>
      <c r="I1401" s="26">
        <f t="shared" si="101"/>
        <v>0</v>
      </c>
      <c r="K1401" s="104">
        <v>535</v>
      </c>
    </row>
    <row r="1402" spans="1:11" ht="12.75">
      <c r="A1402" s="16"/>
      <c r="B1402" s="65"/>
      <c r="H1402" s="6">
        <v>0</v>
      </c>
      <c r="I1402" s="26">
        <f t="shared" si="101"/>
        <v>0</v>
      </c>
      <c r="K1402" s="104">
        <v>535</v>
      </c>
    </row>
    <row r="1403" spans="1:11" ht="12.75">
      <c r="A1403" s="16"/>
      <c r="B1403" s="65"/>
      <c r="H1403" s="6">
        <f aca="true" t="shared" si="104" ref="H1403:H1436">H1402-B1403</f>
        <v>0</v>
      </c>
      <c r="I1403" s="26">
        <f t="shared" si="101"/>
        <v>0</v>
      </c>
      <c r="K1403" s="104">
        <v>535</v>
      </c>
    </row>
    <row r="1404" spans="1:11" ht="12.75">
      <c r="A1404" s="16"/>
      <c r="B1404" s="65">
        <v>2500</v>
      </c>
      <c r="C1404" s="16" t="s">
        <v>31</v>
      </c>
      <c r="D1404" s="1" t="s">
        <v>630</v>
      </c>
      <c r="E1404" s="1" t="s">
        <v>631</v>
      </c>
      <c r="F1404" s="31" t="s">
        <v>632</v>
      </c>
      <c r="G1404" s="31" t="s">
        <v>35</v>
      </c>
      <c r="H1404" s="6">
        <f t="shared" si="104"/>
        <v>-2500</v>
      </c>
      <c r="I1404" s="26">
        <f t="shared" si="101"/>
        <v>4.672897196261682</v>
      </c>
      <c r="K1404" s="104">
        <v>535</v>
      </c>
    </row>
    <row r="1405" spans="1:11" ht="12.75">
      <c r="A1405" s="16"/>
      <c r="B1405" s="65">
        <v>2500</v>
      </c>
      <c r="C1405" s="16" t="s">
        <v>31</v>
      </c>
      <c r="D1405" s="1" t="s">
        <v>630</v>
      </c>
      <c r="E1405" s="1" t="s">
        <v>633</v>
      </c>
      <c r="F1405" s="31" t="s">
        <v>634</v>
      </c>
      <c r="G1405" s="31" t="s">
        <v>47</v>
      </c>
      <c r="H1405" s="6">
        <f t="shared" si="104"/>
        <v>-5000</v>
      </c>
      <c r="I1405" s="26">
        <f t="shared" si="101"/>
        <v>4.672897196261682</v>
      </c>
      <c r="K1405" s="104">
        <v>535</v>
      </c>
    </row>
    <row r="1406" spans="1:11" ht="12.75">
      <c r="A1406" s="16"/>
      <c r="B1406" s="65">
        <v>5000</v>
      </c>
      <c r="C1406" s="16" t="s">
        <v>31</v>
      </c>
      <c r="D1406" s="1" t="s">
        <v>630</v>
      </c>
      <c r="E1406" s="1" t="s">
        <v>633</v>
      </c>
      <c r="F1406" s="31" t="s">
        <v>635</v>
      </c>
      <c r="G1406" s="31" t="s">
        <v>122</v>
      </c>
      <c r="H1406" s="6">
        <f t="shared" si="104"/>
        <v>-10000</v>
      </c>
      <c r="I1406" s="26">
        <f t="shared" si="101"/>
        <v>9.345794392523365</v>
      </c>
      <c r="K1406" s="104">
        <v>535</v>
      </c>
    </row>
    <row r="1407" spans="1:11" ht="12.75">
      <c r="A1407" s="16"/>
      <c r="B1407" s="65">
        <v>2500</v>
      </c>
      <c r="C1407" s="16" t="s">
        <v>31</v>
      </c>
      <c r="D1407" s="1" t="s">
        <v>630</v>
      </c>
      <c r="E1407" s="1" t="s">
        <v>631</v>
      </c>
      <c r="F1407" s="31" t="s">
        <v>636</v>
      </c>
      <c r="G1407" s="31" t="s">
        <v>122</v>
      </c>
      <c r="H1407" s="6">
        <f t="shared" si="104"/>
        <v>-12500</v>
      </c>
      <c r="I1407" s="26">
        <f t="shared" si="101"/>
        <v>4.672897196261682</v>
      </c>
      <c r="K1407" s="104">
        <v>535</v>
      </c>
    </row>
    <row r="1408" spans="1:11" ht="12.75">
      <c r="A1408" s="16"/>
      <c r="B1408" s="65">
        <v>2500</v>
      </c>
      <c r="C1408" s="16" t="s">
        <v>31</v>
      </c>
      <c r="D1408" s="1" t="s">
        <v>630</v>
      </c>
      <c r="E1408" s="1" t="s">
        <v>631</v>
      </c>
      <c r="F1408" s="31" t="s">
        <v>637</v>
      </c>
      <c r="G1408" s="31" t="s">
        <v>134</v>
      </c>
      <c r="H1408" s="6">
        <f t="shared" si="104"/>
        <v>-15000</v>
      </c>
      <c r="I1408" s="26">
        <f t="shared" si="101"/>
        <v>4.672897196261682</v>
      </c>
      <c r="K1408" s="104">
        <v>535</v>
      </c>
    </row>
    <row r="1409" spans="1:11" ht="12.75">
      <c r="A1409" s="16"/>
      <c r="B1409" s="65">
        <v>2500</v>
      </c>
      <c r="C1409" s="16" t="s">
        <v>31</v>
      </c>
      <c r="D1409" s="1" t="s">
        <v>630</v>
      </c>
      <c r="E1409" s="1" t="s">
        <v>631</v>
      </c>
      <c r="F1409" s="31" t="s">
        <v>638</v>
      </c>
      <c r="G1409" s="31" t="s">
        <v>136</v>
      </c>
      <c r="H1409" s="6">
        <f t="shared" si="104"/>
        <v>-17500</v>
      </c>
      <c r="I1409" s="26">
        <f t="shared" si="101"/>
        <v>4.672897196261682</v>
      </c>
      <c r="K1409" s="104">
        <v>535</v>
      </c>
    </row>
    <row r="1410" spans="1:11" ht="12.75">
      <c r="A1410" s="16"/>
      <c r="B1410" s="65">
        <v>2500</v>
      </c>
      <c r="C1410" s="16" t="s">
        <v>31</v>
      </c>
      <c r="D1410" s="1" t="s">
        <v>630</v>
      </c>
      <c r="E1410" s="1" t="s">
        <v>633</v>
      </c>
      <c r="F1410" s="31" t="s">
        <v>639</v>
      </c>
      <c r="G1410" s="31" t="s">
        <v>140</v>
      </c>
      <c r="H1410" s="6">
        <f t="shared" si="104"/>
        <v>-20000</v>
      </c>
      <c r="I1410" s="26">
        <f t="shared" si="101"/>
        <v>4.672897196261682</v>
      </c>
      <c r="K1410" s="104">
        <v>535</v>
      </c>
    </row>
    <row r="1411" spans="1:11" ht="12.75">
      <c r="A1411" s="16"/>
      <c r="B1411" s="65">
        <v>2500</v>
      </c>
      <c r="C1411" s="16" t="s">
        <v>31</v>
      </c>
      <c r="D1411" s="1" t="s">
        <v>630</v>
      </c>
      <c r="E1411" s="1" t="s">
        <v>631</v>
      </c>
      <c r="F1411" s="31" t="s">
        <v>640</v>
      </c>
      <c r="G1411" s="31" t="s">
        <v>140</v>
      </c>
      <c r="H1411" s="6">
        <f t="shared" si="104"/>
        <v>-22500</v>
      </c>
      <c r="I1411" s="26">
        <f t="shared" si="101"/>
        <v>4.672897196261682</v>
      </c>
      <c r="K1411" s="104">
        <v>535</v>
      </c>
    </row>
    <row r="1412" spans="1:11" ht="12.75">
      <c r="A1412" s="16"/>
      <c r="B1412" s="65">
        <v>2500</v>
      </c>
      <c r="C1412" s="16" t="s">
        <v>31</v>
      </c>
      <c r="D1412" s="1" t="s">
        <v>630</v>
      </c>
      <c r="E1412" s="1" t="s">
        <v>633</v>
      </c>
      <c r="F1412" s="31" t="s">
        <v>641</v>
      </c>
      <c r="G1412" s="31" t="s">
        <v>175</v>
      </c>
      <c r="H1412" s="6">
        <f t="shared" si="104"/>
        <v>-25000</v>
      </c>
      <c r="I1412" s="26">
        <f t="shared" si="101"/>
        <v>4.672897196261682</v>
      </c>
      <c r="K1412" s="104">
        <v>535</v>
      </c>
    </row>
    <row r="1413" spans="1:11" ht="12.75">
      <c r="A1413" s="16"/>
      <c r="B1413" s="65">
        <v>2500</v>
      </c>
      <c r="C1413" s="16" t="s">
        <v>31</v>
      </c>
      <c r="D1413" s="1" t="s">
        <v>630</v>
      </c>
      <c r="E1413" s="1" t="s">
        <v>631</v>
      </c>
      <c r="F1413" s="31" t="s">
        <v>642</v>
      </c>
      <c r="G1413" s="31" t="s">
        <v>175</v>
      </c>
      <c r="H1413" s="6">
        <f t="shared" si="104"/>
        <v>-27500</v>
      </c>
      <c r="I1413" s="26">
        <f t="shared" si="101"/>
        <v>4.672897196261682</v>
      </c>
      <c r="K1413" s="104">
        <v>535</v>
      </c>
    </row>
    <row r="1414" spans="1:11" ht="12.75">
      <c r="A1414" s="16"/>
      <c r="B1414" s="65">
        <v>5000</v>
      </c>
      <c r="C1414" s="16" t="s">
        <v>31</v>
      </c>
      <c r="D1414" s="1" t="s">
        <v>630</v>
      </c>
      <c r="E1414" s="1" t="s">
        <v>643</v>
      </c>
      <c r="F1414" s="31" t="s">
        <v>644</v>
      </c>
      <c r="G1414" s="31" t="s">
        <v>158</v>
      </c>
      <c r="H1414" s="6">
        <f t="shared" si="104"/>
        <v>-32500</v>
      </c>
      <c r="I1414" s="26">
        <f t="shared" si="101"/>
        <v>9.345794392523365</v>
      </c>
      <c r="K1414" s="104">
        <v>535</v>
      </c>
    </row>
    <row r="1415" spans="1:11" ht="12.75">
      <c r="A1415" s="16"/>
      <c r="B1415" s="65">
        <v>5000</v>
      </c>
      <c r="C1415" s="16" t="s">
        <v>31</v>
      </c>
      <c r="D1415" s="1" t="s">
        <v>630</v>
      </c>
      <c r="E1415" s="1" t="s">
        <v>645</v>
      </c>
      <c r="F1415" s="31" t="s">
        <v>646</v>
      </c>
      <c r="G1415" s="31" t="s">
        <v>158</v>
      </c>
      <c r="H1415" s="6">
        <f t="shared" si="104"/>
        <v>-37500</v>
      </c>
      <c r="I1415" s="26">
        <f t="shared" si="101"/>
        <v>9.345794392523365</v>
      </c>
      <c r="K1415" s="104">
        <v>535</v>
      </c>
    </row>
    <row r="1416" spans="1:11" ht="12.75">
      <c r="A1416" s="16"/>
      <c r="B1416" s="65">
        <v>2500</v>
      </c>
      <c r="C1416" s="16" t="s">
        <v>31</v>
      </c>
      <c r="D1416" s="1" t="s">
        <v>630</v>
      </c>
      <c r="E1416" s="1" t="s">
        <v>633</v>
      </c>
      <c r="F1416" s="49" t="s">
        <v>647</v>
      </c>
      <c r="G1416" s="31" t="s">
        <v>218</v>
      </c>
      <c r="H1416" s="6">
        <f t="shared" si="104"/>
        <v>-40000</v>
      </c>
      <c r="I1416" s="26">
        <f t="shared" si="101"/>
        <v>4.672897196261682</v>
      </c>
      <c r="K1416" s="104">
        <v>535</v>
      </c>
    </row>
    <row r="1417" spans="1:11" ht="12.75">
      <c r="A1417" s="16"/>
      <c r="B1417" s="65">
        <v>2500</v>
      </c>
      <c r="C1417" s="16" t="s">
        <v>31</v>
      </c>
      <c r="D1417" s="1" t="s">
        <v>630</v>
      </c>
      <c r="E1417" s="1" t="s">
        <v>631</v>
      </c>
      <c r="F1417" s="49" t="s">
        <v>647</v>
      </c>
      <c r="G1417" s="31" t="s">
        <v>218</v>
      </c>
      <c r="H1417" s="6">
        <f t="shared" si="104"/>
        <v>-42500</v>
      </c>
      <c r="I1417" s="26">
        <f t="shared" si="101"/>
        <v>4.672897196261682</v>
      </c>
      <c r="K1417" s="104">
        <v>535</v>
      </c>
    </row>
    <row r="1418" spans="1:11" ht="12.75">
      <c r="A1418" s="16"/>
      <c r="B1418" s="65">
        <v>2500</v>
      </c>
      <c r="C1418" s="1" t="s">
        <v>31</v>
      </c>
      <c r="D1418" s="1" t="s">
        <v>630</v>
      </c>
      <c r="E1418" s="1" t="s">
        <v>633</v>
      </c>
      <c r="F1418" s="49" t="s">
        <v>648</v>
      </c>
      <c r="G1418" s="31" t="s">
        <v>256</v>
      </c>
      <c r="H1418" s="6">
        <f t="shared" si="104"/>
        <v>-45000</v>
      </c>
      <c r="I1418" s="26">
        <f aca="true" t="shared" si="105" ref="I1418:I1481">+B1418/K1418</f>
        <v>4.672897196261682</v>
      </c>
      <c r="K1418" s="104">
        <v>535</v>
      </c>
    </row>
    <row r="1419" spans="1:11" ht="12.75">
      <c r="A1419" s="16"/>
      <c r="B1419" s="65">
        <v>2500</v>
      </c>
      <c r="C1419" s="1" t="s">
        <v>31</v>
      </c>
      <c r="D1419" s="1" t="s">
        <v>630</v>
      </c>
      <c r="E1419" s="1" t="s">
        <v>633</v>
      </c>
      <c r="F1419" s="55" t="s">
        <v>649</v>
      </c>
      <c r="G1419" s="31" t="s">
        <v>142</v>
      </c>
      <c r="H1419" s="6">
        <f t="shared" si="104"/>
        <v>-47500</v>
      </c>
      <c r="I1419" s="26">
        <f t="shared" si="105"/>
        <v>4.672897196261682</v>
      </c>
      <c r="K1419" s="104">
        <v>535</v>
      </c>
    </row>
    <row r="1420" spans="1:11" ht="12.75">
      <c r="A1420" s="16"/>
      <c r="B1420" s="65">
        <v>2500</v>
      </c>
      <c r="C1420" s="1" t="s">
        <v>31</v>
      </c>
      <c r="D1420" s="1" t="s">
        <v>630</v>
      </c>
      <c r="E1420" s="1" t="s">
        <v>631</v>
      </c>
      <c r="F1420" s="55" t="s">
        <v>650</v>
      </c>
      <c r="G1420" s="31" t="s">
        <v>142</v>
      </c>
      <c r="H1420" s="6">
        <f t="shared" si="104"/>
        <v>-50000</v>
      </c>
      <c r="I1420" s="26">
        <f t="shared" si="105"/>
        <v>4.672897196261682</v>
      </c>
      <c r="K1420" s="104">
        <v>535</v>
      </c>
    </row>
    <row r="1421" spans="1:11" ht="12.75">
      <c r="A1421" s="16"/>
      <c r="B1421" s="65">
        <v>2500</v>
      </c>
      <c r="C1421" s="1" t="s">
        <v>31</v>
      </c>
      <c r="D1421" s="1" t="s">
        <v>630</v>
      </c>
      <c r="E1421" s="1" t="s">
        <v>633</v>
      </c>
      <c r="F1421" s="55" t="s">
        <v>651</v>
      </c>
      <c r="G1421" s="31" t="s">
        <v>144</v>
      </c>
      <c r="H1421" s="6">
        <f t="shared" si="104"/>
        <v>-52500</v>
      </c>
      <c r="I1421" s="26">
        <f t="shared" si="105"/>
        <v>4.672897196261682</v>
      </c>
      <c r="K1421" s="104">
        <v>535</v>
      </c>
    </row>
    <row r="1422" spans="1:11" ht="12.75">
      <c r="A1422" s="16"/>
      <c r="B1422" s="65">
        <v>5000</v>
      </c>
      <c r="C1422" s="1" t="s">
        <v>31</v>
      </c>
      <c r="D1422" s="1" t="s">
        <v>630</v>
      </c>
      <c r="E1422" s="1" t="s">
        <v>633</v>
      </c>
      <c r="F1422" s="55" t="s">
        <v>652</v>
      </c>
      <c r="G1422" s="31" t="s">
        <v>164</v>
      </c>
      <c r="H1422" s="6">
        <f t="shared" si="104"/>
        <v>-57500</v>
      </c>
      <c r="I1422" s="26">
        <f t="shared" si="105"/>
        <v>9.345794392523365</v>
      </c>
      <c r="K1422" s="104">
        <v>535</v>
      </c>
    </row>
    <row r="1423" spans="1:11" ht="12.75">
      <c r="A1423" s="16"/>
      <c r="B1423" s="65">
        <v>2500</v>
      </c>
      <c r="C1423" s="1" t="s">
        <v>31</v>
      </c>
      <c r="D1423" s="1" t="s">
        <v>630</v>
      </c>
      <c r="E1423" s="1" t="s">
        <v>631</v>
      </c>
      <c r="F1423" s="55" t="s">
        <v>653</v>
      </c>
      <c r="G1423" s="31" t="s">
        <v>164</v>
      </c>
      <c r="H1423" s="6">
        <f t="shared" si="104"/>
        <v>-60000</v>
      </c>
      <c r="I1423" s="26">
        <f t="shared" si="105"/>
        <v>4.672897196261682</v>
      </c>
      <c r="K1423" s="104">
        <v>535</v>
      </c>
    </row>
    <row r="1424" spans="1:11" ht="12.75">
      <c r="A1424" s="16"/>
      <c r="B1424" s="65">
        <v>2500</v>
      </c>
      <c r="C1424" s="1" t="s">
        <v>31</v>
      </c>
      <c r="D1424" s="1" t="s">
        <v>630</v>
      </c>
      <c r="E1424" s="1" t="s">
        <v>633</v>
      </c>
      <c r="F1424" s="55" t="s">
        <v>654</v>
      </c>
      <c r="G1424" s="31" t="s">
        <v>401</v>
      </c>
      <c r="H1424" s="6">
        <f t="shared" si="104"/>
        <v>-62500</v>
      </c>
      <c r="I1424" s="26">
        <f t="shared" si="105"/>
        <v>4.672897196261682</v>
      </c>
      <c r="K1424" s="104">
        <v>535</v>
      </c>
    </row>
    <row r="1425" spans="1:11" ht="12.75">
      <c r="A1425" s="16"/>
      <c r="B1425" s="65">
        <v>2500</v>
      </c>
      <c r="C1425" s="1" t="s">
        <v>31</v>
      </c>
      <c r="D1425" s="1" t="s">
        <v>630</v>
      </c>
      <c r="E1425" s="1" t="s">
        <v>631</v>
      </c>
      <c r="F1425" s="55" t="s">
        <v>655</v>
      </c>
      <c r="G1425" s="31" t="s">
        <v>401</v>
      </c>
      <c r="H1425" s="6">
        <f t="shared" si="104"/>
        <v>-65000</v>
      </c>
      <c r="I1425" s="26">
        <f t="shared" si="105"/>
        <v>4.672897196261682</v>
      </c>
      <c r="K1425" s="104">
        <v>535</v>
      </c>
    </row>
    <row r="1426" spans="1:11" ht="12.75">
      <c r="A1426" s="16"/>
      <c r="B1426" s="66">
        <v>5000</v>
      </c>
      <c r="C1426" s="16" t="s">
        <v>14</v>
      </c>
      <c r="D1426" s="16" t="s">
        <v>630</v>
      </c>
      <c r="E1426" s="16" t="s">
        <v>28</v>
      </c>
      <c r="F1426" s="31" t="s">
        <v>656</v>
      </c>
      <c r="G1426" s="34" t="s">
        <v>35</v>
      </c>
      <c r="H1426" s="6">
        <f t="shared" si="104"/>
        <v>-70000</v>
      </c>
      <c r="I1426" s="26">
        <f t="shared" si="105"/>
        <v>9.345794392523365</v>
      </c>
      <c r="K1426" s="104">
        <v>535</v>
      </c>
    </row>
    <row r="1427" spans="1:11" ht="12.75">
      <c r="A1427" s="16"/>
      <c r="B1427" s="65">
        <v>2500</v>
      </c>
      <c r="C1427" s="16" t="s">
        <v>14</v>
      </c>
      <c r="D1427" s="16" t="s">
        <v>630</v>
      </c>
      <c r="E1427" s="1" t="s">
        <v>28</v>
      </c>
      <c r="F1427" s="31" t="s">
        <v>657</v>
      </c>
      <c r="G1427" s="31" t="s">
        <v>39</v>
      </c>
      <c r="H1427" s="6">
        <f t="shared" si="104"/>
        <v>-72500</v>
      </c>
      <c r="I1427" s="26">
        <f t="shared" si="105"/>
        <v>4.672897196261682</v>
      </c>
      <c r="K1427" s="104">
        <v>535</v>
      </c>
    </row>
    <row r="1428" spans="1:11" ht="12.75">
      <c r="A1428" s="16"/>
      <c r="B1428" s="65">
        <v>2500</v>
      </c>
      <c r="C1428" s="1" t="s">
        <v>14</v>
      </c>
      <c r="D1428" s="16" t="s">
        <v>630</v>
      </c>
      <c r="E1428" s="1" t="s">
        <v>28</v>
      </c>
      <c r="F1428" s="31" t="s">
        <v>658</v>
      </c>
      <c r="G1428" s="31" t="s">
        <v>53</v>
      </c>
      <c r="H1428" s="6">
        <f t="shared" si="104"/>
        <v>-75000</v>
      </c>
      <c r="I1428" s="26">
        <f t="shared" si="105"/>
        <v>4.672897196261682</v>
      </c>
      <c r="K1428" s="104">
        <v>535</v>
      </c>
    </row>
    <row r="1429" spans="1:11" ht="12.75">
      <c r="A1429" s="16"/>
      <c r="B1429" s="65">
        <v>5000</v>
      </c>
      <c r="C1429" s="1" t="s">
        <v>14</v>
      </c>
      <c r="D1429" s="16" t="s">
        <v>630</v>
      </c>
      <c r="E1429" s="1" t="s">
        <v>28</v>
      </c>
      <c r="F1429" s="31" t="s">
        <v>659</v>
      </c>
      <c r="G1429" s="31" t="s">
        <v>122</v>
      </c>
      <c r="H1429" s="6">
        <f t="shared" si="104"/>
        <v>-80000</v>
      </c>
      <c r="I1429" s="26">
        <f t="shared" si="105"/>
        <v>9.345794392523365</v>
      </c>
      <c r="K1429" s="104">
        <v>535</v>
      </c>
    </row>
    <row r="1430" spans="1:11" ht="12.75">
      <c r="A1430" s="16"/>
      <c r="B1430" s="65">
        <v>2500</v>
      </c>
      <c r="C1430" s="1" t="s">
        <v>14</v>
      </c>
      <c r="D1430" s="16" t="s">
        <v>630</v>
      </c>
      <c r="E1430" s="1" t="s">
        <v>28</v>
      </c>
      <c r="F1430" s="31" t="s">
        <v>660</v>
      </c>
      <c r="G1430" s="31" t="s">
        <v>251</v>
      </c>
      <c r="H1430" s="6">
        <f t="shared" si="104"/>
        <v>-82500</v>
      </c>
      <c r="I1430" s="26">
        <f t="shared" si="105"/>
        <v>4.672897196261682</v>
      </c>
      <c r="K1430" s="104">
        <v>535</v>
      </c>
    </row>
    <row r="1431" spans="1:11" ht="12.75">
      <c r="A1431" s="16"/>
      <c r="B1431" s="65">
        <v>5000</v>
      </c>
      <c r="C1431" s="1" t="s">
        <v>14</v>
      </c>
      <c r="D1431" s="16" t="s">
        <v>630</v>
      </c>
      <c r="E1431" s="1" t="s">
        <v>28</v>
      </c>
      <c r="F1431" s="31" t="s">
        <v>661</v>
      </c>
      <c r="G1431" s="31" t="s">
        <v>175</v>
      </c>
      <c r="H1431" s="6">
        <f t="shared" si="104"/>
        <v>-87500</v>
      </c>
      <c r="I1431" s="26">
        <f t="shared" si="105"/>
        <v>9.345794392523365</v>
      </c>
      <c r="K1431" s="104">
        <v>535</v>
      </c>
    </row>
    <row r="1432" spans="1:11" ht="12.75">
      <c r="A1432" s="16"/>
      <c r="B1432" s="65">
        <v>5000</v>
      </c>
      <c r="C1432" s="1" t="s">
        <v>14</v>
      </c>
      <c r="D1432" s="16" t="s">
        <v>630</v>
      </c>
      <c r="E1432" s="1" t="s">
        <v>28</v>
      </c>
      <c r="F1432" s="31" t="s">
        <v>662</v>
      </c>
      <c r="G1432" s="31" t="s">
        <v>218</v>
      </c>
      <c r="H1432" s="6">
        <f t="shared" si="104"/>
        <v>-92500</v>
      </c>
      <c r="I1432" s="26">
        <f t="shared" si="105"/>
        <v>9.345794392523365</v>
      </c>
      <c r="K1432" s="104">
        <v>535</v>
      </c>
    </row>
    <row r="1433" spans="1:11" ht="12.75">
      <c r="A1433" s="16"/>
      <c r="B1433" s="65">
        <v>5000</v>
      </c>
      <c r="C1433" s="1" t="s">
        <v>14</v>
      </c>
      <c r="D1433" s="16" t="s">
        <v>630</v>
      </c>
      <c r="E1433" s="1" t="s">
        <v>28</v>
      </c>
      <c r="F1433" s="31" t="s">
        <v>663</v>
      </c>
      <c r="G1433" s="31" t="s">
        <v>142</v>
      </c>
      <c r="H1433" s="6">
        <f t="shared" si="104"/>
        <v>-97500</v>
      </c>
      <c r="I1433" s="26">
        <f t="shared" si="105"/>
        <v>9.345794392523365</v>
      </c>
      <c r="K1433" s="104">
        <v>535</v>
      </c>
    </row>
    <row r="1434" spans="1:11" ht="12.75">
      <c r="A1434" s="16"/>
      <c r="B1434" s="65">
        <v>2500</v>
      </c>
      <c r="C1434" s="1" t="s">
        <v>14</v>
      </c>
      <c r="D1434" s="16" t="s">
        <v>630</v>
      </c>
      <c r="E1434" s="1" t="s">
        <v>28</v>
      </c>
      <c r="F1434" s="31" t="s">
        <v>664</v>
      </c>
      <c r="G1434" s="31" t="s">
        <v>144</v>
      </c>
      <c r="H1434" s="6">
        <f t="shared" si="104"/>
        <v>-100000</v>
      </c>
      <c r="I1434" s="26">
        <f t="shared" si="105"/>
        <v>4.672897196261682</v>
      </c>
      <c r="K1434" s="104">
        <v>535</v>
      </c>
    </row>
    <row r="1435" spans="1:11" ht="12.75">
      <c r="A1435" s="16"/>
      <c r="B1435" s="65">
        <v>2500</v>
      </c>
      <c r="C1435" s="1" t="s">
        <v>14</v>
      </c>
      <c r="D1435" s="16" t="s">
        <v>630</v>
      </c>
      <c r="E1435" s="1" t="s">
        <v>28</v>
      </c>
      <c r="F1435" s="31" t="s">
        <v>665</v>
      </c>
      <c r="G1435" s="31" t="s">
        <v>405</v>
      </c>
      <c r="H1435" s="6">
        <f t="shared" si="104"/>
        <v>-102500</v>
      </c>
      <c r="I1435" s="26">
        <f t="shared" si="105"/>
        <v>4.672897196261682</v>
      </c>
      <c r="K1435" s="104">
        <v>535</v>
      </c>
    </row>
    <row r="1436" spans="1:11" ht="12.75">
      <c r="A1436" s="16"/>
      <c r="B1436" s="65">
        <v>2500</v>
      </c>
      <c r="C1436" s="1" t="s">
        <v>14</v>
      </c>
      <c r="D1436" s="16" t="s">
        <v>630</v>
      </c>
      <c r="E1436" s="1" t="s">
        <v>28</v>
      </c>
      <c r="F1436" s="31" t="s">
        <v>666</v>
      </c>
      <c r="G1436" s="31" t="s">
        <v>47</v>
      </c>
      <c r="H1436" s="6">
        <f t="shared" si="104"/>
        <v>-105000</v>
      </c>
      <c r="I1436" s="26">
        <f t="shared" si="105"/>
        <v>4.672897196261682</v>
      </c>
      <c r="K1436" s="104">
        <v>535</v>
      </c>
    </row>
    <row r="1437" spans="1:11" s="68" customFormat="1" ht="12.75">
      <c r="A1437" s="16"/>
      <c r="B1437" s="82">
        <f>SUM(B1404:B1436)</f>
        <v>105000</v>
      </c>
      <c r="C1437" s="15" t="s">
        <v>31</v>
      </c>
      <c r="D1437" s="15"/>
      <c r="E1437" s="15"/>
      <c r="F1437" s="22"/>
      <c r="G1437" s="22"/>
      <c r="H1437" s="46">
        <v>0</v>
      </c>
      <c r="I1437" s="67">
        <f t="shared" si="105"/>
        <v>196.26168224299064</v>
      </c>
      <c r="K1437" s="104">
        <v>535</v>
      </c>
    </row>
    <row r="1438" spans="1:11" ht="12.75">
      <c r="A1438" s="16"/>
      <c r="B1438" s="65"/>
      <c r="H1438" s="6">
        <f aca="true" t="shared" si="106" ref="H1438:H1469">H1437-B1438</f>
        <v>0</v>
      </c>
      <c r="I1438" s="26">
        <f t="shared" si="105"/>
        <v>0</v>
      </c>
      <c r="K1438" s="104">
        <v>535</v>
      </c>
    </row>
    <row r="1439" spans="1:11" ht="12.75">
      <c r="A1439" s="16"/>
      <c r="B1439" s="65"/>
      <c r="H1439" s="6">
        <f t="shared" si="106"/>
        <v>0</v>
      </c>
      <c r="I1439" s="26">
        <f t="shared" si="105"/>
        <v>0</v>
      </c>
      <c r="K1439" s="104">
        <v>535</v>
      </c>
    </row>
    <row r="1440" spans="1:11" ht="12.75">
      <c r="A1440" s="16"/>
      <c r="B1440" s="65"/>
      <c r="H1440" s="6">
        <f t="shared" si="106"/>
        <v>0</v>
      </c>
      <c r="I1440" s="26">
        <f t="shared" si="105"/>
        <v>0</v>
      </c>
      <c r="K1440" s="104">
        <v>535</v>
      </c>
    </row>
    <row r="1441" spans="1:11" ht="12.75">
      <c r="A1441" s="16"/>
      <c r="B1441" s="66">
        <v>500</v>
      </c>
      <c r="C1441" s="37" t="s">
        <v>51</v>
      </c>
      <c r="D1441" s="16" t="s">
        <v>630</v>
      </c>
      <c r="E1441" s="37" t="s">
        <v>52</v>
      </c>
      <c r="F1441" s="31" t="s">
        <v>667</v>
      </c>
      <c r="G1441" s="35" t="s">
        <v>45</v>
      </c>
      <c r="H1441" s="6">
        <f t="shared" si="106"/>
        <v>-500</v>
      </c>
      <c r="I1441" s="26">
        <f t="shared" si="105"/>
        <v>0.9345794392523364</v>
      </c>
      <c r="K1441" s="104">
        <v>535</v>
      </c>
    </row>
    <row r="1442" spans="1:11" ht="12.75">
      <c r="A1442" s="16"/>
      <c r="B1442" s="66">
        <v>500</v>
      </c>
      <c r="C1442" s="16" t="s">
        <v>51</v>
      </c>
      <c r="D1442" s="16" t="s">
        <v>630</v>
      </c>
      <c r="E1442" s="39" t="s">
        <v>52</v>
      </c>
      <c r="F1442" s="31" t="s">
        <v>667</v>
      </c>
      <c r="G1442" s="40" t="s">
        <v>73</v>
      </c>
      <c r="H1442" s="6">
        <f t="shared" si="106"/>
        <v>-1000</v>
      </c>
      <c r="I1442" s="26">
        <f t="shared" si="105"/>
        <v>0.9345794392523364</v>
      </c>
      <c r="K1442" s="104">
        <v>535</v>
      </c>
    </row>
    <row r="1443" spans="1:11" ht="12.75">
      <c r="A1443" s="16"/>
      <c r="B1443" s="66">
        <v>1700</v>
      </c>
      <c r="C1443" s="16" t="s">
        <v>51</v>
      </c>
      <c r="D1443" s="16" t="s">
        <v>630</v>
      </c>
      <c r="E1443" s="16" t="s">
        <v>52</v>
      </c>
      <c r="F1443" s="31" t="s">
        <v>667</v>
      </c>
      <c r="G1443" s="34" t="s">
        <v>39</v>
      </c>
      <c r="H1443" s="6">
        <f t="shared" si="106"/>
        <v>-2700</v>
      </c>
      <c r="I1443" s="26">
        <f t="shared" si="105"/>
        <v>3.177570093457944</v>
      </c>
      <c r="K1443" s="104">
        <v>535</v>
      </c>
    </row>
    <row r="1444" spans="1:11" ht="12.75">
      <c r="A1444" s="16"/>
      <c r="B1444" s="65">
        <v>1850</v>
      </c>
      <c r="C1444" s="1" t="s">
        <v>51</v>
      </c>
      <c r="D1444" s="16" t="s">
        <v>630</v>
      </c>
      <c r="E1444" s="1" t="s">
        <v>52</v>
      </c>
      <c r="F1444" s="31" t="s">
        <v>667</v>
      </c>
      <c r="G1444" s="31" t="s">
        <v>47</v>
      </c>
      <c r="H1444" s="6">
        <f t="shared" si="106"/>
        <v>-4550</v>
      </c>
      <c r="I1444" s="26">
        <f t="shared" si="105"/>
        <v>3.457943925233645</v>
      </c>
      <c r="K1444" s="104">
        <v>535</v>
      </c>
    </row>
    <row r="1445" spans="1:11" ht="12.75">
      <c r="A1445" s="16"/>
      <c r="B1445" s="65">
        <v>1150</v>
      </c>
      <c r="C1445" s="42" t="s">
        <v>51</v>
      </c>
      <c r="D1445" s="16" t="s">
        <v>630</v>
      </c>
      <c r="E1445" s="42" t="s">
        <v>52</v>
      </c>
      <c r="F1445" s="31" t="s">
        <v>667</v>
      </c>
      <c r="G1445" s="31" t="s">
        <v>53</v>
      </c>
      <c r="H1445" s="6">
        <f t="shared" si="106"/>
        <v>-5700</v>
      </c>
      <c r="I1445" s="26">
        <f t="shared" si="105"/>
        <v>2.149532710280374</v>
      </c>
      <c r="K1445" s="104">
        <v>535</v>
      </c>
    </row>
    <row r="1446" spans="1:11" ht="12.75">
      <c r="A1446" s="16"/>
      <c r="B1446" s="65">
        <v>1850</v>
      </c>
      <c r="C1446" s="1" t="s">
        <v>51</v>
      </c>
      <c r="D1446" s="16" t="s">
        <v>630</v>
      </c>
      <c r="E1446" s="1" t="s">
        <v>52</v>
      </c>
      <c r="F1446" s="31" t="s">
        <v>667</v>
      </c>
      <c r="G1446" s="31" t="s">
        <v>122</v>
      </c>
      <c r="H1446" s="6">
        <f t="shared" si="106"/>
        <v>-7550</v>
      </c>
      <c r="I1446" s="26">
        <f t="shared" si="105"/>
        <v>3.457943925233645</v>
      </c>
      <c r="K1446" s="104">
        <v>535</v>
      </c>
    </row>
    <row r="1447" spans="1:11" ht="12.75">
      <c r="A1447" s="16"/>
      <c r="B1447" s="65">
        <v>1700</v>
      </c>
      <c r="C1447" s="1" t="s">
        <v>51</v>
      </c>
      <c r="D1447" s="16" t="s">
        <v>630</v>
      </c>
      <c r="E1447" s="1" t="s">
        <v>52</v>
      </c>
      <c r="F1447" s="31" t="s">
        <v>667</v>
      </c>
      <c r="G1447" s="31" t="s">
        <v>160</v>
      </c>
      <c r="H1447" s="6">
        <f t="shared" si="106"/>
        <v>-9250</v>
      </c>
      <c r="I1447" s="26">
        <f t="shared" si="105"/>
        <v>3.177570093457944</v>
      </c>
      <c r="K1447" s="104">
        <v>535</v>
      </c>
    </row>
    <row r="1448" spans="1:11" ht="12.75">
      <c r="A1448" s="16"/>
      <c r="B1448" s="65">
        <v>1650</v>
      </c>
      <c r="C1448" s="1" t="s">
        <v>51</v>
      </c>
      <c r="D1448" s="16" t="s">
        <v>630</v>
      </c>
      <c r="E1448" s="1" t="s">
        <v>52</v>
      </c>
      <c r="F1448" s="31" t="s">
        <v>667</v>
      </c>
      <c r="G1448" s="31" t="s">
        <v>152</v>
      </c>
      <c r="H1448" s="6">
        <f t="shared" si="106"/>
        <v>-10900</v>
      </c>
      <c r="I1448" s="26">
        <f t="shared" si="105"/>
        <v>3.0841121495327104</v>
      </c>
      <c r="K1448" s="104">
        <v>535</v>
      </c>
    </row>
    <row r="1449" spans="1:11" ht="12.75">
      <c r="A1449" s="16"/>
      <c r="B1449" s="65">
        <v>500</v>
      </c>
      <c r="C1449" s="1" t="s">
        <v>51</v>
      </c>
      <c r="D1449" s="16" t="s">
        <v>630</v>
      </c>
      <c r="E1449" s="1" t="s">
        <v>52</v>
      </c>
      <c r="F1449" s="31" t="s">
        <v>667</v>
      </c>
      <c r="G1449" s="31" t="s">
        <v>140</v>
      </c>
      <c r="H1449" s="6">
        <f t="shared" si="106"/>
        <v>-11400</v>
      </c>
      <c r="I1449" s="26">
        <f t="shared" si="105"/>
        <v>0.9345794392523364</v>
      </c>
      <c r="K1449" s="104">
        <v>535</v>
      </c>
    </row>
    <row r="1450" spans="1:11" ht="12.75">
      <c r="A1450" s="16"/>
      <c r="B1450" s="65">
        <v>650</v>
      </c>
      <c r="C1450" s="1" t="s">
        <v>51</v>
      </c>
      <c r="D1450" s="16" t="s">
        <v>630</v>
      </c>
      <c r="E1450" s="1" t="s">
        <v>52</v>
      </c>
      <c r="F1450" s="31" t="s">
        <v>667</v>
      </c>
      <c r="G1450" s="31" t="s">
        <v>251</v>
      </c>
      <c r="H1450" s="6">
        <f t="shared" si="106"/>
        <v>-12050</v>
      </c>
      <c r="I1450" s="26">
        <f t="shared" si="105"/>
        <v>1.2149532710280373</v>
      </c>
      <c r="K1450" s="104">
        <v>535</v>
      </c>
    </row>
    <row r="1451" spans="1:11" ht="12.75">
      <c r="A1451" s="16"/>
      <c r="B1451" s="65">
        <v>650</v>
      </c>
      <c r="C1451" s="1" t="s">
        <v>51</v>
      </c>
      <c r="D1451" s="16" t="s">
        <v>630</v>
      </c>
      <c r="E1451" s="1" t="s">
        <v>52</v>
      </c>
      <c r="F1451" s="31" t="s">
        <v>667</v>
      </c>
      <c r="G1451" s="31" t="s">
        <v>215</v>
      </c>
      <c r="H1451" s="6">
        <f t="shared" si="106"/>
        <v>-12700</v>
      </c>
      <c r="I1451" s="26">
        <f t="shared" si="105"/>
        <v>1.2149532710280373</v>
      </c>
      <c r="K1451" s="104">
        <v>535</v>
      </c>
    </row>
    <row r="1452" spans="1:11" ht="12.75">
      <c r="A1452" s="16"/>
      <c r="B1452" s="65">
        <v>1850</v>
      </c>
      <c r="C1452" s="1" t="s">
        <v>51</v>
      </c>
      <c r="D1452" s="16" t="s">
        <v>630</v>
      </c>
      <c r="E1452" s="1" t="s">
        <v>52</v>
      </c>
      <c r="F1452" s="31" t="s">
        <v>667</v>
      </c>
      <c r="G1452" s="31" t="s">
        <v>175</v>
      </c>
      <c r="H1452" s="6">
        <f t="shared" si="106"/>
        <v>-14550</v>
      </c>
      <c r="I1452" s="26">
        <f t="shared" si="105"/>
        <v>3.457943925233645</v>
      </c>
      <c r="K1452" s="104">
        <v>535</v>
      </c>
    </row>
    <row r="1453" spans="1:11" ht="12.75">
      <c r="A1453" s="16"/>
      <c r="B1453" s="65">
        <v>1900</v>
      </c>
      <c r="C1453" s="1" t="s">
        <v>51</v>
      </c>
      <c r="D1453" s="16" t="s">
        <v>630</v>
      </c>
      <c r="E1453" s="1" t="s">
        <v>52</v>
      </c>
      <c r="F1453" s="31" t="s">
        <v>667</v>
      </c>
      <c r="G1453" s="31" t="s">
        <v>158</v>
      </c>
      <c r="H1453" s="6">
        <f t="shared" si="106"/>
        <v>-16450</v>
      </c>
      <c r="I1453" s="26">
        <f t="shared" si="105"/>
        <v>3.5514018691588785</v>
      </c>
      <c r="K1453" s="104">
        <v>535</v>
      </c>
    </row>
    <row r="1454" spans="1:11" ht="12.75">
      <c r="A1454" s="16"/>
      <c r="B1454" s="65">
        <v>1750</v>
      </c>
      <c r="C1454" s="1" t="s">
        <v>51</v>
      </c>
      <c r="D1454" s="16" t="s">
        <v>630</v>
      </c>
      <c r="E1454" s="1" t="s">
        <v>52</v>
      </c>
      <c r="F1454" s="31" t="s">
        <v>667</v>
      </c>
      <c r="G1454" s="31" t="s">
        <v>218</v>
      </c>
      <c r="H1454" s="6">
        <f t="shared" si="106"/>
        <v>-18200</v>
      </c>
      <c r="I1454" s="26">
        <f t="shared" si="105"/>
        <v>3.2710280373831777</v>
      </c>
      <c r="K1454" s="104">
        <v>535</v>
      </c>
    </row>
    <row r="1455" spans="1:11" ht="12.75">
      <c r="A1455" s="16"/>
      <c r="B1455" s="65">
        <v>1950</v>
      </c>
      <c r="C1455" s="1" t="s">
        <v>51</v>
      </c>
      <c r="D1455" s="16" t="s">
        <v>630</v>
      </c>
      <c r="E1455" s="1" t="s">
        <v>52</v>
      </c>
      <c r="F1455" s="31" t="s">
        <v>667</v>
      </c>
      <c r="G1455" s="31" t="s">
        <v>220</v>
      </c>
      <c r="H1455" s="6">
        <f t="shared" si="106"/>
        <v>-20150</v>
      </c>
      <c r="I1455" s="26">
        <f t="shared" si="105"/>
        <v>3.6448598130841123</v>
      </c>
      <c r="K1455" s="104">
        <v>535</v>
      </c>
    </row>
    <row r="1456" spans="1:11" ht="12.75">
      <c r="A1456" s="16"/>
      <c r="B1456" s="65">
        <v>1550</v>
      </c>
      <c r="C1456" s="1" t="s">
        <v>51</v>
      </c>
      <c r="D1456" s="16" t="s">
        <v>630</v>
      </c>
      <c r="E1456" s="1" t="s">
        <v>52</v>
      </c>
      <c r="F1456" s="31" t="s">
        <v>667</v>
      </c>
      <c r="G1456" s="31" t="s">
        <v>256</v>
      </c>
      <c r="H1456" s="6">
        <f t="shared" si="106"/>
        <v>-21700</v>
      </c>
      <c r="I1456" s="26">
        <f t="shared" si="105"/>
        <v>2.897196261682243</v>
      </c>
      <c r="K1456" s="104">
        <v>535</v>
      </c>
    </row>
    <row r="1457" spans="1:11" ht="12.75">
      <c r="A1457" s="16"/>
      <c r="B1457" s="65">
        <v>700</v>
      </c>
      <c r="C1457" s="1" t="s">
        <v>51</v>
      </c>
      <c r="D1457" s="16" t="s">
        <v>630</v>
      </c>
      <c r="E1457" s="1" t="s">
        <v>52</v>
      </c>
      <c r="F1457" s="31" t="s">
        <v>667</v>
      </c>
      <c r="G1457" s="31" t="s">
        <v>258</v>
      </c>
      <c r="H1457" s="6">
        <f t="shared" si="106"/>
        <v>-22400</v>
      </c>
      <c r="I1457" s="26">
        <f t="shared" si="105"/>
        <v>1.308411214953271</v>
      </c>
      <c r="K1457" s="104">
        <v>535</v>
      </c>
    </row>
    <row r="1458" spans="1:11" ht="12.75">
      <c r="A1458" s="16"/>
      <c r="B1458" s="65">
        <v>750</v>
      </c>
      <c r="C1458" s="1" t="s">
        <v>51</v>
      </c>
      <c r="D1458" s="16" t="s">
        <v>630</v>
      </c>
      <c r="E1458" s="1" t="s">
        <v>52</v>
      </c>
      <c r="F1458" s="31" t="s">
        <v>667</v>
      </c>
      <c r="G1458" s="31" t="s">
        <v>270</v>
      </c>
      <c r="H1458" s="6">
        <f t="shared" si="106"/>
        <v>-23150</v>
      </c>
      <c r="I1458" s="26">
        <f t="shared" si="105"/>
        <v>1.4018691588785046</v>
      </c>
      <c r="K1458" s="104">
        <v>535</v>
      </c>
    </row>
    <row r="1459" spans="1:11" ht="12.75">
      <c r="A1459" s="16"/>
      <c r="B1459" s="65">
        <v>1850</v>
      </c>
      <c r="C1459" s="1" t="s">
        <v>51</v>
      </c>
      <c r="D1459" s="16" t="s">
        <v>630</v>
      </c>
      <c r="E1459" s="1" t="s">
        <v>52</v>
      </c>
      <c r="F1459" s="31" t="s">
        <v>667</v>
      </c>
      <c r="G1459" s="31" t="s">
        <v>142</v>
      </c>
      <c r="H1459" s="6">
        <f t="shared" si="106"/>
        <v>-25000</v>
      </c>
      <c r="I1459" s="26">
        <f t="shared" si="105"/>
        <v>3.457943925233645</v>
      </c>
      <c r="K1459" s="104">
        <v>535</v>
      </c>
    </row>
    <row r="1460" spans="1:11" ht="12.75">
      <c r="A1460" s="16"/>
      <c r="B1460" s="65">
        <v>1850</v>
      </c>
      <c r="C1460" s="1" t="s">
        <v>51</v>
      </c>
      <c r="D1460" s="16" t="s">
        <v>630</v>
      </c>
      <c r="E1460" s="1" t="s">
        <v>52</v>
      </c>
      <c r="F1460" s="31" t="s">
        <v>667</v>
      </c>
      <c r="G1460" s="31" t="s">
        <v>163</v>
      </c>
      <c r="H1460" s="6">
        <f t="shared" si="106"/>
        <v>-26850</v>
      </c>
      <c r="I1460" s="26">
        <f t="shared" si="105"/>
        <v>3.457943925233645</v>
      </c>
      <c r="K1460" s="104">
        <v>535</v>
      </c>
    </row>
    <row r="1461" spans="1:11" ht="12.75">
      <c r="A1461" s="16"/>
      <c r="B1461" s="65">
        <v>1700</v>
      </c>
      <c r="C1461" s="1" t="s">
        <v>51</v>
      </c>
      <c r="D1461" s="16" t="s">
        <v>630</v>
      </c>
      <c r="E1461" s="1" t="s">
        <v>52</v>
      </c>
      <c r="F1461" s="31" t="s">
        <v>667</v>
      </c>
      <c r="G1461" s="31" t="s">
        <v>144</v>
      </c>
      <c r="H1461" s="6">
        <f t="shared" si="106"/>
        <v>-28550</v>
      </c>
      <c r="I1461" s="26">
        <f t="shared" si="105"/>
        <v>3.177570093457944</v>
      </c>
      <c r="K1461" s="104">
        <v>535</v>
      </c>
    </row>
    <row r="1462" spans="1:11" ht="12.75">
      <c r="A1462" s="16"/>
      <c r="B1462" s="65">
        <v>1900</v>
      </c>
      <c r="C1462" s="1" t="s">
        <v>51</v>
      </c>
      <c r="D1462" s="16" t="s">
        <v>630</v>
      </c>
      <c r="E1462" s="1" t="s">
        <v>52</v>
      </c>
      <c r="F1462" s="31" t="s">
        <v>667</v>
      </c>
      <c r="G1462" s="31" t="s">
        <v>164</v>
      </c>
      <c r="H1462" s="6">
        <f t="shared" si="106"/>
        <v>-30450</v>
      </c>
      <c r="I1462" s="26">
        <f t="shared" si="105"/>
        <v>3.5514018691588785</v>
      </c>
      <c r="K1462" s="104">
        <v>535</v>
      </c>
    </row>
    <row r="1463" spans="1:11" ht="12.75">
      <c r="A1463" s="16"/>
      <c r="B1463" s="65">
        <v>1850</v>
      </c>
      <c r="C1463" s="1" t="s">
        <v>51</v>
      </c>
      <c r="D1463" s="16" t="s">
        <v>630</v>
      </c>
      <c r="E1463" s="1" t="s">
        <v>52</v>
      </c>
      <c r="F1463" s="31" t="s">
        <v>667</v>
      </c>
      <c r="G1463" s="31" t="s">
        <v>165</v>
      </c>
      <c r="H1463" s="6">
        <f t="shared" si="106"/>
        <v>-32300</v>
      </c>
      <c r="I1463" s="26">
        <f t="shared" si="105"/>
        <v>3.457943925233645</v>
      </c>
      <c r="K1463" s="104">
        <v>535</v>
      </c>
    </row>
    <row r="1464" spans="1:11" ht="12.75">
      <c r="A1464" s="16"/>
      <c r="B1464" s="65">
        <v>750</v>
      </c>
      <c r="C1464" s="1" t="s">
        <v>51</v>
      </c>
      <c r="D1464" s="16" t="s">
        <v>630</v>
      </c>
      <c r="E1464" s="1" t="s">
        <v>52</v>
      </c>
      <c r="F1464" s="31" t="s">
        <v>667</v>
      </c>
      <c r="G1464" s="31" t="s">
        <v>401</v>
      </c>
      <c r="H1464" s="6">
        <f t="shared" si="106"/>
        <v>-33050</v>
      </c>
      <c r="I1464" s="26">
        <f t="shared" si="105"/>
        <v>1.4018691588785046</v>
      </c>
      <c r="K1464" s="104">
        <v>535</v>
      </c>
    </row>
    <row r="1465" spans="1:11" ht="12.75">
      <c r="A1465" s="16"/>
      <c r="B1465" s="65">
        <v>700</v>
      </c>
      <c r="C1465" s="1" t="s">
        <v>51</v>
      </c>
      <c r="D1465" s="16" t="s">
        <v>630</v>
      </c>
      <c r="E1465" s="1" t="s">
        <v>52</v>
      </c>
      <c r="F1465" s="31" t="s">
        <v>667</v>
      </c>
      <c r="G1465" s="31" t="s">
        <v>405</v>
      </c>
      <c r="H1465" s="6">
        <f t="shared" si="106"/>
        <v>-33750</v>
      </c>
      <c r="I1465" s="26">
        <f t="shared" si="105"/>
        <v>1.308411214953271</v>
      </c>
      <c r="K1465" s="104">
        <v>535</v>
      </c>
    </row>
    <row r="1466" spans="1:11" ht="12.75">
      <c r="A1466" s="16"/>
      <c r="B1466" s="66">
        <v>400</v>
      </c>
      <c r="C1466" s="1" t="s">
        <v>51</v>
      </c>
      <c r="D1466" s="16" t="s">
        <v>630</v>
      </c>
      <c r="E1466" s="1" t="s">
        <v>52</v>
      </c>
      <c r="F1466" s="31" t="s">
        <v>668</v>
      </c>
      <c r="G1466" s="35" t="s">
        <v>45</v>
      </c>
      <c r="H1466" s="6">
        <f t="shared" si="106"/>
        <v>-34150</v>
      </c>
      <c r="I1466" s="26">
        <f t="shared" si="105"/>
        <v>0.7476635514018691</v>
      </c>
      <c r="K1466" s="104">
        <v>535</v>
      </c>
    </row>
    <row r="1467" spans="1:11" ht="12.75">
      <c r="A1467" s="16"/>
      <c r="B1467" s="66">
        <v>550</v>
      </c>
      <c r="C1467" s="37" t="s">
        <v>51</v>
      </c>
      <c r="D1467" s="16" t="s">
        <v>630</v>
      </c>
      <c r="E1467" s="37" t="s">
        <v>52</v>
      </c>
      <c r="F1467" s="31" t="s">
        <v>668</v>
      </c>
      <c r="G1467" s="35" t="s">
        <v>35</v>
      </c>
      <c r="H1467" s="6">
        <f t="shared" si="106"/>
        <v>-34700</v>
      </c>
      <c r="I1467" s="26">
        <f t="shared" si="105"/>
        <v>1.02803738317757</v>
      </c>
      <c r="K1467" s="104">
        <v>535</v>
      </c>
    </row>
    <row r="1468" spans="1:11" ht="12.75">
      <c r="A1468" s="16"/>
      <c r="B1468" s="66">
        <v>600</v>
      </c>
      <c r="C1468" s="16" t="s">
        <v>51</v>
      </c>
      <c r="D1468" s="16" t="s">
        <v>630</v>
      </c>
      <c r="E1468" s="39" t="s">
        <v>52</v>
      </c>
      <c r="F1468" s="31" t="s">
        <v>668</v>
      </c>
      <c r="G1468" s="40" t="s">
        <v>39</v>
      </c>
      <c r="H1468" s="6">
        <f t="shared" si="106"/>
        <v>-35300</v>
      </c>
      <c r="I1468" s="26">
        <f t="shared" si="105"/>
        <v>1.1214953271028036</v>
      </c>
      <c r="K1468" s="104">
        <v>535</v>
      </c>
    </row>
    <row r="1469" spans="1:11" ht="12.75">
      <c r="A1469" s="16"/>
      <c r="B1469" s="66">
        <v>550</v>
      </c>
      <c r="C1469" s="16" t="s">
        <v>51</v>
      </c>
      <c r="D1469" s="16" t="s">
        <v>630</v>
      </c>
      <c r="E1469" s="16" t="s">
        <v>52</v>
      </c>
      <c r="F1469" s="31" t="s">
        <v>668</v>
      </c>
      <c r="G1469" s="34" t="s">
        <v>47</v>
      </c>
      <c r="H1469" s="6">
        <f t="shared" si="106"/>
        <v>-35850</v>
      </c>
      <c r="I1469" s="26">
        <f t="shared" si="105"/>
        <v>1.02803738317757</v>
      </c>
      <c r="K1469" s="104">
        <v>535</v>
      </c>
    </row>
    <row r="1470" spans="1:11" ht="12.75">
      <c r="A1470" s="16"/>
      <c r="B1470" s="65">
        <v>400</v>
      </c>
      <c r="C1470" s="1" t="s">
        <v>51</v>
      </c>
      <c r="D1470" s="16" t="s">
        <v>630</v>
      </c>
      <c r="E1470" s="1" t="s">
        <v>52</v>
      </c>
      <c r="F1470" s="31" t="s">
        <v>668</v>
      </c>
      <c r="G1470" s="31" t="s">
        <v>53</v>
      </c>
      <c r="H1470" s="6">
        <f aca="true" t="shared" si="107" ref="H1470:H1489">H1469-B1470</f>
        <v>-36250</v>
      </c>
      <c r="I1470" s="26">
        <f t="shared" si="105"/>
        <v>0.7476635514018691</v>
      </c>
      <c r="K1470" s="104">
        <v>535</v>
      </c>
    </row>
    <row r="1471" spans="1:11" ht="12.75">
      <c r="A1471" s="16"/>
      <c r="B1471" s="66">
        <v>950</v>
      </c>
      <c r="C1471" s="16" t="s">
        <v>51</v>
      </c>
      <c r="D1471" s="16" t="s">
        <v>630</v>
      </c>
      <c r="E1471" s="16" t="s">
        <v>52</v>
      </c>
      <c r="F1471" s="34" t="s">
        <v>668</v>
      </c>
      <c r="G1471" s="34" t="s">
        <v>122</v>
      </c>
      <c r="H1471" s="6">
        <f t="shared" si="107"/>
        <v>-37200</v>
      </c>
      <c r="I1471" s="26">
        <f t="shared" si="105"/>
        <v>1.7757009345794392</v>
      </c>
      <c r="K1471" s="104">
        <v>535</v>
      </c>
    </row>
    <row r="1472" spans="1:11" ht="12.75">
      <c r="A1472" s="16"/>
      <c r="B1472" s="65">
        <v>350</v>
      </c>
      <c r="C1472" s="1" t="s">
        <v>51</v>
      </c>
      <c r="D1472" s="16" t="s">
        <v>630</v>
      </c>
      <c r="E1472" s="1" t="s">
        <v>52</v>
      </c>
      <c r="F1472" s="31" t="s">
        <v>668</v>
      </c>
      <c r="G1472" s="31" t="s">
        <v>160</v>
      </c>
      <c r="H1472" s="6">
        <f t="shared" si="107"/>
        <v>-37550</v>
      </c>
      <c r="I1472" s="26">
        <f t="shared" si="105"/>
        <v>0.6542056074766355</v>
      </c>
      <c r="K1472" s="104">
        <v>535</v>
      </c>
    </row>
    <row r="1473" spans="1:11" ht="12.75">
      <c r="A1473" s="16"/>
      <c r="B1473" s="65">
        <v>200</v>
      </c>
      <c r="C1473" s="1" t="s">
        <v>51</v>
      </c>
      <c r="D1473" s="16" t="s">
        <v>630</v>
      </c>
      <c r="E1473" s="1" t="s">
        <v>52</v>
      </c>
      <c r="F1473" s="31" t="s">
        <v>668</v>
      </c>
      <c r="G1473" s="31" t="s">
        <v>161</v>
      </c>
      <c r="H1473" s="6">
        <f t="shared" si="107"/>
        <v>-37750</v>
      </c>
      <c r="I1473" s="26">
        <f t="shared" si="105"/>
        <v>0.37383177570093457</v>
      </c>
      <c r="K1473" s="104">
        <v>535</v>
      </c>
    </row>
    <row r="1474" spans="1:11" ht="12.75">
      <c r="A1474" s="16"/>
      <c r="B1474" s="65">
        <v>975</v>
      </c>
      <c r="C1474" s="1" t="s">
        <v>51</v>
      </c>
      <c r="D1474" s="16" t="s">
        <v>630</v>
      </c>
      <c r="E1474" s="1" t="s">
        <v>52</v>
      </c>
      <c r="F1474" s="31" t="s">
        <v>668</v>
      </c>
      <c r="G1474" s="31" t="s">
        <v>134</v>
      </c>
      <c r="H1474" s="6">
        <f t="shared" si="107"/>
        <v>-38725</v>
      </c>
      <c r="I1474" s="26">
        <f t="shared" si="105"/>
        <v>1.8224299065420562</v>
      </c>
      <c r="K1474" s="104">
        <v>535</v>
      </c>
    </row>
    <row r="1475" spans="1:11" ht="12.75">
      <c r="A1475" s="16"/>
      <c r="B1475" s="65">
        <v>650</v>
      </c>
      <c r="C1475" s="1" t="s">
        <v>51</v>
      </c>
      <c r="D1475" s="16" t="s">
        <v>630</v>
      </c>
      <c r="E1475" s="1" t="s">
        <v>52</v>
      </c>
      <c r="F1475" s="31" t="s">
        <v>668</v>
      </c>
      <c r="G1475" s="31" t="s">
        <v>136</v>
      </c>
      <c r="H1475" s="6">
        <f t="shared" si="107"/>
        <v>-39375</v>
      </c>
      <c r="I1475" s="26">
        <f t="shared" si="105"/>
        <v>1.2149532710280373</v>
      </c>
      <c r="K1475" s="104">
        <v>535</v>
      </c>
    </row>
    <row r="1476" spans="1:11" ht="12.75">
      <c r="A1476" s="16"/>
      <c r="B1476" s="65">
        <v>1650</v>
      </c>
      <c r="C1476" s="1" t="s">
        <v>51</v>
      </c>
      <c r="D1476" s="16" t="s">
        <v>630</v>
      </c>
      <c r="E1476" s="1" t="s">
        <v>52</v>
      </c>
      <c r="F1476" s="31" t="s">
        <v>668</v>
      </c>
      <c r="G1476" s="31" t="s">
        <v>140</v>
      </c>
      <c r="H1476" s="6">
        <f t="shared" si="107"/>
        <v>-41025</v>
      </c>
      <c r="I1476" s="26">
        <f t="shared" si="105"/>
        <v>3.0841121495327104</v>
      </c>
      <c r="K1476" s="104">
        <v>535</v>
      </c>
    </row>
    <row r="1477" spans="1:11" ht="12.75">
      <c r="A1477" s="16"/>
      <c r="B1477" s="66">
        <v>300</v>
      </c>
      <c r="C1477" s="16" t="s">
        <v>51</v>
      </c>
      <c r="D1477" s="16" t="s">
        <v>630</v>
      </c>
      <c r="E1477" s="1" t="s">
        <v>52</v>
      </c>
      <c r="F1477" s="31" t="s">
        <v>668</v>
      </c>
      <c r="G1477" s="31" t="s">
        <v>248</v>
      </c>
      <c r="H1477" s="6">
        <f t="shared" si="107"/>
        <v>-41325</v>
      </c>
      <c r="I1477" s="26">
        <f t="shared" si="105"/>
        <v>0.5607476635514018</v>
      </c>
      <c r="K1477" s="104">
        <v>535</v>
      </c>
    </row>
    <row r="1478" spans="1:11" ht="12.75">
      <c r="A1478" s="16"/>
      <c r="B1478" s="65">
        <v>400</v>
      </c>
      <c r="C1478" s="1" t="s">
        <v>51</v>
      </c>
      <c r="D1478" s="16" t="s">
        <v>630</v>
      </c>
      <c r="E1478" s="1" t="s">
        <v>52</v>
      </c>
      <c r="F1478" s="31" t="s">
        <v>668</v>
      </c>
      <c r="G1478" s="31" t="s">
        <v>175</v>
      </c>
      <c r="H1478" s="6">
        <f t="shared" si="107"/>
        <v>-41725</v>
      </c>
      <c r="I1478" s="26">
        <f t="shared" si="105"/>
        <v>0.7476635514018691</v>
      </c>
      <c r="K1478" s="104">
        <v>535</v>
      </c>
    </row>
    <row r="1479" spans="1:11" ht="12.75">
      <c r="A1479" s="16"/>
      <c r="B1479" s="65">
        <v>3000</v>
      </c>
      <c r="C1479" s="1" t="s">
        <v>971</v>
      </c>
      <c r="D1479" s="16" t="s">
        <v>630</v>
      </c>
      <c r="E1479" s="1" t="s">
        <v>52</v>
      </c>
      <c r="F1479" s="31" t="s">
        <v>669</v>
      </c>
      <c r="G1479" s="31" t="s">
        <v>175</v>
      </c>
      <c r="H1479" s="6">
        <f t="shared" si="107"/>
        <v>-44725</v>
      </c>
      <c r="I1479" s="26">
        <f t="shared" si="105"/>
        <v>5.607476635514018</v>
      </c>
      <c r="K1479" s="104">
        <v>535</v>
      </c>
    </row>
    <row r="1480" spans="1:11" ht="12.75">
      <c r="A1480" s="16"/>
      <c r="B1480" s="65">
        <v>1625</v>
      </c>
      <c r="C1480" s="1" t="s">
        <v>51</v>
      </c>
      <c r="D1480" s="16" t="s">
        <v>630</v>
      </c>
      <c r="E1480" s="1" t="s">
        <v>52</v>
      </c>
      <c r="F1480" s="31" t="s">
        <v>668</v>
      </c>
      <c r="G1480" s="31" t="s">
        <v>158</v>
      </c>
      <c r="H1480" s="6">
        <f t="shared" si="107"/>
        <v>-46350</v>
      </c>
      <c r="I1480" s="26">
        <f t="shared" si="105"/>
        <v>3.0373831775700935</v>
      </c>
      <c r="K1480" s="104">
        <v>535</v>
      </c>
    </row>
    <row r="1481" spans="1:11" ht="12.75">
      <c r="A1481" s="16"/>
      <c r="B1481" s="65">
        <v>775</v>
      </c>
      <c r="C1481" s="1" t="s">
        <v>51</v>
      </c>
      <c r="D1481" s="16" t="s">
        <v>630</v>
      </c>
      <c r="E1481" s="1" t="s">
        <v>52</v>
      </c>
      <c r="F1481" s="31" t="s">
        <v>668</v>
      </c>
      <c r="G1481" s="31" t="s">
        <v>218</v>
      </c>
      <c r="H1481" s="6">
        <f t="shared" si="107"/>
        <v>-47125</v>
      </c>
      <c r="I1481" s="26">
        <f t="shared" si="105"/>
        <v>1.4485981308411215</v>
      </c>
      <c r="K1481" s="104">
        <v>535</v>
      </c>
    </row>
    <row r="1482" spans="1:11" ht="12.75">
      <c r="A1482" s="16"/>
      <c r="B1482" s="65">
        <v>500</v>
      </c>
      <c r="C1482" s="1" t="s">
        <v>51</v>
      </c>
      <c r="D1482" s="16" t="s">
        <v>630</v>
      </c>
      <c r="E1482" s="1" t="s">
        <v>52</v>
      </c>
      <c r="F1482" s="31" t="s">
        <v>668</v>
      </c>
      <c r="G1482" s="31" t="s">
        <v>256</v>
      </c>
      <c r="H1482" s="6">
        <f t="shared" si="107"/>
        <v>-47625</v>
      </c>
      <c r="I1482" s="26">
        <f aca="true" t="shared" si="108" ref="I1482:I1545">+B1482/K1482</f>
        <v>0.9345794392523364</v>
      </c>
      <c r="K1482" s="104">
        <v>535</v>
      </c>
    </row>
    <row r="1483" spans="1:11" ht="12.75">
      <c r="A1483" s="16"/>
      <c r="B1483" s="65">
        <v>350</v>
      </c>
      <c r="C1483" s="1" t="s">
        <v>51</v>
      </c>
      <c r="D1483" s="16" t="s">
        <v>630</v>
      </c>
      <c r="E1483" s="1" t="s">
        <v>52</v>
      </c>
      <c r="F1483" s="31" t="s">
        <v>668</v>
      </c>
      <c r="G1483" s="31" t="s">
        <v>258</v>
      </c>
      <c r="H1483" s="6">
        <f t="shared" si="107"/>
        <v>-47975</v>
      </c>
      <c r="I1483" s="26">
        <f t="shared" si="108"/>
        <v>0.6542056074766355</v>
      </c>
      <c r="K1483" s="104">
        <v>535</v>
      </c>
    </row>
    <row r="1484" spans="1:11" ht="12.75">
      <c r="A1484" s="16"/>
      <c r="B1484" s="65">
        <v>750</v>
      </c>
      <c r="C1484" s="1" t="s">
        <v>51</v>
      </c>
      <c r="D1484" s="16" t="s">
        <v>630</v>
      </c>
      <c r="E1484" s="1" t="s">
        <v>52</v>
      </c>
      <c r="F1484" s="31" t="s">
        <v>668</v>
      </c>
      <c r="G1484" s="31" t="s">
        <v>142</v>
      </c>
      <c r="H1484" s="6">
        <f t="shared" si="107"/>
        <v>-48725</v>
      </c>
      <c r="I1484" s="26">
        <f t="shared" si="108"/>
        <v>1.4018691588785046</v>
      </c>
      <c r="K1484" s="104">
        <v>535</v>
      </c>
    </row>
    <row r="1485" spans="1:11" ht="12.75">
      <c r="A1485" s="16"/>
      <c r="B1485" s="65">
        <v>400</v>
      </c>
      <c r="C1485" s="1" t="s">
        <v>51</v>
      </c>
      <c r="D1485" s="16" t="s">
        <v>630</v>
      </c>
      <c r="E1485" s="1" t="s">
        <v>52</v>
      </c>
      <c r="F1485" s="31" t="s">
        <v>668</v>
      </c>
      <c r="G1485" s="31" t="s">
        <v>163</v>
      </c>
      <c r="H1485" s="6">
        <f t="shared" si="107"/>
        <v>-49125</v>
      </c>
      <c r="I1485" s="26">
        <f t="shared" si="108"/>
        <v>0.7476635514018691</v>
      </c>
      <c r="K1485" s="104">
        <v>535</v>
      </c>
    </row>
    <row r="1486" spans="1:11" ht="12.75">
      <c r="A1486" s="16"/>
      <c r="B1486" s="65">
        <v>700</v>
      </c>
      <c r="C1486" s="1" t="s">
        <v>51</v>
      </c>
      <c r="D1486" s="16" t="s">
        <v>630</v>
      </c>
      <c r="E1486" s="1" t="s">
        <v>52</v>
      </c>
      <c r="F1486" s="31" t="s">
        <v>668</v>
      </c>
      <c r="G1486" s="31" t="s">
        <v>144</v>
      </c>
      <c r="H1486" s="6">
        <f t="shared" si="107"/>
        <v>-49825</v>
      </c>
      <c r="I1486" s="26">
        <f t="shared" si="108"/>
        <v>1.308411214953271</v>
      </c>
      <c r="K1486" s="104">
        <v>535</v>
      </c>
    </row>
    <row r="1487" spans="1:11" ht="12.75">
      <c r="A1487" s="16"/>
      <c r="B1487" s="65">
        <v>1225</v>
      </c>
      <c r="C1487" s="1" t="s">
        <v>51</v>
      </c>
      <c r="D1487" s="16" t="s">
        <v>630</v>
      </c>
      <c r="E1487" s="1" t="s">
        <v>52</v>
      </c>
      <c r="F1487" s="31" t="s">
        <v>668</v>
      </c>
      <c r="G1487" s="31" t="s">
        <v>164</v>
      </c>
      <c r="H1487" s="6">
        <f t="shared" si="107"/>
        <v>-51050</v>
      </c>
      <c r="I1487" s="26">
        <f t="shared" si="108"/>
        <v>2.289719626168224</v>
      </c>
      <c r="K1487" s="104">
        <v>535</v>
      </c>
    </row>
    <row r="1488" spans="1:11" ht="12.75">
      <c r="A1488" s="16"/>
      <c r="B1488" s="65">
        <v>1375</v>
      </c>
      <c r="C1488" s="1" t="s">
        <v>51</v>
      </c>
      <c r="D1488" s="16" t="s">
        <v>630</v>
      </c>
      <c r="E1488" s="1" t="s">
        <v>52</v>
      </c>
      <c r="F1488" s="31" t="s">
        <v>668</v>
      </c>
      <c r="G1488" s="31" t="s">
        <v>165</v>
      </c>
      <c r="H1488" s="6">
        <f t="shared" si="107"/>
        <v>-52425</v>
      </c>
      <c r="I1488" s="26">
        <f t="shared" si="108"/>
        <v>2.5700934579439254</v>
      </c>
      <c r="K1488" s="104">
        <v>535</v>
      </c>
    </row>
    <row r="1489" spans="1:11" ht="12.75">
      <c r="A1489" s="16"/>
      <c r="B1489" s="65">
        <v>1325</v>
      </c>
      <c r="C1489" s="1" t="s">
        <v>51</v>
      </c>
      <c r="D1489" s="16" t="s">
        <v>630</v>
      </c>
      <c r="E1489" s="1" t="s">
        <v>52</v>
      </c>
      <c r="F1489" s="31" t="s">
        <v>668</v>
      </c>
      <c r="G1489" s="31" t="s">
        <v>401</v>
      </c>
      <c r="H1489" s="6">
        <f t="shared" si="107"/>
        <v>-53750</v>
      </c>
      <c r="I1489" s="26">
        <f t="shared" si="108"/>
        <v>2.4766355140186915</v>
      </c>
      <c r="K1489" s="104">
        <v>535</v>
      </c>
    </row>
    <row r="1490" spans="1:11" s="68" customFormat="1" ht="12.75">
      <c r="A1490" s="16"/>
      <c r="B1490" s="82">
        <f>SUM(B1441:B1489)</f>
        <v>53750</v>
      </c>
      <c r="C1490" s="15"/>
      <c r="D1490" s="15"/>
      <c r="E1490" s="15" t="s">
        <v>52</v>
      </c>
      <c r="F1490" s="22"/>
      <c r="G1490" s="22"/>
      <c r="H1490" s="46">
        <v>0</v>
      </c>
      <c r="I1490" s="67">
        <f t="shared" si="108"/>
        <v>100.46728971962617</v>
      </c>
      <c r="K1490" s="104">
        <v>535</v>
      </c>
    </row>
    <row r="1491" spans="1:11" ht="12.75">
      <c r="A1491" s="16"/>
      <c r="B1491" s="65"/>
      <c r="H1491" s="6">
        <f>H1490-B1491</f>
        <v>0</v>
      </c>
      <c r="I1491" s="26">
        <f t="shared" si="108"/>
        <v>0</v>
      </c>
      <c r="K1491" s="104">
        <v>535</v>
      </c>
    </row>
    <row r="1492" spans="1:11" ht="12.75">
      <c r="A1492" s="16"/>
      <c r="B1492" s="177"/>
      <c r="C1492" s="83"/>
      <c r="D1492" s="83"/>
      <c r="H1492" s="6">
        <f>H1491-B1492</f>
        <v>0</v>
      </c>
      <c r="I1492" s="26">
        <f t="shared" si="108"/>
        <v>0</v>
      </c>
      <c r="K1492" s="104">
        <v>535</v>
      </c>
    </row>
    <row r="1493" spans="1:11" s="68" customFormat="1" ht="12.75">
      <c r="A1493" s="16"/>
      <c r="B1493" s="82">
        <f>+B1501+B1509+B1519+B1524+B1531+B1536+B1540</f>
        <v>260000</v>
      </c>
      <c r="C1493" s="63" t="s">
        <v>681</v>
      </c>
      <c r="D1493" s="63"/>
      <c r="E1493" s="15"/>
      <c r="F1493" s="22"/>
      <c r="G1493" s="22"/>
      <c r="H1493" s="46">
        <f>H1492-B1493</f>
        <v>-260000</v>
      </c>
      <c r="I1493" s="67">
        <f t="shared" si="108"/>
        <v>485.98130841121497</v>
      </c>
      <c r="K1493" s="104">
        <v>535</v>
      </c>
    </row>
    <row r="1494" spans="1:11" ht="12.75">
      <c r="A1494" s="16"/>
      <c r="B1494" s="65"/>
      <c r="C1494" s="3"/>
      <c r="H1494" s="6">
        <v>0</v>
      </c>
      <c r="I1494" s="26">
        <f t="shared" si="108"/>
        <v>0</v>
      </c>
      <c r="K1494" s="104">
        <v>535</v>
      </c>
    </row>
    <row r="1495" spans="1:11" ht="12.75">
      <c r="A1495" s="16"/>
      <c r="B1495" s="66">
        <v>10000</v>
      </c>
      <c r="C1495" t="s">
        <v>670</v>
      </c>
      <c r="D1495" s="1" t="s">
        <v>630</v>
      </c>
      <c r="E1495" s="1" t="s">
        <v>671</v>
      </c>
      <c r="F1495" s="31" t="s">
        <v>667</v>
      </c>
      <c r="G1495" s="31" t="s">
        <v>672</v>
      </c>
      <c r="H1495" s="6">
        <f aca="true" t="shared" si="109" ref="H1495:H1500">H1494-B1495</f>
        <v>-10000</v>
      </c>
      <c r="I1495" s="26">
        <f t="shared" si="108"/>
        <v>18.69158878504673</v>
      </c>
      <c r="K1495" s="104">
        <v>535</v>
      </c>
    </row>
    <row r="1496" spans="1:11" ht="12.75">
      <c r="A1496" s="16"/>
      <c r="B1496" s="66">
        <v>10000</v>
      </c>
      <c r="C1496" t="s">
        <v>673</v>
      </c>
      <c r="D1496" s="1" t="s">
        <v>630</v>
      </c>
      <c r="E1496" s="1" t="s">
        <v>671</v>
      </c>
      <c r="F1496" s="31" t="s">
        <v>667</v>
      </c>
      <c r="G1496" s="31" t="s">
        <v>674</v>
      </c>
      <c r="H1496" s="6">
        <f t="shared" si="109"/>
        <v>-20000</v>
      </c>
      <c r="I1496" s="26">
        <f t="shared" si="108"/>
        <v>18.69158878504673</v>
      </c>
      <c r="K1496" s="104">
        <v>535</v>
      </c>
    </row>
    <row r="1497" spans="1:11" ht="12.75">
      <c r="A1497" s="16"/>
      <c r="B1497" s="66">
        <v>10000</v>
      </c>
      <c r="C1497" t="s">
        <v>675</v>
      </c>
      <c r="D1497" s="1" t="s">
        <v>630</v>
      </c>
      <c r="E1497" s="1" t="s">
        <v>671</v>
      </c>
      <c r="F1497" s="31" t="s">
        <v>667</v>
      </c>
      <c r="G1497" s="31" t="s">
        <v>674</v>
      </c>
      <c r="H1497" s="6">
        <f t="shared" si="109"/>
        <v>-30000</v>
      </c>
      <c r="I1497" s="26">
        <f t="shared" si="108"/>
        <v>18.69158878504673</v>
      </c>
      <c r="K1497" s="104">
        <v>535</v>
      </c>
    </row>
    <row r="1498" spans="1:11" ht="12.75">
      <c r="A1498" s="16"/>
      <c r="B1498" s="66">
        <v>40000</v>
      </c>
      <c r="C1498" t="s">
        <v>676</v>
      </c>
      <c r="D1498" s="1" t="s">
        <v>630</v>
      </c>
      <c r="E1498" s="1" t="s">
        <v>671</v>
      </c>
      <c r="F1498" s="31" t="s">
        <v>667</v>
      </c>
      <c r="G1498" s="31" t="s">
        <v>677</v>
      </c>
      <c r="H1498" s="6">
        <f t="shared" si="109"/>
        <v>-70000</v>
      </c>
      <c r="I1498" s="26">
        <f t="shared" si="108"/>
        <v>74.76635514018692</v>
      </c>
      <c r="K1498" s="104">
        <v>535</v>
      </c>
    </row>
    <row r="1499" spans="1:11" ht="12.75">
      <c r="A1499" s="16"/>
      <c r="B1499" s="66">
        <v>10000</v>
      </c>
      <c r="C1499" t="s">
        <v>678</v>
      </c>
      <c r="D1499" s="1" t="s">
        <v>630</v>
      </c>
      <c r="E1499" s="1" t="s">
        <v>671</v>
      </c>
      <c r="F1499" s="31" t="s">
        <v>667</v>
      </c>
      <c r="G1499" s="31" t="s">
        <v>679</v>
      </c>
      <c r="H1499" s="6">
        <f t="shared" si="109"/>
        <v>-80000</v>
      </c>
      <c r="I1499" s="26">
        <f t="shared" si="108"/>
        <v>18.69158878504673</v>
      </c>
      <c r="K1499" s="104">
        <v>535</v>
      </c>
    </row>
    <row r="1500" spans="1:11" ht="12.75">
      <c r="A1500" s="16"/>
      <c r="B1500" s="65">
        <v>40000</v>
      </c>
      <c r="C1500" s="1" t="s">
        <v>676</v>
      </c>
      <c r="D1500" s="1" t="s">
        <v>630</v>
      </c>
      <c r="E1500" s="16" t="s">
        <v>680</v>
      </c>
      <c r="F1500" s="31" t="s">
        <v>667</v>
      </c>
      <c r="G1500" s="31" t="s">
        <v>220</v>
      </c>
      <c r="H1500" s="6">
        <f t="shared" si="109"/>
        <v>-120000</v>
      </c>
      <c r="I1500" s="26">
        <f t="shared" si="108"/>
        <v>74.76635514018692</v>
      </c>
      <c r="K1500" s="104">
        <v>535</v>
      </c>
    </row>
    <row r="1501" spans="1:11" s="68" customFormat="1" ht="12.75">
      <c r="A1501" s="16"/>
      <c r="B1501" s="82">
        <f>SUM(B1495:B1500)</f>
        <v>120000</v>
      </c>
      <c r="C1501" s="15" t="s">
        <v>681</v>
      </c>
      <c r="D1501" s="15"/>
      <c r="E1501" s="15" t="s">
        <v>671</v>
      </c>
      <c r="F1501" s="22"/>
      <c r="G1501" s="22"/>
      <c r="H1501" s="46">
        <v>0</v>
      </c>
      <c r="I1501" s="67">
        <f t="shared" si="108"/>
        <v>224.29906542056074</v>
      </c>
      <c r="K1501" s="104">
        <v>535</v>
      </c>
    </row>
    <row r="1502" spans="1:11" ht="12.75">
      <c r="A1502" s="16"/>
      <c r="B1502" s="65"/>
      <c r="H1502" s="6">
        <f aca="true" t="shared" si="110" ref="H1502:H1508">H1501-B1502</f>
        <v>0</v>
      </c>
      <c r="I1502" s="26">
        <f t="shared" si="108"/>
        <v>0</v>
      </c>
      <c r="K1502" s="104">
        <v>535</v>
      </c>
    </row>
    <row r="1503" spans="1:11" ht="12.75">
      <c r="A1503" s="16"/>
      <c r="B1503" s="65"/>
      <c r="H1503" s="6">
        <f t="shared" si="110"/>
        <v>0</v>
      </c>
      <c r="I1503" s="26">
        <f t="shared" si="108"/>
        <v>0</v>
      </c>
      <c r="K1503" s="104">
        <v>535</v>
      </c>
    </row>
    <row r="1504" spans="1:11" ht="12.75">
      <c r="A1504" s="16"/>
      <c r="B1504" s="65"/>
      <c r="H1504" s="6">
        <f t="shared" si="110"/>
        <v>0</v>
      </c>
      <c r="I1504" s="26">
        <f t="shared" si="108"/>
        <v>0</v>
      </c>
      <c r="K1504" s="104">
        <v>535</v>
      </c>
    </row>
    <row r="1505" spans="1:11" ht="12.75">
      <c r="A1505" s="16"/>
      <c r="B1505" s="65">
        <v>5000</v>
      </c>
      <c r="C1505" t="s">
        <v>682</v>
      </c>
      <c r="D1505" s="1" t="s">
        <v>630</v>
      </c>
      <c r="E1505" s="1" t="s">
        <v>683</v>
      </c>
      <c r="F1505" s="31" t="s">
        <v>667</v>
      </c>
      <c r="G1505" s="31" t="s">
        <v>258</v>
      </c>
      <c r="H1505" s="6">
        <f t="shared" si="110"/>
        <v>-5000</v>
      </c>
      <c r="I1505" s="26">
        <f t="shared" si="108"/>
        <v>9.345794392523365</v>
      </c>
      <c r="K1505" s="104">
        <v>535</v>
      </c>
    </row>
    <row r="1506" spans="1:11" ht="12.75">
      <c r="A1506" s="16"/>
      <c r="B1506" s="65">
        <v>5000</v>
      </c>
      <c r="C1506" t="s">
        <v>682</v>
      </c>
      <c r="D1506" s="1" t="s">
        <v>630</v>
      </c>
      <c r="E1506" s="1" t="s">
        <v>683</v>
      </c>
      <c r="F1506" s="31" t="s">
        <v>667</v>
      </c>
      <c r="G1506" s="31" t="s">
        <v>142</v>
      </c>
      <c r="H1506" s="6">
        <f t="shared" si="110"/>
        <v>-10000</v>
      </c>
      <c r="I1506" s="26">
        <f t="shared" si="108"/>
        <v>9.345794392523365</v>
      </c>
      <c r="K1506" s="104">
        <v>535</v>
      </c>
    </row>
    <row r="1507" spans="1:11" ht="12.75">
      <c r="A1507" s="16"/>
      <c r="B1507" s="65">
        <v>5000</v>
      </c>
      <c r="C1507" t="s">
        <v>682</v>
      </c>
      <c r="D1507" s="1" t="s">
        <v>630</v>
      </c>
      <c r="E1507" s="1" t="s">
        <v>683</v>
      </c>
      <c r="F1507" s="31" t="s">
        <v>667</v>
      </c>
      <c r="G1507" s="31" t="s">
        <v>142</v>
      </c>
      <c r="H1507" s="6">
        <f t="shared" si="110"/>
        <v>-15000</v>
      </c>
      <c r="I1507" s="26">
        <f t="shared" si="108"/>
        <v>9.345794392523365</v>
      </c>
      <c r="K1507" s="104">
        <v>535</v>
      </c>
    </row>
    <row r="1508" spans="1:11" ht="12.75">
      <c r="A1508" s="16"/>
      <c r="B1508" s="65">
        <v>5000</v>
      </c>
      <c r="C1508" t="s">
        <v>682</v>
      </c>
      <c r="D1508" s="1" t="s">
        <v>630</v>
      </c>
      <c r="E1508" s="1" t="s">
        <v>683</v>
      </c>
      <c r="F1508" s="31" t="s">
        <v>667</v>
      </c>
      <c r="G1508" s="31" t="s">
        <v>142</v>
      </c>
      <c r="H1508" s="6">
        <f t="shared" si="110"/>
        <v>-20000</v>
      </c>
      <c r="I1508" s="26">
        <f t="shared" si="108"/>
        <v>9.345794392523365</v>
      </c>
      <c r="K1508" s="104">
        <v>535</v>
      </c>
    </row>
    <row r="1509" spans="1:11" s="68" customFormat="1" ht="12.75">
      <c r="A1509" s="16"/>
      <c r="B1509" s="82">
        <f>SUM(B1505:B1508)</f>
        <v>20000</v>
      </c>
      <c r="C1509" s="15" t="s">
        <v>681</v>
      </c>
      <c r="D1509" s="15"/>
      <c r="E1509" s="15" t="s">
        <v>683</v>
      </c>
      <c r="F1509" s="22"/>
      <c r="G1509" s="22"/>
      <c r="H1509" s="46">
        <v>0</v>
      </c>
      <c r="I1509" s="67">
        <f t="shared" si="108"/>
        <v>37.38317757009346</v>
      </c>
      <c r="K1509" s="104">
        <v>535</v>
      </c>
    </row>
    <row r="1510" spans="1:11" ht="12.75">
      <c r="A1510" s="16"/>
      <c r="B1510" s="65"/>
      <c r="H1510" s="6">
        <f aca="true" t="shared" si="111" ref="H1510:H1518">H1509-B1510</f>
        <v>0</v>
      </c>
      <c r="I1510" s="26">
        <f t="shared" si="108"/>
        <v>0</v>
      </c>
      <c r="K1510" s="104">
        <v>535</v>
      </c>
    </row>
    <row r="1511" spans="1:11" ht="12.75">
      <c r="A1511" s="16"/>
      <c r="B1511" s="65"/>
      <c r="H1511" s="6">
        <f t="shared" si="111"/>
        <v>0</v>
      </c>
      <c r="I1511" s="26">
        <f t="shared" si="108"/>
        <v>0</v>
      </c>
      <c r="K1511" s="104">
        <v>535</v>
      </c>
    </row>
    <row r="1512" spans="1:11" ht="12.75">
      <c r="A1512" s="16"/>
      <c r="B1512" s="65"/>
      <c r="H1512" s="6">
        <f t="shared" si="111"/>
        <v>0</v>
      </c>
      <c r="I1512" s="26">
        <f t="shared" si="108"/>
        <v>0</v>
      </c>
      <c r="K1512" s="104">
        <v>535</v>
      </c>
    </row>
    <row r="1513" spans="1:11" ht="12.75">
      <c r="A1513" s="16"/>
      <c r="B1513" s="65">
        <v>5000</v>
      </c>
      <c r="C1513" t="s">
        <v>682</v>
      </c>
      <c r="D1513" s="1" t="s">
        <v>630</v>
      </c>
      <c r="E1513" s="1" t="s">
        <v>684</v>
      </c>
      <c r="F1513" s="31" t="s">
        <v>667</v>
      </c>
      <c r="G1513" s="31" t="s">
        <v>164</v>
      </c>
      <c r="H1513" s="6">
        <f t="shared" si="111"/>
        <v>-5000</v>
      </c>
      <c r="I1513" s="26">
        <f t="shared" si="108"/>
        <v>9.345794392523365</v>
      </c>
      <c r="K1513" s="104">
        <v>535</v>
      </c>
    </row>
    <row r="1514" spans="1:11" ht="12.75">
      <c r="A1514" s="16"/>
      <c r="B1514" s="65">
        <v>5000</v>
      </c>
      <c r="C1514" t="s">
        <v>682</v>
      </c>
      <c r="D1514" s="1" t="s">
        <v>630</v>
      </c>
      <c r="E1514" s="1" t="s">
        <v>684</v>
      </c>
      <c r="F1514" s="31" t="s">
        <v>667</v>
      </c>
      <c r="G1514" s="31" t="s">
        <v>164</v>
      </c>
      <c r="H1514" s="6">
        <f t="shared" si="111"/>
        <v>-10000</v>
      </c>
      <c r="I1514" s="26">
        <f t="shared" si="108"/>
        <v>9.345794392523365</v>
      </c>
      <c r="K1514" s="104">
        <v>535</v>
      </c>
    </row>
    <row r="1515" spans="1:11" ht="12.75">
      <c r="A1515" s="16"/>
      <c r="B1515" s="65">
        <v>5000</v>
      </c>
      <c r="C1515" t="s">
        <v>682</v>
      </c>
      <c r="D1515" s="1" t="s">
        <v>630</v>
      </c>
      <c r="E1515" s="1" t="s">
        <v>684</v>
      </c>
      <c r="F1515" s="31" t="s">
        <v>667</v>
      </c>
      <c r="G1515" s="31" t="s">
        <v>164</v>
      </c>
      <c r="H1515" s="6">
        <f t="shared" si="111"/>
        <v>-15000</v>
      </c>
      <c r="I1515" s="26">
        <f t="shared" si="108"/>
        <v>9.345794392523365</v>
      </c>
      <c r="K1515" s="104">
        <v>535</v>
      </c>
    </row>
    <row r="1516" spans="1:11" ht="12.75">
      <c r="A1516" s="16"/>
      <c r="B1516" s="65">
        <v>5000</v>
      </c>
      <c r="C1516" t="s">
        <v>682</v>
      </c>
      <c r="D1516" s="1" t="s">
        <v>630</v>
      </c>
      <c r="E1516" s="1" t="s">
        <v>684</v>
      </c>
      <c r="F1516" s="31" t="s">
        <v>667</v>
      </c>
      <c r="G1516" s="31" t="s">
        <v>164</v>
      </c>
      <c r="H1516" s="6">
        <f t="shared" si="111"/>
        <v>-20000</v>
      </c>
      <c r="I1516" s="26">
        <f t="shared" si="108"/>
        <v>9.345794392523365</v>
      </c>
      <c r="K1516" s="104">
        <v>535</v>
      </c>
    </row>
    <row r="1517" spans="1:11" ht="12.75">
      <c r="A1517" s="16"/>
      <c r="B1517" s="65">
        <v>5000</v>
      </c>
      <c r="C1517" t="s">
        <v>682</v>
      </c>
      <c r="D1517" s="1" t="s">
        <v>630</v>
      </c>
      <c r="E1517" s="1" t="s">
        <v>684</v>
      </c>
      <c r="F1517" s="31" t="s">
        <v>667</v>
      </c>
      <c r="G1517" s="31" t="s">
        <v>164</v>
      </c>
      <c r="H1517" s="6">
        <f t="shared" si="111"/>
        <v>-25000</v>
      </c>
      <c r="I1517" s="26">
        <f t="shared" si="108"/>
        <v>9.345794392523365</v>
      </c>
      <c r="K1517" s="104">
        <v>535</v>
      </c>
    </row>
    <row r="1518" spans="1:11" ht="12.75">
      <c r="A1518" s="16"/>
      <c r="B1518" s="65">
        <v>5000</v>
      </c>
      <c r="C1518" t="s">
        <v>685</v>
      </c>
      <c r="D1518" s="1" t="s">
        <v>630</v>
      </c>
      <c r="E1518" s="1" t="s">
        <v>684</v>
      </c>
      <c r="F1518" s="31" t="s">
        <v>667</v>
      </c>
      <c r="G1518" s="31" t="s">
        <v>164</v>
      </c>
      <c r="H1518" s="6">
        <f t="shared" si="111"/>
        <v>-30000</v>
      </c>
      <c r="I1518" s="26">
        <f t="shared" si="108"/>
        <v>9.345794392523365</v>
      </c>
      <c r="K1518" s="104">
        <v>535</v>
      </c>
    </row>
    <row r="1519" spans="1:11" s="68" customFormat="1" ht="12.75">
      <c r="A1519" s="16"/>
      <c r="B1519" s="82">
        <f>SUM(B1513:B1518)</f>
        <v>30000</v>
      </c>
      <c r="C1519" s="15" t="s">
        <v>681</v>
      </c>
      <c r="D1519" s="15"/>
      <c r="E1519" s="79" t="s">
        <v>684</v>
      </c>
      <c r="F1519" s="53"/>
      <c r="G1519" s="53"/>
      <c r="H1519" s="46">
        <v>0</v>
      </c>
      <c r="I1519" s="67">
        <f t="shared" si="108"/>
        <v>56.074766355140184</v>
      </c>
      <c r="K1519" s="104">
        <v>535</v>
      </c>
    </row>
    <row r="1520" spans="1:11" ht="12.75">
      <c r="A1520" s="16"/>
      <c r="B1520" s="65"/>
      <c r="H1520" s="6">
        <f>H1519-B1520</f>
        <v>0</v>
      </c>
      <c r="I1520" s="26">
        <f t="shared" si="108"/>
        <v>0</v>
      </c>
      <c r="K1520" s="104">
        <v>535</v>
      </c>
    </row>
    <row r="1521" spans="1:11" ht="12.75">
      <c r="A1521" s="16"/>
      <c r="B1521" s="65"/>
      <c r="H1521" s="6">
        <f>H1520-B1521</f>
        <v>0</v>
      </c>
      <c r="I1521" s="26">
        <f t="shared" si="108"/>
        <v>0</v>
      </c>
      <c r="K1521" s="104">
        <v>535</v>
      </c>
    </row>
    <row r="1522" spans="1:11" ht="12.75">
      <c r="A1522" s="16"/>
      <c r="B1522" s="65">
        <v>5000</v>
      </c>
      <c r="C1522" t="s">
        <v>682</v>
      </c>
      <c r="D1522" s="1" t="s">
        <v>630</v>
      </c>
      <c r="E1522" s="1" t="s">
        <v>686</v>
      </c>
      <c r="F1522" s="31" t="s">
        <v>667</v>
      </c>
      <c r="G1522" s="31" t="s">
        <v>401</v>
      </c>
      <c r="H1522" s="6">
        <f>H1521-B1522</f>
        <v>-5000</v>
      </c>
      <c r="I1522" s="26">
        <f t="shared" si="108"/>
        <v>9.345794392523365</v>
      </c>
      <c r="K1522" s="104">
        <v>535</v>
      </c>
    </row>
    <row r="1523" spans="1:11" ht="12.75">
      <c r="A1523" s="16"/>
      <c r="B1523" s="65">
        <v>5000</v>
      </c>
      <c r="C1523" t="s">
        <v>685</v>
      </c>
      <c r="D1523" s="1" t="s">
        <v>630</v>
      </c>
      <c r="E1523" s="1" t="s">
        <v>686</v>
      </c>
      <c r="F1523" s="31" t="s">
        <v>667</v>
      </c>
      <c r="G1523" s="31" t="s">
        <v>401</v>
      </c>
      <c r="H1523" s="6">
        <f>H1522-B1523</f>
        <v>-10000</v>
      </c>
      <c r="I1523" s="26">
        <f t="shared" si="108"/>
        <v>9.345794392523365</v>
      </c>
      <c r="K1523" s="104">
        <v>535</v>
      </c>
    </row>
    <row r="1524" spans="1:11" s="68" customFormat="1" ht="12.75">
      <c r="A1524" s="16"/>
      <c r="B1524" s="82">
        <v>10000</v>
      </c>
      <c r="C1524" s="15" t="s">
        <v>681</v>
      </c>
      <c r="D1524" s="15"/>
      <c r="E1524" s="15" t="s">
        <v>686</v>
      </c>
      <c r="F1524" s="22"/>
      <c r="G1524" s="22"/>
      <c r="H1524" s="46">
        <v>0</v>
      </c>
      <c r="I1524" s="67">
        <f t="shared" si="108"/>
        <v>18.69158878504673</v>
      </c>
      <c r="K1524" s="104">
        <v>535</v>
      </c>
    </row>
    <row r="1525" spans="1:11" ht="12.75">
      <c r="A1525" s="16"/>
      <c r="B1525" s="65"/>
      <c r="H1525" s="6">
        <f aca="true" t="shared" si="112" ref="H1525:H1530">H1524-B1525</f>
        <v>0</v>
      </c>
      <c r="I1525" s="26">
        <f t="shared" si="108"/>
        <v>0</v>
      </c>
      <c r="K1525" s="104">
        <v>535</v>
      </c>
    </row>
    <row r="1526" spans="1:11" ht="12.75">
      <c r="A1526" s="16"/>
      <c r="B1526" s="65"/>
      <c r="H1526" s="6">
        <f t="shared" si="112"/>
        <v>0</v>
      </c>
      <c r="I1526" s="26">
        <f t="shared" si="108"/>
        <v>0</v>
      </c>
      <c r="K1526" s="104">
        <v>535</v>
      </c>
    </row>
    <row r="1527" spans="1:11" ht="12.75">
      <c r="A1527" s="16"/>
      <c r="B1527" s="65">
        <v>5000</v>
      </c>
      <c r="C1527" t="s">
        <v>682</v>
      </c>
      <c r="D1527" s="1" t="s">
        <v>630</v>
      </c>
      <c r="E1527" s="1" t="s">
        <v>687</v>
      </c>
      <c r="F1527" s="31" t="s">
        <v>667</v>
      </c>
      <c r="G1527" s="31" t="s">
        <v>258</v>
      </c>
      <c r="H1527" s="6">
        <f t="shared" si="112"/>
        <v>-5000</v>
      </c>
      <c r="I1527" s="26">
        <f t="shared" si="108"/>
        <v>9.345794392523365</v>
      </c>
      <c r="K1527" s="104">
        <v>535</v>
      </c>
    </row>
    <row r="1528" spans="1:11" ht="12.75">
      <c r="A1528" s="16"/>
      <c r="B1528" s="65">
        <v>5000</v>
      </c>
      <c r="C1528" t="s">
        <v>682</v>
      </c>
      <c r="D1528" s="1" t="s">
        <v>630</v>
      </c>
      <c r="E1528" s="1" t="s">
        <v>687</v>
      </c>
      <c r="F1528" s="31" t="s">
        <v>667</v>
      </c>
      <c r="G1528" s="31" t="s">
        <v>270</v>
      </c>
      <c r="H1528" s="6">
        <f t="shared" si="112"/>
        <v>-10000</v>
      </c>
      <c r="I1528" s="26">
        <f t="shared" si="108"/>
        <v>9.345794392523365</v>
      </c>
      <c r="K1528" s="104">
        <v>535</v>
      </c>
    </row>
    <row r="1529" spans="1:11" ht="12.75">
      <c r="A1529" s="16"/>
      <c r="B1529" s="65">
        <v>5000</v>
      </c>
      <c r="C1529" t="s">
        <v>682</v>
      </c>
      <c r="D1529" s="1" t="s">
        <v>630</v>
      </c>
      <c r="E1529" s="1" t="s">
        <v>687</v>
      </c>
      <c r="F1529" s="31" t="s">
        <v>667</v>
      </c>
      <c r="G1529" s="31" t="s">
        <v>270</v>
      </c>
      <c r="H1529" s="6">
        <f t="shared" si="112"/>
        <v>-15000</v>
      </c>
      <c r="I1529" s="26">
        <f t="shared" si="108"/>
        <v>9.345794392523365</v>
      </c>
      <c r="K1529" s="104">
        <v>535</v>
      </c>
    </row>
    <row r="1530" spans="1:11" ht="12.75">
      <c r="A1530" s="16"/>
      <c r="B1530" s="65">
        <v>10000</v>
      </c>
      <c r="C1530" t="s">
        <v>675</v>
      </c>
      <c r="D1530" s="1" t="s">
        <v>630</v>
      </c>
      <c r="E1530" s="1" t="s">
        <v>687</v>
      </c>
      <c r="F1530" s="31" t="s">
        <v>667</v>
      </c>
      <c r="G1530" s="31" t="s">
        <v>144</v>
      </c>
      <c r="H1530" s="6">
        <f t="shared" si="112"/>
        <v>-25000</v>
      </c>
      <c r="I1530" s="26">
        <f t="shared" si="108"/>
        <v>18.69158878504673</v>
      </c>
      <c r="K1530" s="104">
        <v>535</v>
      </c>
    </row>
    <row r="1531" spans="1:11" s="68" customFormat="1" ht="12.75">
      <c r="A1531" s="16"/>
      <c r="B1531" s="82">
        <f>SUM(B1527:B1530)</f>
        <v>25000</v>
      </c>
      <c r="C1531" s="15" t="s">
        <v>681</v>
      </c>
      <c r="D1531" s="15"/>
      <c r="E1531" s="15" t="s">
        <v>687</v>
      </c>
      <c r="F1531" s="22"/>
      <c r="G1531" s="22"/>
      <c r="H1531" s="46">
        <v>0</v>
      </c>
      <c r="I1531" s="67">
        <f t="shared" si="108"/>
        <v>46.728971962616825</v>
      </c>
      <c r="K1531" s="104">
        <v>535</v>
      </c>
    </row>
    <row r="1532" spans="1:11" ht="12.75">
      <c r="A1532" s="16"/>
      <c r="B1532" s="65"/>
      <c r="H1532" s="6">
        <f>H1531-B1532</f>
        <v>0</v>
      </c>
      <c r="I1532" s="26">
        <f t="shared" si="108"/>
        <v>0</v>
      </c>
      <c r="K1532" s="104">
        <v>535</v>
      </c>
    </row>
    <row r="1533" spans="1:11" ht="12.75">
      <c r="A1533" s="16"/>
      <c r="B1533" s="65"/>
      <c r="H1533" s="6">
        <f>H1532-B1533</f>
        <v>0</v>
      </c>
      <c r="I1533" s="26">
        <f t="shared" si="108"/>
        <v>0</v>
      </c>
      <c r="K1533" s="104">
        <v>535</v>
      </c>
    </row>
    <row r="1534" spans="1:11" ht="12.75">
      <c r="A1534" s="16"/>
      <c r="B1534" s="66">
        <v>40000</v>
      </c>
      <c r="C1534" t="s">
        <v>688</v>
      </c>
      <c r="D1534" s="1" t="s">
        <v>630</v>
      </c>
      <c r="E1534" s="1" t="s">
        <v>689</v>
      </c>
      <c r="F1534" s="31" t="s">
        <v>667</v>
      </c>
      <c r="G1534" s="31" t="s">
        <v>136</v>
      </c>
      <c r="H1534" s="6">
        <f>H1533-B1534</f>
        <v>-40000</v>
      </c>
      <c r="I1534" s="26">
        <f t="shared" si="108"/>
        <v>74.76635514018692</v>
      </c>
      <c r="K1534" s="104">
        <v>535</v>
      </c>
    </row>
    <row r="1535" spans="1:11" ht="12.75">
      <c r="A1535" s="16"/>
      <c r="B1535" s="65">
        <v>5000</v>
      </c>
      <c r="C1535" t="s">
        <v>682</v>
      </c>
      <c r="D1535" s="1" t="s">
        <v>630</v>
      </c>
      <c r="E1535" s="1" t="s">
        <v>689</v>
      </c>
      <c r="F1535" s="31" t="s">
        <v>667</v>
      </c>
      <c r="G1535" s="31" t="s">
        <v>258</v>
      </c>
      <c r="H1535" s="6">
        <f>H1534-B1535</f>
        <v>-45000</v>
      </c>
      <c r="I1535" s="26">
        <f t="shared" si="108"/>
        <v>9.345794392523365</v>
      </c>
      <c r="K1535" s="104">
        <v>535</v>
      </c>
    </row>
    <row r="1536" spans="1:11" s="68" customFormat="1" ht="12.75">
      <c r="A1536" s="16"/>
      <c r="B1536" s="82">
        <f>SUM(B1534:B1535)</f>
        <v>45000</v>
      </c>
      <c r="C1536" s="15" t="s">
        <v>681</v>
      </c>
      <c r="D1536" s="15"/>
      <c r="E1536" s="15" t="s">
        <v>689</v>
      </c>
      <c r="F1536" s="22"/>
      <c r="G1536" s="22"/>
      <c r="H1536" s="46">
        <v>0</v>
      </c>
      <c r="I1536" s="67">
        <f t="shared" si="108"/>
        <v>84.11214953271028</v>
      </c>
      <c r="K1536" s="104">
        <v>535</v>
      </c>
    </row>
    <row r="1537" spans="1:11" ht="12.75">
      <c r="A1537" s="16"/>
      <c r="B1537" s="65"/>
      <c r="H1537" s="6">
        <f>H1536-B1537</f>
        <v>0</v>
      </c>
      <c r="I1537" s="26">
        <f t="shared" si="108"/>
        <v>0</v>
      </c>
      <c r="K1537" s="104">
        <v>535</v>
      </c>
    </row>
    <row r="1538" spans="1:11" ht="12.75">
      <c r="A1538" s="16"/>
      <c r="B1538" s="65"/>
      <c r="H1538" s="6">
        <f>H1537-B1538</f>
        <v>0</v>
      </c>
      <c r="I1538" s="26">
        <f t="shared" si="108"/>
        <v>0</v>
      </c>
      <c r="K1538" s="104">
        <v>535</v>
      </c>
    </row>
    <row r="1539" spans="1:11" ht="12.75">
      <c r="A1539" s="16"/>
      <c r="B1539" s="66">
        <v>10000</v>
      </c>
      <c r="C1539" t="s">
        <v>675</v>
      </c>
      <c r="D1539" s="1" t="s">
        <v>630</v>
      </c>
      <c r="E1539" s="1" t="s">
        <v>690</v>
      </c>
      <c r="F1539" s="31" t="s">
        <v>667</v>
      </c>
      <c r="G1539" s="31" t="s">
        <v>674</v>
      </c>
      <c r="H1539" s="6">
        <f>H1538-B1539</f>
        <v>-10000</v>
      </c>
      <c r="I1539" s="26">
        <f t="shared" si="108"/>
        <v>18.69158878504673</v>
      </c>
      <c r="K1539" s="104">
        <v>535</v>
      </c>
    </row>
    <row r="1540" spans="1:11" s="68" customFormat="1" ht="12.75">
      <c r="A1540" s="16"/>
      <c r="B1540" s="82">
        <v>10000</v>
      </c>
      <c r="C1540" s="15" t="s">
        <v>681</v>
      </c>
      <c r="D1540" s="15"/>
      <c r="E1540" s="15" t="s">
        <v>690</v>
      </c>
      <c r="F1540" s="22"/>
      <c r="G1540" s="22"/>
      <c r="H1540" s="46">
        <v>0</v>
      </c>
      <c r="I1540" s="67">
        <f t="shared" si="108"/>
        <v>18.69158878504673</v>
      </c>
      <c r="K1540" s="104">
        <v>535</v>
      </c>
    </row>
    <row r="1541" spans="1:11" ht="12.75">
      <c r="A1541" s="16"/>
      <c r="B1541" s="65"/>
      <c r="H1541" s="6">
        <f>H1540-B1541</f>
        <v>0</v>
      </c>
      <c r="I1541" s="26">
        <f t="shared" si="108"/>
        <v>0</v>
      </c>
      <c r="K1541" s="104">
        <v>535</v>
      </c>
    </row>
    <row r="1542" spans="1:11" ht="12.75">
      <c r="A1542" s="16"/>
      <c r="B1542" s="65"/>
      <c r="H1542" s="6">
        <v>0</v>
      </c>
      <c r="I1542" s="26">
        <f t="shared" si="108"/>
        <v>0</v>
      </c>
      <c r="K1542" s="104">
        <v>535</v>
      </c>
    </row>
    <row r="1543" spans="1:11" s="68" customFormat="1" ht="12.75">
      <c r="A1543" s="16"/>
      <c r="B1543" s="82">
        <f>+B1552+B1555+B1559+B1563+B1567+B1571</f>
        <v>91400</v>
      </c>
      <c r="C1543" s="63" t="s">
        <v>691</v>
      </c>
      <c r="D1543" s="15"/>
      <c r="E1543" s="15"/>
      <c r="F1543" s="22"/>
      <c r="G1543" s="22"/>
      <c r="H1543" s="46">
        <f>H1542-B1543</f>
        <v>-91400</v>
      </c>
      <c r="I1543" s="67">
        <f t="shared" si="108"/>
        <v>170.84112149532712</v>
      </c>
      <c r="K1543" s="104">
        <v>535</v>
      </c>
    </row>
    <row r="1544" spans="1:11" ht="12.75">
      <c r="A1544" s="16"/>
      <c r="B1544" s="65"/>
      <c r="H1544" s="6">
        <v>0</v>
      </c>
      <c r="I1544" s="26">
        <f t="shared" si="108"/>
        <v>0</v>
      </c>
      <c r="K1544" s="104">
        <v>535</v>
      </c>
    </row>
    <row r="1545" spans="1:11" ht="12.75">
      <c r="A1545" s="16"/>
      <c r="B1545" s="65"/>
      <c r="H1545" s="6">
        <f aca="true" t="shared" si="113" ref="H1545:H1551">H1544-B1545</f>
        <v>0</v>
      </c>
      <c r="I1545" s="26">
        <f t="shared" si="108"/>
        <v>0</v>
      </c>
      <c r="K1545" s="104">
        <v>535</v>
      </c>
    </row>
    <row r="1546" spans="1:11" ht="12.75">
      <c r="A1546" s="16"/>
      <c r="B1546" s="65">
        <v>25000</v>
      </c>
      <c r="C1546" s="1" t="s">
        <v>692</v>
      </c>
      <c r="D1546" s="16" t="s">
        <v>630</v>
      </c>
      <c r="E1546" s="1" t="s">
        <v>671</v>
      </c>
      <c r="F1546" s="31" t="s">
        <v>693</v>
      </c>
      <c r="G1546" s="31" t="s">
        <v>53</v>
      </c>
      <c r="H1546" s="6">
        <f t="shared" si="113"/>
        <v>-25000</v>
      </c>
      <c r="I1546" s="26">
        <f aca="true" t="shared" si="114" ref="I1546:I1609">+B1546/K1546</f>
        <v>46.728971962616825</v>
      </c>
      <c r="K1546" s="104">
        <v>535</v>
      </c>
    </row>
    <row r="1547" spans="1:11" ht="12.75">
      <c r="A1547" s="16"/>
      <c r="B1547" s="65">
        <v>10000</v>
      </c>
      <c r="C1547" s="1" t="s">
        <v>694</v>
      </c>
      <c r="D1547" s="16" t="s">
        <v>630</v>
      </c>
      <c r="E1547" s="1" t="s">
        <v>671</v>
      </c>
      <c r="F1547" s="31" t="s">
        <v>695</v>
      </c>
      <c r="G1547" s="31" t="s">
        <v>122</v>
      </c>
      <c r="H1547" s="6">
        <f t="shared" si="113"/>
        <v>-35000</v>
      </c>
      <c r="I1547" s="26">
        <f t="shared" si="114"/>
        <v>18.69158878504673</v>
      </c>
      <c r="K1547" s="104">
        <v>535</v>
      </c>
    </row>
    <row r="1548" spans="1:11" ht="12.75">
      <c r="A1548" s="16"/>
      <c r="B1548" s="65">
        <v>10000</v>
      </c>
      <c r="C1548" s="1" t="s">
        <v>696</v>
      </c>
      <c r="D1548" s="16" t="s">
        <v>630</v>
      </c>
      <c r="E1548" s="1" t="s">
        <v>671</v>
      </c>
      <c r="F1548" s="31" t="s">
        <v>697</v>
      </c>
      <c r="G1548" s="31" t="s">
        <v>122</v>
      </c>
      <c r="H1548" s="6">
        <f t="shared" si="113"/>
        <v>-45000</v>
      </c>
      <c r="I1548" s="26">
        <f t="shared" si="114"/>
        <v>18.69158878504673</v>
      </c>
      <c r="K1548" s="104">
        <v>535</v>
      </c>
    </row>
    <row r="1549" spans="1:11" ht="12.75">
      <c r="A1549" s="16"/>
      <c r="B1549" s="65">
        <v>10000</v>
      </c>
      <c r="C1549" s="1" t="s">
        <v>698</v>
      </c>
      <c r="D1549" s="16" t="s">
        <v>630</v>
      </c>
      <c r="E1549" s="1" t="s">
        <v>671</v>
      </c>
      <c r="F1549" s="31" t="s">
        <v>699</v>
      </c>
      <c r="G1549" s="31" t="s">
        <v>122</v>
      </c>
      <c r="H1549" s="6">
        <f t="shared" si="113"/>
        <v>-55000</v>
      </c>
      <c r="I1549" s="26">
        <f t="shared" si="114"/>
        <v>18.69158878504673</v>
      </c>
      <c r="K1549" s="104">
        <v>535</v>
      </c>
    </row>
    <row r="1550" spans="1:11" ht="12.75">
      <c r="A1550" s="16"/>
      <c r="B1550" s="65">
        <v>300</v>
      </c>
      <c r="C1550" s="1" t="s">
        <v>678</v>
      </c>
      <c r="D1550" s="16" t="s">
        <v>630</v>
      </c>
      <c r="E1550" s="16" t="s">
        <v>671</v>
      </c>
      <c r="F1550" s="31" t="s">
        <v>700</v>
      </c>
      <c r="G1550" s="31" t="s">
        <v>122</v>
      </c>
      <c r="H1550" s="6">
        <f t="shared" si="113"/>
        <v>-55300</v>
      </c>
      <c r="I1550" s="26">
        <f t="shared" si="114"/>
        <v>0.5607476635514018</v>
      </c>
      <c r="K1550" s="104">
        <v>535</v>
      </c>
    </row>
    <row r="1551" spans="1:11" ht="12.75">
      <c r="A1551" s="16"/>
      <c r="B1551" s="66">
        <v>500</v>
      </c>
      <c r="C1551" s="16" t="s">
        <v>701</v>
      </c>
      <c r="D1551" s="16" t="s">
        <v>630</v>
      </c>
      <c r="E1551" s="16" t="s">
        <v>671</v>
      </c>
      <c r="F1551" s="34" t="s">
        <v>702</v>
      </c>
      <c r="G1551" s="34" t="s">
        <v>161</v>
      </c>
      <c r="H1551" s="6">
        <f t="shared" si="113"/>
        <v>-55800</v>
      </c>
      <c r="I1551" s="26">
        <f t="shared" si="114"/>
        <v>0.9345794392523364</v>
      </c>
      <c r="K1551" s="104">
        <v>535</v>
      </c>
    </row>
    <row r="1552" spans="1:11" s="68" customFormat="1" ht="12.75">
      <c r="A1552" s="16"/>
      <c r="B1552" s="82">
        <f>SUM(B1546:B1551)</f>
        <v>55800</v>
      </c>
      <c r="C1552" s="15" t="s">
        <v>691</v>
      </c>
      <c r="D1552" s="15"/>
      <c r="E1552" s="15" t="s">
        <v>671</v>
      </c>
      <c r="F1552" s="22"/>
      <c r="G1552" s="22"/>
      <c r="H1552" s="46">
        <v>0</v>
      </c>
      <c r="I1552" s="67">
        <f t="shared" si="114"/>
        <v>104.29906542056075</v>
      </c>
      <c r="K1552" s="104">
        <v>535</v>
      </c>
    </row>
    <row r="1553" spans="1:11" ht="12.75">
      <c r="A1553" s="16"/>
      <c r="B1553" s="65"/>
      <c r="H1553" s="6">
        <f>H1552-B1553</f>
        <v>0</v>
      </c>
      <c r="I1553" s="26">
        <f t="shared" si="114"/>
        <v>0</v>
      </c>
      <c r="K1553" s="104">
        <v>535</v>
      </c>
    </row>
    <row r="1554" spans="1:11" ht="12.75">
      <c r="A1554" s="16"/>
      <c r="B1554" s="65">
        <v>10000</v>
      </c>
      <c r="C1554" s="1" t="s">
        <v>703</v>
      </c>
      <c r="D1554" s="16" t="s">
        <v>630</v>
      </c>
      <c r="E1554" s="1" t="s">
        <v>684</v>
      </c>
      <c r="F1554" s="31" t="s">
        <v>704</v>
      </c>
      <c r="G1554" s="31" t="s">
        <v>405</v>
      </c>
      <c r="H1554" s="6">
        <f>H1553-B1554</f>
        <v>-10000</v>
      </c>
      <c r="I1554" s="26">
        <f t="shared" si="114"/>
        <v>18.69158878504673</v>
      </c>
      <c r="K1554" s="104">
        <v>535</v>
      </c>
    </row>
    <row r="1555" spans="1:11" s="68" customFormat="1" ht="12.75">
      <c r="A1555" s="16"/>
      <c r="B1555" s="82">
        <v>10000</v>
      </c>
      <c r="C1555" s="15" t="s">
        <v>691</v>
      </c>
      <c r="D1555" s="15"/>
      <c r="E1555" s="15" t="s">
        <v>684</v>
      </c>
      <c r="F1555" s="22"/>
      <c r="G1555" s="22"/>
      <c r="H1555" s="46">
        <v>0</v>
      </c>
      <c r="I1555" s="67">
        <f t="shared" si="114"/>
        <v>18.69158878504673</v>
      </c>
      <c r="K1555" s="104">
        <v>535</v>
      </c>
    </row>
    <row r="1556" spans="1:11" ht="12.75">
      <c r="A1556" s="16"/>
      <c r="B1556" s="65"/>
      <c r="H1556" s="6">
        <f>H1555-B1556</f>
        <v>0</v>
      </c>
      <c r="I1556" s="26">
        <f t="shared" si="114"/>
        <v>0</v>
      </c>
      <c r="K1556" s="104">
        <v>535</v>
      </c>
    </row>
    <row r="1557" spans="1:11" ht="12.75">
      <c r="A1557" s="16"/>
      <c r="B1557" s="65"/>
      <c r="H1557" s="6">
        <f>H1556-B1557</f>
        <v>0</v>
      </c>
      <c r="I1557" s="26">
        <f t="shared" si="114"/>
        <v>0</v>
      </c>
      <c r="K1557" s="104">
        <v>535</v>
      </c>
    </row>
    <row r="1558" spans="1:11" ht="12.75">
      <c r="A1558" s="16"/>
      <c r="B1558" s="65">
        <v>5000</v>
      </c>
      <c r="C1558" s="1" t="s">
        <v>705</v>
      </c>
      <c r="D1558" s="16" t="s">
        <v>630</v>
      </c>
      <c r="E1558" s="1" t="s">
        <v>706</v>
      </c>
      <c r="F1558" s="31" t="s">
        <v>707</v>
      </c>
      <c r="G1558" s="31" t="s">
        <v>164</v>
      </c>
      <c r="H1558" s="6">
        <f>H1557-B1558</f>
        <v>-5000</v>
      </c>
      <c r="I1558" s="26">
        <f t="shared" si="114"/>
        <v>9.345794392523365</v>
      </c>
      <c r="K1558" s="104">
        <v>535</v>
      </c>
    </row>
    <row r="1559" spans="1:11" s="68" customFormat="1" ht="12.75">
      <c r="A1559" s="16"/>
      <c r="B1559" s="82">
        <v>5000</v>
      </c>
      <c r="C1559" s="15" t="s">
        <v>691</v>
      </c>
      <c r="D1559" s="15"/>
      <c r="E1559" s="15" t="s">
        <v>706</v>
      </c>
      <c r="F1559" s="22"/>
      <c r="G1559" s="22"/>
      <c r="H1559" s="46">
        <v>0</v>
      </c>
      <c r="I1559" s="67">
        <f t="shared" si="114"/>
        <v>9.345794392523365</v>
      </c>
      <c r="K1559" s="104">
        <v>535</v>
      </c>
    </row>
    <row r="1560" spans="1:11" ht="12.75">
      <c r="A1560" s="16"/>
      <c r="B1560" s="65"/>
      <c r="H1560" s="6">
        <f>H1559-B1560</f>
        <v>0</v>
      </c>
      <c r="I1560" s="26">
        <f t="shared" si="114"/>
        <v>0</v>
      </c>
      <c r="K1560" s="104">
        <v>535</v>
      </c>
    </row>
    <row r="1561" spans="1:11" ht="12.75">
      <c r="A1561" s="16"/>
      <c r="B1561" s="65"/>
      <c r="H1561" s="6">
        <f>H1560-B1561</f>
        <v>0</v>
      </c>
      <c r="I1561" s="26">
        <f t="shared" si="114"/>
        <v>0</v>
      </c>
      <c r="K1561" s="104">
        <v>535</v>
      </c>
    </row>
    <row r="1562" spans="1:11" ht="12.75">
      <c r="A1562" s="16"/>
      <c r="B1562" s="65">
        <v>10000</v>
      </c>
      <c r="C1562" s="1" t="s">
        <v>708</v>
      </c>
      <c r="D1562" s="16" t="s">
        <v>630</v>
      </c>
      <c r="E1562" s="1" t="s">
        <v>709</v>
      </c>
      <c r="F1562" s="31" t="s">
        <v>710</v>
      </c>
      <c r="G1562" s="31" t="s">
        <v>218</v>
      </c>
      <c r="H1562" s="6">
        <f>H1561-B1562</f>
        <v>-10000</v>
      </c>
      <c r="I1562" s="26">
        <f t="shared" si="114"/>
        <v>18.69158878504673</v>
      </c>
      <c r="K1562" s="104">
        <v>535</v>
      </c>
    </row>
    <row r="1563" spans="1:11" s="68" customFormat="1" ht="12.75">
      <c r="A1563" s="16"/>
      <c r="B1563" s="82">
        <v>10000</v>
      </c>
      <c r="C1563" s="15" t="s">
        <v>691</v>
      </c>
      <c r="D1563" s="15"/>
      <c r="E1563" s="15" t="s">
        <v>709</v>
      </c>
      <c r="F1563" s="22"/>
      <c r="G1563" s="22"/>
      <c r="H1563" s="46">
        <v>0</v>
      </c>
      <c r="I1563" s="67">
        <f t="shared" si="114"/>
        <v>18.69158878504673</v>
      </c>
      <c r="K1563" s="104">
        <v>535</v>
      </c>
    </row>
    <row r="1564" spans="1:11" ht="12.75">
      <c r="A1564" s="16"/>
      <c r="B1564" s="65"/>
      <c r="H1564" s="6">
        <f>H1563-B1564</f>
        <v>0</v>
      </c>
      <c r="I1564" s="26">
        <f t="shared" si="114"/>
        <v>0</v>
      </c>
      <c r="K1564" s="104">
        <v>535</v>
      </c>
    </row>
    <row r="1565" spans="1:11" ht="12.75">
      <c r="A1565" s="16"/>
      <c r="B1565" s="65"/>
      <c r="H1565" s="6">
        <f>H1564-B1565</f>
        <v>0</v>
      </c>
      <c r="I1565" s="26">
        <f t="shared" si="114"/>
        <v>0</v>
      </c>
      <c r="K1565" s="104">
        <v>535</v>
      </c>
    </row>
    <row r="1566" spans="1:11" ht="12.75">
      <c r="A1566" s="16"/>
      <c r="B1566" s="65">
        <v>600</v>
      </c>
      <c r="C1566" s="1" t="s">
        <v>610</v>
      </c>
      <c r="D1566" s="16" t="s">
        <v>630</v>
      </c>
      <c r="E1566" s="1" t="s">
        <v>711</v>
      </c>
      <c r="F1566" s="31" t="s">
        <v>712</v>
      </c>
      <c r="G1566" s="31" t="s">
        <v>164</v>
      </c>
      <c r="H1566" s="6">
        <f>H1565-B1566</f>
        <v>-600</v>
      </c>
      <c r="I1566" s="26">
        <f t="shared" si="114"/>
        <v>1.1214953271028036</v>
      </c>
      <c r="K1566" s="104">
        <v>535</v>
      </c>
    </row>
    <row r="1567" spans="1:11" s="68" customFormat="1" ht="12.75">
      <c r="A1567" s="16"/>
      <c r="B1567" s="82">
        <v>600</v>
      </c>
      <c r="C1567" s="15" t="s">
        <v>691</v>
      </c>
      <c r="D1567" s="15"/>
      <c r="E1567" s="15" t="s">
        <v>711</v>
      </c>
      <c r="F1567" s="22"/>
      <c r="G1567" s="22"/>
      <c r="H1567" s="46">
        <v>0</v>
      </c>
      <c r="I1567" s="67">
        <f t="shared" si="114"/>
        <v>1.1214953271028036</v>
      </c>
      <c r="K1567" s="104">
        <v>535</v>
      </c>
    </row>
    <row r="1568" spans="1:11" ht="12.75">
      <c r="A1568" s="16"/>
      <c r="B1568" s="65"/>
      <c r="H1568" s="6">
        <f>H1567-B1568</f>
        <v>0</v>
      </c>
      <c r="I1568" s="26">
        <f t="shared" si="114"/>
        <v>0</v>
      </c>
      <c r="K1568" s="104">
        <v>535</v>
      </c>
    </row>
    <row r="1569" spans="1:11" ht="12.75">
      <c r="A1569" s="16"/>
      <c r="B1569" s="65"/>
      <c r="H1569" s="6">
        <f>H1568-B1569</f>
        <v>0</v>
      </c>
      <c r="I1569" s="26">
        <f t="shared" si="114"/>
        <v>0</v>
      </c>
      <c r="K1569" s="104">
        <v>535</v>
      </c>
    </row>
    <row r="1570" spans="1:11" ht="12.75">
      <c r="A1570" s="16"/>
      <c r="B1570" s="65">
        <v>10000</v>
      </c>
      <c r="C1570" s="1" t="s">
        <v>713</v>
      </c>
      <c r="D1570" s="16" t="s">
        <v>630</v>
      </c>
      <c r="E1570" s="1" t="s">
        <v>714</v>
      </c>
      <c r="F1570" s="31" t="s">
        <v>715</v>
      </c>
      <c r="G1570" s="31" t="s">
        <v>47</v>
      </c>
      <c r="H1570" s="6">
        <f>H1569-B1570</f>
        <v>-10000</v>
      </c>
      <c r="I1570" s="26">
        <f t="shared" si="114"/>
        <v>18.69158878504673</v>
      </c>
      <c r="K1570" s="104">
        <v>535</v>
      </c>
    </row>
    <row r="1571" spans="1:11" s="68" customFormat="1" ht="12.75">
      <c r="A1571" s="16"/>
      <c r="B1571" s="82">
        <v>10000</v>
      </c>
      <c r="C1571" s="15" t="s">
        <v>691</v>
      </c>
      <c r="D1571" s="15"/>
      <c r="E1571" s="15" t="s">
        <v>714</v>
      </c>
      <c r="F1571" s="22"/>
      <c r="G1571" s="22"/>
      <c r="H1571" s="46">
        <v>0</v>
      </c>
      <c r="I1571" s="67">
        <f t="shared" si="114"/>
        <v>18.69158878504673</v>
      </c>
      <c r="K1571" s="104">
        <v>535</v>
      </c>
    </row>
    <row r="1572" spans="1:11" ht="12.75">
      <c r="A1572" s="16"/>
      <c r="B1572" s="243"/>
      <c r="H1572" s="6">
        <f aca="true" t="shared" si="115" ref="H1572:H1579">H1571-B1572</f>
        <v>0</v>
      </c>
      <c r="I1572" s="26">
        <f t="shared" si="114"/>
        <v>0</v>
      </c>
      <c r="K1572" s="104">
        <v>535</v>
      </c>
    </row>
    <row r="1573" spans="1:11" ht="12.75">
      <c r="A1573" s="16"/>
      <c r="B1573" s="243"/>
      <c r="H1573" s="6">
        <f t="shared" si="115"/>
        <v>0</v>
      </c>
      <c r="I1573" s="26">
        <f t="shared" si="114"/>
        <v>0</v>
      </c>
      <c r="K1573" s="104">
        <v>535</v>
      </c>
    </row>
    <row r="1574" spans="1:11" ht="12.75">
      <c r="A1574" s="16"/>
      <c r="B1574" s="243"/>
      <c r="H1574" s="6">
        <f t="shared" si="115"/>
        <v>0</v>
      </c>
      <c r="I1574" s="26">
        <f t="shared" si="114"/>
        <v>0</v>
      </c>
      <c r="K1574" s="104">
        <v>535</v>
      </c>
    </row>
    <row r="1575" spans="1:11" ht="12.75">
      <c r="A1575" s="16"/>
      <c r="B1575" s="66">
        <v>1000</v>
      </c>
      <c r="C1575" s="16" t="s">
        <v>716</v>
      </c>
      <c r="D1575" s="16" t="s">
        <v>630</v>
      </c>
      <c r="E1575" s="1" t="s">
        <v>717</v>
      </c>
      <c r="F1575" s="31" t="s">
        <v>718</v>
      </c>
      <c r="G1575" s="31" t="s">
        <v>140</v>
      </c>
      <c r="H1575" s="6">
        <f t="shared" si="115"/>
        <v>-1000</v>
      </c>
      <c r="I1575" s="26">
        <f t="shared" si="114"/>
        <v>1.8691588785046729</v>
      </c>
      <c r="K1575" s="104">
        <v>535</v>
      </c>
    </row>
    <row r="1576" spans="1:11" ht="12.75">
      <c r="A1576" s="16"/>
      <c r="B1576" s="65">
        <v>6250</v>
      </c>
      <c r="C1576" s="1" t="s">
        <v>719</v>
      </c>
      <c r="D1576" s="16" t="s">
        <v>630</v>
      </c>
      <c r="E1576" s="1" t="s">
        <v>717</v>
      </c>
      <c r="F1576" s="31" t="s">
        <v>720</v>
      </c>
      <c r="G1576" s="31" t="s">
        <v>144</v>
      </c>
      <c r="H1576" s="6">
        <f t="shared" si="115"/>
        <v>-7250</v>
      </c>
      <c r="I1576" s="26">
        <f t="shared" si="114"/>
        <v>11.682242990654206</v>
      </c>
      <c r="K1576" s="104">
        <v>535</v>
      </c>
    </row>
    <row r="1577" spans="1:11" ht="12.75">
      <c r="A1577" s="16"/>
      <c r="B1577" s="65">
        <v>27500</v>
      </c>
      <c r="C1577" s="1" t="s">
        <v>721</v>
      </c>
      <c r="D1577" s="16" t="s">
        <v>630</v>
      </c>
      <c r="E1577" s="1" t="s">
        <v>717</v>
      </c>
      <c r="F1577" s="31" t="s">
        <v>722</v>
      </c>
      <c r="G1577" s="31" t="s">
        <v>164</v>
      </c>
      <c r="H1577" s="6">
        <f t="shared" si="115"/>
        <v>-34750</v>
      </c>
      <c r="I1577" s="26">
        <f t="shared" si="114"/>
        <v>51.401869158878505</v>
      </c>
      <c r="K1577" s="104">
        <v>535</v>
      </c>
    </row>
    <row r="1578" spans="1:11" ht="12.75">
      <c r="A1578" s="16"/>
      <c r="B1578" s="65">
        <v>2000</v>
      </c>
      <c r="C1578" s="1" t="s">
        <v>723</v>
      </c>
      <c r="D1578" s="16" t="s">
        <v>630</v>
      </c>
      <c r="E1578" s="1" t="s">
        <v>717</v>
      </c>
      <c r="F1578" s="31" t="s">
        <v>724</v>
      </c>
      <c r="G1578" s="31" t="s">
        <v>401</v>
      </c>
      <c r="H1578" s="6">
        <f t="shared" si="115"/>
        <v>-36750</v>
      </c>
      <c r="I1578" s="26">
        <f t="shared" si="114"/>
        <v>3.7383177570093458</v>
      </c>
      <c r="K1578" s="104">
        <v>535</v>
      </c>
    </row>
    <row r="1579" spans="1:11" ht="12.75">
      <c r="A1579" s="16"/>
      <c r="B1579" s="65">
        <v>1000</v>
      </c>
      <c r="C1579" s="16" t="s">
        <v>725</v>
      </c>
      <c r="D1579" s="16" t="s">
        <v>630</v>
      </c>
      <c r="E1579" s="1" t="s">
        <v>717</v>
      </c>
      <c r="F1579" s="31" t="s">
        <v>726</v>
      </c>
      <c r="G1579" s="31" t="s">
        <v>401</v>
      </c>
      <c r="H1579" s="6">
        <f t="shared" si="115"/>
        <v>-37750</v>
      </c>
      <c r="I1579" s="26">
        <f t="shared" si="114"/>
        <v>1.8691588785046729</v>
      </c>
      <c r="K1579" s="104">
        <v>535</v>
      </c>
    </row>
    <row r="1580" spans="1:11" s="68" customFormat="1" ht="12.75">
      <c r="A1580" s="16"/>
      <c r="B1580" s="82">
        <f>SUM(B1575:B1579)</f>
        <v>37750</v>
      </c>
      <c r="C1580" s="15"/>
      <c r="D1580" s="15"/>
      <c r="E1580" s="15" t="s">
        <v>717</v>
      </c>
      <c r="F1580" s="22"/>
      <c r="G1580" s="22"/>
      <c r="H1580" s="46">
        <v>0</v>
      </c>
      <c r="I1580" s="67">
        <f t="shared" si="114"/>
        <v>70.5607476635514</v>
      </c>
      <c r="K1580" s="104">
        <v>535</v>
      </c>
    </row>
    <row r="1581" spans="1:11" ht="12.75">
      <c r="A1581" s="16"/>
      <c r="B1581" s="65"/>
      <c r="H1581" s="6">
        <f aca="true" t="shared" si="116" ref="H1581:H1620">H1580-B1581</f>
        <v>0</v>
      </c>
      <c r="I1581" s="26">
        <f t="shared" si="114"/>
        <v>0</v>
      </c>
      <c r="K1581" s="104">
        <v>535</v>
      </c>
    </row>
    <row r="1582" spans="1:11" ht="12.75">
      <c r="A1582" s="16"/>
      <c r="B1582" s="65"/>
      <c r="H1582" s="6">
        <f t="shared" si="116"/>
        <v>0</v>
      </c>
      <c r="I1582" s="26">
        <f t="shared" si="114"/>
        <v>0</v>
      </c>
      <c r="K1582" s="104">
        <v>535</v>
      </c>
    </row>
    <row r="1583" spans="1:11" ht="12.75">
      <c r="A1583" s="16"/>
      <c r="B1583" s="66">
        <v>250</v>
      </c>
      <c r="C1583" s="1" t="s">
        <v>727</v>
      </c>
      <c r="D1583" s="16" t="s">
        <v>630</v>
      </c>
      <c r="E1583" s="1" t="s">
        <v>124</v>
      </c>
      <c r="F1583" s="31" t="s">
        <v>728</v>
      </c>
      <c r="G1583" s="35" t="s">
        <v>45</v>
      </c>
      <c r="H1583" s="6">
        <f t="shared" si="116"/>
        <v>-250</v>
      </c>
      <c r="I1583" s="26">
        <f t="shared" si="114"/>
        <v>0.4672897196261682</v>
      </c>
      <c r="K1583" s="104">
        <v>535</v>
      </c>
    </row>
    <row r="1584" spans="1:11" ht="12.75">
      <c r="A1584" s="16"/>
      <c r="B1584" s="66">
        <v>400</v>
      </c>
      <c r="C1584" s="16" t="s">
        <v>729</v>
      </c>
      <c r="D1584" s="16" t="s">
        <v>630</v>
      </c>
      <c r="E1584" s="16" t="s">
        <v>124</v>
      </c>
      <c r="F1584" s="31" t="s">
        <v>730</v>
      </c>
      <c r="G1584" s="34" t="s">
        <v>35</v>
      </c>
      <c r="H1584" s="6">
        <f t="shared" si="116"/>
        <v>-650</v>
      </c>
      <c r="I1584" s="26">
        <f t="shared" si="114"/>
        <v>0.7476635514018691</v>
      </c>
      <c r="K1584" s="104">
        <v>535</v>
      </c>
    </row>
    <row r="1585" spans="1:11" ht="12.75">
      <c r="A1585" s="16"/>
      <c r="B1585" s="65">
        <v>350</v>
      </c>
      <c r="C1585" s="1" t="s">
        <v>612</v>
      </c>
      <c r="D1585" s="16" t="s">
        <v>630</v>
      </c>
      <c r="E1585" s="1" t="s">
        <v>124</v>
      </c>
      <c r="F1585" s="31" t="s">
        <v>731</v>
      </c>
      <c r="G1585" s="31" t="s">
        <v>122</v>
      </c>
      <c r="H1585" s="6">
        <f t="shared" si="116"/>
        <v>-1000</v>
      </c>
      <c r="I1585" s="26">
        <f t="shared" si="114"/>
        <v>0.6542056074766355</v>
      </c>
      <c r="K1585" s="104">
        <v>535</v>
      </c>
    </row>
    <row r="1586" spans="1:11" ht="12.75">
      <c r="A1586" s="16"/>
      <c r="B1586" s="65">
        <v>300</v>
      </c>
      <c r="C1586" s="1" t="s">
        <v>612</v>
      </c>
      <c r="D1586" s="16" t="s">
        <v>630</v>
      </c>
      <c r="E1586" s="1" t="s">
        <v>124</v>
      </c>
      <c r="F1586" s="31" t="s">
        <v>732</v>
      </c>
      <c r="G1586" s="31" t="s">
        <v>122</v>
      </c>
      <c r="H1586" s="6">
        <f t="shared" si="116"/>
        <v>-1300</v>
      </c>
      <c r="I1586" s="26">
        <f t="shared" si="114"/>
        <v>0.5607476635514018</v>
      </c>
      <c r="K1586" s="104">
        <v>535</v>
      </c>
    </row>
    <row r="1587" spans="1:11" ht="12.75">
      <c r="A1587" s="16"/>
      <c r="B1587" s="65">
        <v>250</v>
      </c>
      <c r="C1587" s="1" t="s">
        <v>612</v>
      </c>
      <c r="D1587" s="16" t="s">
        <v>630</v>
      </c>
      <c r="E1587" s="1" t="s">
        <v>124</v>
      </c>
      <c r="F1587" s="31" t="s">
        <v>667</v>
      </c>
      <c r="G1587" s="31" t="s">
        <v>140</v>
      </c>
      <c r="H1587" s="6">
        <f t="shared" si="116"/>
        <v>-1550</v>
      </c>
      <c r="I1587" s="26">
        <f t="shared" si="114"/>
        <v>0.4672897196261682</v>
      </c>
      <c r="K1587" s="104">
        <v>535</v>
      </c>
    </row>
    <row r="1588" spans="1:11" ht="12.75">
      <c r="A1588" s="16"/>
      <c r="B1588" s="65">
        <v>600</v>
      </c>
      <c r="C1588" s="1" t="s">
        <v>610</v>
      </c>
      <c r="D1588" s="16" t="s">
        <v>630</v>
      </c>
      <c r="E1588" s="1" t="s">
        <v>124</v>
      </c>
      <c r="F1588" s="31" t="s">
        <v>733</v>
      </c>
      <c r="G1588" s="31" t="s">
        <v>175</v>
      </c>
      <c r="H1588" s="6">
        <f t="shared" si="116"/>
        <v>-2150</v>
      </c>
      <c r="I1588" s="26">
        <f t="shared" si="114"/>
        <v>1.1214953271028036</v>
      </c>
      <c r="K1588" s="104">
        <v>535</v>
      </c>
    </row>
    <row r="1589" spans="1:11" ht="12.75">
      <c r="A1589" s="16"/>
      <c r="B1589" s="65">
        <v>125</v>
      </c>
      <c r="C1589" s="1" t="s">
        <v>612</v>
      </c>
      <c r="D1589" s="16" t="s">
        <v>630</v>
      </c>
      <c r="E1589" s="1" t="s">
        <v>124</v>
      </c>
      <c r="F1589" s="31" t="s">
        <v>734</v>
      </c>
      <c r="G1589" s="31" t="s">
        <v>220</v>
      </c>
      <c r="H1589" s="6">
        <f t="shared" si="116"/>
        <v>-2275</v>
      </c>
      <c r="I1589" s="26">
        <f t="shared" si="114"/>
        <v>0.2336448598130841</v>
      </c>
      <c r="K1589" s="104">
        <v>535</v>
      </c>
    </row>
    <row r="1590" spans="1:11" ht="12.75">
      <c r="A1590" s="16"/>
      <c r="B1590" s="65">
        <v>450</v>
      </c>
      <c r="C1590" s="1" t="s">
        <v>612</v>
      </c>
      <c r="D1590" s="16" t="s">
        <v>630</v>
      </c>
      <c r="E1590" s="1" t="s">
        <v>124</v>
      </c>
      <c r="F1590" s="31" t="s">
        <v>735</v>
      </c>
      <c r="G1590" s="31" t="s">
        <v>258</v>
      </c>
      <c r="H1590" s="6">
        <f t="shared" si="116"/>
        <v>-2725</v>
      </c>
      <c r="I1590" s="26">
        <f t="shared" si="114"/>
        <v>0.8411214953271028</v>
      </c>
      <c r="K1590" s="104">
        <v>535</v>
      </c>
    </row>
    <row r="1591" spans="1:11" ht="12.75">
      <c r="A1591" s="16"/>
      <c r="B1591" s="65">
        <v>275</v>
      </c>
      <c r="C1591" s="1" t="s">
        <v>612</v>
      </c>
      <c r="D1591" s="16" t="s">
        <v>630</v>
      </c>
      <c r="E1591" s="1" t="s">
        <v>124</v>
      </c>
      <c r="F1591" s="31" t="s">
        <v>736</v>
      </c>
      <c r="G1591" s="31" t="s">
        <v>144</v>
      </c>
      <c r="H1591" s="6">
        <f t="shared" si="116"/>
        <v>-3000</v>
      </c>
      <c r="I1591" s="26">
        <f t="shared" si="114"/>
        <v>0.514018691588785</v>
      </c>
      <c r="K1591" s="104">
        <v>535</v>
      </c>
    </row>
    <row r="1592" spans="1:11" ht="12.75">
      <c r="A1592" s="16"/>
      <c r="B1592" s="66">
        <v>900</v>
      </c>
      <c r="C1592" s="16" t="s">
        <v>737</v>
      </c>
      <c r="D1592" s="16" t="s">
        <v>630</v>
      </c>
      <c r="E1592" s="16" t="s">
        <v>124</v>
      </c>
      <c r="F1592" s="34" t="s">
        <v>738</v>
      </c>
      <c r="G1592" s="34" t="s">
        <v>144</v>
      </c>
      <c r="H1592" s="6">
        <f t="shared" si="116"/>
        <v>-3900</v>
      </c>
      <c r="I1592" s="26">
        <f t="shared" si="114"/>
        <v>1.6822429906542056</v>
      </c>
      <c r="K1592" s="104">
        <v>535</v>
      </c>
    </row>
    <row r="1593" spans="1:11" ht="12.75">
      <c r="A1593" s="16"/>
      <c r="B1593" s="65">
        <v>150</v>
      </c>
      <c r="C1593" s="1" t="s">
        <v>612</v>
      </c>
      <c r="D1593" s="16" t="s">
        <v>630</v>
      </c>
      <c r="E1593" s="1" t="s">
        <v>124</v>
      </c>
      <c r="F1593" s="31" t="s">
        <v>739</v>
      </c>
      <c r="G1593" s="31" t="s">
        <v>164</v>
      </c>
      <c r="H1593" s="6">
        <f t="shared" si="116"/>
        <v>-4050</v>
      </c>
      <c r="I1593" s="26">
        <f t="shared" si="114"/>
        <v>0.2803738317757009</v>
      </c>
      <c r="K1593" s="104">
        <v>535</v>
      </c>
    </row>
    <row r="1594" spans="1:11" ht="12.75">
      <c r="A1594" s="16"/>
      <c r="B1594" s="65">
        <v>300</v>
      </c>
      <c r="C1594" s="1" t="s">
        <v>740</v>
      </c>
      <c r="D1594" s="16" t="s">
        <v>630</v>
      </c>
      <c r="E1594" s="16" t="s">
        <v>124</v>
      </c>
      <c r="F1594" s="31" t="s">
        <v>741</v>
      </c>
      <c r="G1594" s="31" t="s">
        <v>165</v>
      </c>
      <c r="H1594" s="6">
        <f t="shared" si="116"/>
        <v>-4350</v>
      </c>
      <c r="I1594" s="26">
        <f t="shared" si="114"/>
        <v>0.5607476635514018</v>
      </c>
      <c r="K1594" s="104">
        <v>535</v>
      </c>
    </row>
    <row r="1595" spans="1:11" ht="12.75">
      <c r="A1595" s="16"/>
      <c r="B1595" s="66">
        <v>2475</v>
      </c>
      <c r="C1595" s="16" t="s">
        <v>742</v>
      </c>
      <c r="D1595" s="16" t="s">
        <v>630</v>
      </c>
      <c r="E1595" s="16" t="s">
        <v>124</v>
      </c>
      <c r="F1595" s="31" t="s">
        <v>743</v>
      </c>
      <c r="G1595" s="34" t="s">
        <v>47</v>
      </c>
      <c r="H1595" s="6">
        <f t="shared" si="116"/>
        <v>-6825</v>
      </c>
      <c r="I1595" s="26">
        <f t="shared" si="114"/>
        <v>4.626168224299065</v>
      </c>
      <c r="K1595" s="104">
        <v>535</v>
      </c>
    </row>
    <row r="1596" spans="1:11" ht="12.75">
      <c r="A1596" s="16"/>
      <c r="B1596" s="65">
        <v>7150</v>
      </c>
      <c r="C1596" s="16" t="s">
        <v>744</v>
      </c>
      <c r="D1596" s="16" t="s">
        <v>630</v>
      </c>
      <c r="E1596" s="1" t="s">
        <v>124</v>
      </c>
      <c r="F1596" s="31" t="s">
        <v>745</v>
      </c>
      <c r="G1596" s="31" t="s">
        <v>47</v>
      </c>
      <c r="H1596" s="6">
        <f t="shared" si="116"/>
        <v>-13975</v>
      </c>
      <c r="I1596" s="26">
        <f t="shared" si="114"/>
        <v>13.36448598130841</v>
      </c>
      <c r="K1596" s="104">
        <v>535</v>
      </c>
    </row>
    <row r="1597" spans="1:11" ht="12.75">
      <c r="A1597" s="16"/>
      <c r="B1597" s="66">
        <v>1300</v>
      </c>
      <c r="C1597" s="16" t="s">
        <v>746</v>
      </c>
      <c r="D1597" s="16" t="s">
        <v>630</v>
      </c>
      <c r="E1597" s="16" t="s">
        <v>124</v>
      </c>
      <c r="F1597" s="34" t="s">
        <v>747</v>
      </c>
      <c r="G1597" s="34" t="s">
        <v>47</v>
      </c>
      <c r="H1597" s="6">
        <f t="shared" si="116"/>
        <v>-15275</v>
      </c>
      <c r="I1597" s="26">
        <f t="shared" si="114"/>
        <v>2.4299065420560746</v>
      </c>
      <c r="K1597" s="104">
        <v>535</v>
      </c>
    </row>
    <row r="1598" spans="1:11" ht="12.75">
      <c r="A1598" s="16"/>
      <c r="B1598" s="244">
        <v>2250</v>
      </c>
      <c r="C1598" s="42" t="s">
        <v>748</v>
      </c>
      <c r="D1598" s="16" t="s">
        <v>630</v>
      </c>
      <c r="E1598" s="42" t="s">
        <v>124</v>
      </c>
      <c r="F1598" s="34" t="s">
        <v>749</v>
      </c>
      <c r="G1598" s="34" t="s">
        <v>47</v>
      </c>
      <c r="H1598" s="6">
        <f t="shared" si="116"/>
        <v>-17525</v>
      </c>
      <c r="I1598" s="26">
        <f t="shared" si="114"/>
        <v>4.205607476635514</v>
      </c>
      <c r="K1598" s="104">
        <v>535</v>
      </c>
    </row>
    <row r="1599" spans="1:11" ht="12.75">
      <c r="A1599" s="16"/>
      <c r="B1599" s="66">
        <v>150</v>
      </c>
      <c r="C1599" s="16" t="s">
        <v>612</v>
      </c>
      <c r="D1599" s="16" t="s">
        <v>630</v>
      </c>
      <c r="E1599" s="16" t="s">
        <v>124</v>
      </c>
      <c r="F1599" s="34" t="s">
        <v>668</v>
      </c>
      <c r="G1599" s="34" t="s">
        <v>47</v>
      </c>
      <c r="H1599" s="6">
        <f t="shared" si="116"/>
        <v>-17675</v>
      </c>
      <c r="I1599" s="26">
        <f t="shared" si="114"/>
        <v>0.2803738317757009</v>
      </c>
      <c r="K1599" s="104">
        <v>535</v>
      </c>
    </row>
    <row r="1600" spans="1:11" ht="12.75">
      <c r="A1600" s="16"/>
      <c r="B1600" s="65">
        <v>150</v>
      </c>
      <c r="C1600" s="1" t="s">
        <v>750</v>
      </c>
      <c r="D1600" s="16" t="s">
        <v>630</v>
      </c>
      <c r="E1600" s="1" t="s">
        <v>124</v>
      </c>
      <c r="F1600" s="31" t="s">
        <v>668</v>
      </c>
      <c r="G1600" s="31" t="s">
        <v>134</v>
      </c>
      <c r="H1600" s="6">
        <f t="shared" si="116"/>
        <v>-17825</v>
      </c>
      <c r="I1600" s="26">
        <f t="shared" si="114"/>
        <v>0.2803738317757009</v>
      </c>
      <c r="K1600" s="104">
        <v>535</v>
      </c>
    </row>
    <row r="1601" spans="1:11" ht="12.75">
      <c r="A1601" s="16"/>
      <c r="B1601" s="66">
        <v>125</v>
      </c>
      <c r="C1601" s="16" t="s">
        <v>612</v>
      </c>
      <c r="D1601" s="16" t="s">
        <v>630</v>
      </c>
      <c r="E1601" s="1" t="s">
        <v>124</v>
      </c>
      <c r="F1601" s="31" t="s">
        <v>668</v>
      </c>
      <c r="G1601" s="31" t="s">
        <v>136</v>
      </c>
      <c r="H1601" s="6">
        <f t="shared" si="116"/>
        <v>-17950</v>
      </c>
      <c r="I1601" s="26">
        <f t="shared" si="114"/>
        <v>0.2336448598130841</v>
      </c>
      <c r="K1601" s="104">
        <v>535</v>
      </c>
    </row>
    <row r="1602" spans="1:11" ht="12.75">
      <c r="A1602" s="16"/>
      <c r="B1602" s="66">
        <v>550</v>
      </c>
      <c r="C1602" s="16" t="s">
        <v>612</v>
      </c>
      <c r="D1602" s="16" t="s">
        <v>630</v>
      </c>
      <c r="E1602" s="1" t="s">
        <v>124</v>
      </c>
      <c r="F1602" s="31" t="s">
        <v>751</v>
      </c>
      <c r="G1602" s="31" t="s">
        <v>152</v>
      </c>
      <c r="H1602" s="6">
        <f t="shared" si="116"/>
        <v>-18500</v>
      </c>
      <c r="I1602" s="26">
        <f t="shared" si="114"/>
        <v>1.02803738317757</v>
      </c>
      <c r="K1602" s="104">
        <v>535</v>
      </c>
    </row>
    <row r="1603" spans="1:11" ht="12.75">
      <c r="A1603" s="16"/>
      <c r="B1603" s="65">
        <v>1000</v>
      </c>
      <c r="C1603" s="1" t="s">
        <v>752</v>
      </c>
      <c r="D1603" s="16" t="s">
        <v>630</v>
      </c>
      <c r="E1603" s="1" t="s">
        <v>124</v>
      </c>
      <c r="F1603" s="31" t="s">
        <v>753</v>
      </c>
      <c r="G1603" s="31" t="s">
        <v>140</v>
      </c>
      <c r="H1603" s="6">
        <f t="shared" si="116"/>
        <v>-19500</v>
      </c>
      <c r="I1603" s="26">
        <f t="shared" si="114"/>
        <v>1.8691588785046729</v>
      </c>
      <c r="K1603" s="104">
        <v>535</v>
      </c>
    </row>
    <row r="1604" spans="1:11" ht="12.75">
      <c r="A1604" s="16"/>
      <c r="B1604" s="65">
        <v>125</v>
      </c>
      <c r="C1604" s="1" t="s">
        <v>754</v>
      </c>
      <c r="D1604" s="16" t="s">
        <v>630</v>
      </c>
      <c r="E1604" s="1" t="s">
        <v>124</v>
      </c>
      <c r="F1604" s="31" t="s">
        <v>753</v>
      </c>
      <c r="G1604" s="31" t="s">
        <v>140</v>
      </c>
      <c r="H1604" s="6">
        <f t="shared" si="116"/>
        <v>-19625</v>
      </c>
      <c r="I1604" s="26">
        <f t="shared" si="114"/>
        <v>0.2336448598130841</v>
      </c>
      <c r="K1604" s="104">
        <v>535</v>
      </c>
    </row>
    <row r="1605" spans="1:11" ht="12.75">
      <c r="A1605" s="16"/>
      <c r="B1605" s="66">
        <v>175</v>
      </c>
      <c r="C1605" s="16" t="s">
        <v>612</v>
      </c>
      <c r="D1605" s="16" t="s">
        <v>630</v>
      </c>
      <c r="E1605" s="1" t="s">
        <v>124</v>
      </c>
      <c r="F1605" s="31" t="s">
        <v>668</v>
      </c>
      <c r="G1605" s="31" t="s">
        <v>140</v>
      </c>
      <c r="H1605" s="6">
        <f t="shared" si="116"/>
        <v>-19800</v>
      </c>
      <c r="I1605" s="26">
        <f t="shared" si="114"/>
        <v>0.32710280373831774</v>
      </c>
      <c r="K1605" s="104">
        <v>535</v>
      </c>
    </row>
    <row r="1606" spans="1:11" ht="12.75">
      <c r="A1606" s="16"/>
      <c r="B1606" s="65">
        <v>750</v>
      </c>
      <c r="C1606" s="1" t="s">
        <v>755</v>
      </c>
      <c r="D1606" s="16" t="s">
        <v>630</v>
      </c>
      <c r="E1606" s="1" t="s">
        <v>124</v>
      </c>
      <c r="F1606" s="31" t="s">
        <v>756</v>
      </c>
      <c r="G1606" s="31" t="s">
        <v>140</v>
      </c>
      <c r="H1606" s="6">
        <f t="shared" si="116"/>
        <v>-20550</v>
      </c>
      <c r="I1606" s="26">
        <f t="shared" si="114"/>
        <v>1.4018691588785046</v>
      </c>
      <c r="K1606" s="104">
        <v>535</v>
      </c>
    </row>
    <row r="1607" spans="1:11" ht="12.75">
      <c r="A1607" s="16"/>
      <c r="B1607" s="66">
        <v>275</v>
      </c>
      <c r="C1607" s="16" t="s">
        <v>612</v>
      </c>
      <c r="D1607" s="16" t="s">
        <v>630</v>
      </c>
      <c r="E1607" s="1" t="s">
        <v>124</v>
      </c>
      <c r="F1607" s="31" t="s">
        <v>668</v>
      </c>
      <c r="G1607" s="31" t="s">
        <v>140</v>
      </c>
      <c r="H1607" s="6">
        <f t="shared" si="116"/>
        <v>-20825</v>
      </c>
      <c r="I1607" s="26">
        <f t="shared" si="114"/>
        <v>0.514018691588785</v>
      </c>
      <c r="K1607" s="104">
        <v>535</v>
      </c>
    </row>
    <row r="1608" spans="1:11" ht="12.75">
      <c r="A1608" s="16"/>
      <c r="B1608" s="66">
        <v>1750</v>
      </c>
      <c r="C1608" s="16" t="s">
        <v>612</v>
      </c>
      <c r="D1608" s="16" t="s">
        <v>630</v>
      </c>
      <c r="E1608" s="1" t="s">
        <v>124</v>
      </c>
      <c r="F1608" s="31" t="s">
        <v>757</v>
      </c>
      <c r="G1608" s="31" t="s">
        <v>140</v>
      </c>
      <c r="H1608" s="6">
        <f t="shared" si="116"/>
        <v>-22575</v>
      </c>
      <c r="I1608" s="26">
        <f t="shared" si="114"/>
        <v>3.2710280373831777</v>
      </c>
      <c r="K1608" s="104">
        <v>535</v>
      </c>
    </row>
    <row r="1609" spans="1:11" ht="12.75">
      <c r="A1609" s="16"/>
      <c r="B1609" s="66">
        <v>2950</v>
      </c>
      <c r="C1609" s="16" t="s">
        <v>758</v>
      </c>
      <c r="D1609" s="16" t="s">
        <v>630</v>
      </c>
      <c r="E1609" s="1" t="s">
        <v>124</v>
      </c>
      <c r="F1609" s="31" t="s">
        <v>759</v>
      </c>
      <c r="G1609" s="31" t="s">
        <v>158</v>
      </c>
      <c r="H1609" s="6">
        <f t="shared" si="116"/>
        <v>-25525</v>
      </c>
      <c r="I1609" s="26">
        <f t="shared" si="114"/>
        <v>5.514018691588785</v>
      </c>
      <c r="K1609" s="104">
        <v>535</v>
      </c>
    </row>
    <row r="1610" spans="1:11" ht="12.75">
      <c r="A1610" s="16"/>
      <c r="B1610" s="65">
        <v>150</v>
      </c>
      <c r="C1610" s="1" t="s">
        <v>760</v>
      </c>
      <c r="D1610" s="16" t="s">
        <v>630</v>
      </c>
      <c r="E1610" s="1" t="s">
        <v>124</v>
      </c>
      <c r="F1610" s="31" t="s">
        <v>668</v>
      </c>
      <c r="G1610" s="31" t="s">
        <v>158</v>
      </c>
      <c r="H1610" s="6">
        <f t="shared" si="116"/>
        <v>-25675</v>
      </c>
      <c r="I1610" s="26">
        <f aca="true" t="shared" si="117" ref="I1610:I1673">+B1610/K1610</f>
        <v>0.2803738317757009</v>
      </c>
      <c r="K1610" s="104">
        <v>535</v>
      </c>
    </row>
    <row r="1611" spans="1:11" ht="12.75">
      <c r="A1611" s="16"/>
      <c r="B1611" s="66">
        <v>750</v>
      </c>
      <c r="C1611" s="16" t="s">
        <v>761</v>
      </c>
      <c r="D1611" s="16" t="s">
        <v>630</v>
      </c>
      <c r="E1611" s="1" t="s">
        <v>124</v>
      </c>
      <c r="F1611" s="31" t="s">
        <v>762</v>
      </c>
      <c r="G1611" s="31" t="s">
        <v>158</v>
      </c>
      <c r="H1611" s="6">
        <f t="shared" si="116"/>
        <v>-26425</v>
      </c>
      <c r="I1611" s="26">
        <f t="shared" si="117"/>
        <v>1.4018691588785046</v>
      </c>
      <c r="K1611" s="104">
        <v>535</v>
      </c>
    </row>
    <row r="1612" spans="1:11" ht="12.75">
      <c r="A1612" s="16"/>
      <c r="B1612" s="65">
        <v>50</v>
      </c>
      <c r="C1612" s="1" t="s">
        <v>612</v>
      </c>
      <c r="D1612" s="16" t="s">
        <v>630</v>
      </c>
      <c r="E1612" s="1" t="s">
        <v>124</v>
      </c>
      <c r="F1612" s="31" t="s">
        <v>668</v>
      </c>
      <c r="G1612" s="31" t="s">
        <v>158</v>
      </c>
      <c r="H1612" s="6">
        <f t="shared" si="116"/>
        <v>-26475</v>
      </c>
      <c r="I1612" s="26">
        <f t="shared" si="117"/>
        <v>0.09345794392523364</v>
      </c>
      <c r="K1612" s="104">
        <v>535</v>
      </c>
    </row>
    <row r="1613" spans="1:11" ht="12.75">
      <c r="A1613" s="16"/>
      <c r="B1613" s="65">
        <v>100</v>
      </c>
      <c r="C1613" s="1" t="s">
        <v>763</v>
      </c>
      <c r="D1613" s="16" t="s">
        <v>630</v>
      </c>
      <c r="E1613" s="1" t="s">
        <v>124</v>
      </c>
      <c r="F1613" s="31" t="s">
        <v>668</v>
      </c>
      <c r="G1613" s="31" t="s">
        <v>218</v>
      </c>
      <c r="H1613" s="6">
        <f t="shared" si="116"/>
        <v>-26575</v>
      </c>
      <c r="I1613" s="26">
        <f t="shared" si="117"/>
        <v>0.18691588785046728</v>
      </c>
      <c r="K1613" s="104">
        <v>535</v>
      </c>
    </row>
    <row r="1614" spans="1:11" ht="12.75">
      <c r="A1614" s="16"/>
      <c r="B1614" s="65">
        <v>1175</v>
      </c>
      <c r="C1614" s="1" t="s">
        <v>612</v>
      </c>
      <c r="D1614" s="16" t="s">
        <v>630</v>
      </c>
      <c r="E1614" s="1" t="s">
        <v>124</v>
      </c>
      <c r="F1614" s="31" t="s">
        <v>764</v>
      </c>
      <c r="G1614" s="31" t="s">
        <v>142</v>
      </c>
      <c r="H1614" s="6">
        <f t="shared" si="116"/>
        <v>-27750</v>
      </c>
      <c r="I1614" s="26">
        <f t="shared" si="117"/>
        <v>2.196261682242991</v>
      </c>
      <c r="K1614" s="104">
        <v>535</v>
      </c>
    </row>
    <row r="1615" spans="1:11" ht="12.75">
      <c r="A1615" s="16"/>
      <c r="B1615" s="65">
        <v>275</v>
      </c>
      <c r="C1615" s="1" t="s">
        <v>612</v>
      </c>
      <c r="D1615" s="16" t="s">
        <v>630</v>
      </c>
      <c r="E1615" s="1" t="s">
        <v>124</v>
      </c>
      <c r="F1615" s="31" t="s">
        <v>668</v>
      </c>
      <c r="G1615" s="31" t="s">
        <v>142</v>
      </c>
      <c r="H1615" s="6">
        <f t="shared" si="116"/>
        <v>-28025</v>
      </c>
      <c r="I1615" s="26">
        <f t="shared" si="117"/>
        <v>0.514018691588785</v>
      </c>
      <c r="K1615" s="104">
        <v>535</v>
      </c>
    </row>
    <row r="1616" spans="1:11" ht="12.75">
      <c r="A1616" s="16"/>
      <c r="B1616" s="65">
        <v>1000</v>
      </c>
      <c r="C1616" s="1" t="s">
        <v>765</v>
      </c>
      <c r="D1616" s="16" t="s">
        <v>630</v>
      </c>
      <c r="E1616" s="1" t="s">
        <v>124</v>
      </c>
      <c r="F1616" s="31" t="s">
        <v>766</v>
      </c>
      <c r="G1616" s="31" t="s">
        <v>142</v>
      </c>
      <c r="H1616" s="6">
        <f t="shared" si="116"/>
        <v>-29025</v>
      </c>
      <c r="I1616" s="26">
        <f t="shared" si="117"/>
        <v>1.8691588785046729</v>
      </c>
      <c r="K1616" s="104">
        <v>535</v>
      </c>
    </row>
    <row r="1617" spans="1:11" ht="12.75">
      <c r="A1617" s="16"/>
      <c r="B1617" s="65">
        <v>2070</v>
      </c>
      <c r="C1617" s="1" t="s">
        <v>612</v>
      </c>
      <c r="D1617" s="16" t="s">
        <v>630</v>
      </c>
      <c r="E1617" s="1" t="s">
        <v>124</v>
      </c>
      <c r="F1617" s="31" t="s">
        <v>767</v>
      </c>
      <c r="G1617" s="31" t="s">
        <v>164</v>
      </c>
      <c r="H1617" s="6">
        <f t="shared" si="116"/>
        <v>-31095</v>
      </c>
      <c r="I1617" s="26">
        <f t="shared" si="117"/>
        <v>3.869158878504673</v>
      </c>
      <c r="K1617" s="104">
        <v>535</v>
      </c>
    </row>
    <row r="1618" spans="1:11" ht="12.75">
      <c r="A1618" s="16"/>
      <c r="B1618" s="65">
        <v>1000</v>
      </c>
      <c r="C1618" s="1" t="s">
        <v>768</v>
      </c>
      <c r="D1618" s="16" t="s">
        <v>630</v>
      </c>
      <c r="E1618" s="1" t="s">
        <v>124</v>
      </c>
      <c r="F1618" s="31" t="s">
        <v>769</v>
      </c>
      <c r="G1618" s="31" t="s">
        <v>164</v>
      </c>
      <c r="H1618" s="6">
        <f t="shared" si="116"/>
        <v>-32095</v>
      </c>
      <c r="I1618" s="26">
        <f t="shared" si="117"/>
        <v>1.8691588785046729</v>
      </c>
      <c r="K1618" s="104">
        <v>535</v>
      </c>
    </row>
    <row r="1619" spans="1:11" ht="12.75">
      <c r="A1619" s="16"/>
      <c r="B1619" s="65">
        <v>2000</v>
      </c>
      <c r="C1619" s="1" t="s">
        <v>770</v>
      </c>
      <c r="D1619" s="16" t="s">
        <v>630</v>
      </c>
      <c r="E1619" s="1" t="s">
        <v>124</v>
      </c>
      <c r="F1619" s="31" t="s">
        <v>771</v>
      </c>
      <c r="G1619" s="31" t="s">
        <v>165</v>
      </c>
      <c r="H1619" s="6">
        <f t="shared" si="116"/>
        <v>-34095</v>
      </c>
      <c r="I1619" s="26">
        <f t="shared" si="117"/>
        <v>3.7383177570093458</v>
      </c>
      <c r="K1619" s="104">
        <v>535</v>
      </c>
    </row>
    <row r="1620" spans="1:11" ht="12.75">
      <c r="A1620" s="16"/>
      <c r="B1620" s="65">
        <v>4065</v>
      </c>
      <c r="C1620" s="1" t="s">
        <v>772</v>
      </c>
      <c r="D1620" s="16" t="s">
        <v>630</v>
      </c>
      <c r="E1620" s="1" t="s">
        <v>124</v>
      </c>
      <c r="F1620" s="31" t="s">
        <v>773</v>
      </c>
      <c r="G1620" s="31" t="s">
        <v>165</v>
      </c>
      <c r="H1620" s="6">
        <f t="shared" si="116"/>
        <v>-38160</v>
      </c>
      <c r="I1620" s="26">
        <f t="shared" si="117"/>
        <v>7.598130841121495</v>
      </c>
      <c r="K1620" s="104">
        <v>535</v>
      </c>
    </row>
    <row r="1621" spans="1:11" s="68" customFormat="1" ht="12.75">
      <c r="A1621" s="16"/>
      <c r="B1621" s="82">
        <f>SUM(B1583:B1620)</f>
        <v>38160</v>
      </c>
      <c r="C1621" s="15"/>
      <c r="D1621" s="15"/>
      <c r="E1621" s="15" t="s">
        <v>124</v>
      </c>
      <c r="F1621" s="22"/>
      <c r="G1621" s="22"/>
      <c r="H1621" s="46">
        <v>0</v>
      </c>
      <c r="I1621" s="67">
        <f t="shared" si="117"/>
        <v>71.32710280373831</v>
      </c>
      <c r="K1621" s="104">
        <v>535</v>
      </c>
    </row>
    <row r="1622" spans="1:11" ht="12.75">
      <c r="A1622" s="16"/>
      <c r="B1622" s="65"/>
      <c r="H1622" s="6">
        <f aca="true" t="shared" si="118" ref="H1622:H1633">H1621-B1622</f>
        <v>0</v>
      </c>
      <c r="I1622" s="26">
        <f t="shared" si="117"/>
        <v>0</v>
      </c>
      <c r="K1622" s="104">
        <v>535</v>
      </c>
    </row>
    <row r="1623" spans="1:11" ht="12.75">
      <c r="A1623" s="16"/>
      <c r="B1623" s="65"/>
      <c r="H1623" s="6">
        <f t="shared" si="118"/>
        <v>0</v>
      </c>
      <c r="I1623" s="26">
        <f t="shared" si="117"/>
        <v>0</v>
      </c>
      <c r="K1623" s="104">
        <v>535</v>
      </c>
    </row>
    <row r="1624" spans="1:11" ht="12.75">
      <c r="A1624" s="16"/>
      <c r="B1624" s="65"/>
      <c r="H1624" s="6">
        <f t="shared" si="118"/>
        <v>0</v>
      </c>
      <c r="I1624" s="26">
        <f t="shared" si="117"/>
        <v>0</v>
      </c>
      <c r="K1624" s="104">
        <v>535</v>
      </c>
    </row>
    <row r="1625" spans="1:11" ht="12.75">
      <c r="A1625" s="16"/>
      <c r="B1625" s="65">
        <v>2500</v>
      </c>
      <c r="C1625" s="1" t="s">
        <v>774</v>
      </c>
      <c r="D1625" s="16" t="s">
        <v>630</v>
      </c>
      <c r="E1625" s="1" t="s">
        <v>235</v>
      </c>
      <c r="F1625" s="31" t="s">
        <v>775</v>
      </c>
      <c r="G1625" s="31" t="s">
        <v>122</v>
      </c>
      <c r="H1625" s="6">
        <f t="shared" si="118"/>
        <v>-2500</v>
      </c>
      <c r="I1625" s="26">
        <f t="shared" si="117"/>
        <v>4.672897196261682</v>
      </c>
      <c r="K1625" s="104">
        <v>535</v>
      </c>
    </row>
    <row r="1626" spans="1:11" ht="12.75">
      <c r="A1626" s="16"/>
      <c r="B1626" s="65">
        <v>8500</v>
      </c>
      <c r="C1626" s="1" t="s">
        <v>776</v>
      </c>
      <c r="D1626" s="16" t="s">
        <v>630</v>
      </c>
      <c r="E1626" s="1" t="s">
        <v>235</v>
      </c>
      <c r="F1626" s="31" t="s">
        <v>777</v>
      </c>
      <c r="G1626" s="31" t="s">
        <v>215</v>
      </c>
      <c r="H1626" s="6">
        <f t="shared" si="118"/>
        <v>-11000</v>
      </c>
      <c r="I1626" s="26">
        <f t="shared" si="117"/>
        <v>15.88785046728972</v>
      </c>
      <c r="K1626" s="104">
        <v>535</v>
      </c>
    </row>
    <row r="1627" spans="1:11" ht="12.75">
      <c r="A1627" s="16"/>
      <c r="B1627" s="65">
        <v>25000</v>
      </c>
      <c r="C1627" s="1" t="s">
        <v>778</v>
      </c>
      <c r="D1627" s="16" t="s">
        <v>630</v>
      </c>
      <c r="E1627" s="1" t="s">
        <v>235</v>
      </c>
      <c r="F1627" s="31" t="s">
        <v>779</v>
      </c>
      <c r="G1627" s="31" t="s">
        <v>256</v>
      </c>
      <c r="H1627" s="6">
        <f t="shared" si="118"/>
        <v>-36000</v>
      </c>
      <c r="I1627" s="26">
        <f t="shared" si="117"/>
        <v>46.728971962616825</v>
      </c>
      <c r="K1627" s="104">
        <v>535</v>
      </c>
    </row>
    <row r="1628" spans="1:11" ht="12.75">
      <c r="A1628" s="16"/>
      <c r="B1628" s="65">
        <v>2000</v>
      </c>
      <c r="C1628" s="1" t="s">
        <v>780</v>
      </c>
      <c r="D1628" s="16" t="s">
        <v>630</v>
      </c>
      <c r="E1628" s="16" t="s">
        <v>235</v>
      </c>
      <c r="F1628" s="31" t="s">
        <v>781</v>
      </c>
      <c r="G1628" s="31" t="s">
        <v>258</v>
      </c>
      <c r="H1628" s="6">
        <f t="shared" si="118"/>
        <v>-38000</v>
      </c>
      <c r="I1628" s="26">
        <f t="shared" si="117"/>
        <v>3.7383177570093458</v>
      </c>
      <c r="K1628" s="104">
        <v>535</v>
      </c>
    </row>
    <row r="1629" spans="1:11" ht="12.75">
      <c r="A1629" s="16"/>
      <c r="B1629" s="65">
        <v>1000</v>
      </c>
      <c r="C1629" s="1" t="s">
        <v>782</v>
      </c>
      <c r="D1629" s="16" t="s">
        <v>630</v>
      </c>
      <c r="E1629" s="1" t="s">
        <v>235</v>
      </c>
      <c r="F1629" s="31" t="s">
        <v>783</v>
      </c>
      <c r="G1629" s="31" t="s">
        <v>122</v>
      </c>
      <c r="H1629" s="6">
        <f t="shared" si="118"/>
        <v>-39000</v>
      </c>
      <c r="I1629" s="26">
        <f t="shared" si="117"/>
        <v>1.8691588785046729</v>
      </c>
      <c r="K1629" s="104">
        <v>535</v>
      </c>
    </row>
    <row r="1630" spans="1:11" ht="12.75">
      <c r="A1630" s="16"/>
      <c r="B1630" s="65">
        <v>4000</v>
      </c>
      <c r="C1630" s="1" t="s">
        <v>784</v>
      </c>
      <c r="D1630" s="16" t="s">
        <v>630</v>
      </c>
      <c r="E1630" s="1" t="s">
        <v>235</v>
      </c>
      <c r="F1630" s="31" t="s">
        <v>785</v>
      </c>
      <c r="G1630" s="31" t="s">
        <v>134</v>
      </c>
      <c r="H1630" s="6">
        <f t="shared" si="118"/>
        <v>-43000</v>
      </c>
      <c r="I1630" s="26">
        <f t="shared" si="117"/>
        <v>7.4766355140186915</v>
      </c>
      <c r="K1630" s="104">
        <v>535</v>
      </c>
    </row>
    <row r="1631" spans="1:11" ht="12.75">
      <c r="A1631" s="16"/>
      <c r="B1631" s="65">
        <v>400</v>
      </c>
      <c r="C1631" s="1" t="s">
        <v>786</v>
      </c>
      <c r="D1631" s="16" t="s">
        <v>630</v>
      </c>
      <c r="E1631" s="1" t="s">
        <v>235</v>
      </c>
      <c r="F1631" s="31" t="s">
        <v>787</v>
      </c>
      <c r="G1631" s="31" t="s">
        <v>134</v>
      </c>
      <c r="H1631" s="6">
        <f t="shared" si="118"/>
        <v>-43400</v>
      </c>
      <c r="I1631" s="26">
        <f t="shared" si="117"/>
        <v>0.7476635514018691</v>
      </c>
      <c r="K1631" s="104">
        <v>535</v>
      </c>
    </row>
    <row r="1632" spans="1:11" ht="12.75">
      <c r="A1632" s="16"/>
      <c r="B1632" s="65">
        <v>1000</v>
      </c>
      <c r="C1632" s="1" t="s">
        <v>788</v>
      </c>
      <c r="D1632" s="16" t="s">
        <v>630</v>
      </c>
      <c r="E1632" s="1" t="s">
        <v>235</v>
      </c>
      <c r="F1632" s="31" t="s">
        <v>789</v>
      </c>
      <c r="G1632" s="31" t="s">
        <v>136</v>
      </c>
      <c r="H1632" s="6">
        <f t="shared" si="118"/>
        <v>-44400</v>
      </c>
      <c r="I1632" s="26">
        <f t="shared" si="117"/>
        <v>1.8691588785046729</v>
      </c>
      <c r="K1632" s="104">
        <v>535</v>
      </c>
    </row>
    <row r="1633" spans="1:11" ht="12.75">
      <c r="A1633" s="16"/>
      <c r="B1633" s="65">
        <v>2500</v>
      </c>
      <c r="C1633" s="1" t="s">
        <v>790</v>
      </c>
      <c r="D1633" s="16" t="s">
        <v>630</v>
      </c>
      <c r="E1633" s="1" t="s">
        <v>235</v>
      </c>
      <c r="F1633" s="31" t="s">
        <v>791</v>
      </c>
      <c r="G1633" s="31" t="s">
        <v>158</v>
      </c>
      <c r="H1633" s="6">
        <f t="shared" si="118"/>
        <v>-46900</v>
      </c>
      <c r="I1633" s="26">
        <f t="shared" si="117"/>
        <v>4.672897196261682</v>
      </c>
      <c r="K1633" s="104">
        <v>535</v>
      </c>
    </row>
    <row r="1634" spans="1:11" s="68" customFormat="1" ht="12.75">
      <c r="A1634" s="16"/>
      <c r="B1634" s="82">
        <f>SUM(B1625:B1633)</f>
        <v>46900</v>
      </c>
      <c r="C1634" s="15"/>
      <c r="D1634" s="15"/>
      <c r="E1634" s="15" t="s">
        <v>235</v>
      </c>
      <c r="F1634" s="22"/>
      <c r="G1634" s="22"/>
      <c r="H1634" s="46">
        <v>0</v>
      </c>
      <c r="I1634" s="67">
        <f t="shared" si="117"/>
        <v>87.66355140186916</v>
      </c>
      <c r="K1634" s="104">
        <v>535</v>
      </c>
    </row>
    <row r="1635" spans="1:11" ht="12.75">
      <c r="A1635" s="16"/>
      <c r="B1635" s="65"/>
      <c r="H1635" s="6">
        <f>H1634-B1635</f>
        <v>0</v>
      </c>
      <c r="I1635" s="26">
        <f t="shared" si="117"/>
        <v>0</v>
      </c>
      <c r="K1635" s="104">
        <v>535</v>
      </c>
    </row>
    <row r="1636" spans="1:11" ht="12.75">
      <c r="A1636" s="16"/>
      <c r="B1636" s="65"/>
      <c r="H1636" s="6">
        <f>H1635-B1636</f>
        <v>0</v>
      </c>
      <c r="I1636" s="26">
        <f t="shared" si="117"/>
        <v>0</v>
      </c>
      <c r="K1636" s="104">
        <v>535</v>
      </c>
    </row>
    <row r="1637" spans="1:11" s="68" customFormat="1" ht="12.75">
      <c r="A1637" s="16"/>
      <c r="B1637" s="82">
        <f>+B1639+B1640</f>
        <v>260000</v>
      </c>
      <c r="C1637" s="63" t="s">
        <v>628</v>
      </c>
      <c r="D1637" s="15"/>
      <c r="E1637" s="15"/>
      <c r="F1637" s="22"/>
      <c r="G1637" s="22"/>
      <c r="H1637" s="46">
        <f>H1636-B1637</f>
        <v>-260000</v>
      </c>
      <c r="I1637" s="67">
        <f t="shared" si="117"/>
        <v>485.98130841121497</v>
      </c>
      <c r="K1637" s="104">
        <v>535</v>
      </c>
    </row>
    <row r="1638" spans="1:11" ht="12.75">
      <c r="A1638" s="16"/>
      <c r="B1638" s="65"/>
      <c r="H1638" s="6">
        <v>0</v>
      </c>
      <c r="I1638" s="26">
        <f t="shared" si="117"/>
        <v>0</v>
      </c>
      <c r="K1638" s="104">
        <v>535</v>
      </c>
    </row>
    <row r="1639" spans="1:11" ht="12.75">
      <c r="A1639" s="16"/>
      <c r="B1639" s="65">
        <v>80000</v>
      </c>
      <c r="C1639" s="1" t="s">
        <v>792</v>
      </c>
      <c r="D1639" s="1" t="s">
        <v>630</v>
      </c>
      <c r="F1639" s="31" t="s">
        <v>482</v>
      </c>
      <c r="G1639" s="80" t="s">
        <v>484</v>
      </c>
      <c r="H1639" s="6">
        <f>H1638-B1639</f>
        <v>-80000</v>
      </c>
      <c r="I1639" s="26">
        <f t="shared" si="117"/>
        <v>149.53271028037383</v>
      </c>
      <c r="K1639" s="104">
        <v>535</v>
      </c>
    </row>
    <row r="1640" spans="1:11" ht="12.75">
      <c r="A1640" s="16"/>
      <c r="B1640" s="65">
        <v>180000</v>
      </c>
      <c r="C1640" s="81" t="s">
        <v>793</v>
      </c>
      <c r="D1640" s="81" t="s">
        <v>630</v>
      </c>
      <c r="E1640" s="81"/>
      <c r="F1640" s="80" t="s">
        <v>482</v>
      </c>
      <c r="G1640" s="80" t="s">
        <v>484</v>
      </c>
      <c r="H1640" s="6">
        <f>H1639-B1640</f>
        <v>-260000</v>
      </c>
      <c r="I1640" s="26">
        <f t="shared" si="117"/>
        <v>336.4485981308411</v>
      </c>
      <c r="K1640" s="104">
        <v>535</v>
      </c>
    </row>
    <row r="1641" spans="1:11" ht="12.75">
      <c r="A1641" s="16"/>
      <c r="H1641" s="6">
        <v>0</v>
      </c>
      <c r="I1641" s="26">
        <f t="shared" si="117"/>
        <v>0</v>
      </c>
      <c r="K1641" s="104">
        <v>535</v>
      </c>
    </row>
    <row r="1642" spans="1:11" ht="12.75">
      <c r="A1642" s="16"/>
      <c r="H1642" s="6">
        <f aca="true" t="shared" si="119" ref="H1642:H1647">H1641-B1642</f>
        <v>0</v>
      </c>
      <c r="I1642" s="26">
        <f t="shared" si="117"/>
        <v>0</v>
      </c>
      <c r="K1642" s="104">
        <v>535</v>
      </c>
    </row>
    <row r="1643" spans="1:11" ht="12.75">
      <c r="A1643" s="16"/>
      <c r="H1643" s="6">
        <f t="shared" si="119"/>
        <v>0</v>
      </c>
      <c r="I1643" s="26">
        <f t="shared" si="117"/>
        <v>0</v>
      </c>
      <c r="K1643" s="104">
        <v>535</v>
      </c>
    </row>
    <row r="1644" spans="1:11" ht="12.75">
      <c r="A1644" s="16"/>
      <c r="H1644" s="6">
        <f t="shared" si="119"/>
        <v>0</v>
      </c>
      <c r="I1644" s="26">
        <f t="shared" si="117"/>
        <v>0</v>
      </c>
      <c r="K1644" s="104">
        <v>535</v>
      </c>
    </row>
    <row r="1645" spans="1:11" ht="12.75">
      <c r="A1645" s="16"/>
      <c r="H1645" s="6">
        <f t="shared" si="119"/>
        <v>0</v>
      </c>
      <c r="I1645" s="26">
        <f t="shared" si="117"/>
        <v>0</v>
      </c>
      <c r="K1645" s="104">
        <v>535</v>
      </c>
    </row>
    <row r="1646" spans="1:11" ht="12.75">
      <c r="A1646" s="16"/>
      <c r="H1646" s="6">
        <f t="shared" si="119"/>
        <v>0</v>
      </c>
      <c r="I1646" s="26">
        <f t="shared" si="117"/>
        <v>0</v>
      </c>
      <c r="K1646" s="104">
        <v>535</v>
      </c>
    </row>
    <row r="1647" spans="1:11" s="72" customFormat="1" ht="13.5" thickBot="1">
      <c r="A1647" s="58"/>
      <c r="B1647" s="259">
        <f>+B1655+B1660</f>
        <v>149533</v>
      </c>
      <c r="C1647" s="69"/>
      <c r="D1647" s="78" t="s">
        <v>794</v>
      </c>
      <c r="E1647" s="69"/>
      <c r="F1647" s="70"/>
      <c r="G1647" s="60"/>
      <c r="H1647" s="61">
        <f t="shared" si="119"/>
        <v>-149533</v>
      </c>
      <c r="I1647" s="71">
        <f t="shared" si="117"/>
        <v>279.5009345794393</v>
      </c>
      <c r="K1647" s="104">
        <v>535</v>
      </c>
    </row>
    <row r="1648" spans="1:11" ht="12.75">
      <c r="A1648" s="16"/>
      <c r="B1648" s="161"/>
      <c r="C1648" s="16"/>
      <c r="D1648" s="16"/>
      <c r="E1648" s="16"/>
      <c r="G1648" s="34"/>
      <c r="H1648" s="6">
        <v>0</v>
      </c>
      <c r="I1648" s="26">
        <f t="shared" si="117"/>
        <v>0</v>
      </c>
      <c r="K1648" s="104">
        <v>535</v>
      </c>
    </row>
    <row r="1649" spans="1:11" ht="12.75">
      <c r="A1649" s="16"/>
      <c r="B1649" s="11"/>
      <c r="C1649" s="16"/>
      <c r="D1649" s="16"/>
      <c r="H1649" s="6">
        <f aca="true" t="shared" si="120" ref="H1649:H1654">H1648-B1649</f>
        <v>0</v>
      </c>
      <c r="I1649" s="26">
        <f t="shared" si="117"/>
        <v>0</v>
      </c>
      <c r="K1649" s="104">
        <v>535</v>
      </c>
    </row>
    <row r="1650" spans="1:11" ht="12.75">
      <c r="A1650" s="16"/>
      <c r="B1650" s="11">
        <v>1000</v>
      </c>
      <c r="C1650" s="1" t="s">
        <v>15</v>
      </c>
      <c r="D1650" s="1" t="s">
        <v>794</v>
      </c>
      <c r="E1650" s="1" t="s">
        <v>28</v>
      </c>
      <c r="F1650" s="31" t="s">
        <v>795</v>
      </c>
      <c r="G1650" s="31" t="s">
        <v>152</v>
      </c>
      <c r="H1650" s="6">
        <f t="shared" si="120"/>
        <v>-1000</v>
      </c>
      <c r="I1650" s="26">
        <f t="shared" si="117"/>
        <v>1.8691588785046729</v>
      </c>
      <c r="K1650" s="104">
        <v>535</v>
      </c>
    </row>
    <row r="1651" spans="1:11" ht="12.75">
      <c r="A1651" s="16"/>
      <c r="B1651" s="11">
        <v>4100</v>
      </c>
      <c r="C1651" s="16" t="s">
        <v>443</v>
      </c>
      <c r="D1651" s="1" t="s">
        <v>794</v>
      </c>
      <c r="E1651" s="1" t="s">
        <v>28</v>
      </c>
      <c r="F1651" s="31" t="s">
        <v>796</v>
      </c>
      <c r="G1651" s="31" t="s">
        <v>140</v>
      </c>
      <c r="H1651" s="6">
        <f t="shared" si="120"/>
        <v>-5100</v>
      </c>
      <c r="I1651" s="26">
        <f t="shared" si="117"/>
        <v>7.663551401869159</v>
      </c>
      <c r="K1651" s="104">
        <v>535</v>
      </c>
    </row>
    <row r="1652" spans="1:11" ht="12.75">
      <c r="A1652" s="16"/>
      <c r="B1652" s="11">
        <v>400</v>
      </c>
      <c r="C1652" s="1" t="s">
        <v>15</v>
      </c>
      <c r="D1652" s="1" t="s">
        <v>794</v>
      </c>
      <c r="E1652" s="1" t="s">
        <v>28</v>
      </c>
      <c r="F1652" s="31" t="s">
        <v>797</v>
      </c>
      <c r="G1652" s="31" t="s">
        <v>140</v>
      </c>
      <c r="H1652" s="6">
        <f t="shared" si="120"/>
        <v>-5500</v>
      </c>
      <c r="I1652" s="26">
        <f t="shared" si="117"/>
        <v>0.7476635514018691</v>
      </c>
      <c r="K1652" s="104">
        <v>535</v>
      </c>
    </row>
    <row r="1653" spans="1:11" ht="12.75">
      <c r="A1653" s="16"/>
      <c r="B1653" s="11">
        <v>2400</v>
      </c>
      <c r="C1653" s="16" t="s">
        <v>798</v>
      </c>
      <c r="D1653" s="1" t="s">
        <v>794</v>
      </c>
      <c r="E1653" s="16" t="s">
        <v>28</v>
      </c>
      <c r="F1653" s="31" t="s">
        <v>797</v>
      </c>
      <c r="G1653" s="31" t="s">
        <v>140</v>
      </c>
      <c r="H1653" s="6">
        <f t="shared" si="120"/>
        <v>-7900</v>
      </c>
      <c r="I1653" s="26">
        <f t="shared" si="117"/>
        <v>4.485981308411215</v>
      </c>
      <c r="K1653" s="104">
        <v>535</v>
      </c>
    </row>
    <row r="1654" spans="1:11" ht="12.75">
      <c r="A1654" s="16"/>
      <c r="B1654" s="11">
        <v>83333</v>
      </c>
      <c r="C1654" s="1" t="s">
        <v>15</v>
      </c>
      <c r="D1654" s="1" t="s">
        <v>794</v>
      </c>
      <c r="E1654" s="1" t="s">
        <v>28</v>
      </c>
      <c r="F1654" s="34" t="s">
        <v>799</v>
      </c>
      <c r="G1654" s="31" t="s">
        <v>165</v>
      </c>
      <c r="H1654" s="6">
        <f t="shared" si="120"/>
        <v>-91233</v>
      </c>
      <c r="I1654" s="26">
        <f t="shared" si="117"/>
        <v>155.76261682242992</v>
      </c>
      <c r="K1654" s="104">
        <v>535</v>
      </c>
    </row>
    <row r="1655" spans="1:11" s="68" customFormat="1" ht="12.75">
      <c r="A1655" s="16"/>
      <c r="B1655" s="111">
        <f>SUM(B1650:B1654)</f>
        <v>91233</v>
      </c>
      <c r="C1655" s="15"/>
      <c r="D1655" s="15" t="s">
        <v>794</v>
      </c>
      <c r="E1655" s="15"/>
      <c r="F1655" s="22"/>
      <c r="G1655" s="22"/>
      <c r="H1655" s="46">
        <v>0</v>
      </c>
      <c r="I1655" s="67">
        <f t="shared" si="117"/>
        <v>170.52897196261682</v>
      </c>
      <c r="K1655" s="104">
        <v>535</v>
      </c>
    </row>
    <row r="1656" spans="1:11" ht="12.75">
      <c r="A1656" s="16"/>
      <c r="B1656" s="11"/>
      <c r="F1656" s="34"/>
      <c r="H1656" s="6">
        <f>H1655-B1656</f>
        <v>0</v>
      </c>
      <c r="I1656" s="26">
        <f t="shared" si="117"/>
        <v>0</v>
      </c>
      <c r="K1656" s="104">
        <v>535</v>
      </c>
    </row>
    <row r="1657" spans="1:11" ht="12.75">
      <c r="A1657" s="16"/>
      <c r="B1657" s="11"/>
      <c r="F1657" s="34"/>
      <c r="H1657" s="6">
        <f>H1656-B1657</f>
        <v>0</v>
      </c>
      <c r="I1657" s="26">
        <f t="shared" si="117"/>
        <v>0</v>
      </c>
      <c r="K1657" s="104">
        <v>535</v>
      </c>
    </row>
    <row r="1658" spans="1:11" ht="12.75">
      <c r="A1658" s="16"/>
      <c r="B1658" s="11">
        <v>24700</v>
      </c>
      <c r="C1658" s="1" t="s">
        <v>800</v>
      </c>
      <c r="D1658" s="1" t="s">
        <v>794</v>
      </c>
      <c r="E1658" s="1" t="s">
        <v>801</v>
      </c>
      <c r="F1658" s="31" t="s">
        <v>802</v>
      </c>
      <c r="G1658" s="31" t="s">
        <v>218</v>
      </c>
      <c r="H1658" s="6">
        <f>H1657-B1658</f>
        <v>-24700</v>
      </c>
      <c r="I1658" s="26">
        <f t="shared" si="117"/>
        <v>46.16822429906542</v>
      </c>
      <c r="K1658" s="104">
        <v>535</v>
      </c>
    </row>
    <row r="1659" spans="1:11" ht="12.75">
      <c r="A1659" s="16"/>
      <c r="B1659" s="11">
        <v>33600</v>
      </c>
      <c r="C1659" s="1" t="s">
        <v>800</v>
      </c>
      <c r="D1659" s="1" t="s">
        <v>794</v>
      </c>
      <c r="E1659" s="1" t="s">
        <v>803</v>
      </c>
      <c r="F1659" s="31" t="s">
        <v>804</v>
      </c>
      <c r="G1659" s="31" t="s">
        <v>218</v>
      </c>
      <c r="H1659" s="6">
        <f>H1658-B1659</f>
        <v>-58300</v>
      </c>
      <c r="I1659" s="26">
        <f t="shared" si="117"/>
        <v>62.80373831775701</v>
      </c>
      <c r="K1659" s="104">
        <v>535</v>
      </c>
    </row>
    <row r="1660" spans="1:11" s="68" customFormat="1" ht="12.75">
      <c r="A1660" s="16"/>
      <c r="B1660" s="111">
        <f>SUM(B1658:B1659)</f>
        <v>58300</v>
      </c>
      <c r="C1660" s="15" t="s">
        <v>800</v>
      </c>
      <c r="D1660" s="15"/>
      <c r="E1660" s="15"/>
      <c r="F1660" s="22"/>
      <c r="G1660" s="22"/>
      <c r="H1660" s="46">
        <v>0</v>
      </c>
      <c r="I1660" s="67">
        <f t="shared" si="117"/>
        <v>108.97196261682242</v>
      </c>
      <c r="K1660" s="104">
        <v>535</v>
      </c>
    </row>
    <row r="1661" spans="1:11" ht="12.75">
      <c r="A1661" s="16"/>
      <c r="F1661" s="34"/>
      <c r="H1661" s="6">
        <f>H1660-B1661</f>
        <v>0</v>
      </c>
      <c r="I1661" s="26">
        <f t="shared" si="117"/>
        <v>0</v>
      </c>
      <c r="K1661" s="104">
        <v>535</v>
      </c>
    </row>
    <row r="1662" spans="1:11" ht="12.75">
      <c r="A1662" s="16"/>
      <c r="H1662" s="6">
        <f>H1661-B1662</f>
        <v>0</v>
      </c>
      <c r="I1662" s="26">
        <f t="shared" si="117"/>
        <v>0</v>
      </c>
      <c r="K1662" s="104">
        <v>535</v>
      </c>
    </row>
    <row r="1663" spans="1:11" ht="12.75">
      <c r="A1663" s="16"/>
      <c r="H1663" s="6">
        <f>H1662-B1663</f>
        <v>0</v>
      </c>
      <c r="I1663" s="26">
        <f t="shared" si="117"/>
        <v>0</v>
      </c>
      <c r="K1663" s="104">
        <v>535</v>
      </c>
    </row>
    <row r="1664" spans="1:11" s="72" customFormat="1" ht="13.5" thickBot="1">
      <c r="A1664" s="58"/>
      <c r="B1664" s="77">
        <f>+B1720+B1748+B1756</f>
        <v>1542400</v>
      </c>
      <c r="C1664" s="69"/>
      <c r="D1664" s="78" t="s">
        <v>805</v>
      </c>
      <c r="E1664" s="69"/>
      <c r="F1664" s="70"/>
      <c r="G1664" s="70"/>
      <c r="H1664" s="61">
        <f>H1663-B1664</f>
        <v>-1542400</v>
      </c>
      <c r="I1664" s="71">
        <f t="shared" si="117"/>
        <v>2882.9906542056074</v>
      </c>
      <c r="K1664" s="104">
        <v>535</v>
      </c>
    </row>
    <row r="1665" spans="1:11" ht="12.75">
      <c r="A1665" s="16"/>
      <c r="H1665" s="6">
        <v>0</v>
      </c>
      <c r="I1665" s="26">
        <f t="shared" si="117"/>
        <v>0</v>
      </c>
      <c r="K1665" s="104">
        <v>535</v>
      </c>
    </row>
    <row r="1666" spans="1:11" ht="12.75">
      <c r="A1666" s="16"/>
      <c r="H1666" s="6">
        <f aca="true" t="shared" si="121" ref="H1666:H1697">H1665-B1666</f>
        <v>0</v>
      </c>
      <c r="I1666" s="26">
        <f t="shared" si="117"/>
        <v>0</v>
      </c>
      <c r="K1666" s="104">
        <v>535</v>
      </c>
    </row>
    <row r="1667" spans="1:11" ht="12.75">
      <c r="A1667" s="16"/>
      <c r="H1667" s="6">
        <f t="shared" si="121"/>
        <v>0</v>
      </c>
      <c r="I1667" s="26">
        <f t="shared" si="117"/>
        <v>0</v>
      </c>
      <c r="K1667" s="104">
        <v>535</v>
      </c>
    </row>
    <row r="1668" spans="1:11" ht="12.75">
      <c r="A1668" s="16"/>
      <c r="B1668" s="251">
        <v>4000</v>
      </c>
      <c r="C1668" s="16" t="s">
        <v>31</v>
      </c>
      <c r="D1668" s="16" t="s">
        <v>806</v>
      </c>
      <c r="E1668" s="16" t="s">
        <v>807</v>
      </c>
      <c r="F1668" s="31" t="s">
        <v>808</v>
      </c>
      <c r="G1668" s="34" t="s">
        <v>45</v>
      </c>
      <c r="H1668" s="6">
        <f t="shared" si="121"/>
        <v>-4000</v>
      </c>
      <c r="I1668" s="26">
        <f t="shared" si="117"/>
        <v>7.4766355140186915</v>
      </c>
      <c r="K1668" s="104">
        <v>535</v>
      </c>
    </row>
    <row r="1669" spans="1:11" ht="12.75">
      <c r="A1669" s="16"/>
      <c r="B1669" s="251">
        <v>2500</v>
      </c>
      <c r="C1669" s="16" t="s">
        <v>31</v>
      </c>
      <c r="D1669" s="16" t="s">
        <v>806</v>
      </c>
      <c r="E1669" s="1" t="s">
        <v>809</v>
      </c>
      <c r="F1669" s="31" t="s">
        <v>810</v>
      </c>
      <c r="G1669" s="31" t="s">
        <v>45</v>
      </c>
      <c r="H1669" s="6">
        <f t="shared" si="121"/>
        <v>-6500</v>
      </c>
      <c r="I1669" s="26">
        <f t="shared" si="117"/>
        <v>4.672897196261682</v>
      </c>
      <c r="K1669" s="104">
        <v>535</v>
      </c>
    </row>
    <row r="1670" spans="1:11" ht="12.75">
      <c r="A1670" s="16"/>
      <c r="B1670" s="257">
        <v>5000</v>
      </c>
      <c r="C1670" s="16" t="s">
        <v>31</v>
      </c>
      <c r="D1670" s="42" t="s">
        <v>806</v>
      </c>
      <c r="E1670" s="42" t="s">
        <v>809</v>
      </c>
      <c r="F1670" s="31" t="s">
        <v>811</v>
      </c>
      <c r="G1670" s="31" t="s">
        <v>35</v>
      </c>
      <c r="H1670" s="6">
        <f t="shared" si="121"/>
        <v>-11500</v>
      </c>
      <c r="I1670" s="26">
        <f t="shared" si="117"/>
        <v>9.345794392523365</v>
      </c>
      <c r="K1670" s="104">
        <v>535</v>
      </c>
    </row>
    <row r="1671" spans="1:11" ht="12.75">
      <c r="A1671" s="16"/>
      <c r="B1671" s="146">
        <v>5000</v>
      </c>
      <c r="C1671" s="16" t="s">
        <v>31</v>
      </c>
      <c r="D1671" s="1" t="s">
        <v>806</v>
      </c>
      <c r="E1671" s="1" t="s">
        <v>809</v>
      </c>
      <c r="F1671" s="31" t="s">
        <v>812</v>
      </c>
      <c r="G1671" s="31" t="s">
        <v>39</v>
      </c>
      <c r="H1671" s="6">
        <f t="shared" si="121"/>
        <v>-16500</v>
      </c>
      <c r="I1671" s="26">
        <f t="shared" si="117"/>
        <v>9.345794392523365</v>
      </c>
      <c r="K1671" s="104">
        <v>535</v>
      </c>
    </row>
    <row r="1672" spans="1:11" ht="12.75">
      <c r="A1672" s="16"/>
      <c r="B1672" s="146">
        <v>10000</v>
      </c>
      <c r="C1672" s="16" t="s">
        <v>31</v>
      </c>
      <c r="D1672" s="1" t="s">
        <v>806</v>
      </c>
      <c r="E1672" s="1" t="s">
        <v>807</v>
      </c>
      <c r="F1672" s="49" t="s">
        <v>813</v>
      </c>
      <c r="G1672" s="31" t="s">
        <v>39</v>
      </c>
      <c r="H1672" s="6">
        <f t="shared" si="121"/>
        <v>-26500</v>
      </c>
      <c r="I1672" s="26">
        <f t="shared" si="117"/>
        <v>18.69158878504673</v>
      </c>
      <c r="K1672" s="104">
        <v>535</v>
      </c>
    </row>
    <row r="1673" spans="1:11" ht="12.75">
      <c r="A1673" s="16"/>
      <c r="B1673" s="146">
        <v>10000</v>
      </c>
      <c r="C1673" s="16" t="s">
        <v>31</v>
      </c>
      <c r="D1673" s="1" t="s">
        <v>806</v>
      </c>
      <c r="E1673" s="1" t="s">
        <v>807</v>
      </c>
      <c r="F1673" s="49" t="s">
        <v>814</v>
      </c>
      <c r="G1673" s="31" t="s">
        <v>47</v>
      </c>
      <c r="H1673" s="6">
        <f t="shared" si="121"/>
        <v>-36500</v>
      </c>
      <c r="I1673" s="26">
        <f t="shared" si="117"/>
        <v>18.69158878504673</v>
      </c>
      <c r="K1673" s="104">
        <v>535</v>
      </c>
    </row>
    <row r="1674" spans="1:11" ht="12.75">
      <c r="A1674" s="16"/>
      <c r="B1674" s="146">
        <v>5000</v>
      </c>
      <c r="C1674" s="16" t="s">
        <v>31</v>
      </c>
      <c r="D1674" s="1" t="s">
        <v>806</v>
      </c>
      <c r="E1674" s="1" t="s">
        <v>809</v>
      </c>
      <c r="F1674" s="31" t="s">
        <v>815</v>
      </c>
      <c r="G1674" s="31" t="s">
        <v>47</v>
      </c>
      <c r="H1674" s="6">
        <f t="shared" si="121"/>
        <v>-41500</v>
      </c>
      <c r="I1674" s="26">
        <f aca="true" t="shared" si="122" ref="I1674:I1737">+B1674/K1674</f>
        <v>9.345794392523365</v>
      </c>
      <c r="K1674" s="104">
        <v>535</v>
      </c>
    </row>
    <row r="1675" spans="1:11" ht="12.75">
      <c r="A1675" s="16"/>
      <c r="B1675" s="146">
        <v>15000</v>
      </c>
      <c r="C1675" s="16" t="s">
        <v>31</v>
      </c>
      <c r="D1675" s="1" t="s">
        <v>806</v>
      </c>
      <c r="E1675" s="1" t="s">
        <v>807</v>
      </c>
      <c r="F1675" s="49" t="s">
        <v>816</v>
      </c>
      <c r="G1675" s="31" t="s">
        <v>53</v>
      </c>
      <c r="H1675" s="6">
        <f t="shared" si="121"/>
        <v>-56500</v>
      </c>
      <c r="I1675" s="26">
        <f t="shared" si="122"/>
        <v>28.037383177570092</v>
      </c>
      <c r="K1675" s="104">
        <v>535</v>
      </c>
    </row>
    <row r="1676" spans="1:11" ht="12.75">
      <c r="A1676" s="16"/>
      <c r="B1676" s="146">
        <v>5000</v>
      </c>
      <c r="C1676" s="16" t="s">
        <v>31</v>
      </c>
      <c r="D1676" s="1" t="s">
        <v>806</v>
      </c>
      <c r="E1676" s="1" t="s">
        <v>809</v>
      </c>
      <c r="F1676" s="31" t="s">
        <v>817</v>
      </c>
      <c r="G1676" s="31" t="s">
        <v>53</v>
      </c>
      <c r="H1676" s="6">
        <f t="shared" si="121"/>
        <v>-61500</v>
      </c>
      <c r="I1676" s="26">
        <f t="shared" si="122"/>
        <v>9.345794392523365</v>
      </c>
      <c r="K1676" s="104">
        <v>535</v>
      </c>
    </row>
    <row r="1677" spans="1:11" ht="12.75">
      <c r="A1677" s="16"/>
      <c r="B1677" s="146">
        <v>5000</v>
      </c>
      <c r="C1677" s="16" t="s">
        <v>31</v>
      </c>
      <c r="D1677" s="1" t="s">
        <v>806</v>
      </c>
      <c r="E1677" s="1" t="s">
        <v>809</v>
      </c>
      <c r="F1677" s="49" t="s">
        <v>818</v>
      </c>
      <c r="G1677" s="31" t="s">
        <v>122</v>
      </c>
      <c r="H1677" s="6">
        <f t="shared" si="121"/>
        <v>-66500</v>
      </c>
      <c r="I1677" s="26">
        <f t="shared" si="122"/>
        <v>9.345794392523365</v>
      </c>
      <c r="K1677" s="104">
        <v>535</v>
      </c>
    </row>
    <row r="1678" spans="1:11" ht="12.75">
      <c r="A1678" s="16"/>
      <c r="B1678" s="146">
        <v>5000</v>
      </c>
      <c r="C1678" s="16" t="s">
        <v>31</v>
      </c>
      <c r="D1678" s="1" t="s">
        <v>806</v>
      </c>
      <c r="E1678" s="1" t="s">
        <v>809</v>
      </c>
      <c r="F1678" s="31" t="s">
        <v>819</v>
      </c>
      <c r="G1678" s="31" t="s">
        <v>134</v>
      </c>
      <c r="H1678" s="6">
        <f t="shared" si="121"/>
        <v>-71500</v>
      </c>
      <c r="I1678" s="26">
        <f t="shared" si="122"/>
        <v>9.345794392523365</v>
      </c>
      <c r="K1678" s="104">
        <v>535</v>
      </c>
    </row>
    <row r="1679" spans="1:11" ht="12.75">
      <c r="A1679" s="16"/>
      <c r="B1679" s="146">
        <v>5000</v>
      </c>
      <c r="C1679" s="16" t="s">
        <v>31</v>
      </c>
      <c r="D1679" s="1" t="s">
        <v>806</v>
      </c>
      <c r="E1679" s="1" t="s">
        <v>809</v>
      </c>
      <c r="F1679" s="31" t="s">
        <v>820</v>
      </c>
      <c r="G1679" s="31" t="s">
        <v>136</v>
      </c>
      <c r="H1679" s="6">
        <f t="shared" si="121"/>
        <v>-76500</v>
      </c>
      <c r="I1679" s="26">
        <f t="shared" si="122"/>
        <v>9.345794392523365</v>
      </c>
      <c r="K1679" s="104">
        <v>535</v>
      </c>
    </row>
    <row r="1680" spans="1:11" ht="12.75">
      <c r="A1680" s="16"/>
      <c r="B1680" s="146">
        <v>10000</v>
      </c>
      <c r="C1680" s="16" t="s">
        <v>31</v>
      </c>
      <c r="D1680" s="1" t="s">
        <v>806</v>
      </c>
      <c r="E1680" s="1" t="s">
        <v>807</v>
      </c>
      <c r="F1680" s="49" t="s">
        <v>821</v>
      </c>
      <c r="G1680" s="31" t="s">
        <v>152</v>
      </c>
      <c r="H1680" s="6">
        <f t="shared" si="121"/>
        <v>-86500</v>
      </c>
      <c r="I1680" s="26">
        <f t="shared" si="122"/>
        <v>18.69158878504673</v>
      </c>
      <c r="K1680" s="104">
        <v>535</v>
      </c>
    </row>
    <row r="1681" spans="1:11" ht="12.75">
      <c r="A1681" s="16"/>
      <c r="B1681" s="146">
        <v>5000</v>
      </c>
      <c r="C1681" s="16" t="s">
        <v>31</v>
      </c>
      <c r="D1681" s="1" t="s">
        <v>806</v>
      </c>
      <c r="E1681" s="1" t="s">
        <v>809</v>
      </c>
      <c r="F1681" s="31" t="s">
        <v>822</v>
      </c>
      <c r="G1681" s="31" t="s">
        <v>152</v>
      </c>
      <c r="H1681" s="6">
        <f t="shared" si="121"/>
        <v>-91500</v>
      </c>
      <c r="I1681" s="26">
        <f t="shared" si="122"/>
        <v>9.345794392523365</v>
      </c>
      <c r="K1681" s="104">
        <v>535</v>
      </c>
    </row>
    <row r="1682" spans="1:11" ht="12.75">
      <c r="A1682" s="16"/>
      <c r="B1682" s="146">
        <v>5000</v>
      </c>
      <c r="C1682" s="16" t="s">
        <v>31</v>
      </c>
      <c r="D1682" s="1" t="s">
        <v>806</v>
      </c>
      <c r="E1682" s="1" t="s">
        <v>809</v>
      </c>
      <c r="F1682" s="55" t="s">
        <v>823</v>
      </c>
      <c r="G1682" s="31" t="s">
        <v>140</v>
      </c>
      <c r="H1682" s="6">
        <f t="shared" si="121"/>
        <v>-96500</v>
      </c>
      <c r="I1682" s="26">
        <f t="shared" si="122"/>
        <v>9.345794392523365</v>
      </c>
      <c r="K1682" s="104">
        <v>535</v>
      </c>
    </row>
    <row r="1683" spans="1:11" ht="12.75">
      <c r="A1683" s="16"/>
      <c r="B1683" s="146">
        <v>10000</v>
      </c>
      <c r="C1683" s="16" t="s">
        <v>31</v>
      </c>
      <c r="D1683" s="1" t="s">
        <v>806</v>
      </c>
      <c r="E1683" s="1" t="s">
        <v>807</v>
      </c>
      <c r="F1683" s="54" t="s">
        <v>824</v>
      </c>
      <c r="G1683" s="31" t="s">
        <v>140</v>
      </c>
      <c r="H1683" s="6">
        <f t="shared" si="121"/>
        <v>-106500</v>
      </c>
      <c r="I1683" s="26">
        <f t="shared" si="122"/>
        <v>18.69158878504673</v>
      </c>
      <c r="K1683" s="104">
        <v>535</v>
      </c>
    </row>
    <row r="1684" spans="1:11" ht="12.75">
      <c r="A1684" s="16"/>
      <c r="B1684" s="258">
        <v>2500</v>
      </c>
      <c r="C1684" s="16" t="s">
        <v>31</v>
      </c>
      <c r="D1684" s="1" t="s">
        <v>806</v>
      </c>
      <c r="E1684" s="1" t="s">
        <v>809</v>
      </c>
      <c r="F1684" s="49" t="s">
        <v>825</v>
      </c>
      <c r="G1684" s="31" t="s">
        <v>248</v>
      </c>
      <c r="H1684" s="6">
        <f t="shared" si="121"/>
        <v>-109000</v>
      </c>
      <c r="I1684" s="26">
        <f t="shared" si="122"/>
        <v>4.672897196261682</v>
      </c>
      <c r="K1684" s="104">
        <v>535</v>
      </c>
    </row>
    <row r="1685" spans="1:11" ht="12.75">
      <c r="A1685" s="16"/>
      <c r="B1685" s="258">
        <v>7000</v>
      </c>
      <c r="C1685" s="16" t="s">
        <v>31</v>
      </c>
      <c r="D1685" s="1" t="s">
        <v>806</v>
      </c>
      <c r="E1685" s="1" t="s">
        <v>807</v>
      </c>
      <c r="F1685" s="49" t="s">
        <v>826</v>
      </c>
      <c r="G1685" s="31" t="s">
        <v>248</v>
      </c>
      <c r="H1685" s="6">
        <f t="shared" si="121"/>
        <v>-116000</v>
      </c>
      <c r="I1685" s="26">
        <f t="shared" si="122"/>
        <v>13.08411214953271</v>
      </c>
      <c r="K1685" s="104">
        <v>535</v>
      </c>
    </row>
    <row r="1686" spans="1:11" ht="12.75">
      <c r="A1686" s="16"/>
      <c r="B1686" s="146">
        <v>10000</v>
      </c>
      <c r="C1686" s="16" t="s">
        <v>31</v>
      </c>
      <c r="D1686" s="1" t="s">
        <v>806</v>
      </c>
      <c r="E1686" s="1" t="s">
        <v>807</v>
      </c>
      <c r="F1686" s="49" t="s">
        <v>827</v>
      </c>
      <c r="G1686" s="31" t="s">
        <v>215</v>
      </c>
      <c r="H1686" s="6">
        <f t="shared" si="121"/>
        <v>-126000</v>
      </c>
      <c r="I1686" s="26">
        <f t="shared" si="122"/>
        <v>18.69158878504673</v>
      </c>
      <c r="K1686" s="104">
        <v>535</v>
      </c>
    </row>
    <row r="1687" spans="1:11" ht="12.75">
      <c r="A1687" s="16"/>
      <c r="B1687" s="146">
        <v>5000</v>
      </c>
      <c r="C1687" s="16" t="s">
        <v>31</v>
      </c>
      <c r="D1687" s="1" t="s">
        <v>806</v>
      </c>
      <c r="E1687" s="1" t="s">
        <v>807</v>
      </c>
      <c r="F1687" s="31" t="s">
        <v>828</v>
      </c>
      <c r="G1687" s="31" t="s">
        <v>175</v>
      </c>
      <c r="H1687" s="6">
        <f t="shared" si="121"/>
        <v>-131000</v>
      </c>
      <c r="I1687" s="26">
        <f t="shared" si="122"/>
        <v>9.345794392523365</v>
      </c>
      <c r="K1687" s="104">
        <v>535</v>
      </c>
    </row>
    <row r="1688" spans="1:11" ht="12.75">
      <c r="A1688" s="16"/>
      <c r="B1688" s="146">
        <v>5000</v>
      </c>
      <c r="C1688" s="16" t="s">
        <v>31</v>
      </c>
      <c r="D1688" s="1" t="s">
        <v>806</v>
      </c>
      <c r="E1688" s="1" t="s">
        <v>809</v>
      </c>
      <c r="F1688" s="31" t="s">
        <v>829</v>
      </c>
      <c r="G1688" s="31" t="s">
        <v>175</v>
      </c>
      <c r="H1688" s="6">
        <f t="shared" si="121"/>
        <v>-136000</v>
      </c>
      <c r="I1688" s="26">
        <f t="shared" si="122"/>
        <v>9.345794392523365</v>
      </c>
      <c r="K1688" s="104">
        <v>535</v>
      </c>
    </row>
    <row r="1689" spans="1:11" ht="12.75">
      <c r="A1689" s="16"/>
      <c r="B1689" s="146">
        <v>8000</v>
      </c>
      <c r="C1689" s="16" t="s">
        <v>31</v>
      </c>
      <c r="D1689" s="1" t="s">
        <v>806</v>
      </c>
      <c r="E1689" s="1" t="s">
        <v>807</v>
      </c>
      <c r="F1689" s="49" t="s">
        <v>830</v>
      </c>
      <c r="G1689" s="31" t="s">
        <v>158</v>
      </c>
      <c r="H1689" s="6">
        <f t="shared" si="121"/>
        <v>-144000</v>
      </c>
      <c r="I1689" s="26">
        <f t="shared" si="122"/>
        <v>14.953271028037383</v>
      </c>
      <c r="K1689" s="104">
        <v>535</v>
      </c>
    </row>
    <row r="1690" spans="1:11" ht="12.75">
      <c r="A1690" s="16"/>
      <c r="B1690" s="252">
        <v>5000</v>
      </c>
      <c r="C1690" s="16" t="s">
        <v>31</v>
      </c>
      <c r="D1690" s="1" t="s">
        <v>806</v>
      </c>
      <c r="E1690" s="1" t="s">
        <v>809</v>
      </c>
      <c r="F1690" s="31" t="s">
        <v>831</v>
      </c>
      <c r="G1690" s="31" t="s">
        <v>218</v>
      </c>
      <c r="H1690" s="6">
        <f t="shared" si="121"/>
        <v>-149000</v>
      </c>
      <c r="I1690" s="26">
        <f t="shared" si="122"/>
        <v>9.345794392523365</v>
      </c>
      <c r="K1690" s="104">
        <v>535</v>
      </c>
    </row>
    <row r="1691" spans="1:11" ht="12.75">
      <c r="A1691" s="16"/>
      <c r="B1691" s="146">
        <v>10000</v>
      </c>
      <c r="C1691" s="16" t="s">
        <v>31</v>
      </c>
      <c r="D1691" s="1" t="s">
        <v>806</v>
      </c>
      <c r="E1691" s="1" t="s">
        <v>807</v>
      </c>
      <c r="F1691" s="49" t="s">
        <v>832</v>
      </c>
      <c r="G1691" s="31" t="s">
        <v>218</v>
      </c>
      <c r="H1691" s="6">
        <f t="shared" si="121"/>
        <v>-159000</v>
      </c>
      <c r="I1691" s="26">
        <f t="shared" si="122"/>
        <v>18.69158878504673</v>
      </c>
      <c r="K1691" s="104">
        <v>535</v>
      </c>
    </row>
    <row r="1692" spans="1:11" ht="12.75">
      <c r="A1692" s="16"/>
      <c r="B1692" s="146">
        <v>5000</v>
      </c>
      <c r="C1692" s="1" t="s">
        <v>31</v>
      </c>
      <c r="D1692" s="1" t="s">
        <v>806</v>
      </c>
      <c r="E1692" s="1" t="s">
        <v>809</v>
      </c>
      <c r="F1692" s="49" t="s">
        <v>833</v>
      </c>
      <c r="G1692" s="31" t="s">
        <v>220</v>
      </c>
      <c r="H1692" s="6">
        <f t="shared" si="121"/>
        <v>-164000</v>
      </c>
      <c r="I1692" s="26">
        <f t="shared" si="122"/>
        <v>9.345794392523365</v>
      </c>
      <c r="K1692" s="104">
        <v>535</v>
      </c>
    </row>
    <row r="1693" spans="1:11" ht="12.75">
      <c r="A1693" s="16"/>
      <c r="B1693" s="146">
        <v>17000</v>
      </c>
      <c r="C1693" s="1" t="s">
        <v>31</v>
      </c>
      <c r="D1693" s="1" t="s">
        <v>806</v>
      </c>
      <c r="E1693" s="1" t="s">
        <v>807</v>
      </c>
      <c r="F1693" s="49" t="s">
        <v>834</v>
      </c>
      <c r="G1693" s="31" t="s">
        <v>220</v>
      </c>
      <c r="H1693" s="6">
        <f t="shared" si="121"/>
        <v>-181000</v>
      </c>
      <c r="I1693" s="26">
        <f t="shared" si="122"/>
        <v>31.77570093457944</v>
      </c>
      <c r="K1693" s="104">
        <v>535</v>
      </c>
    </row>
    <row r="1694" spans="1:11" ht="12.75">
      <c r="A1694" s="16"/>
      <c r="B1694" s="146">
        <v>10000</v>
      </c>
      <c r="C1694" s="1" t="s">
        <v>31</v>
      </c>
      <c r="D1694" s="1" t="s">
        <v>806</v>
      </c>
      <c r="E1694" s="1" t="s">
        <v>809</v>
      </c>
      <c r="F1694" s="49" t="s">
        <v>835</v>
      </c>
      <c r="G1694" s="31" t="s">
        <v>256</v>
      </c>
      <c r="H1694" s="6">
        <f t="shared" si="121"/>
        <v>-191000</v>
      </c>
      <c r="I1694" s="26">
        <f t="shared" si="122"/>
        <v>18.69158878504673</v>
      </c>
      <c r="K1694" s="104">
        <v>535</v>
      </c>
    </row>
    <row r="1695" spans="1:11" ht="12.75">
      <c r="A1695" s="16"/>
      <c r="B1695" s="146">
        <v>10000</v>
      </c>
      <c r="C1695" s="1" t="s">
        <v>31</v>
      </c>
      <c r="D1695" s="1" t="s">
        <v>806</v>
      </c>
      <c r="E1695" s="1" t="s">
        <v>807</v>
      </c>
      <c r="F1695" s="49" t="s">
        <v>836</v>
      </c>
      <c r="G1695" s="31" t="s">
        <v>256</v>
      </c>
      <c r="H1695" s="6">
        <f t="shared" si="121"/>
        <v>-201000</v>
      </c>
      <c r="I1695" s="26">
        <f t="shared" si="122"/>
        <v>18.69158878504673</v>
      </c>
      <c r="K1695" s="104">
        <v>535</v>
      </c>
    </row>
    <row r="1696" spans="1:11" ht="12.75">
      <c r="A1696" s="16"/>
      <c r="B1696" s="251">
        <v>5000</v>
      </c>
      <c r="C1696" s="16" t="s">
        <v>31</v>
      </c>
      <c r="D1696" s="16" t="s">
        <v>806</v>
      </c>
      <c r="E1696" s="16" t="s">
        <v>809</v>
      </c>
      <c r="F1696" s="55" t="s">
        <v>837</v>
      </c>
      <c r="G1696" s="34" t="s">
        <v>258</v>
      </c>
      <c r="H1696" s="6">
        <f t="shared" si="121"/>
        <v>-206000</v>
      </c>
      <c r="I1696" s="26">
        <f t="shared" si="122"/>
        <v>9.345794392523365</v>
      </c>
      <c r="K1696" s="104">
        <v>535</v>
      </c>
    </row>
    <row r="1697" spans="1:11" ht="12.75">
      <c r="A1697" s="16"/>
      <c r="B1697" s="146">
        <v>4000</v>
      </c>
      <c r="C1697" s="1" t="s">
        <v>31</v>
      </c>
      <c r="D1697" s="1" t="s">
        <v>806</v>
      </c>
      <c r="E1697" s="1" t="s">
        <v>807</v>
      </c>
      <c r="F1697" s="55" t="s">
        <v>838</v>
      </c>
      <c r="G1697" s="31" t="s">
        <v>258</v>
      </c>
      <c r="H1697" s="6">
        <f t="shared" si="121"/>
        <v>-210000</v>
      </c>
      <c r="I1697" s="26">
        <f t="shared" si="122"/>
        <v>7.4766355140186915</v>
      </c>
      <c r="K1697" s="104">
        <v>535</v>
      </c>
    </row>
    <row r="1698" spans="1:11" ht="12.75">
      <c r="A1698" s="16"/>
      <c r="B1698" s="146">
        <v>2000</v>
      </c>
      <c r="C1698" s="1" t="s">
        <v>31</v>
      </c>
      <c r="D1698" s="1" t="s">
        <v>806</v>
      </c>
      <c r="E1698" s="1" t="s">
        <v>807</v>
      </c>
      <c r="F1698" s="55" t="s">
        <v>839</v>
      </c>
      <c r="G1698" s="31" t="s">
        <v>270</v>
      </c>
      <c r="H1698" s="6">
        <f aca="true" t="shared" si="123" ref="H1698:H1719">H1697-B1698</f>
        <v>-212000</v>
      </c>
      <c r="I1698" s="26">
        <f t="shared" si="122"/>
        <v>3.7383177570093458</v>
      </c>
      <c r="K1698" s="104">
        <v>535</v>
      </c>
    </row>
    <row r="1699" spans="1:11" ht="12.75">
      <c r="A1699" s="16"/>
      <c r="B1699" s="146">
        <v>10000</v>
      </c>
      <c r="C1699" s="1" t="s">
        <v>31</v>
      </c>
      <c r="D1699" s="1" t="s">
        <v>806</v>
      </c>
      <c r="E1699" s="1" t="s">
        <v>809</v>
      </c>
      <c r="F1699" s="55" t="s">
        <v>840</v>
      </c>
      <c r="G1699" s="31" t="s">
        <v>142</v>
      </c>
      <c r="H1699" s="6">
        <f t="shared" si="123"/>
        <v>-222000</v>
      </c>
      <c r="I1699" s="26">
        <f t="shared" si="122"/>
        <v>18.69158878504673</v>
      </c>
      <c r="K1699" s="104">
        <v>535</v>
      </c>
    </row>
    <row r="1700" spans="1:11" ht="12.75">
      <c r="A1700" s="16"/>
      <c r="B1700" s="146">
        <v>10000</v>
      </c>
      <c r="C1700" s="1" t="s">
        <v>31</v>
      </c>
      <c r="D1700" s="1" t="s">
        <v>806</v>
      </c>
      <c r="E1700" s="1" t="s">
        <v>807</v>
      </c>
      <c r="F1700" s="55" t="s">
        <v>841</v>
      </c>
      <c r="G1700" s="31" t="s">
        <v>142</v>
      </c>
      <c r="H1700" s="6">
        <f t="shared" si="123"/>
        <v>-232000</v>
      </c>
      <c r="I1700" s="26">
        <f t="shared" si="122"/>
        <v>18.69158878504673</v>
      </c>
      <c r="K1700" s="104">
        <v>535</v>
      </c>
    </row>
    <row r="1701" spans="1:11" ht="12.75">
      <c r="A1701" s="16"/>
      <c r="B1701" s="146">
        <v>2000</v>
      </c>
      <c r="C1701" s="1" t="s">
        <v>31</v>
      </c>
      <c r="D1701" s="1" t="s">
        <v>806</v>
      </c>
      <c r="E1701" s="1" t="s">
        <v>842</v>
      </c>
      <c r="F1701" s="55" t="s">
        <v>843</v>
      </c>
      <c r="G1701" s="31" t="s">
        <v>163</v>
      </c>
      <c r="H1701" s="6">
        <f t="shared" si="123"/>
        <v>-234000</v>
      </c>
      <c r="I1701" s="26">
        <f t="shared" si="122"/>
        <v>3.7383177570093458</v>
      </c>
      <c r="K1701" s="104">
        <v>535</v>
      </c>
    </row>
    <row r="1702" spans="1:11" ht="12.75">
      <c r="A1702" s="16"/>
      <c r="B1702" s="146">
        <v>5000</v>
      </c>
      <c r="C1702" s="1" t="s">
        <v>31</v>
      </c>
      <c r="D1702" s="1" t="s">
        <v>806</v>
      </c>
      <c r="E1702" s="1" t="s">
        <v>809</v>
      </c>
      <c r="F1702" s="55" t="s">
        <v>844</v>
      </c>
      <c r="G1702" s="31" t="s">
        <v>163</v>
      </c>
      <c r="H1702" s="6">
        <f t="shared" si="123"/>
        <v>-239000</v>
      </c>
      <c r="I1702" s="26">
        <f t="shared" si="122"/>
        <v>9.345794392523365</v>
      </c>
      <c r="K1702" s="104">
        <v>535</v>
      </c>
    </row>
    <row r="1703" spans="1:11" ht="12.75">
      <c r="A1703" s="16"/>
      <c r="B1703" s="146">
        <v>12000</v>
      </c>
      <c r="C1703" s="1" t="s">
        <v>31</v>
      </c>
      <c r="D1703" s="1" t="s">
        <v>806</v>
      </c>
      <c r="E1703" s="1" t="s">
        <v>807</v>
      </c>
      <c r="F1703" s="55" t="s">
        <v>845</v>
      </c>
      <c r="G1703" s="31" t="s">
        <v>163</v>
      </c>
      <c r="H1703" s="6">
        <f t="shared" si="123"/>
        <v>-251000</v>
      </c>
      <c r="I1703" s="26">
        <f t="shared" si="122"/>
        <v>22.429906542056074</v>
      </c>
      <c r="K1703" s="104">
        <v>535</v>
      </c>
    </row>
    <row r="1704" spans="1:11" ht="12.75">
      <c r="A1704" s="16"/>
      <c r="B1704" s="146">
        <v>17000</v>
      </c>
      <c r="C1704" s="1" t="s">
        <v>31</v>
      </c>
      <c r="D1704" s="1" t="s">
        <v>806</v>
      </c>
      <c r="E1704" s="1" t="s">
        <v>807</v>
      </c>
      <c r="F1704" s="55" t="s">
        <v>846</v>
      </c>
      <c r="G1704" s="31" t="s">
        <v>144</v>
      </c>
      <c r="H1704" s="6">
        <f t="shared" si="123"/>
        <v>-268000</v>
      </c>
      <c r="I1704" s="26">
        <f t="shared" si="122"/>
        <v>31.77570093457944</v>
      </c>
      <c r="K1704" s="104">
        <v>535</v>
      </c>
    </row>
    <row r="1705" spans="1:11" ht="12.75">
      <c r="A1705" s="16"/>
      <c r="B1705" s="146">
        <v>7500</v>
      </c>
      <c r="C1705" s="1" t="s">
        <v>31</v>
      </c>
      <c r="D1705" s="1" t="s">
        <v>806</v>
      </c>
      <c r="E1705" s="1" t="s">
        <v>809</v>
      </c>
      <c r="F1705" s="55" t="s">
        <v>847</v>
      </c>
      <c r="G1705" s="31" t="s">
        <v>144</v>
      </c>
      <c r="H1705" s="6">
        <f t="shared" si="123"/>
        <v>-275500</v>
      </c>
      <c r="I1705" s="26">
        <f t="shared" si="122"/>
        <v>14.018691588785046</v>
      </c>
      <c r="K1705" s="104">
        <v>535</v>
      </c>
    </row>
    <row r="1706" spans="1:11" ht="12.75">
      <c r="A1706" s="16"/>
      <c r="B1706" s="146">
        <v>10000</v>
      </c>
      <c r="C1706" s="1" t="s">
        <v>31</v>
      </c>
      <c r="D1706" s="1" t="s">
        <v>806</v>
      </c>
      <c r="E1706" s="1" t="s">
        <v>807</v>
      </c>
      <c r="F1706" s="55" t="s">
        <v>848</v>
      </c>
      <c r="G1706" s="31" t="s">
        <v>164</v>
      </c>
      <c r="H1706" s="6">
        <f t="shared" si="123"/>
        <v>-285500</v>
      </c>
      <c r="I1706" s="26">
        <f t="shared" si="122"/>
        <v>18.69158878504673</v>
      </c>
      <c r="K1706" s="104">
        <v>535</v>
      </c>
    </row>
    <row r="1707" spans="1:11" ht="12.75">
      <c r="A1707" s="16"/>
      <c r="B1707" s="146">
        <v>12000</v>
      </c>
      <c r="C1707" s="1" t="s">
        <v>31</v>
      </c>
      <c r="D1707" s="1" t="s">
        <v>806</v>
      </c>
      <c r="E1707" s="1" t="s">
        <v>807</v>
      </c>
      <c r="F1707" s="55" t="s">
        <v>849</v>
      </c>
      <c r="G1707" s="31" t="s">
        <v>165</v>
      </c>
      <c r="H1707" s="6">
        <f t="shared" si="123"/>
        <v>-297500</v>
      </c>
      <c r="I1707" s="26">
        <f t="shared" si="122"/>
        <v>22.429906542056074</v>
      </c>
      <c r="K1707" s="104">
        <v>535</v>
      </c>
    </row>
    <row r="1708" spans="1:11" ht="12.75">
      <c r="A1708" s="16"/>
      <c r="B1708" s="146">
        <v>7500</v>
      </c>
      <c r="C1708" s="1" t="s">
        <v>31</v>
      </c>
      <c r="D1708" s="1" t="s">
        <v>806</v>
      </c>
      <c r="E1708" s="1" t="s">
        <v>809</v>
      </c>
      <c r="F1708" s="55" t="s">
        <v>850</v>
      </c>
      <c r="G1708" s="31" t="s">
        <v>165</v>
      </c>
      <c r="H1708" s="6">
        <f t="shared" si="123"/>
        <v>-305000</v>
      </c>
      <c r="I1708" s="26">
        <f t="shared" si="122"/>
        <v>14.018691588785046</v>
      </c>
      <c r="K1708" s="104">
        <v>535</v>
      </c>
    </row>
    <row r="1709" spans="1:11" ht="12.75">
      <c r="A1709" s="16"/>
      <c r="B1709" s="146">
        <v>5000</v>
      </c>
      <c r="C1709" s="1" t="s">
        <v>31</v>
      </c>
      <c r="D1709" s="1" t="s">
        <v>806</v>
      </c>
      <c r="E1709" s="1" t="s">
        <v>807</v>
      </c>
      <c r="F1709" s="55" t="s">
        <v>851</v>
      </c>
      <c r="G1709" s="31" t="s">
        <v>401</v>
      </c>
      <c r="H1709" s="6">
        <f t="shared" si="123"/>
        <v>-310000</v>
      </c>
      <c r="I1709" s="26">
        <f t="shared" si="122"/>
        <v>9.345794392523365</v>
      </c>
      <c r="K1709" s="104">
        <v>535</v>
      </c>
    </row>
    <row r="1710" spans="1:11" ht="12.75">
      <c r="A1710" s="16"/>
      <c r="B1710" s="146">
        <v>5000</v>
      </c>
      <c r="C1710" s="1" t="s">
        <v>31</v>
      </c>
      <c r="D1710" s="1" t="s">
        <v>806</v>
      </c>
      <c r="E1710" s="1" t="s">
        <v>809</v>
      </c>
      <c r="F1710" s="55" t="s">
        <v>852</v>
      </c>
      <c r="G1710" s="31" t="s">
        <v>401</v>
      </c>
      <c r="H1710" s="6">
        <f t="shared" si="123"/>
        <v>-315000</v>
      </c>
      <c r="I1710" s="26">
        <f t="shared" si="122"/>
        <v>9.345794392523365</v>
      </c>
      <c r="K1710" s="104">
        <v>535</v>
      </c>
    </row>
    <row r="1711" spans="1:11" ht="12.75">
      <c r="A1711" s="16"/>
      <c r="B1711" s="146">
        <v>2500</v>
      </c>
      <c r="C1711" s="1" t="s">
        <v>31</v>
      </c>
      <c r="D1711" s="1" t="s">
        <v>806</v>
      </c>
      <c r="E1711" s="1" t="s">
        <v>809</v>
      </c>
      <c r="F1711" s="55" t="s">
        <v>853</v>
      </c>
      <c r="G1711" s="31" t="s">
        <v>405</v>
      </c>
      <c r="H1711" s="6">
        <f t="shared" si="123"/>
        <v>-317500</v>
      </c>
      <c r="I1711" s="26">
        <f t="shared" si="122"/>
        <v>4.672897196261682</v>
      </c>
      <c r="K1711" s="104">
        <v>535</v>
      </c>
    </row>
    <row r="1712" spans="1:11" ht="12.75">
      <c r="A1712" s="16"/>
      <c r="B1712" s="251">
        <v>3000</v>
      </c>
      <c r="C1712" s="16" t="s">
        <v>14</v>
      </c>
      <c r="D1712" s="16" t="s">
        <v>805</v>
      </c>
      <c r="E1712" s="16"/>
      <c r="F1712" s="31" t="s">
        <v>854</v>
      </c>
      <c r="G1712" s="34" t="s">
        <v>39</v>
      </c>
      <c r="H1712" s="6">
        <f t="shared" si="123"/>
        <v>-320500</v>
      </c>
      <c r="I1712" s="26">
        <f t="shared" si="122"/>
        <v>5.607476635514018</v>
      </c>
      <c r="K1712" s="104">
        <v>535</v>
      </c>
    </row>
    <row r="1713" spans="1:11" ht="12.75">
      <c r="A1713" s="16"/>
      <c r="B1713" s="146">
        <v>5000</v>
      </c>
      <c r="C1713" s="16" t="s">
        <v>14</v>
      </c>
      <c r="D1713" s="16" t="s">
        <v>805</v>
      </c>
      <c r="F1713" s="31" t="s">
        <v>855</v>
      </c>
      <c r="G1713" s="31" t="s">
        <v>122</v>
      </c>
      <c r="H1713" s="6">
        <f t="shared" si="123"/>
        <v>-325500</v>
      </c>
      <c r="I1713" s="26">
        <f t="shared" si="122"/>
        <v>9.345794392523365</v>
      </c>
      <c r="K1713" s="104">
        <v>535</v>
      </c>
    </row>
    <row r="1714" spans="1:11" ht="12.75">
      <c r="A1714" s="16"/>
      <c r="B1714" s="146">
        <v>10000</v>
      </c>
      <c r="C1714" s="16" t="s">
        <v>14</v>
      </c>
      <c r="D1714" s="16" t="s">
        <v>805</v>
      </c>
      <c r="F1714" s="31" t="s">
        <v>856</v>
      </c>
      <c r="G1714" s="31" t="s">
        <v>160</v>
      </c>
      <c r="H1714" s="6">
        <f t="shared" si="123"/>
        <v>-335500</v>
      </c>
      <c r="I1714" s="26">
        <f t="shared" si="122"/>
        <v>18.69158878504673</v>
      </c>
      <c r="K1714" s="104">
        <v>535</v>
      </c>
    </row>
    <row r="1715" spans="1:11" ht="12.75">
      <c r="A1715" s="16"/>
      <c r="B1715" s="257">
        <v>5000</v>
      </c>
      <c r="C1715" s="16" t="s">
        <v>14</v>
      </c>
      <c r="D1715" s="16" t="s">
        <v>805</v>
      </c>
      <c r="E1715" s="42"/>
      <c r="F1715" s="31" t="s">
        <v>857</v>
      </c>
      <c r="G1715" s="31" t="s">
        <v>134</v>
      </c>
      <c r="H1715" s="6">
        <f t="shared" si="123"/>
        <v>-340500</v>
      </c>
      <c r="I1715" s="26">
        <f t="shared" si="122"/>
        <v>9.345794392523365</v>
      </c>
      <c r="K1715" s="104">
        <v>535</v>
      </c>
    </row>
    <row r="1716" spans="1:11" ht="12.75">
      <c r="A1716" s="16"/>
      <c r="B1716" s="146">
        <v>6000</v>
      </c>
      <c r="C1716" s="16" t="s">
        <v>14</v>
      </c>
      <c r="D1716" s="16" t="s">
        <v>805</v>
      </c>
      <c r="F1716" s="31" t="s">
        <v>858</v>
      </c>
      <c r="G1716" s="31" t="s">
        <v>152</v>
      </c>
      <c r="H1716" s="6">
        <f t="shared" si="123"/>
        <v>-346500</v>
      </c>
      <c r="I1716" s="26">
        <f t="shared" si="122"/>
        <v>11.214953271028037</v>
      </c>
      <c r="K1716" s="104">
        <v>535</v>
      </c>
    </row>
    <row r="1717" spans="1:11" ht="12.75">
      <c r="A1717" s="16"/>
      <c r="B1717" s="146">
        <v>7000</v>
      </c>
      <c r="C1717" s="1" t="s">
        <v>14</v>
      </c>
      <c r="D1717" s="1" t="s">
        <v>805</v>
      </c>
      <c r="F1717" s="31" t="s">
        <v>859</v>
      </c>
      <c r="G1717" s="31" t="s">
        <v>258</v>
      </c>
      <c r="H1717" s="6">
        <f t="shared" si="123"/>
        <v>-353500</v>
      </c>
      <c r="I1717" s="26">
        <f t="shared" si="122"/>
        <v>13.08411214953271</v>
      </c>
      <c r="K1717" s="104">
        <v>535</v>
      </c>
    </row>
    <row r="1718" spans="1:11" ht="12.75">
      <c r="A1718" s="16"/>
      <c r="B1718" s="146">
        <v>5000</v>
      </c>
      <c r="C1718" s="1" t="s">
        <v>14</v>
      </c>
      <c r="D1718" s="1" t="s">
        <v>805</v>
      </c>
      <c r="F1718" s="34" t="s">
        <v>860</v>
      </c>
      <c r="G1718" s="31" t="s">
        <v>401</v>
      </c>
      <c r="H1718" s="6">
        <f t="shared" si="123"/>
        <v>-358500</v>
      </c>
      <c r="I1718" s="26">
        <f t="shared" si="122"/>
        <v>9.345794392523365</v>
      </c>
      <c r="K1718" s="104">
        <v>535</v>
      </c>
    </row>
    <row r="1719" spans="1:11" ht="12.75">
      <c r="A1719" s="16"/>
      <c r="B1719" s="146">
        <v>10000</v>
      </c>
      <c r="C1719" s="1" t="s">
        <v>14</v>
      </c>
      <c r="D1719" s="1" t="s">
        <v>805</v>
      </c>
      <c r="F1719" s="34" t="s">
        <v>861</v>
      </c>
      <c r="G1719" s="31" t="s">
        <v>405</v>
      </c>
      <c r="H1719" s="6">
        <f t="shared" si="123"/>
        <v>-368500</v>
      </c>
      <c r="I1719" s="26">
        <f t="shared" si="122"/>
        <v>18.69158878504673</v>
      </c>
      <c r="K1719" s="104">
        <v>535</v>
      </c>
    </row>
    <row r="1720" spans="1:11" s="68" customFormat="1" ht="12.75">
      <c r="A1720" s="16"/>
      <c r="B1720" s="250">
        <f>SUM(B1668:B1719)</f>
        <v>368500</v>
      </c>
      <c r="C1720" s="15" t="s">
        <v>14</v>
      </c>
      <c r="D1720" s="15"/>
      <c r="E1720" s="15"/>
      <c r="F1720" s="22"/>
      <c r="G1720" s="22"/>
      <c r="H1720" s="46">
        <v>0</v>
      </c>
      <c r="I1720" s="67">
        <f t="shared" si="122"/>
        <v>688.7850467289719</v>
      </c>
      <c r="K1720" s="104">
        <v>535</v>
      </c>
    </row>
    <row r="1721" spans="1:11" ht="12.75">
      <c r="A1721" s="16"/>
      <c r="B1721" s="146"/>
      <c r="H1721" s="6">
        <f aca="true" t="shared" si="124" ref="H1721:H1747">H1720-B1721</f>
        <v>0</v>
      </c>
      <c r="I1721" s="26">
        <f t="shared" si="122"/>
        <v>0</v>
      </c>
      <c r="K1721" s="104">
        <v>535</v>
      </c>
    </row>
    <row r="1722" spans="1:11" ht="12.75">
      <c r="A1722" s="16"/>
      <c r="B1722" s="146"/>
      <c r="H1722" s="6">
        <f t="shared" si="124"/>
        <v>0</v>
      </c>
      <c r="I1722" s="26">
        <f t="shared" si="122"/>
        <v>0</v>
      </c>
      <c r="K1722" s="104">
        <v>535</v>
      </c>
    </row>
    <row r="1723" spans="1:11" ht="12.75">
      <c r="A1723" s="16"/>
      <c r="B1723" s="146"/>
      <c r="H1723" s="6">
        <f t="shared" si="124"/>
        <v>0</v>
      </c>
      <c r="I1723" s="26">
        <f t="shared" si="122"/>
        <v>0</v>
      </c>
      <c r="K1723" s="104">
        <v>535</v>
      </c>
    </row>
    <row r="1724" spans="1:11" ht="12.75">
      <c r="A1724" s="16"/>
      <c r="B1724" s="146"/>
      <c r="H1724" s="6">
        <f t="shared" si="124"/>
        <v>0</v>
      </c>
      <c r="I1724" s="26">
        <f t="shared" si="122"/>
        <v>0</v>
      </c>
      <c r="K1724" s="104">
        <v>535</v>
      </c>
    </row>
    <row r="1725" spans="1:11" ht="12.75">
      <c r="A1725" s="16"/>
      <c r="B1725" s="146"/>
      <c r="H1725" s="6">
        <f t="shared" si="124"/>
        <v>0</v>
      </c>
      <c r="I1725" s="26">
        <f t="shared" si="122"/>
        <v>0</v>
      </c>
      <c r="K1725" s="104">
        <v>535</v>
      </c>
    </row>
    <row r="1726" spans="1:11" ht="12.75">
      <c r="A1726" s="16"/>
      <c r="B1726" s="251">
        <v>600</v>
      </c>
      <c r="C1726" s="16" t="s">
        <v>52</v>
      </c>
      <c r="D1726" s="16" t="s">
        <v>805</v>
      </c>
      <c r="E1726" s="39"/>
      <c r="F1726" s="31" t="s">
        <v>862</v>
      </c>
      <c r="G1726" s="40" t="s">
        <v>35</v>
      </c>
      <c r="H1726" s="6">
        <f t="shared" si="124"/>
        <v>-600</v>
      </c>
      <c r="I1726" s="26">
        <f t="shared" si="122"/>
        <v>1.1214953271028036</v>
      </c>
      <c r="K1726" s="104">
        <v>535</v>
      </c>
    </row>
    <row r="1727" spans="1:11" ht="12.75">
      <c r="A1727" s="16"/>
      <c r="B1727" s="251">
        <v>800</v>
      </c>
      <c r="C1727" s="16" t="s">
        <v>52</v>
      </c>
      <c r="D1727" s="16" t="s">
        <v>805</v>
      </c>
      <c r="E1727" s="16"/>
      <c r="F1727" s="31" t="s">
        <v>862</v>
      </c>
      <c r="G1727" s="34" t="s">
        <v>39</v>
      </c>
      <c r="H1727" s="6">
        <f t="shared" si="124"/>
        <v>-1400</v>
      </c>
      <c r="I1727" s="26">
        <f t="shared" si="122"/>
        <v>1.4953271028037383</v>
      </c>
      <c r="K1727" s="104">
        <v>535</v>
      </c>
    </row>
    <row r="1728" spans="1:11" ht="12.75">
      <c r="A1728" s="16"/>
      <c r="B1728" s="251">
        <v>1000</v>
      </c>
      <c r="C1728" s="16" t="s">
        <v>52</v>
      </c>
      <c r="D1728" s="16" t="s">
        <v>805</v>
      </c>
      <c r="E1728" s="16"/>
      <c r="F1728" s="31" t="s">
        <v>862</v>
      </c>
      <c r="G1728" s="34" t="s">
        <v>47</v>
      </c>
      <c r="H1728" s="6">
        <f t="shared" si="124"/>
        <v>-2400</v>
      </c>
      <c r="I1728" s="26">
        <f t="shared" si="122"/>
        <v>1.8691588785046729</v>
      </c>
      <c r="K1728" s="104">
        <v>535</v>
      </c>
    </row>
    <row r="1729" spans="1:11" ht="12.75">
      <c r="A1729" s="16"/>
      <c r="B1729" s="146">
        <v>1200</v>
      </c>
      <c r="C1729" s="16" t="s">
        <v>52</v>
      </c>
      <c r="D1729" s="16" t="s">
        <v>805</v>
      </c>
      <c r="F1729" s="31" t="s">
        <v>862</v>
      </c>
      <c r="G1729" s="31" t="s">
        <v>53</v>
      </c>
      <c r="H1729" s="6">
        <f t="shared" si="124"/>
        <v>-3600</v>
      </c>
      <c r="I1729" s="26">
        <f t="shared" si="122"/>
        <v>2.2429906542056073</v>
      </c>
      <c r="K1729" s="104">
        <v>535</v>
      </c>
    </row>
    <row r="1730" spans="1:11" ht="12.75">
      <c r="A1730" s="16"/>
      <c r="B1730" s="146">
        <v>700</v>
      </c>
      <c r="C1730" s="16" t="s">
        <v>52</v>
      </c>
      <c r="D1730" s="16" t="s">
        <v>805</v>
      </c>
      <c r="F1730" s="31" t="s">
        <v>862</v>
      </c>
      <c r="G1730" s="31" t="s">
        <v>122</v>
      </c>
      <c r="H1730" s="6">
        <f t="shared" si="124"/>
        <v>-4300</v>
      </c>
      <c r="I1730" s="26">
        <f t="shared" si="122"/>
        <v>1.308411214953271</v>
      </c>
      <c r="K1730" s="104">
        <v>535</v>
      </c>
    </row>
    <row r="1731" spans="1:11" ht="12.75">
      <c r="A1731" s="16"/>
      <c r="B1731" s="146">
        <v>400</v>
      </c>
      <c r="C1731" s="16" t="s">
        <v>52</v>
      </c>
      <c r="D1731" s="16" t="s">
        <v>805</v>
      </c>
      <c r="F1731" s="31" t="s">
        <v>862</v>
      </c>
      <c r="G1731" s="31" t="s">
        <v>160</v>
      </c>
      <c r="H1731" s="6">
        <f t="shared" si="124"/>
        <v>-4700</v>
      </c>
      <c r="I1731" s="26">
        <f t="shared" si="122"/>
        <v>0.7476635514018691</v>
      </c>
      <c r="K1731" s="104">
        <v>535</v>
      </c>
    </row>
    <row r="1732" spans="1:11" ht="12.75">
      <c r="A1732" s="16"/>
      <c r="B1732" s="257">
        <v>1500</v>
      </c>
      <c r="C1732" s="16" t="s">
        <v>52</v>
      </c>
      <c r="D1732" s="16" t="s">
        <v>805</v>
      </c>
      <c r="E1732" s="42"/>
      <c r="F1732" s="31" t="s">
        <v>862</v>
      </c>
      <c r="G1732" s="31" t="s">
        <v>134</v>
      </c>
      <c r="H1732" s="6">
        <f t="shared" si="124"/>
        <v>-6200</v>
      </c>
      <c r="I1732" s="26">
        <f t="shared" si="122"/>
        <v>2.803738317757009</v>
      </c>
      <c r="K1732" s="104">
        <v>535</v>
      </c>
    </row>
    <row r="1733" spans="1:11" ht="12.75">
      <c r="A1733" s="16"/>
      <c r="B1733" s="146">
        <v>1300</v>
      </c>
      <c r="C1733" s="16" t="s">
        <v>52</v>
      </c>
      <c r="D1733" s="16" t="s">
        <v>805</v>
      </c>
      <c r="F1733" s="31" t="s">
        <v>862</v>
      </c>
      <c r="G1733" s="31" t="s">
        <v>136</v>
      </c>
      <c r="H1733" s="6">
        <f t="shared" si="124"/>
        <v>-7500</v>
      </c>
      <c r="I1733" s="26">
        <f t="shared" si="122"/>
        <v>2.4299065420560746</v>
      </c>
      <c r="K1733" s="104">
        <v>535</v>
      </c>
    </row>
    <row r="1734" spans="1:11" ht="12.75">
      <c r="A1734" s="16"/>
      <c r="B1734" s="146">
        <v>800</v>
      </c>
      <c r="C1734" s="16" t="s">
        <v>52</v>
      </c>
      <c r="D1734" s="16" t="s">
        <v>805</v>
      </c>
      <c r="F1734" s="31" t="s">
        <v>862</v>
      </c>
      <c r="G1734" s="31" t="s">
        <v>152</v>
      </c>
      <c r="H1734" s="6">
        <f t="shared" si="124"/>
        <v>-8300</v>
      </c>
      <c r="I1734" s="26">
        <f t="shared" si="122"/>
        <v>1.4953271028037383</v>
      </c>
      <c r="K1734" s="104">
        <v>535</v>
      </c>
    </row>
    <row r="1735" spans="1:11" ht="12.75">
      <c r="A1735" s="16"/>
      <c r="B1735" s="146">
        <v>1200</v>
      </c>
      <c r="C1735" s="16" t="s">
        <v>52</v>
      </c>
      <c r="D1735" s="16" t="s">
        <v>805</v>
      </c>
      <c r="F1735" s="31" t="s">
        <v>862</v>
      </c>
      <c r="G1735" s="31" t="s">
        <v>140</v>
      </c>
      <c r="H1735" s="6">
        <f t="shared" si="124"/>
        <v>-9500</v>
      </c>
      <c r="I1735" s="26">
        <f t="shared" si="122"/>
        <v>2.2429906542056073</v>
      </c>
      <c r="K1735" s="104">
        <v>535</v>
      </c>
    </row>
    <row r="1736" spans="1:11" ht="12.75">
      <c r="A1736" s="16"/>
      <c r="B1736" s="146">
        <v>1000</v>
      </c>
      <c r="C1736" s="16" t="s">
        <v>52</v>
      </c>
      <c r="D1736" s="16" t="s">
        <v>805</v>
      </c>
      <c r="F1736" s="31" t="s">
        <v>862</v>
      </c>
      <c r="G1736" s="31" t="s">
        <v>175</v>
      </c>
      <c r="H1736" s="6">
        <f t="shared" si="124"/>
        <v>-10500</v>
      </c>
      <c r="I1736" s="26">
        <f t="shared" si="122"/>
        <v>1.8691588785046729</v>
      </c>
      <c r="K1736" s="104">
        <v>535</v>
      </c>
    </row>
    <row r="1737" spans="1:11" ht="12.75">
      <c r="A1737" s="16"/>
      <c r="B1737" s="146">
        <v>1300</v>
      </c>
      <c r="C1737" s="16" t="s">
        <v>52</v>
      </c>
      <c r="D1737" s="16" t="s">
        <v>805</v>
      </c>
      <c r="F1737" s="31" t="s">
        <v>862</v>
      </c>
      <c r="G1737" s="31" t="s">
        <v>158</v>
      </c>
      <c r="H1737" s="6">
        <f t="shared" si="124"/>
        <v>-11800</v>
      </c>
      <c r="I1737" s="26">
        <f t="shared" si="122"/>
        <v>2.4299065420560746</v>
      </c>
      <c r="K1737" s="104">
        <v>535</v>
      </c>
    </row>
    <row r="1738" spans="1:11" ht="12.75">
      <c r="A1738" s="16"/>
      <c r="B1738" s="146">
        <v>900</v>
      </c>
      <c r="C1738" s="16" t="s">
        <v>52</v>
      </c>
      <c r="D1738" s="16" t="s">
        <v>805</v>
      </c>
      <c r="F1738" s="31" t="s">
        <v>862</v>
      </c>
      <c r="G1738" s="31" t="s">
        <v>218</v>
      </c>
      <c r="H1738" s="6">
        <f t="shared" si="124"/>
        <v>-12700</v>
      </c>
      <c r="I1738" s="26">
        <f aca="true" t="shared" si="125" ref="I1738:I1801">+B1738/K1738</f>
        <v>1.6822429906542056</v>
      </c>
      <c r="K1738" s="104">
        <v>535</v>
      </c>
    </row>
    <row r="1739" spans="1:11" ht="12.75">
      <c r="A1739" s="16"/>
      <c r="B1739" s="146">
        <v>1500</v>
      </c>
      <c r="C1739" s="1" t="s">
        <v>52</v>
      </c>
      <c r="D1739" s="1" t="s">
        <v>805</v>
      </c>
      <c r="F1739" s="31" t="s">
        <v>862</v>
      </c>
      <c r="G1739" s="31" t="s">
        <v>220</v>
      </c>
      <c r="H1739" s="6">
        <f t="shared" si="124"/>
        <v>-14200</v>
      </c>
      <c r="I1739" s="26">
        <f t="shared" si="125"/>
        <v>2.803738317757009</v>
      </c>
      <c r="K1739" s="104">
        <v>535</v>
      </c>
    </row>
    <row r="1740" spans="1:11" ht="12.75">
      <c r="A1740" s="16"/>
      <c r="B1740" s="146">
        <v>1800</v>
      </c>
      <c r="C1740" s="1" t="s">
        <v>52</v>
      </c>
      <c r="D1740" s="1" t="s">
        <v>805</v>
      </c>
      <c r="F1740" s="31" t="s">
        <v>862</v>
      </c>
      <c r="G1740" s="31" t="s">
        <v>256</v>
      </c>
      <c r="H1740" s="6">
        <f t="shared" si="124"/>
        <v>-16000</v>
      </c>
      <c r="I1740" s="26">
        <f t="shared" si="125"/>
        <v>3.364485981308411</v>
      </c>
      <c r="K1740" s="104">
        <v>535</v>
      </c>
    </row>
    <row r="1741" spans="1:11" ht="12.75">
      <c r="A1741" s="16"/>
      <c r="B1741" s="146">
        <v>500</v>
      </c>
      <c r="C1741" s="1" t="s">
        <v>52</v>
      </c>
      <c r="D1741" s="1" t="s">
        <v>805</v>
      </c>
      <c r="F1741" s="31" t="s">
        <v>862</v>
      </c>
      <c r="G1741" s="31" t="s">
        <v>258</v>
      </c>
      <c r="H1741" s="6">
        <f t="shared" si="124"/>
        <v>-16500</v>
      </c>
      <c r="I1741" s="26">
        <f t="shared" si="125"/>
        <v>0.9345794392523364</v>
      </c>
      <c r="K1741" s="104">
        <v>535</v>
      </c>
    </row>
    <row r="1742" spans="1:11" ht="12.75">
      <c r="A1742" s="16"/>
      <c r="B1742" s="146">
        <v>1500</v>
      </c>
      <c r="C1742" s="1" t="s">
        <v>52</v>
      </c>
      <c r="D1742" s="1" t="s">
        <v>805</v>
      </c>
      <c r="F1742" s="31" t="s">
        <v>862</v>
      </c>
      <c r="G1742" s="31" t="s">
        <v>163</v>
      </c>
      <c r="H1742" s="6">
        <f t="shared" si="124"/>
        <v>-18000</v>
      </c>
      <c r="I1742" s="26">
        <f t="shared" si="125"/>
        <v>2.803738317757009</v>
      </c>
      <c r="K1742" s="104">
        <v>535</v>
      </c>
    </row>
    <row r="1743" spans="1:11" ht="12.75">
      <c r="A1743" s="16"/>
      <c r="B1743" s="146">
        <v>1200</v>
      </c>
      <c r="C1743" s="1" t="s">
        <v>52</v>
      </c>
      <c r="D1743" s="1" t="s">
        <v>805</v>
      </c>
      <c r="F1743" s="31" t="s">
        <v>862</v>
      </c>
      <c r="G1743" s="31" t="s">
        <v>144</v>
      </c>
      <c r="H1743" s="6">
        <f t="shared" si="124"/>
        <v>-19200</v>
      </c>
      <c r="I1743" s="26">
        <f t="shared" si="125"/>
        <v>2.2429906542056073</v>
      </c>
      <c r="K1743" s="104">
        <v>535</v>
      </c>
    </row>
    <row r="1744" spans="1:11" ht="12.75">
      <c r="A1744" s="16"/>
      <c r="B1744" s="146">
        <v>500</v>
      </c>
      <c r="C1744" s="1" t="s">
        <v>52</v>
      </c>
      <c r="D1744" s="1" t="s">
        <v>805</v>
      </c>
      <c r="F1744" s="31" t="s">
        <v>862</v>
      </c>
      <c r="G1744" s="31" t="s">
        <v>144</v>
      </c>
      <c r="H1744" s="6">
        <f t="shared" si="124"/>
        <v>-19700</v>
      </c>
      <c r="I1744" s="26">
        <f t="shared" si="125"/>
        <v>0.9345794392523364</v>
      </c>
      <c r="K1744" s="104">
        <v>535</v>
      </c>
    </row>
    <row r="1745" spans="1:11" ht="12.75">
      <c r="A1745" s="16"/>
      <c r="B1745" s="146">
        <v>1000</v>
      </c>
      <c r="C1745" s="1" t="s">
        <v>52</v>
      </c>
      <c r="D1745" s="1" t="s">
        <v>805</v>
      </c>
      <c r="F1745" s="31" t="s">
        <v>862</v>
      </c>
      <c r="G1745" s="31" t="s">
        <v>164</v>
      </c>
      <c r="H1745" s="6">
        <f t="shared" si="124"/>
        <v>-20700</v>
      </c>
      <c r="I1745" s="26">
        <f t="shared" si="125"/>
        <v>1.8691588785046729</v>
      </c>
      <c r="K1745" s="104">
        <v>535</v>
      </c>
    </row>
    <row r="1746" spans="1:11" ht="12.75">
      <c r="A1746" s="16"/>
      <c r="B1746" s="146">
        <v>2000</v>
      </c>
      <c r="C1746" s="1" t="s">
        <v>52</v>
      </c>
      <c r="D1746" s="1" t="s">
        <v>805</v>
      </c>
      <c r="F1746" s="31" t="s">
        <v>862</v>
      </c>
      <c r="G1746" s="31" t="s">
        <v>165</v>
      </c>
      <c r="H1746" s="6">
        <f t="shared" si="124"/>
        <v>-22700</v>
      </c>
      <c r="I1746" s="26">
        <f t="shared" si="125"/>
        <v>3.7383177570093458</v>
      </c>
      <c r="K1746" s="104">
        <v>535</v>
      </c>
    </row>
    <row r="1747" spans="1:11" ht="12.75">
      <c r="A1747" s="16"/>
      <c r="B1747" s="146">
        <v>1200</v>
      </c>
      <c r="C1747" s="1" t="s">
        <v>52</v>
      </c>
      <c r="D1747" s="1" t="s">
        <v>805</v>
      </c>
      <c r="F1747" s="31" t="s">
        <v>862</v>
      </c>
      <c r="G1747" s="31" t="s">
        <v>401</v>
      </c>
      <c r="H1747" s="6">
        <f t="shared" si="124"/>
        <v>-23900</v>
      </c>
      <c r="I1747" s="26">
        <f t="shared" si="125"/>
        <v>2.2429906542056073</v>
      </c>
      <c r="K1747" s="104">
        <v>535</v>
      </c>
    </row>
    <row r="1748" spans="1:11" s="68" customFormat="1" ht="12.75">
      <c r="A1748" s="16"/>
      <c r="B1748" s="250">
        <f>SUM(B1726:B1747)</f>
        <v>23900</v>
      </c>
      <c r="C1748" s="15" t="s">
        <v>52</v>
      </c>
      <c r="D1748" s="15"/>
      <c r="E1748" s="15"/>
      <c r="F1748" s="22"/>
      <c r="G1748" s="22"/>
      <c r="H1748" s="46">
        <v>0</v>
      </c>
      <c r="I1748" s="67">
        <f t="shared" si="125"/>
        <v>44.67289719626168</v>
      </c>
      <c r="K1748" s="104">
        <v>535</v>
      </c>
    </row>
    <row r="1749" spans="1:11" ht="12.75">
      <c r="A1749" s="16"/>
      <c r="B1749" s="11"/>
      <c r="H1749" s="6">
        <f aca="true" t="shared" si="126" ref="H1749:H1755">H1748-B1749</f>
        <v>0</v>
      </c>
      <c r="I1749" s="26">
        <f t="shared" si="125"/>
        <v>0</v>
      </c>
      <c r="K1749" s="104">
        <v>535</v>
      </c>
    </row>
    <row r="1750" spans="1:11" ht="12.75">
      <c r="A1750" s="16"/>
      <c r="B1750" s="11"/>
      <c r="H1750" s="6">
        <f t="shared" si="126"/>
        <v>0</v>
      </c>
      <c r="I1750" s="26">
        <f t="shared" si="125"/>
        <v>0</v>
      </c>
      <c r="K1750" s="104">
        <v>535</v>
      </c>
    </row>
    <row r="1751" spans="1:11" ht="12.75">
      <c r="A1751" s="16"/>
      <c r="B1751" s="11"/>
      <c r="H1751" s="6">
        <f t="shared" si="126"/>
        <v>0</v>
      </c>
      <c r="I1751" s="26">
        <f t="shared" si="125"/>
        <v>0</v>
      </c>
      <c r="K1751" s="104">
        <v>535</v>
      </c>
    </row>
    <row r="1752" spans="1:11" ht="12.75">
      <c r="A1752" s="16"/>
      <c r="H1752" s="6">
        <f t="shared" si="126"/>
        <v>0</v>
      </c>
      <c r="I1752" s="26">
        <f t="shared" si="125"/>
        <v>0</v>
      </c>
      <c r="K1752" s="104">
        <v>535</v>
      </c>
    </row>
    <row r="1753" spans="1:11" ht="12.75">
      <c r="A1753" s="16"/>
      <c r="B1753" s="84">
        <v>300000</v>
      </c>
      <c r="C1753" s="1" t="s">
        <v>863</v>
      </c>
      <c r="D1753" s="1" t="s">
        <v>806</v>
      </c>
      <c r="F1753" s="31" t="s">
        <v>482</v>
      </c>
      <c r="G1753" s="31" t="s">
        <v>140</v>
      </c>
      <c r="H1753" s="6">
        <f t="shared" si="126"/>
        <v>-300000</v>
      </c>
      <c r="I1753" s="26">
        <f t="shared" si="125"/>
        <v>560.7476635514018</v>
      </c>
      <c r="K1753" s="104">
        <v>535</v>
      </c>
    </row>
    <row r="1754" spans="1:11" ht="12.75">
      <c r="A1754" s="16"/>
      <c r="B1754" s="255">
        <v>50000</v>
      </c>
      <c r="C1754" s="1" t="s">
        <v>864</v>
      </c>
      <c r="D1754" s="85" t="s">
        <v>806</v>
      </c>
      <c r="E1754" s="85"/>
      <c r="F1754" s="86" t="s">
        <v>865</v>
      </c>
      <c r="G1754" s="31" t="s">
        <v>45</v>
      </c>
      <c r="H1754" s="6">
        <f t="shared" si="126"/>
        <v>-350000</v>
      </c>
      <c r="I1754" s="26">
        <f t="shared" si="125"/>
        <v>93.45794392523365</v>
      </c>
      <c r="K1754" s="104">
        <v>535</v>
      </c>
    </row>
    <row r="1755" spans="1:11" ht="12.75">
      <c r="A1755" s="16"/>
      <c r="B1755" s="256">
        <v>800000</v>
      </c>
      <c r="C1755" s="16" t="s">
        <v>866</v>
      </c>
      <c r="D1755" s="16" t="s">
        <v>806</v>
      </c>
      <c r="E1755" s="16" t="s">
        <v>867</v>
      </c>
      <c r="F1755" s="34" t="s">
        <v>868</v>
      </c>
      <c r="G1755" s="31" t="s">
        <v>140</v>
      </c>
      <c r="H1755" s="6">
        <f t="shared" si="126"/>
        <v>-1150000</v>
      </c>
      <c r="I1755" s="26">
        <f t="shared" si="125"/>
        <v>1495.3271028037384</v>
      </c>
      <c r="K1755" s="104">
        <v>535</v>
      </c>
    </row>
    <row r="1756" spans="1:11" s="68" customFormat="1" ht="12.75">
      <c r="A1756" s="16"/>
      <c r="B1756" s="46">
        <f>SUM(B1753:B1755)</f>
        <v>1150000</v>
      </c>
      <c r="C1756" s="15" t="s">
        <v>480</v>
      </c>
      <c r="D1756" s="15"/>
      <c r="E1756" s="15"/>
      <c r="F1756" s="22"/>
      <c r="G1756" s="22"/>
      <c r="H1756" s="46">
        <v>0</v>
      </c>
      <c r="I1756" s="67">
        <f t="shared" si="125"/>
        <v>2149.532710280374</v>
      </c>
      <c r="K1756" s="104">
        <v>535</v>
      </c>
    </row>
    <row r="1757" spans="1:11" ht="12.75">
      <c r="A1757" s="16"/>
      <c r="H1757" s="6">
        <f>H1756-B1757</f>
        <v>0</v>
      </c>
      <c r="I1757" s="26">
        <f t="shared" si="125"/>
        <v>0</v>
      </c>
      <c r="K1757" s="104">
        <v>535</v>
      </c>
    </row>
    <row r="1758" spans="1:11" ht="12.75">
      <c r="A1758" s="16"/>
      <c r="H1758" s="6">
        <f>H1757-B1758</f>
        <v>0</v>
      </c>
      <c r="I1758" s="26">
        <f t="shared" si="125"/>
        <v>0</v>
      </c>
      <c r="K1758" s="104">
        <v>535</v>
      </c>
    </row>
    <row r="1759" spans="1:11" ht="12.75">
      <c r="A1759" s="16"/>
      <c r="H1759" s="6">
        <v>0</v>
      </c>
      <c r="I1759" s="26">
        <f t="shared" si="125"/>
        <v>0</v>
      </c>
      <c r="K1759" s="104">
        <v>535</v>
      </c>
    </row>
    <row r="1760" spans="1:11" ht="12.75">
      <c r="A1760" s="16"/>
      <c r="H1760" s="6">
        <f>H1759-B1760</f>
        <v>0</v>
      </c>
      <c r="I1760" s="26">
        <f t="shared" si="125"/>
        <v>0</v>
      </c>
      <c r="K1760" s="104">
        <v>535</v>
      </c>
    </row>
    <row r="1761" spans="1:11" ht="12.75">
      <c r="A1761" s="16"/>
      <c r="H1761" s="6">
        <f>H1760-B1761</f>
        <v>0</v>
      </c>
      <c r="I1761" s="26">
        <f t="shared" si="125"/>
        <v>0</v>
      </c>
      <c r="K1761" s="104">
        <v>535</v>
      </c>
    </row>
    <row r="1762" spans="1:11" s="110" customFormat="1" ht="13.5" thickBot="1">
      <c r="A1762" s="58"/>
      <c r="B1762" s="108">
        <f>+B1775+B1799+B1820+B1840+B1851+B1845</f>
        <v>351977</v>
      </c>
      <c r="C1762" s="58"/>
      <c r="D1762" s="59" t="s">
        <v>869</v>
      </c>
      <c r="E1762" s="58"/>
      <c r="F1762" s="60"/>
      <c r="G1762" s="60"/>
      <c r="H1762" s="73">
        <f>H1761-B1762</f>
        <v>-351977</v>
      </c>
      <c r="I1762" s="109">
        <f t="shared" si="125"/>
        <v>657.9009345794393</v>
      </c>
      <c r="K1762" s="110">
        <v>535</v>
      </c>
    </row>
    <row r="1763" spans="1:11" ht="12.75">
      <c r="A1763" s="16"/>
      <c r="B1763" s="11"/>
      <c r="H1763" s="6">
        <v>0</v>
      </c>
      <c r="I1763" s="26">
        <f t="shared" si="125"/>
        <v>0</v>
      </c>
      <c r="K1763" s="104">
        <v>535</v>
      </c>
    </row>
    <row r="1764" spans="1:11" ht="12.75">
      <c r="A1764" s="16"/>
      <c r="B1764" s="11"/>
      <c r="H1764" s="6">
        <v>0</v>
      </c>
      <c r="I1764" s="26">
        <f t="shared" si="125"/>
        <v>0</v>
      </c>
      <c r="K1764" s="104">
        <v>535</v>
      </c>
    </row>
    <row r="1765" spans="1:11" ht="12.75">
      <c r="A1765" s="16"/>
      <c r="B1765" s="11"/>
      <c r="H1765" s="6">
        <f aca="true" t="shared" si="127" ref="H1765:H1774">H1764-B1765</f>
        <v>0</v>
      </c>
      <c r="I1765" s="26">
        <f t="shared" si="125"/>
        <v>0</v>
      </c>
      <c r="K1765" s="104">
        <v>535</v>
      </c>
    </row>
    <row r="1766" spans="1:11" ht="12.75">
      <c r="A1766" s="16"/>
      <c r="B1766" s="11">
        <v>2500</v>
      </c>
      <c r="C1766" s="16" t="s">
        <v>31</v>
      </c>
      <c r="D1766" s="1" t="s">
        <v>124</v>
      </c>
      <c r="E1766" s="1" t="s">
        <v>870</v>
      </c>
      <c r="F1766" s="31" t="s">
        <v>871</v>
      </c>
      <c r="G1766" s="31" t="s">
        <v>47</v>
      </c>
      <c r="H1766" s="6">
        <f t="shared" si="127"/>
        <v>-2500</v>
      </c>
      <c r="I1766" s="26">
        <f t="shared" si="125"/>
        <v>4.672897196261682</v>
      </c>
      <c r="K1766" s="104">
        <v>535</v>
      </c>
    </row>
    <row r="1767" spans="1:11" ht="12.75">
      <c r="A1767" s="16"/>
      <c r="B1767" s="11">
        <v>2500</v>
      </c>
      <c r="C1767" s="16" t="s">
        <v>31</v>
      </c>
      <c r="D1767" s="1" t="s">
        <v>124</v>
      </c>
      <c r="E1767" s="1" t="s">
        <v>809</v>
      </c>
      <c r="F1767" s="31" t="s">
        <v>872</v>
      </c>
      <c r="G1767" s="31" t="s">
        <v>53</v>
      </c>
      <c r="H1767" s="6">
        <f t="shared" si="127"/>
        <v>-5000</v>
      </c>
      <c r="I1767" s="26">
        <f t="shared" si="125"/>
        <v>4.672897196261682</v>
      </c>
      <c r="K1767" s="104">
        <v>535</v>
      </c>
    </row>
    <row r="1768" spans="1:11" ht="12.75">
      <c r="A1768" s="16"/>
      <c r="B1768" s="11">
        <v>5000</v>
      </c>
      <c r="C1768" s="16" t="s">
        <v>31</v>
      </c>
      <c r="D1768" s="1" t="s">
        <v>124</v>
      </c>
      <c r="E1768" s="1" t="s">
        <v>870</v>
      </c>
      <c r="F1768" s="49" t="s">
        <v>873</v>
      </c>
      <c r="G1768" s="31" t="s">
        <v>122</v>
      </c>
      <c r="H1768" s="6">
        <f t="shared" si="127"/>
        <v>-10000</v>
      </c>
      <c r="I1768" s="26">
        <f t="shared" si="125"/>
        <v>9.345794392523365</v>
      </c>
      <c r="K1768" s="104">
        <v>535</v>
      </c>
    </row>
    <row r="1769" spans="1:11" ht="12.75">
      <c r="A1769" s="16"/>
      <c r="B1769" s="11">
        <v>2500</v>
      </c>
      <c r="C1769" s="16" t="s">
        <v>31</v>
      </c>
      <c r="D1769" s="1" t="s">
        <v>124</v>
      </c>
      <c r="E1769" s="1" t="s">
        <v>809</v>
      </c>
      <c r="F1769" s="31" t="s">
        <v>874</v>
      </c>
      <c r="G1769" s="31" t="s">
        <v>152</v>
      </c>
      <c r="H1769" s="6">
        <f t="shared" si="127"/>
        <v>-12500</v>
      </c>
      <c r="I1769" s="26">
        <f t="shared" si="125"/>
        <v>4.672897196261682</v>
      </c>
      <c r="K1769" s="104">
        <v>535</v>
      </c>
    </row>
    <row r="1770" spans="1:11" ht="12.75">
      <c r="A1770" s="16"/>
      <c r="B1770" s="11">
        <v>2500</v>
      </c>
      <c r="C1770" s="16" t="s">
        <v>31</v>
      </c>
      <c r="D1770" s="1" t="s">
        <v>124</v>
      </c>
      <c r="E1770" s="1" t="s">
        <v>870</v>
      </c>
      <c r="F1770" s="31" t="s">
        <v>875</v>
      </c>
      <c r="G1770" s="31" t="s">
        <v>152</v>
      </c>
      <c r="H1770" s="6">
        <f t="shared" si="127"/>
        <v>-15000</v>
      </c>
      <c r="I1770" s="26">
        <f t="shared" si="125"/>
        <v>4.672897196261682</v>
      </c>
      <c r="K1770" s="104">
        <v>535</v>
      </c>
    </row>
    <row r="1771" spans="1:11" ht="12.75">
      <c r="A1771" s="16"/>
      <c r="B1771" s="247">
        <v>2500</v>
      </c>
      <c r="C1771" s="16" t="s">
        <v>31</v>
      </c>
      <c r="D1771" s="1" t="s">
        <v>124</v>
      </c>
      <c r="E1771" s="1" t="s">
        <v>870</v>
      </c>
      <c r="F1771" s="31" t="s">
        <v>876</v>
      </c>
      <c r="G1771" s="31" t="s">
        <v>218</v>
      </c>
      <c r="H1771" s="6">
        <f t="shared" si="127"/>
        <v>-17500</v>
      </c>
      <c r="I1771" s="26">
        <f t="shared" si="125"/>
        <v>4.672897196261682</v>
      </c>
      <c r="K1771" s="104">
        <v>535</v>
      </c>
    </row>
    <row r="1772" spans="1:11" ht="12.75">
      <c r="A1772" s="16"/>
      <c r="B1772" s="11">
        <v>2500</v>
      </c>
      <c r="C1772" s="1" t="s">
        <v>31</v>
      </c>
      <c r="D1772" s="1" t="s">
        <v>124</v>
      </c>
      <c r="E1772" s="1" t="s">
        <v>870</v>
      </c>
      <c r="F1772" s="55" t="s">
        <v>877</v>
      </c>
      <c r="G1772" s="31" t="s">
        <v>258</v>
      </c>
      <c r="H1772" s="6">
        <f t="shared" si="127"/>
        <v>-20000</v>
      </c>
      <c r="I1772" s="26">
        <f t="shared" si="125"/>
        <v>4.672897196261682</v>
      </c>
      <c r="K1772" s="104">
        <v>535</v>
      </c>
    </row>
    <row r="1773" spans="1:11" ht="12.75">
      <c r="A1773" s="16"/>
      <c r="B1773" s="11">
        <v>2500</v>
      </c>
      <c r="C1773" s="1" t="s">
        <v>31</v>
      </c>
      <c r="D1773" s="1" t="s">
        <v>124</v>
      </c>
      <c r="E1773" s="1" t="s">
        <v>870</v>
      </c>
      <c r="F1773" s="55" t="s">
        <v>878</v>
      </c>
      <c r="G1773" s="31" t="s">
        <v>144</v>
      </c>
      <c r="H1773" s="6">
        <f t="shared" si="127"/>
        <v>-22500</v>
      </c>
      <c r="I1773" s="26">
        <f t="shared" si="125"/>
        <v>4.672897196261682</v>
      </c>
      <c r="K1773" s="104">
        <v>535</v>
      </c>
    </row>
    <row r="1774" spans="1:11" ht="12.75">
      <c r="A1774" s="16"/>
      <c r="B1774" s="11">
        <v>2500</v>
      </c>
      <c r="C1774" s="1" t="s">
        <v>31</v>
      </c>
      <c r="D1774" s="1" t="s">
        <v>124</v>
      </c>
      <c r="E1774" s="1" t="s">
        <v>870</v>
      </c>
      <c r="F1774" s="55" t="s">
        <v>879</v>
      </c>
      <c r="G1774" s="31" t="s">
        <v>401</v>
      </c>
      <c r="H1774" s="6">
        <f t="shared" si="127"/>
        <v>-25000</v>
      </c>
      <c r="I1774" s="26">
        <f t="shared" si="125"/>
        <v>4.672897196261682</v>
      </c>
      <c r="K1774" s="104">
        <v>535</v>
      </c>
    </row>
    <row r="1775" spans="1:11" s="68" customFormat="1" ht="12.75">
      <c r="A1775" s="16"/>
      <c r="B1775" s="111">
        <f>SUM(B1766:B1774)</f>
        <v>25000</v>
      </c>
      <c r="C1775" s="15" t="s">
        <v>31</v>
      </c>
      <c r="D1775" s="15"/>
      <c r="E1775" s="15"/>
      <c r="F1775" s="22"/>
      <c r="G1775" s="22"/>
      <c r="H1775" s="46">
        <v>0</v>
      </c>
      <c r="I1775" s="67">
        <f t="shared" si="125"/>
        <v>46.728971962616825</v>
      </c>
      <c r="K1775" s="104">
        <v>535</v>
      </c>
    </row>
    <row r="1776" spans="1:11" ht="12.75">
      <c r="A1776" s="16"/>
      <c r="B1776" s="11"/>
      <c r="H1776" s="6">
        <f aca="true" t="shared" si="128" ref="H1776:H1798">H1775-B1776</f>
        <v>0</v>
      </c>
      <c r="I1776" s="26">
        <f t="shared" si="125"/>
        <v>0</v>
      </c>
      <c r="K1776" s="104">
        <v>535</v>
      </c>
    </row>
    <row r="1777" spans="1:11" ht="12.75">
      <c r="A1777" s="16"/>
      <c r="B1777" s="11"/>
      <c r="H1777" s="6">
        <f t="shared" si="128"/>
        <v>0</v>
      </c>
      <c r="I1777" s="26">
        <f t="shared" si="125"/>
        <v>0</v>
      </c>
      <c r="K1777" s="104">
        <v>535</v>
      </c>
    </row>
    <row r="1778" spans="1:11" ht="12.75">
      <c r="A1778" s="16"/>
      <c r="B1778" s="11"/>
      <c r="H1778" s="6">
        <f t="shared" si="128"/>
        <v>0</v>
      </c>
      <c r="I1778" s="26">
        <f t="shared" si="125"/>
        <v>0</v>
      </c>
      <c r="K1778" s="104">
        <v>535</v>
      </c>
    </row>
    <row r="1779" spans="1:11" ht="12.75">
      <c r="A1779" s="16"/>
      <c r="B1779" s="11"/>
      <c r="H1779" s="6">
        <f t="shared" si="128"/>
        <v>0</v>
      </c>
      <c r="I1779" s="26">
        <f t="shared" si="125"/>
        <v>0</v>
      </c>
      <c r="K1779" s="104">
        <v>535</v>
      </c>
    </row>
    <row r="1780" spans="1:11" ht="12.75">
      <c r="A1780" s="16"/>
      <c r="B1780" s="161">
        <v>1000</v>
      </c>
      <c r="C1780" s="1" t="s">
        <v>51</v>
      </c>
      <c r="D1780" s="1" t="s">
        <v>124</v>
      </c>
      <c r="E1780" s="1" t="s">
        <v>52</v>
      </c>
      <c r="F1780" s="31" t="s">
        <v>797</v>
      </c>
      <c r="G1780" s="34" t="s">
        <v>45</v>
      </c>
      <c r="H1780" s="6">
        <f t="shared" si="128"/>
        <v>-1000</v>
      </c>
      <c r="I1780" s="26">
        <f t="shared" si="125"/>
        <v>1.8691588785046729</v>
      </c>
      <c r="K1780" s="104">
        <v>535</v>
      </c>
    </row>
    <row r="1781" spans="1:11" ht="12.75">
      <c r="A1781" s="16"/>
      <c r="B1781" s="161">
        <v>600</v>
      </c>
      <c r="C1781" s="1" t="s">
        <v>51</v>
      </c>
      <c r="D1781" s="16" t="s">
        <v>124</v>
      </c>
      <c r="E1781" s="16" t="s">
        <v>52</v>
      </c>
      <c r="F1781" s="31" t="s">
        <v>797</v>
      </c>
      <c r="G1781" s="34" t="s">
        <v>35</v>
      </c>
      <c r="H1781" s="6">
        <f t="shared" si="128"/>
        <v>-1600</v>
      </c>
      <c r="I1781" s="26">
        <f t="shared" si="125"/>
        <v>1.1214953271028036</v>
      </c>
      <c r="K1781" s="104">
        <v>535</v>
      </c>
    </row>
    <row r="1782" spans="1:11" ht="12.75">
      <c r="A1782" s="16"/>
      <c r="B1782" s="11">
        <v>1800</v>
      </c>
      <c r="C1782" s="1" t="s">
        <v>51</v>
      </c>
      <c r="D1782" s="16" t="s">
        <v>124</v>
      </c>
      <c r="E1782" s="16" t="s">
        <v>52</v>
      </c>
      <c r="F1782" s="31" t="s">
        <v>797</v>
      </c>
      <c r="G1782" s="31" t="s">
        <v>39</v>
      </c>
      <c r="H1782" s="6">
        <f t="shared" si="128"/>
        <v>-3400</v>
      </c>
      <c r="I1782" s="26">
        <f t="shared" si="125"/>
        <v>3.364485981308411</v>
      </c>
      <c r="K1782" s="104">
        <v>535</v>
      </c>
    </row>
    <row r="1783" spans="1:11" ht="12.75">
      <c r="A1783" s="16"/>
      <c r="B1783" s="161">
        <v>900</v>
      </c>
      <c r="C1783" s="1" t="s">
        <v>51</v>
      </c>
      <c r="D1783" s="1" t="s">
        <v>124</v>
      </c>
      <c r="E1783" s="1" t="s">
        <v>52</v>
      </c>
      <c r="F1783" s="31" t="s">
        <v>797</v>
      </c>
      <c r="G1783" s="31" t="s">
        <v>880</v>
      </c>
      <c r="H1783" s="6">
        <f t="shared" si="128"/>
        <v>-4300</v>
      </c>
      <c r="I1783" s="26">
        <f t="shared" si="125"/>
        <v>1.6822429906542056</v>
      </c>
      <c r="K1783" s="104">
        <v>535</v>
      </c>
    </row>
    <row r="1784" spans="1:11" ht="12.75">
      <c r="A1784" s="16"/>
      <c r="B1784" s="11">
        <v>800</v>
      </c>
      <c r="C1784" s="1" t="s">
        <v>51</v>
      </c>
      <c r="D1784" s="1" t="s">
        <v>124</v>
      </c>
      <c r="E1784" s="1" t="s">
        <v>52</v>
      </c>
      <c r="F1784" s="31" t="s">
        <v>797</v>
      </c>
      <c r="G1784" s="31" t="s">
        <v>53</v>
      </c>
      <c r="H1784" s="6">
        <f t="shared" si="128"/>
        <v>-5100</v>
      </c>
      <c r="I1784" s="26">
        <f t="shared" si="125"/>
        <v>1.4953271028037383</v>
      </c>
      <c r="K1784" s="104">
        <v>535</v>
      </c>
    </row>
    <row r="1785" spans="1:11" s="19" customFormat="1" ht="12.75">
      <c r="A1785" s="16"/>
      <c r="B1785" s="11">
        <v>200</v>
      </c>
      <c r="C1785" s="1" t="s">
        <v>51</v>
      </c>
      <c r="D1785" s="1" t="s">
        <v>124</v>
      </c>
      <c r="E1785" s="1" t="s">
        <v>52</v>
      </c>
      <c r="F1785" s="31" t="s">
        <v>797</v>
      </c>
      <c r="G1785" s="31" t="s">
        <v>134</v>
      </c>
      <c r="H1785" s="6">
        <f t="shared" si="128"/>
        <v>-5300</v>
      </c>
      <c r="I1785" s="45">
        <f t="shared" si="125"/>
        <v>0.37383177570093457</v>
      </c>
      <c r="K1785" s="104">
        <v>535</v>
      </c>
    </row>
    <row r="1786" spans="1:11" ht="12.75">
      <c r="A1786" s="16"/>
      <c r="B1786" s="11">
        <v>600</v>
      </c>
      <c r="C1786" s="1" t="s">
        <v>51</v>
      </c>
      <c r="D1786" s="1" t="s">
        <v>124</v>
      </c>
      <c r="E1786" s="1" t="s">
        <v>52</v>
      </c>
      <c r="F1786" s="31" t="s">
        <v>797</v>
      </c>
      <c r="G1786" s="31" t="s">
        <v>136</v>
      </c>
      <c r="H1786" s="6">
        <f t="shared" si="128"/>
        <v>-5900</v>
      </c>
      <c r="I1786" s="26">
        <f t="shared" si="125"/>
        <v>1.1214953271028036</v>
      </c>
      <c r="K1786" s="104">
        <v>535</v>
      </c>
    </row>
    <row r="1787" spans="1:11" ht="12.75">
      <c r="A1787" s="16"/>
      <c r="B1787" s="11">
        <v>1000</v>
      </c>
      <c r="C1787" s="1" t="s">
        <v>51</v>
      </c>
      <c r="D1787" s="1" t="s">
        <v>124</v>
      </c>
      <c r="E1787" s="16" t="s">
        <v>52</v>
      </c>
      <c r="F1787" s="31" t="s">
        <v>797</v>
      </c>
      <c r="G1787" s="31" t="s">
        <v>152</v>
      </c>
      <c r="H1787" s="6">
        <f t="shared" si="128"/>
        <v>-6900</v>
      </c>
      <c r="I1787" s="26">
        <f t="shared" si="125"/>
        <v>1.8691588785046729</v>
      </c>
      <c r="K1787" s="104">
        <v>535</v>
      </c>
    </row>
    <row r="1788" spans="1:11" ht="12.75">
      <c r="A1788" s="16"/>
      <c r="B1788" s="11">
        <v>1500</v>
      </c>
      <c r="C1788" s="1" t="s">
        <v>51</v>
      </c>
      <c r="D1788" s="1" t="s">
        <v>124</v>
      </c>
      <c r="E1788" s="16" t="s">
        <v>52</v>
      </c>
      <c r="F1788" s="31" t="s">
        <v>797</v>
      </c>
      <c r="G1788" s="31" t="s">
        <v>175</v>
      </c>
      <c r="H1788" s="6">
        <f t="shared" si="128"/>
        <v>-8400</v>
      </c>
      <c r="I1788" s="26">
        <f t="shared" si="125"/>
        <v>2.803738317757009</v>
      </c>
      <c r="K1788" s="104">
        <v>535</v>
      </c>
    </row>
    <row r="1789" spans="1:12" ht="12.75">
      <c r="A1789" s="16"/>
      <c r="B1789" s="11">
        <v>1200</v>
      </c>
      <c r="C1789" s="1" t="s">
        <v>51</v>
      </c>
      <c r="D1789" s="1" t="s">
        <v>124</v>
      </c>
      <c r="E1789" s="16" t="s">
        <v>52</v>
      </c>
      <c r="F1789" s="31" t="s">
        <v>797</v>
      </c>
      <c r="G1789" s="31" t="s">
        <v>158</v>
      </c>
      <c r="H1789" s="6">
        <f t="shared" si="128"/>
        <v>-9600</v>
      </c>
      <c r="I1789" s="26">
        <f t="shared" si="125"/>
        <v>2.2429906542056073</v>
      </c>
      <c r="J1789" s="41"/>
      <c r="K1789" s="104">
        <v>535</v>
      </c>
      <c r="L1789" s="44">
        <v>500</v>
      </c>
    </row>
    <row r="1790" spans="1:11" ht="12.75">
      <c r="A1790" s="16"/>
      <c r="B1790" s="11">
        <v>1800</v>
      </c>
      <c r="C1790" s="1" t="s">
        <v>51</v>
      </c>
      <c r="D1790" s="1" t="s">
        <v>124</v>
      </c>
      <c r="E1790" s="16" t="s">
        <v>52</v>
      </c>
      <c r="F1790" s="31" t="s">
        <v>797</v>
      </c>
      <c r="G1790" s="31" t="s">
        <v>218</v>
      </c>
      <c r="H1790" s="6">
        <f t="shared" si="128"/>
        <v>-11400</v>
      </c>
      <c r="I1790" s="26">
        <f t="shared" si="125"/>
        <v>3.364485981308411</v>
      </c>
      <c r="K1790" s="104">
        <v>535</v>
      </c>
    </row>
    <row r="1791" spans="1:11" ht="12.75">
      <c r="A1791" s="16"/>
      <c r="B1791" s="11">
        <v>1250</v>
      </c>
      <c r="C1791" s="1" t="s">
        <v>51</v>
      </c>
      <c r="D1791" s="1" t="s">
        <v>124</v>
      </c>
      <c r="E1791" s="16" t="s">
        <v>52</v>
      </c>
      <c r="F1791" s="31" t="s">
        <v>797</v>
      </c>
      <c r="G1791" s="31" t="s">
        <v>220</v>
      </c>
      <c r="H1791" s="6">
        <f t="shared" si="128"/>
        <v>-12650</v>
      </c>
      <c r="I1791" s="26">
        <f t="shared" si="125"/>
        <v>2.336448598130841</v>
      </c>
      <c r="K1791" s="104">
        <v>535</v>
      </c>
    </row>
    <row r="1792" spans="1:11" ht="12.75">
      <c r="A1792" s="16"/>
      <c r="B1792" s="11">
        <v>900</v>
      </c>
      <c r="C1792" s="1" t="s">
        <v>51</v>
      </c>
      <c r="D1792" s="1" t="s">
        <v>124</v>
      </c>
      <c r="E1792" s="16" t="s">
        <v>52</v>
      </c>
      <c r="F1792" s="31" t="s">
        <v>797</v>
      </c>
      <c r="G1792" s="31" t="s">
        <v>256</v>
      </c>
      <c r="H1792" s="6">
        <f t="shared" si="128"/>
        <v>-13550</v>
      </c>
      <c r="I1792" s="26">
        <f t="shared" si="125"/>
        <v>1.6822429906542056</v>
      </c>
      <c r="K1792" s="104">
        <v>535</v>
      </c>
    </row>
    <row r="1793" spans="1:11" ht="12.75">
      <c r="A1793" s="16"/>
      <c r="B1793" s="11">
        <v>800</v>
      </c>
      <c r="C1793" s="1" t="s">
        <v>51</v>
      </c>
      <c r="D1793" s="1" t="s">
        <v>124</v>
      </c>
      <c r="E1793" s="1" t="s">
        <v>52</v>
      </c>
      <c r="F1793" s="31" t="s">
        <v>797</v>
      </c>
      <c r="G1793" s="31" t="s">
        <v>258</v>
      </c>
      <c r="H1793" s="6">
        <f t="shared" si="128"/>
        <v>-14350</v>
      </c>
      <c r="I1793" s="26">
        <f t="shared" si="125"/>
        <v>1.4953271028037383</v>
      </c>
      <c r="K1793" s="104">
        <v>535</v>
      </c>
    </row>
    <row r="1794" spans="1:11" ht="12.75">
      <c r="A1794" s="16"/>
      <c r="B1794" s="11">
        <v>700</v>
      </c>
      <c r="C1794" s="1" t="s">
        <v>51</v>
      </c>
      <c r="D1794" s="1" t="s">
        <v>124</v>
      </c>
      <c r="E1794" s="1" t="s">
        <v>52</v>
      </c>
      <c r="F1794" s="31" t="s">
        <v>797</v>
      </c>
      <c r="G1794" s="31" t="s">
        <v>142</v>
      </c>
      <c r="H1794" s="6">
        <f t="shared" si="128"/>
        <v>-15050</v>
      </c>
      <c r="I1794" s="26">
        <f t="shared" si="125"/>
        <v>1.308411214953271</v>
      </c>
      <c r="K1794" s="104">
        <v>535</v>
      </c>
    </row>
    <row r="1795" spans="1:11" ht="12.75">
      <c r="A1795" s="16"/>
      <c r="B1795" s="11">
        <v>1000</v>
      </c>
      <c r="C1795" s="1" t="s">
        <v>51</v>
      </c>
      <c r="D1795" s="1" t="s">
        <v>124</v>
      </c>
      <c r="E1795" s="1" t="s">
        <v>52</v>
      </c>
      <c r="F1795" s="31" t="s">
        <v>797</v>
      </c>
      <c r="G1795" s="31" t="s">
        <v>163</v>
      </c>
      <c r="H1795" s="6">
        <f t="shared" si="128"/>
        <v>-16050</v>
      </c>
      <c r="I1795" s="26">
        <f t="shared" si="125"/>
        <v>1.8691588785046729</v>
      </c>
      <c r="K1795" s="104">
        <v>535</v>
      </c>
    </row>
    <row r="1796" spans="1:11" ht="12.75">
      <c r="A1796" s="16"/>
      <c r="B1796" s="11">
        <v>1200</v>
      </c>
      <c r="C1796" s="1" t="s">
        <v>51</v>
      </c>
      <c r="D1796" s="1" t="s">
        <v>124</v>
      </c>
      <c r="E1796" s="1" t="s">
        <v>52</v>
      </c>
      <c r="F1796" s="31" t="s">
        <v>797</v>
      </c>
      <c r="G1796" s="31" t="s">
        <v>144</v>
      </c>
      <c r="H1796" s="6">
        <f t="shared" si="128"/>
        <v>-17250</v>
      </c>
      <c r="I1796" s="26">
        <f t="shared" si="125"/>
        <v>2.2429906542056073</v>
      </c>
      <c r="K1796" s="104">
        <v>535</v>
      </c>
    </row>
    <row r="1797" spans="1:11" ht="12.75">
      <c r="A1797" s="16"/>
      <c r="B1797" s="11">
        <v>400</v>
      </c>
      <c r="C1797" s="1" t="s">
        <v>51</v>
      </c>
      <c r="D1797" s="1" t="s">
        <v>124</v>
      </c>
      <c r="E1797" s="1" t="s">
        <v>52</v>
      </c>
      <c r="F1797" s="31" t="s">
        <v>797</v>
      </c>
      <c r="G1797" s="31" t="s">
        <v>164</v>
      </c>
      <c r="H1797" s="6">
        <f t="shared" si="128"/>
        <v>-17650</v>
      </c>
      <c r="I1797" s="26">
        <f t="shared" si="125"/>
        <v>0.7476635514018691</v>
      </c>
      <c r="K1797" s="104">
        <v>535</v>
      </c>
    </row>
    <row r="1798" spans="1:11" ht="12.75">
      <c r="A1798" s="16"/>
      <c r="B1798" s="11">
        <v>1100</v>
      </c>
      <c r="C1798" s="1" t="s">
        <v>51</v>
      </c>
      <c r="D1798" s="1" t="s">
        <v>124</v>
      </c>
      <c r="E1798" s="1" t="s">
        <v>52</v>
      </c>
      <c r="F1798" s="31" t="s">
        <v>797</v>
      </c>
      <c r="G1798" s="31" t="s">
        <v>165</v>
      </c>
      <c r="H1798" s="6">
        <f t="shared" si="128"/>
        <v>-18750</v>
      </c>
      <c r="I1798" s="26">
        <f t="shared" si="125"/>
        <v>2.05607476635514</v>
      </c>
      <c r="K1798" s="104">
        <v>535</v>
      </c>
    </row>
    <row r="1799" spans="1:11" s="68" customFormat="1" ht="12.75">
      <c r="A1799" s="16"/>
      <c r="B1799" s="111">
        <f>SUM(B1780:B1798)</f>
        <v>18750</v>
      </c>
      <c r="C1799" s="15"/>
      <c r="D1799" s="15"/>
      <c r="E1799" s="15" t="s">
        <v>52</v>
      </c>
      <c r="F1799" s="22"/>
      <c r="G1799" s="22"/>
      <c r="H1799" s="46">
        <v>0</v>
      </c>
      <c r="I1799" s="67">
        <f t="shared" si="125"/>
        <v>35.046728971962615</v>
      </c>
      <c r="K1799" s="104">
        <v>535</v>
      </c>
    </row>
    <row r="1800" spans="1:11" ht="12.75">
      <c r="A1800" s="16"/>
      <c r="B1800" s="11"/>
      <c r="H1800" s="6">
        <f aca="true" t="shared" si="129" ref="H1800:H1819">H1799-B1800</f>
        <v>0</v>
      </c>
      <c r="I1800" s="26">
        <f t="shared" si="125"/>
        <v>0</v>
      </c>
      <c r="K1800" s="104">
        <v>535</v>
      </c>
    </row>
    <row r="1801" spans="1:11" ht="12.75">
      <c r="A1801" s="16"/>
      <c r="B1801" s="11"/>
      <c r="H1801" s="6">
        <f t="shared" si="129"/>
        <v>0</v>
      </c>
      <c r="I1801" s="26">
        <f t="shared" si="125"/>
        <v>0</v>
      </c>
      <c r="K1801" s="104">
        <v>535</v>
      </c>
    </row>
    <row r="1802" spans="1:11" ht="12.75">
      <c r="A1802" s="16"/>
      <c r="B1802" s="11"/>
      <c r="H1802" s="6">
        <f t="shared" si="129"/>
        <v>0</v>
      </c>
      <c r="I1802" s="26">
        <f aca="true" t="shared" si="130" ref="I1802:I1841">+B1802/K1802</f>
        <v>0</v>
      </c>
      <c r="K1802" s="104">
        <v>535</v>
      </c>
    </row>
    <row r="1803" spans="1:11" ht="12.75">
      <c r="A1803" s="16"/>
      <c r="B1803" s="11">
        <v>1000</v>
      </c>
      <c r="C1803" s="1" t="s">
        <v>881</v>
      </c>
      <c r="D1803" s="1" t="s">
        <v>124</v>
      </c>
      <c r="E1803" s="1" t="s">
        <v>124</v>
      </c>
      <c r="F1803" s="31" t="s">
        <v>882</v>
      </c>
      <c r="G1803" s="31" t="s">
        <v>39</v>
      </c>
      <c r="H1803" s="6">
        <f t="shared" si="129"/>
        <v>-1000</v>
      </c>
      <c r="I1803" s="26">
        <f t="shared" si="130"/>
        <v>1.8691588785046729</v>
      </c>
      <c r="K1803" s="104">
        <v>535</v>
      </c>
    </row>
    <row r="1804" spans="1:11" ht="12.75">
      <c r="A1804" s="16"/>
      <c r="B1804" s="11">
        <v>5000</v>
      </c>
      <c r="C1804" s="1" t="s">
        <v>883</v>
      </c>
      <c r="D1804" s="16" t="s">
        <v>124</v>
      </c>
      <c r="E1804" s="1" t="s">
        <v>124</v>
      </c>
      <c r="F1804" s="34" t="s">
        <v>884</v>
      </c>
      <c r="G1804" s="31" t="s">
        <v>39</v>
      </c>
      <c r="H1804" s="6">
        <f t="shared" si="129"/>
        <v>-6000</v>
      </c>
      <c r="I1804" s="26">
        <f t="shared" si="130"/>
        <v>9.345794392523365</v>
      </c>
      <c r="K1804" s="104">
        <v>535</v>
      </c>
    </row>
    <row r="1805" spans="1:11" ht="12.75">
      <c r="A1805" s="16"/>
      <c r="B1805" s="11">
        <v>575</v>
      </c>
      <c r="C1805" s="1" t="s">
        <v>885</v>
      </c>
      <c r="D1805" s="16" t="s">
        <v>124</v>
      </c>
      <c r="E1805" s="1" t="s">
        <v>124</v>
      </c>
      <c r="F1805" s="31" t="s">
        <v>886</v>
      </c>
      <c r="G1805" s="31" t="s">
        <v>53</v>
      </c>
      <c r="H1805" s="6">
        <f t="shared" si="129"/>
        <v>-6575</v>
      </c>
      <c r="I1805" s="26">
        <f t="shared" si="130"/>
        <v>1.074766355140187</v>
      </c>
      <c r="K1805" s="104">
        <v>535</v>
      </c>
    </row>
    <row r="1806" spans="1:11" ht="12.75">
      <c r="A1806" s="16"/>
      <c r="B1806" s="11">
        <v>500</v>
      </c>
      <c r="C1806" s="1" t="s">
        <v>887</v>
      </c>
      <c r="D1806" s="16" t="s">
        <v>124</v>
      </c>
      <c r="E1806" s="1" t="s">
        <v>124</v>
      </c>
      <c r="F1806" s="31" t="s">
        <v>888</v>
      </c>
      <c r="G1806" s="31" t="s">
        <v>53</v>
      </c>
      <c r="H1806" s="6">
        <f t="shared" si="129"/>
        <v>-7075</v>
      </c>
      <c r="I1806" s="26">
        <f t="shared" si="130"/>
        <v>0.9345794392523364</v>
      </c>
      <c r="K1806" s="104">
        <v>535</v>
      </c>
    </row>
    <row r="1807" spans="1:11" ht="12.75">
      <c r="A1807" s="16"/>
      <c r="B1807" s="11">
        <v>600</v>
      </c>
      <c r="C1807" s="1" t="s">
        <v>889</v>
      </c>
      <c r="D1807" s="16" t="s">
        <v>124</v>
      </c>
      <c r="E1807" s="1" t="s">
        <v>124</v>
      </c>
      <c r="F1807" s="31" t="s">
        <v>890</v>
      </c>
      <c r="G1807" s="31" t="s">
        <v>134</v>
      </c>
      <c r="H1807" s="6">
        <f t="shared" si="129"/>
        <v>-7675</v>
      </c>
      <c r="I1807" s="26">
        <f t="shared" si="130"/>
        <v>1.1214953271028036</v>
      </c>
      <c r="K1807" s="104">
        <v>535</v>
      </c>
    </row>
    <row r="1808" spans="1:11" ht="12.75">
      <c r="A1808" s="16"/>
      <c r="B1808" s="11">
        <v>750</v>
      </c>
      <c r="C1808" s="1" t="s">
        <v>891</v>
      </c>
      <c r="D1808" s="16" t="s">
        <v>124</v>
      </c>
      <c r="E1808" s="1" t="s">
        <v>124</v>
      </c>
      <c r="F1808" s="31" t="s">
        <v>892</v>
      </c>
      <c r="G1808" s="31" t="s">
        <v>136</v>
      </c>
      <c r="H1808" s="6">
        <f t="shared" si="129"/>
        <v>-8425</v>
      </c>
      <c r="I1808" s="26">
        <f t="shared" si="130"/>
        <v>1.4018691588785046</v>
      </c>
      <c r="K1808" s="104">
        <v>535</v>
      </c>
    </row>
    <row r="1809" spans="1:11" ht="12.75">
      <c r="A1809" s="16"/>
      <c r="B1809" s="11">
        <v>800</v>
      </c>
      <c r="C1809" s="1" t="s">
        <v>893</v>
      </c>
      <c r="D1809" s="16" t="s">
        <v>124</v>
      </c>
      <c r="E1809" s="1" t="s">
        <v>124</v>
      </c>
      <c r="F1809" s="31" t="s">
        <v>892</v>
      </c>
      <c r="G1809" s="31" t="s">
        <v>136</v>
      </c>
      <c r="H1809" s="6">
        <f t="shared" si="129"/>
        <v>-9225</v>
      </c>
      <c r="I1809" s="26">
        <f t="shared" si="130"/>
        <v>1.4953271028037383</v>
      </c>
      <c r="K1809" s="104">
        <v>535</v>
      </c>
    </row>
    <row r="1810" spans="1:11" ht="12.75">
      <c r="A1810" s="16"/>
      <c r="B1810" s="11">
        <v>500</v>
      </c>
      <c r="C1810" s="1" t="s">
        <v>894</v>
      </c>
      <c r="D1810" s="16" t="s">
        <v>124</v>
      </c>
      <c r="E1810" s="1" t="s">
        <v>124</v>
      </c>
      <c r="F1810" s="31" t="s">
        <v>892</v>
      </c>
      <c r="G1810" s="31" t="s">
        <v>136</v>
      </c>
      <c r="H1810" s="6">
        <f t="shared" si="129"/>
        <v>-9725</v>
      </c>
      <c r="I1810" s="26">
        <f t="shared" si="130"/>
        <v>0.9345794392523364</v>
      </c>
      <c r="K1810" s="104">
        <v>535</v>
      </c>
    </row>
    <row r="1811" spans="1:11" ht="12.75">
      <c r="A1811" s="16"/>
      <c r="B1811" s="11">
        <v>2000</v>
      </c>
      <c r="C1811" s="1" t="s">
        <v>895</v>
      </c>
      <c r="D1811" s="16" t="s">
        <v>124</v>
      </c>
      <c r="E1811" s="1" t="s">
        <v>124</v>
      </c>
      <c r="F1811" s="31" t="s">
        <v>896</v>
      </c>
      <c r="G1811" s="31" t="s">
        <v>136</v>
      </c>
      <c r="H1811" s="6">
        <f t="shared" si="129"/>
        <v>-11725</v>
      </c>
      <c r="I1811" s="26">
        <f t="shared" si="130"/>
        <v>3.7383177570093458</v>
      </c>
      <c r="K1811" s="104">
        <v>535</v>
      </c>
    </row>
    <row r="1812" spans="1:11" ht="12.75">
      <c r="A1812" s="16"/>
      <c r="B1812" s="11">
        <v>600</v>
      </c>
      <c r="C1812" s="1" t="s">
        <v>897</v>
      </c>
      <c r="D1812" s="16" t="s">
        <v>124</v>
      </c>
      <c r="E1812" s="1" t="s">
        <v>124</v>
      </c>
      <c r="F1812" s="31" t="s">
        <v>896</v>
      </c>
      <c r="G1812" s="31" t="s">
        <v>136</v>
      </c>
      <c r="H1812" s="6">
        <f t="shared" si="129"/>
        <v>-12325</v>
      </c>
      <c r="I1812" s="26">
        <f t="shared" si="130"/>
        <v>1.1214953271028036</v>
      </c>
      <c r="K1812" s="104">
        <v>535</v>
      </c>
    </row>
    <row r="1813" spans="1:11" ht="12.75">
      <c r="A1813" s="16"/>
      <c r="B1813" s="11">
        <v>800</v>
      </c>
      <c r="C1813" s="1" t="s">
        <v>881</v>
      </c>
      <c r="D1813" s="1" t="s">
        <v>124</v>
      </c>
      <c r="E1813" s="1" t="s">
        <v>124</v>
      </c>
      <c r="F1813" s="31" t="s">
        <v>898</v>
      </c>
      <c r="G1813" s="31" t="s">
        <v>140</v>
      </c>
      <c r="H1813" s="6">
        <f t="shared" si="129"/>
        <v>-13125</v>
      </c>
      <c r="I1813" s="26">
        <f t="shared" si="130"/>
        <v>1.4953271028037383</v>
      </c>
      <c r="K1813" s="104">
        <v>535</v>
      </c>
    </row>
    <row r="1814" spans="1:11" ht="12.75">
      <c r="A1814" s="16"/>
      <c r="B1814" s="11">
        <v>29000</v>
      </c>
      <c r="C1814" s="1" t="s">
        <v>899</v>
      </c>
      <c r="D1814" s="1" t="s">
        <v>124</v>
      </c>
      <c r="E1814" s="1" t="s">
        <v>124</v>
      </c>
      <c r="F1814" s="31" t="s">
        <v>900</v>
      </c>
      <c r="G1814" s="31" t="s">
        <v>140</v>
      </c>
      <c r="H1814" s="6">
        <f t="shared" si="129"/>
        <v>-42125</v>
      </c>
      <c r="I1814" s="26">
        <f t="shared" si="130"/>
        <v>54.205607476635514</v>
      </c>
      <c r="K1814" s="104">
        <v>535</v>
      </c>
    </row>
    <row r="1815" spans="1:11" ht="12.75">
      <c r="A1815" s="16"/>
      <c r="B1815" s="11">
        <v>400</v>
      </c>
      <c r="C1815" s="1" t="s">
        <v>612</v>
      </c>
      <c r="D1815" s="1" t="s">
        <v>124</v>
      </c>
      <c r="E1815" s="1" t="s">
        <v>124</v>
      </c>
      <c r="F1815" s="34" t="s">
        <v>901</v>
      </c>
      <c r="G1815" s="31" t="s">
        <v>220</v>
      </c>
      <c r="H1815" s="6">
        <f t="shared" si="129"/>
        <v>-42525</v>
      </c>
      <c r="I1815" s="26">
        <f t="shared" si="130"/>
        <v>0.7476635514018691</v>
      </c>
      <c r="K1815" s="104">
        <v>535</v>
      </c>
    </row>
    <row r="1816" spans="1:11" ht="12.75">
      <c r="A1816" s="16"/>
      <c r="B1816" s="11">
        <v>3500</v>
      </c>
      <c r="C1816" s="1" t="s">
        <v>902</v>
      </c>
      <c r="D1816" s="1" t="s">
        <v>124</v>
      </c>
      <c r="E1816" s="1" t="s">
        <v>124</v>
      </c>
      <c r="F1816" s="34" t="s">
        <v>903</v>
      </c>
      <c r="G1816" s="31" t="s">
        <v>220</v>
      </c>
      <c r="H1816" s="6">
        <f t="shared" si="129"/>
        <v>-46025</v>
      </c>
      <c r="I1816" s="26">
        <f t="shared" si="130"/>
        <v>6.542056074766355</v>
      </c>
      <c r="K1816" s="104">
        <v>535</v>
      </c>
    </row>
    <row r="1817" spans="1:11" ht="12.75">
      <c r="A1817" s="16"/>
      <c r="B1817" s="11">
        <v>900</v>
      </c>
      <c r="C1817" s="1" t="s">
        <v>610</v>
      </c>
      <c r="D1817" s="1" t="s">
        <v>124</v>
      </c>
      <c r="E1817" s="1" t="s">
        <v>124</v>
      </c>
      <c r="F1817" s="31" t="s">
        <v>904</v>
      </c>
      <c r="G1817" s="31" t="s">
        <v>144</v>
      </c>
      <c r="H1817" s="6">
        <f t="shared" si="129"/>
        <v>-46925</v>
      </c>
      <c r="I1817" s="26">
        <f t="shared" si="130"/>
        <v>1.6822429906542056</v>
      </c>
      <c r="K1817" s="104">
        <v>535</v>
      </c>
    </row>
    <row r="1818" spans="1:11" ht="12.75">
      <c r="A1818" s="16"/>
      <c r="B1818" s="11">
        <v>14000</v>
      </c>
      <c r="C1818" s="1" t="s">
        <v>905</v>
      </c>
      <c r="D1818" s="1" t="s">
        <v>124</v>
      </c>
      <c r="E1818" s="1" t="s">
        <v>124</v>
      </c>
      <c r="F1818" s="31" t="s">
        <v>906</v>
      </c>
      <c r="G1818" s="31" t="s">
        <v>165</v>
      </c>
      <c r="H1818" s="6">
        <f t="shared" si="129"/>
        <v>-60925</v>
      </c>
      <c r="I1818" s="26">
        <f t="shared" si="130"/>
        <v>26.16822429906542</v>
      </c>
      <c r="K1818" s="104">
        <v>535</v>
      </c>
    </row>
    <row r="1819" spans="1:11" ht="12.75">
      <c r="A1819" s="16"/>
      <c r="B1819" s="11">
        <v>7250</v>
      </c>
      <c r="C1819" s="1" t="s">
        <v>907</v>
      </c>
      <c r="D1819" s="1" t="s">
        <v>124</v>
      </c>
      <c r="E1819" s="1" t="s">
        <v>124</v>
      </c>
      <c r="F1819" s="34" t="s">
        <v>908</v>
      </c>
      <c r="G1819" s="31" t="s">
        <v>165</v>
      </c>
      <c r="H1819" s="6">
        <f t="shared" si="129"/>
        <v>-68175</v>
      </c>
      <c r="I1819" s="26">
        <f t="shared" si="130"/>
        <v>13.551401869158878</v>
      </c>
      <c r="K1819" s="104">
        <v>535</v>
      </c>
    </row>
    <row r="1820" spans="1:11" s="68" customFormat="1" ht="12.75">
      <c r="A1820" s="16"/>
      <c r="B1820" s="111">
        <f>SUM(B1803:B1819)</f>
        <v>68175</v>
      </c>
      <c r="C1820" s="15"/>
      <c r="D1820" s="15"/>
      <c r="E1820" s="15" t="s">
        <v>124</v>
      </c>
      <c r="F1820" s="22"/>
      <c r="G1820" s="22"/>
      <c r="H1820" s="46">
        <v>0</v>
      </c>
      <c r="I1820" s="67">
        <f t="shared" si="130"/>
        <v>127.42990654205607</v>
      </c>
      <c r="K1820" s="104">
        <v>535</v>
      </c>
    </row>
    <row r="1821" spans="1:11" ht="12.75">
      <c r="A1821" s="16"/>
      <c r="B1821" s="11"/>
      <c r="H1821" s="6">
        <f aca="true" t="shared" si="131" ref="H1821:H1839">H1820-B1821</f>
        <v>0</v>
      </c>
      <c r="I1821" s="26">
        <f t="shared" si="130"/>
        <v>0</v>
      </c>
      <c r="K1821" s="104">
        <v>535</v>
      </c>
    </row>
    <row r="1822" spans="1:11" ht="12.75">
      <c r="A1822" s="16"/>
      <c r="B1822" s="11"/>
      <c r="H1822" s="6">
        <f t="shared" si="131"/>
        <v>0</v>
      </c>
      <c r="I1822" s="26">
        <f t="shared" si="130"/>
        <v>0</v>
      </c>
      <c r="K1822" s="104">
        <v>535</v>
      </c>
    </row>
    <row r="1823" spans="1:11" ht="12.75">
      <c r="A1823" s="16"/>
      <c r="B1823" s="11"/>
      <c r="H1823" s="6">
        <f t="shared" si="131"/>
        <v>0</v>
      </c>
      <c r="I1823" s="26">
        <f t="shared" si="130"/>
        <v>0</v>
      </c>
      <c r="K1823" s="104">
        <v>535</v>
      </c>
    </row>
    <row r="1824" spans="1:11" ht="12.75">
      <c r="A1824" s="16"/>
      <c r="B1824" s="11">
        <v>1500</v>
      </c>
      <c r="C1824" s="1" t="s">
        <v>909</v>
      </c>
      <c r="D1824" s="1" t="s">
        <v>124</v>
      </c>
      <c r="E1824" s="1" t="s">
        <v>910</v>
      </c>
      <c r="F1824" s="31" t="s">
        <v>911</v>
      </c>
      <c r="G1824" s="35" t="s">
        <v>45</v>
      </c>
      <c r="H1824" s="6">
        <f t="shared" si="131"/>
        <v>-1500</v>
      </c>
      <c r="I1824" s="26">
        <f t="shared" si="130"/>
        <v>2.803738317757009</v>
      </c>
      <c r="K1824" s="104">
        <v>535</v>
      </c>
    </row>
    <row r="1825" spans="1:11" ht="12.75">
      <c r="A1825" s="16"/>
      <c r="B1825" s="161">
        <v>4000</v>
      </c>
      <c r="C1825" s="1" t="s">
        <v>909</v>
      </c>
      <c r="D1825" s="16" t="s">
        <v>124</v>
      </c>
      <c r="E1825" s="39" t="s">
        <v>910</v>
      </c>
      <c r="F1825" s="31" t="s">
        <v>912</v>
      </c>
      <c r="G1825" s="40" t="s">
        <v>45</v>
      </c>
      <c r="H1825" s="6">
        <f t="shared" si="131"/>
        <v>-5500</v>
      </c>
      <c r="I1825" s="26">
        <f t="shared" si="130"/>
        <v>7.4766355140186915</v>
      </c>
      <c r="K1825" s="104">
        <v>535</v>
      </c>
    </row>
    <row r="1826" spans="1:11" ht="12.75">
      <c r="A1826" s="16"/>
      <c r="B1826" s="11">
        <v>1500</v>
      </c>
      <c r="C1826" s="1" t="s">
        <v>909</v>
      </c>
      <c r="D1826" s="1" t="s">
        <v>124</v>
      </c>
      <c r="E1826" s="1" t="s">
        <v>910</v>
      </c>
      <c r="F1826" s="31" t="s">
        <v>913</v>
      </c>
      <c r="G1826" s="31" t="s">
        <v>39</v>
      </c>
      <c r="H1826" s="6">
        <f t="shared" si="131"/>
        <v>-7000</v>
      </c>
      <c r="I1826" s="26">
        <f t="shared" si="130"/>
        <v>2.803738317757009</v>
      </c>
      <c r="K1826" s="104">
        <v>535</v>
      </c>
    </row>
    <row r="1827" spans="1:11" ht="12.75">
      <c r="A1827" s="16"/>
      <c r="B1827" s="11">
        <v>500</v>
      </c>
      <c r="C1827" s="1" t="s">
        <v>909</v>
      </c>
      <c r="D1827" s="1" t="s">
        <v>124</v>
      </c>
      <c r="E1827" s="1" t="s">
        <v>910</v>
      </c>
      <c r="F1827" s="31" t="s">
        <v>914</v>
      </c>
      <c r="G1827" s="31" t="s">
        <v>47</v>
      </c>
      <c r="H1827" s="6">
        <f t="shared" si="131"/>
        <v>-7500</v>
      </c>
      <c r="I1827" s="26">
        <f t="shared" si="130"/>
        <v>0.9345794392523364</v>
      </c>
      <c r="K1827" s="104">
        <v>535</v>
      </c>
    </row>
    <row r="1828" spans="1:11" ht="12.75">
      <c r="A1828" s="16"/>
      <c r="B1828" s="11">
        <v>500</v>
      </c>
      <c r="C1828" s="1" t="s">
        <v>909</v>
      </c>
      <c r="D1828" s="1" t="s">
        <v>124</v>
      </c>
      <c r="E1828" s="16" t="s">
        <v>910</v>
      </c>
      <c r="F1828" s="31" t="s">
        <v>915</v>
      </c>
      <c r="G1828" s="31" t="s">
        <v>140</v>
      </c>
      <c r="H1828" s="6">
        <f t="shared" si="131"/>
        <v>-8000</v>
      </c>
      <c r="I1828" s="26">
        <f t="shared" si="130"/>
        <v>0.9345794392523364</v>
      </c>
      <c r="K1828" s="104">
        <v>535</v>
      </c>
    </row>
    <row r="1829" spans="1:11" ht="12.75">
      <c r="A1829" s="16"/>
      <c r="B1829" s="11">
        <v>2000</v>
      </c>
      <c r="C1829" s="1" t="s">
        <v>909</v>
      </c>
      <c r="D1829" s="1" t="s">
        <v>124</v>
      </c>
      <c r="E1829" s="1" t="s">
        <v>910</v>
      </c>
      <c r="F1829" s="31" t="s">
        <v>916</v>
      </c>
      <c r="G1829" s="31" t="s">
        <v>218</v>
      </c>
      <c r="H1829" s="6">
        <f t="shared" si="131"/>
        <v>-10000</v>
      </c>
      <c r="I1829" s="26">
        <f t="shared" si="130"/>
        <v>3.7383177570093458</v>
      </c>
      <c r="K1829" s="104">
        <v>535</v>
      </c>
    </row>
    <row r="1830" spans="1:11" ht="12.75">
      <c r="A1830" s="16"/>
      <c r="B1830" s="11">
        <v>4200</v>
      </c>
      <c r="C1830" s="1" t="s">
        <v>909</v>
      </c>
      <c r="D1830" s="1" t="s">
        <v>124</v>
      </c>
      <c r="E1830" s="1" t="s">
        <v>910</v>
      </c>
      <c r="F1830" s="31" t="s">
        <v>917</v>
      </c>
      <c r="G1830" s="31" t="s">
        <v>220</v>
      </c>
      <c r="H1830" s="6">
        <f t="shared" si="131"/>
        <v>-14200</v>
      </c>
      <c r="I1830" s="26">
        <f t="shared" si="130"/>
        <v>7.850467289719626</v>
      </c>
      <c r="K1830" s="104">
        <v>535</v>
      </c>
    </row>
    <row r="1831" spans="1:11" ht="12.75">
      <c r="A1831" s="16"/>
      <c r="B1831" s="11">
        <v>1000</v>
      </c>
      <c r="C1831" s="1" t="s">
        <v>909</v>
      </c>
      <c r="D1831" s="1" t="s">
        <v>124</v>
      </c>
      <c r="E1831" s="1" t="s">
        <v>910</v>
      </c>
      <c r="F1831" s="31" t="s">
        <v>918</v>
      </c>
      <c r="G1831" s="31" t="s">
        <v>220</v>
      </c>
      <c r="H1831" s="6">
        <f t="shared" si="131"/>
        <v>-15200</v>
      </c>
      <c r="I1831" s="26">
        <f t="shared" si="130"/>
        <v>1.8691588785046729</v>
      </c>
      <c r="K1831" s="104">
        <v>535</v>
      </c>
    </row>
    <row r="1832" spans="1:11" ht="12.75">
      <c r="A1832" s="16"/>
      <c r="B1832" s="11">
        <v>1200</v>
      </c>
      <c r="C1832" s="1" t="s">
        <v>909</v>
      </c>
      <c r="D1832" s="1" t="s">
        <v>124</v>
      </c>
      <c r="E1832" s="1" t="s">
        <v>910</v>
      </c>
      <c r="F1832" s="31" t="s">
        <v>919</v>
      </c>
      <c r="G1832" s="31" t="s">
        <v>256</v>
      </c>
      <c r="H1832" s="6">
        <f t="shared" si="131"/>
        <v>-16400</v>
      </c>
      <c r="I1832" s="26">
        <f t="shared" si="130"/>
        <v>2.2429906542056073</v>
      </c>
      <c r="K1832" s="104">
        <v>535</v>
      </c>
    </row>
    <row r="1833" spans="1:11" ht="12.75">
      <c r="A1833" s="16"/>
      <c r="B1833" s="11">
        <v>1500</v>
      </c>
      <c r="C1833" s="1" t="s">
        <v>909</v>
      </c>
      <c r="D1833" s="1" t="s">
        <v>124</v>
      </c>
      <c r="E1833" s="1" t="s">
        <v>910</v>
      </c>
      <c r="F1833" s="31" t="s">
        <v>920</v>
      </c>
      <c r="G1833" s="31" t="s">
        <v>256</v>
      </c>
      <c r="H1833" s="6">
        <f t="shared" si="131"/>
        <v>-17900</v>
      </c>
      <c r="I1833" s="26">
        <f t="shared" si="130"/>
        <v>2.803738317757009</v>
      </c>
      <c r="K1833" s="104">
        <v>535</v>
      </c>
    </row>
    <row r="1834" spans="1:11" ht="12.75">
      <c r="A1834" s="16"/>
      <c r="B1834" s="11">
        <v>4200</v>
      </c>
      <c r="C1834" s="1" t="s">
        <v>909</v>
      </c>
      <c r="D1834" s="1" t="s">
        <v>124</v>
      </c>
      <c r="E1834" s="1" t="s">
        <v>910</v>
      </c>
      <c r="F1834" s="31" t="s">
        <v>921</v>
      </c>
      <c r="G1834" s="31" t="s">
        <v>258</v>
      </c>
      <c r="H1834" s="6">
        <f t="shared" si="131"/>
        <v>-22100</v>
      </c>
      <c r="I1834" s="26">
        <f t="shared" si="130"/>
        <v>7.850467289719626</v>
      </c>
      <c r="K1834" s="104">
        <v>535</v>
      </c>
    </row>
    <row r="1835" spans="1:11" ht="12.75">
      <c r="A1835" s="16"/>
      <c r="B1835" s="11">
        <v>1500</v>
      </c>
      <c r="C1835" s="1" t="s">
        <v>909</v>
      </c>
      <c r="D1835" s="1" t="s">
        <v>124</v>
      </c>
      <c r="E1835" s="1" t="s">
        <v>910</v>
      </c>
      <c r="F1835" s="31" t="s">
        <v>922</v>
      </c>
      <c r="G1835" s="31" t="s">
        <v>163</v>
      </c>
      <c r="H1835" s="6">
        <f t="shared" si="131"/>
        <v>-23600</v>
      </c>
      <c r="I1835" s="26">
        <f t="shared" si="130"/>
        <v>2.803738317757009</v>
      </c>
      <c r="K1835" s="104">
        <v>535</v>
      </c>
    </row>
    <row r="1836" spans="1:11" ht="12.75">
      <c r="A1836" s="16"/>
      <c r="B1836" s="11">
        <v>4000</v>
      </c>
      <c r="C1836" s="1" t="s">
        <v>909</v>
      </c>
      <c r="D1836" s="1" t="s">
        <v>124</v>
      </c>
      <c r="E1836" s="1" t="s">
        <v>910</v>
      </c>
      <c r="F1836" s="31" t="s">
        <v>923</v>
      </c>
      <c r="G1836" s="31" t="s">
        <v>165</v>
      </c>
      <c r="H1836" s="6">
        <f t="shared" si="131"/>
        <v>-27600</v>
      </c>
      <c r="I1836" s="26">
        <f t="shared" si="130"/>
        <v>7.4766355140186915</v>
      </c>
      <c r="K1836" s="104">
        <v>535</v>
      </c>
    </row>
    <row r="1837" spans="1:11" ht="12.75">
      <c r="A1837" s="16"/>
      <c r="B1837" s="11">
        <v>1500</v>
      </c>
      <c r="C1837" s="1" t="s">
        <v>909</v>
      </c>
      <c r="D1837" s="1" t="s">
        <v>124</v>
      </c>
      <c r="E1837" s="1" t="s">
        <v>910</v>
      </c>
      <c r="F1837" s="34" t="s">
        <v>924</v>
      </c>
      <c r="G1837" s="31" t="s">
        <v>165</v>
      </c>
      <c r="H1837" s="6">
        <f t="shared" si="131"/>
        <v>-29100</v>
      </c>
      <c r="I1837" s="26">
        <f t="shared" si="130"/>
        <v>2.803738317757009</v>
      </c>
      <c r="K1837" s="104">
        <v>535</v>
      </c>
    </row>
    <row r="1838" spans="1:11" ht="12.75">
      <c r="A1838" s="16"/>
      <c r="B1838" s="11">
        <v>2200</v>
      </c>
      <c r="C1838" s="1" t="s">
        <v>909</v>
      </c>
      <c r="D1838" s="1" t="s">
        <v>124</v>
      </c>
      <c r="E1838" s="1" t="s">
        <v>910</v>
      </c>
      <c r="F1838" s="34" t="s">
        <v>925</v>
      </c>
      <c r="G1838" s="31" t="s">
        <v>401</v>
      </c>
      <c r="H1838" s="6">
        <f t="shared" si="131"/>
        <v>-31300</v>
      </c>
      <c r="I1838" s="26">
        <f t="shared" si="130"/>
        <v>4.11214953271028</v>
      </c>
      <c r="K1838" s="104">
        <v>535</v>
      </c>
    </row>
    <row r="1839" spans="1:11" ht="12.75">
      <c r="A1839" s="16"/>
      <c r="B1839" s="11">
        <v>4200</v>
      </c>
      <c r="C1839" s="1" t="s">
        <v>909</v>
      </c>
      <c r="D1839" s="1" t="s">
        <v>124</v>
      </c>
      <c r="E1839" s="1" t="s">
        <v>910</v>
      </c>
      <c r="F1839" s="34" t="s">
        <v>926</v>
      </c>
      <c r="G1839" s="31" t="s">
        <v>401</v>
      </c>
      <c r="H1839" s="6">
        <f t="shared" si="131"/>
        <v>-35500</v>
      </c>
      <c r="I1839" s="26">
        <f t="shared" si="130"/>
        <v>7.850467289719626</v>
      </c>
      <c r="K1839" s="104">
        <v>535</v>
      </c>
    </row>
    <row r="1840" spans="1:11" s="68" customFormat="1" ht="12.75">
      <c r="A1840" s="16"/>
      <c r="B1840" s="111">
        <f>SUM(B1824:B1839)</f>
        <v>35500</v>
      </c>
      <c r="C1840" s="15"/>
      <c r="D1840" s="15"/>
      <c r="E1840" s="15" t="s">
        <v>910</v>
      </c>
      <c r="F1840" s="22"/>
      <c r="G1840" s="22"/>
      <c r="H1840" s="46">
        <v>0</v>
      </c>
      <c r="I1840" s="67">
        <f t="shared" si="130"/>
        <v>66.35514018691589</v>
      </c>
      <c r="K1840" s="104">
        <v>535</v>
      </c>
    </row>
    <row r="1841" spans="1:11" ht="12.75">
      <c r="A1841" s="16"/>
      <c r="B1841" s="11"/>
      <c r="H1841" s="6">
        <f>H1840-B1841</f>
        <v>0</v>
      </c>
      <c r="I1841" s="26">
        <f t="shared" si="130"/>
        <v>0</v>
      </c>
      <c r="K1841" s="104">
        <v>535</v>
      </c>
    </row>
    <row r="1842" spans="1:11" ht="12.75">
      <c r="A1842" s="16"/>
      <c r="B1842" s="11"/>
      <c r="H1842" s="6">
        <v>0</v>
      </c>
      <c r="I1842" s="26">
        <v>0</v>
      </c>
      <c r="K1842" s="104">
        <v>545</v>
      </c>
    </row>
    <row r="1843" spans="1:11" ht="12.75">
      <c r="A1843" s="16"/>
      <c r="B1843" s="11">
        <v>28045</v>
      </c>
      <c r="C1843" s="1" t="s">
        <v>974</v>
      </c>
      <c r="D1843" s="1" t="s">
        <v>124</v>
      </c>
      <c r="E1843" s="1" t="s">
        <v>975</v>
      </c>
      <c r="F1843" s="80" t="s">
        <v>482</v>
      </c>
      <c r="G1843" s="31" t="s">
        <v>405</v>
      </c>
      <c r="H1843" s="6">
        <v>-8800</v>
      </c>
      <c r="I1843" s="26">
        <v>5.818181818181818</v>
      </c>
      <c r="K1843" s="104">
        <v>545</v>
      </c>
    </row>
    <row r="1844" spans="1:11" ht="12.75">
      <c r="A1844" s="16"/>
      <c r="B1844" s="11">
        <v>1192</v>
      </c>
      <c r="C1844" s="1" t="s">
        <v>974</v>
      </c>
      <c r="D1844" s="1" t="s">
        <v>124</v>
      </c>
      <c r="E1844" s="1" t="s">
        <v>976</v>
      </c>
      <c r="F1844" s="80" t="s">
        <v>482</v>
      </c>
      <c r="G1844" s="31" t="s">
        <v>405</v>
      </c>
      <c r="H1844" s="6">
        <v>-28477</v>
      </c>
      <c r="I1844" s="26">
        <v>1.0836363636363637</v>
      </c>
      <c r="K1844" s="104">
        <v>545</v>
      </c>
    </row>
    <row r="1845" spans="1:11" ht="12.75">
      <c r="A1845" s="16"/>
      <c r="B1845" s="111">
        <f>SUM(B1843:B1844)</f>
        <v>29237</v>
      </c>
      <c r="C1845" s="15" t="s">
        <v>974</v>
      </c>
      <c r="D1845" s="15"/>
      <c r="E1845" s="15"/>
      <c r="F1845" s="22"/>
      <c r="G1845" s="22"/>
      <c r="H1845" s="46"/>
      <c r="I1845" s="67">
        <v>6.901818181818181</v>
      </c>
      <c r="J1845" s="68"/>
      <c r="K1845" s="104">
        <v>545</v>
      </c>
    </row>
    <row r="1846" spans="1:11" ht="12.75">
      <c r="A1846" s="16"/>
      <c r="B1846" s="11"/>
      <c r="I1846" s="26"/>
      <c r="K1846" s="104">
        <v>545</v>
      </c>
    </row>
    <row r="1847" spans="1:11" ht="12.75">
      <c r="A1847" s="16"/>
      <c r="B1847" s="11"/>
      <c r="H1847" s="6">
        <f>H1846-B1847</f>
        <v>0</v>
      </c>
      <c r="I1847" s="26">
        <f aca="true" t="shared" si="132" ref="I1847:I1859">+B1847/K1847</f>
        <v>0</v>
      </c>
      <c r="K1847" s="104">
        <v>535</v>
      </c>
    </row>
    <row r="1848" spans="1:11" ht="12.75">
      <c r="A1848" s="16"/>
      <c r="B1848" s="11">
        <v>5940</v>
      </c>
      <c r="C1848" s="1" t="s">
        <v>927</v>
      </c>
      <c r="D1848" s="1" t="s">
        <v>124</v>
      </c>
      <c r="E1848" s="16" t="s">
        <v>928</v>
      </c>
      <c r="F1848" s="49" t="s">
        <v>929</v>
      </c>
      <c r="G1848" s="31" t="s">
        <v>53</v>
      </c>
      <c r="H1848" s="6">
        <f>H1847-B1848</f>
        <v>-5940</v>
      </c>
      <c r="I1848" s="26">
        <f t="shared" si="132"/>
        <v>11.102803738317757</v>
      </c>
      <c r="K1848" s="104">
        <v>535</v>
      </c>
    </row>
    <row r="1849" spans="1:11" ht="12.75">
      <c r="A1849" s="16"/>
      <c r="B1849" s="11">
        <v>44375</v>
      </c>
      <c r="C1849" s="1" t="s">
        <v>930</v>
      </c>
      <c r="D1849" s="1" t="s">
        <v>124</v>
      </c>
      <c r="E1849" s="1" t="s">
        <v>928</v>
      </c>
      <c r="F1849" s="49" t="s">
        <v>929</v>
      </c>
      <c r="G1849" s="31" t="s">
        <v>53</v>
      </c>
      <c r="H1849" s="6">
        <f>H1848-B1849</f>
        <v>-50315</v>
      </c>
      <c r="I1849" s="26">
        <f t="shared" si="132"/>
        <v>82.94392523364486</v>
      </c>
      <c r="K1849" s="104">
        <v>535</v>
      </c>
    </row>
    <row r="1850" spans="1:11" ht="12.75">
      <c r="A1850" s="16"/>
      <c r="B1850" s="161">
        <v>125000</v>
      </c>
      <c r="C1850" s="16" t="s">
        <v>931</v>
      </c>
      <c r="D1850" s="16" t="s">
        <v>124</v>
      </c>
      <c r="E1850" s="16" t="s">
        <v>928</v>
      </c>
      <c r="F1850" s="49" t="s">
        <v>929</v>
      </c>
      <c r="G1850" s="34" t="s">
        <v>45</v>
      </c>
      <c r="H1850" s="6">
        <f>H1849-B1850</f>
        <v>-175315</v>
      </c>
      <c r="I1850" s="26">
        <f t="shared" si="132"/>
        <v>233.6448598130841</v>
      </c>
      <c r="K1850" s="104">
        <v>535</v>
      </c>
    </row>
    <row r="1851" spans="1:11" s="68" customFormat="1" ht="12.75">
      <c r="A1851" s="16"/>
      <c r="B1851" s="111">
        <f>SUM(B1848:B1850)</f>
        <v>175315</v>
      </c>
      <c r="C1851" s="15"/>
      <c r="D1851" s="15"/>
      <c r="E1851" s="15" t="s">
        <v>928</v>
      </c>
      <c r="F1851" s="22"/>
      <c r="G1851" s="22"/>
      <c r="H1851" s="46">
        <v>0</v>
      </c>
      <c r="I1851" s="67">
        <f t="shared" si="132"/>
        <v>327.69158878504675</v>
      </c>
      <c r="K1851" s="104">
        <v>535</v>
      </c>
    </row>
    <row r="1852" spans="1:11" ht="12.75">
      <c r="A1852" s="16"/>
      <c r="H1852" s="6">
        <f>H1851-B1852</f>
        <v>0</v>
      </c>
      <c r="I1852" s="26">
        <f t="shared" si="132"/>
        <v>0</v>
      </c>
      <c r="K1852" s="104">
        <v>535</v>
      </c>
    </row>
    <row r="1853" spans="1:11" ht="12.75">
      <c r="A1853" s="16"/>
      <c r="H1853" s="6">
        <f>H1852-B1853</f>
        <v>0</v>
      </c>
      <c r="I1853" s="26">
        <f t="shared" si="132"/>
        <v>0</v>
      </c>
      <c r="K1853" s="104">
        <v>535</v>
      </c>
    </row>
    <row r="1854" spans="1:11" ht="12.75">
      <c r="A1854" s="16"/>
      <c r="H1854" s="6">
        <v>0</v>
      </c>
      <c r="I1854" s="26">
        <f t="shared" si="132"/>
        <v>0</v>
      </c>
      <c r="K1854" s="104">
        <v>535</v>
      </c>
    </row>
    <row r="1855" spans="1:11" ht="12.75">
      <c r="A1855" s="16"/>
      <c r="H1855" s="6">
        <f>H1854-B1855</f>
        <v>0</v>
      </c>
      <c r="I1855" s="26">
        <f t="shared" si="132"/>
        <v>0</v>
      </c>
      <c r="K1855" s="104">
        <v>535</v>
      </c>
    </row>
    <row r="1856" spans="1:11" ht="12.75">
      <c r="A1856" s="16"/>
      <c r="H1856" s="6">
        <f>H1855-B1856</f>
        <v>0</v>
      </c>
      <c r="I1856" s="26">
        <f t="shared" si="132"/>
        <v>0</v>
      </c>
      <c r="K1856" s="104">
        <v>535</v>
      </c>
    </row>
    <row r="1857" spans="1:11" ht="12.75">
      <c r="A1857" s="16"/>
      <c r="H1857" s="6">
        <f>H1856-B1857</f>
        <v>0</v>
      </c>
      <c r="I1857" s="26">
        <f t="shared" si="132"/>
        <v>0</v>
      </c>
      <c r="K1857" s="104">
        <v>535</v>
      </c>
    </row>
    <row r="1858" spans="1:11" ht="12.75">
      <c r="A1858" s="16"/>
      <c r="H1858" s="6">
        <f>H1857-B1858</f>
        <v>0</v>
      </c>
      <c r="I1858" s="26">
        <f t="shared" si="132"/>
        <v>0</v>
      </c>
      <c r="K1858" s="104">
        <v>535</v>
      </c>
    </row>
    <row r="1859" spans="1:11" ht="12.75">
      <c r="A1859" s="16"/>
      <c r="H1859" s="6">
        <f>H1858-B1859</f>
        <v>0</v>
      </c>
      <c r="I1859" s="26">
        <f t="shared" si="132"/>
        <v>0</v>
      </c>
      <c r="K1859" s="104">
        <v>535</v>
      </c>
    </row>
    <row r="1860" spans="1:11" ht="12.75">
      <c r="A1860" s="16"/>
      <c r="I1860" s="26"/>
      <c r="K1860" s="104">
        <v>535</v>
      </c>
    </row>
    <row r="1861" spans="1:11" ht="12.75">
      <c r="A1861" s="16"/>
      <c r="I1861" s="26"/>
      <c r="K1861" s="104">
        <v>535</v>
      </c>
    </row>
    <row r="1862" spans="1:11" s="72" customFormat="1" ht="13.5" thickBot="1">
      <c r="A1862" s="58"/>
      <c r="B1862" s="77">
        <f>+B17</f>
        <v>6708265</v>
      </c>
      <c r="C1862" s="78" t="s">
        <v>1007</v>
      </c>
      <c r="D1862" s="69"/>
      <c r="E1862" s="69"/>
      <c r="F1862" s="70"/>
      <c r="G1862" s="70"/>
      <c r="H1862" s="61">
        <v>0</v>
      </c>
      <c r="I1862" s="236">
        <f>+B1862/K1862</f>
        <v>12538.81308411215</v>
      </c>
      <c r="K1862" s="72">
        <v>535</v>
      </c>
    </row>
    <row r="1863" spans="1:11" ht="12.75">
      <c r="A1863" s="16"/>
      <c r="B1863" s="112"/>
      <c r="C1863" s="114"/>
      <c r="I1863" s="113"/>
      <c r="K1863" s="2">
        <v>535</v>
      </c>
    </row>
    <row r="1864" spans="1:11" ht="12.75">
      <c r="A1864" s="16"/>
      <c r="B1864" s="98" t="s">
        <v>977</v>
      </c>
      <c r="C1864" s="102" t="s">
        <v>978</v>
      </c>
      <c r="D1864" s="102"/>
      <c r="E1864" s="102"/>
      <c r="F1864" s="97"/>
      <c r="G1864" s="97"/>
      <c r="H1864" s="98"/>
      <c r="I1864" s="115" t="s">
        <v>935</v>
      </c>
      <c r="K1864" s="2">
        <v>535</v>
      </c>
    </row>
    <row r="1865" spans="1:11" ht="12.75">
      <c r="A1865" s="16"/>
      <c r="B1865" s="116">
        <f>+B1170-B1391-B1396+B1664-B1753-B1249-B1227</f>
        <v>1647400</v>
      </c>
      <c r="C1865" s="117" t="s">
        <v>979</v>
      </c>
      <c r="D1865" s="117" t="s">
        <v>980</v>
      </c>
      <c r="E1865" s="117" t="s">
        <v>1017</v>
      </c>
      <c r="F1865" s="118"/>
      <c r="G1865" s="118"/>
      <c r="H1865" s="119">
        <f aca="true" t="shared" si="133" ref="H1865:H1870">H1864-B1865</f>
        <v>-1647400</v>
      </c>
      <c r="I1865" s="115">
        <f aca="true" t="shared" si="134" ref="I1865:I1871">+B1865/K1865</f>
        <v>3079.2523364485983</v>
      </c>
      <c r="K1865" s="2">
        <v>535</v>
      </c>
    </row>
    <row r="1866" spans="1:11" ht="12.75">
      <c r="A1866" s="16"/>
      <c r="B1866" s="120">
        <f>+B1889</f>
        <v>1982035</v>
      </c>
      <c r="C1866" s="121" t="s">
        <v>981</v>
      </c>
      <c r="D1866" s="121" t="s">
        <v>980</v>
      </c>
      <c r="E1866" s="121" t="s">
        <v>1017</v>
      </c>
      <c r="F1866" s="122"/>
      <c r="G1866" s="122"/>
      <c r="H1866" s="119">
        <f t="shared" si="133"/>
        <v>-3629435</v>
      </c>
      <c r="I1866" s="115">
        <f t="shared" si="134"/>
        <v>3704.7383177570096</v>
      </c>
      <c r="K1866" s="2">
        <v>535</v>
      </c>
    </row>
    <row r="1867" spans="1:11" s="127" customFormat="1" ht="12.75">
      <c r="A1867" s="173"/>
      <c r="B1867" s="123">
        <f>+B1400+B1391+B1396+B1227+B1249</f>
        <v>1603660</v>
      </c>
      <c r="C1867" s="124" t="s">
        <v>982</v>
      </c>
      <c r="D1867" s="124" t="s">
        <v>980</v>
      </c>
      <c r="E1867" s="125" t="s">
        <v>1017</v>
      </c>
      <c r="F1867" s="126"/>
      <c r="G1867" s="126"/>
      <c r="H1867" s="119">
        <f t="shared" si="133"/>
        <v>-5233095</v>
      </c>
      <c r="I1867" s="115">
        <f t="shared" si="134"/>
        <v>2997.495327102804</v>
      </c>
      <c r="K1867" s="2">
        <v>535</v>
      </c>
    </row>
    <row r="1868" spans="1:11" s="132" customFormat="1" ht="12.75">
      <c r="A1868" s="184"/>
      <c r="B1868" s="128">
        <f>+B1153+B817+B709+B665</f>
        <v>138870</v>
      </c>
      <c r="C1868" s="129" t="s">
        <v>983</v>
      </c>
      <c r="D1868" s="129" t="s">
        <v>980</v>
      </c>
      <c r="E1868" s="130" t="s">
        <v>1017</v>
      </c>
      <c r="F1868" s="131"/>
      <c r="G1868" s="131"/>
      <c r="H1868" s="119">
        <f t="shared" si="133"/>
        <v>-5371965</v>
      </c>
      <c r="I1868" s="115">
        <f t="shared" si="134"/>
        <v>259.5700934579439</v>
      </c>
      <c r="K1868" s="2">
        <v>535</v>
      </c>
    </row>
    <row r="1869" spans="1:11" s="132" customFormat="1" ht="12.75">
      <c r="A1869" s="184"/>
      <c r="B1869" s="133">
        <f>+B1035+B1753-B1153</f>
        <v>1000150</v>
      </c>
      <c r="C1869" s="134" t="s">
        <v>984</v>
      </c>
      <c r="D1869" s="134" t="s">
        <v>980</v>
      </c>
      <c r="E1869" s="135" t="s">
        <v>1017</v>
      </c>
      <c r="F1869" s="131"/>
      <c r="G1869" s="131"/>
      <c r="H1869" s="119">
        <f t="shared" si="133"/>
        <v>-6372115</v>
      </c>
      <c r="I1869" s="115">
        <f t="shared" si="134"/>
        <v>1869.4392523364486</v>
      </c>
      <c r="K1869" s="2">
        <v>535</v>
      </c>
    </row>
    <row r="1870" spans="1:11" s="132" customFormat="1" ht="12.75">
      <c r="A1870" s="184"/>
      <c r="B1870" s="136">
        <f>+B759+B848+B893</f>
        <v>336150</v>
      </c>
      <c r="C1870" s="137" t="s">
        <v>1004</v>
      </c>
      <c r="D1870" s="137" t="s">
        <v>980</v>
      </c>
      <c r="E1870" s="138" t="s">
        <v>1017</v>
      </c>
      <c r="F1870" s="131"/>
      <c r="G1870" s="131"/>
      <c r="H1870" s="119">
        <f t="shared" si="133"/>
        <v>-6708265</v>
      </c>
      <c r="I1870" s="115">
        <f t="shared" si="134"/>
        <v>628.3177570093458</v>
      </c>
      <c r="K1870" s="2">
        <v>535</v>
      </c>
    </row>
    <row r="1871" spans="1:11" ht="12.75">
      <c r="A1871" s="16"/>
      <c r="B1871" s="139">
        <f>SUM(B1865:B1870)</f>
        <v>6708265</v>
      </c>
      <c r="C1871" s="140" t="s">
        <v>985</v>
      </c>
      <c r="D1871" s="121"/>
      <c r="E1871" s="121"/>
      <c r="F1871" s="122"/>
      <c r="G1871" s="122"/>
      <c r="H1871" s="141"/>
      <c r="I1871" s="142">
        <f t="shared" si="134"/>
        <v>12538.81308411215</v>
      </c>
      <c r="K1871" s="2">
        <v>535</v>
      </c>
    </row>
    <row r="1872" spans="1:11" ht="12.75">
      <c r="A1872" s="16"/>
      <c r="I1872" s="26"/>
      <c r="K1872" s="2">
        <v>535</v>
      </c>
    </row>
    <row r="1873" spans="1:11" ht="12.75">
      <c r="A1873" s="16"/>
      <c r="B1873" s="143">
        <v>-50561</v>
      </c>
      <c r="C1873" s="144" t="s">
        <v>979</v>
      </c>
      <c r="D1873" s="144" t="s">
        <v>986</v>
      </c>
      <c r="E1873" s="144"/>
      <c r="F1873" s="145"/>
      <c r="G1873" s="145"/>
      <c r="H1873" s="6">
        <f>H1872-B1873</f>
        <v>50561</v>
      </c>
      <c r="I1873" s="26">
        <f aca="true" t="shared" si="135" ref="I1873:I1880">+B1873/K1873</f>
        <v>-93.63148148148149</v>
      </c>
      <c r="K1873" s="104">
        <v>540</v>
      </c>
    </row>
    <row r="1874" spans="1:11" ht="12.75">
      <c r="A1874" s="16"/>
      <c r="B1874" s="146">
        <v>-1912771</v>
      </c>
      <c r="C1874" s="144" t="s">
        <v>979</v>
      </c>
      <c r="D1874" s="144" t="s">
        <v>987</v>
      </c>
      <c r="E1874" s="144"/>
      <c r="F1874" s="145" t="s">
        <v>625</v>
      </c>
      <c r="G1874" s="145" t="s">
        <v>988</v>
      </c>
      <c r="H1874" s="6">
        <f>H1873-B1874</f>
        <v>1963332</v>
      </c>
      <c r="I1874" s="26">
        <f t="shared" si="135"/>
        <v>-3477.7654545454548</v>
      </c>
      <c r="K1874" s="104">
        <v>550</v>
      </c>
    </row>
    <row r="1875" spans="1:11" ht="12.75">
      <c r="A1875" s="16"/>
      <c r="B1875" s="146">
        <v>1152600</v>
      </c>
      <c r="C1875" s="144" t="s">
        <v>979</v>
      </c>
      <c r="D1875" s="144" t="s">
        <v>989</v>
      </c>
      <c r="E1875" s="144"/>
      <c r="F1875" s="145"/>
      <c r="G1875" s="145"/>
      <c r="H1875" s="6">
        <f>H1874-B1875</f>
        <v>810732</v>
      </c>
      <c r="I1875" s="26">
        <f t="shared" si="135"/>
        <v>2134.4444444444443</v>
      </c>
      <c r="K1875" s="104">
        <v>540</v>
      </c>
    </row>
    <row r="1876" spans="1:11" ht="12.75">
      <c r="A1876" s="16"/>
      <c r="B1876" s="146">
        <v>2352750</v>
      </c>
      <c r="C1876" s="144" t="s">
        <v>979</v>
      </c>
      <c r="D1876" s="144" t="s">
        <v>990</v>
      </c>
      <c r="E1876" s="144"/>
      <c r="F1876" s="145"/>
      <c r="G1876" s="145"/>
      <c r="H1876" s="6">
        <f>H1875-B1876</f>
        <v>-1542018</v>
      </c>
      <c r="I1876" s="26">
        <f t="shared" si="135"/>
        <v>4277.727272727273</v>
      </c>
      <c r="K1876" s="104">
        <v>550</v>
      </c>
    </row>
    <row r="1877" spans="1:11" ht="12.75">
      <c r="A1877" s="16"/>
      <c r="B1877" s="146">
        <v>375103</v>
      </c>
      <c r="C1877" s="144" t="s">
        <v>979</v>
      </c>
      <c r="D1877" s="144" t="s">
        <v>1002</v>
      </c>
      <c r="E1877" s="144"/>
      <c r="F1877" s="145"/>
      <c r="G1877" s="145"/>
      <c r="H1877" s="6">
        <f>H1876-B1877</f>
        <v>-1917121</v>
      </c>
      <c r="I1877" s="26">
        <f t="shared" si="135"/>
        <v>688.262385321101</v>
      </c>
      <c r="K1877" s="104">
        <v>545</v>
      </c>
    </row>
    <row r="1878" spans="1:11" ht="12.75">
      <c r="A1878" s="16"/>
      <c r="B1878" s="146">
        <v>-2777426</v>
      </c>
      <c r="C1878" s="144" t="s">
        <v>979</v>
      </c>
      <c r="D1878" s="144" t="s">
        <v>1010</v>
      </c>
      <c r="E1878" s="144"/>
      <c r="F1878" s="145"/>
      <c r="G1878" s="145"/>
      <c r="H1878" s="6">
        <f>H1876-B1878</f>
        <v>1235408</v>
      </c>
      <c r="I1878" s="26">
        <f t="shared" si="135"/>
        <v>-5191.450467289719</v>
      </c>
      <c r="K1878" s="104">
        <v>535</v>
      </c>
    </row>
    <row r="1879" spans="1:11" ht="12.75">
      <c r="A1879" s="16"/>
      <c r="B1879" s="146">
        <f>+B1865</f>
        <v>1647400</v>
      </c>
      <c r="C1879" s="144" t="s">
        <v>979</v>
      </c>
      <c r="D1879" s="144" t="s">
        <v>1009</v>
      </c>
      <c r="E1879" s="144"/>
      <c r="F1879" s="145"/>
      <c r="G1879" s="145"/>
      <c r="H1879" s="6">
        <f>H1877-B1879</f>
        <v>-3564521</v>
      </c>
      <c r="I1879" s="26">
        <f t="shared" si="135"/>
        <v>3079.2523364485983</v>
      </c>
      <c r="K1879" s="104">
        <v>535</v>
      </c>
    </row>
    <row r="1880" spans="1:11" s="68" customFormat="1" ht="12.75">
      <c r="A1880" s="16"/>
      <c r="B1880" s="147">
        <f>SUM(B1873:B1879)</f>
        <v>787095</v>
      </c>
      <c r="C1880" s="148" t="s">
        <v>979</v>
      </c>
      <c r="D1880" s="148" t="s">
        <v>1011</v>
      </c>
      <c r="E1880" s="148"/>
      <c r="F1880" s="149" t="s">
        <v>625</v>
      </c>
      <c r="G1880" s="149"/>
      <c r="H1880" s="150">
        <v>0</v>
      </c>
      <c r="I1880" s="67">
        <f t="shared" si="135"/>
        <v>1444.211009174312</v>
      </c>
      <c r="K1880" s="68">
        <v>545</v>
      </c>
    </row>
    <row r="1881" spans="1:11" ht="12.75">
      <c r="A1881" s="16"/>
      <c r="B1881" s="143"/>
      <c r="C1881" s="151"/>
      <c r="D1881" s="151"/>
      <c r="E1881" s="151"/>
      <c r="F1881" s="152"/>
      <c r="G1881" s="152"/>
      <c r="H1881" s="33"/>
      <c r="I1881" s="26"/>
      <c r="J1881" s="19"/>
      <c r="K1881" s="2"/>
    </row>
    <row r="1882" spans="1:11" ht="12.75">
      <c r="A1882" s="16"/>
      <c r="B1882" s="153"/>
      <c r="C1882" s="154"/>
      <c r="D1882" s="154"/>
      <c r="E1882" s="154"/>
      <c r="F1882" s="155"/>
      <c r="G1882" s="155"/>
      <c r="H1882" s="33"/>
      <c r="I1882" s="45"/>
      <c r="J1882" s="19"/>
      <c r="K1882" s="104"/>
    </row>
    <row r="1883" spans="1:11" s="19" customFormat="1" ht="12.75">
      <c r="A1883" s="16"/>
      <c r="B1883" s="156"/>
      <c r="C1883" s="157"/>
      <c r="D1883" s="157"/>
      <c r="E1883" s="157"/>
      <c r="F1883" s="158"/>
      <c r="G1883" s="158"/>
      <c r="H1883" s="159"/>
      <c r="I1883" s="160"/>
      <c r="K1883" s="2"/>
    </row>
    <row r="1884" spans="1:11" s="19" customFormat="1" ht="12.75">
      <c r="A1884" s="16"/>
      <c r="B1884" s="156"/>
      <c r="C1884" s="157"/>
      <c r="D1884" s="157"/>
      <c r="E1884" s="157"/>
      <c r="F1884" s="158"/>
      <c r="G1884" s="158"/>
      <c r="H1884" s="159">
        <f aca="true" t="shared" si="136" ref="H1884:H1889">H1883-B1884</f>
        <v>0</v>
      </c>
      <c r="I1884" s="160"/>
      <c r="K1884" s="2"/>
    </row>
    <row r="1885" spans="1:11" s="19" customFormat="1" ht="12.75">
      <c r="A1885" s="16"/>
      <c r="B1885" s="161">
        <v>-1373683</v>
      </c>
      <c r="C1885" s="162" t="s">
        <v>991</v>
      </c>
      <c r="D1885" s="162" t="s">
        <v>986</v>
      </c>
      <c r="E1885" s="162"/>
      <c r="F1885" s="163"/>
      <c r="G1885" s="163"/>
      <c r="H1885" s="164">
        <f t="shared" si="136"/>
        <v>1373683</v>
      </c>
      <c r="I1885" s="45">
        <f aca="true" t="shared" si="137" ref="I1885:I1890">+B1885/K1885</f>
        <v>-2543.857407407407</v>
      </c>
      <c r="K1885" s="104">
        <v>540</v>
      </c>
    </row>
    <row r="1886" spans="1:11" s="19" customFormat="1" ht="12.75">
      <c r="A1886" s="16"/>
      <c r="B1886" s="161">
        <v>883811</v>
      </c>
      <c r="C1886" s="162" t="s">
        <v>991</v>
      </c>
      <c r="D1886" s="162" t="s">
        <v>989</v>
      </c>
      <c r="E1886" s="162"/>
      <c r="F1886" s="163"/>
      <c r="G1886" s="163"/>
      <c r="H1886" s="159">
        <f t="shared" si="136"/>
        <v>489872</v>
      </c>
      <c r="I1886" s="45">
        <f t="shared" si="137"/>
        <v>1636.687037037037</v>
      </c>
      <c r="K1886" s="104">
        <v>540</v>
      </c>
    </row>
    <row r="1887" spans="1:11" s="19" customFormat="1" ht="12.75">
      <c r="A1887" s="16"/>
      <c r="B1887" s="161">
        <v>489200</v>
      </c>
      <c r="C1887" s="162" t="s">
        <v>991</v>
      </c>
      <c r="D1887" s="162" t="s">
        <v>990</v>
      </c>
      <c r="E1887" s="162"/>
      <c r="F1887" s="163"/>
      <c r="G1887" s="163"/>
      <c r="H1887" s="159">
        <f t="shared" si="136"/>
        <v>672</v>
      </c>
      <c r="I1887" s="45">
        <f t="shared" si="137"/>
        <v>889.4545454545455</v>
      </c>
      <c r="K1887" s="104">
        <v>550</v>
      </c>
    </row>
    <row r="1888" spans="1:11" s="19" customFormat="1" ht="12.75">
      <c r="A1888" s="16"/>
      <c r="B1888" s="161">
        <v>1720760</v>
      </c>
      <c r="C1888" s="162" t="s">
        <v>991</v>
      </c>
      <c r="D1888" s="162" t="s">
        <v>1002</v>
      </c>
      <c r="E1888" s="162"/>
      <c r="F1888" s="163"/>
      <c r="G1888" s="163"/>
      <c r="H1888" s="159">
        <f t="shared" si="136"/>
        <v>-1720088</v>
      </c>
      <c r="I1888" s="45">
        <f t="shared" si="137"/>
        <v>3157.3577981651374</v>
      </c>
      <c r="K1888" s="104">
        <v>545</v>
      </c>
    </row>
    <row r="1889" spans="1:11" s="19" customFormat="1" ht="12.75">
      <c r="A1889" s="16"/>
      <c r="B1889" s="161">
        <f>+B21-B1870+B1762+B1647-B665-B709-B817</f>
        <v>1982035</v>
      </c>
      <c r="C1889" s="162" t="s">
        <v>991</v>
      </c>
      <c r="D1889" s="162" t="s">
        <v>1009</v>
      </c>
      <c r="E1889" s="162"/>
      <c r="F1889" s="163"/>
      <c r="G1889" s="163"/>
      <c r="H1889" s="159">
        <f t="shared" si="136"/>
        <v>-3702123</v>
      </c>
      <c r="I1889" s="45">
        <f t="shared" si="137"/>
        <v>3704.7383177570096</v>
      </c>
      <c r="K1889" s="104">
        <v>535</v>
      </c>
    </row>
    <row r="1890" spans="1:11" s="68" customFormat="1" ht="12.75">
      <c r="A1890" s="16"/>
      <c r="B1890" s="111">
        <f>SUM(B1885:B1889)</f>
        <v>3702123</v>
      </c>
      <c r="C1890" s="165" t="s">
        <v>991</v>
      </c>
      <c r="D1890" s="165" t="s">
        <v>1011</v>
      </c>
      <c r="E1890" s="165"/>
      <c r="F1890" s="166"/>
      <c r="G1890" s="166"/>
      <c r="H1890" s="167"/>
      <c r="I1890" s="168">
        <f t="shared" si="137"/>
        <v>6919.856074766355</v>
      </c>
      <c r="K1890" s="48">
        <v>535</v>
      </c>
    </row>
    <row r="1891" spans="1:11" s="19" customFormat="1" ht="12.75">
      <c r="A1891" s="16"/>
      <c r="B1891" s="156"/>
      <c r="C1891" s="157"/>
      <c r="D1891" s="157"/>
      <c r="E1891" s="157"/>
      <c r="F1891" s="158"/>
      <c r="G1891" s="158"/>
      <c r="H1891" s="159"/>
      <c r="I1891" s="160"/>
      <c r="K1891" s="2"/>
    </row>
    <row r="1892" spans="1:11" s="19" customFormat="1" ht="12.75">
      <c r="A1892" s="16"/>
      <c r="B1892" s="169"/>
      <c r="C1892" s="170"/>
      <c r="D1892" s="170"/>
      <c r="E1892" s="170"/>
      <c r="F1892" s="171"/>
      <c r="G1892" s="171"/>
      <c r="H1892" s="172"/>
      <c r="I1892" s="45"/>
      <c r="K1892" s="104"/>
    </row>
    <row r="1893" spans="1:11" s="175" customFormat="1" ht="12.75">
      <c r="A1893" s="173"/>
      <c r="B1893" s="66">
        <v>-1456</v>
      </c>
      <c r="C1893" s="173" t="s">
        <v>982</v>
      </c>
      <c r="D1893" s="173" t="s">
        <v>1012</v>
      </c>
      <c r="E1893" s="173"/>
      <c r="F1893" s="174"/>
      <c r="G1893" s="174"/>
      <c r="H1893" s="159">
        <f>H1892-B1893</f>
        <v>1456</v>
      </c>
      <c r="I1893" s="45">
        <f>+B1893/K1893</f>
        <v>-2.696296296296296</v>
      </c>
      <c r="K1893" s="176">
        <v>540</v>
      </c>
    </row>
    <row r="1894" spans="1:11" s="175" customFormat="1" ht="12.75">
      <c r="A1894" s="173"/>
      <c r="B1894" s="66">
        <v>-1604510</v>
      </c>
      <c r="C1894" s="173" t="s">
        <v>982</v>
      </c>
      <c r="D1894" s="173" t="s">
        <v>1010</v>
      </c>
      <c r="E1894" s="173"/>
      <c r="F1894" s="174"/>
      <c r="G1894" s="174"/>
      <c r="H1894" s="159">
        <f>H1893-B1894</f>
        <v>1605966</v>
      </c>
      <c r="I1894" s="45">
        <f>+B1894/K1894</f>
        <v>-2944.0550458715597</v>
      </c>
      <c r="K1894" s="176">
        <v>545</v>
      </c>
    </row>
    <row r="1895" spans="1:11" s="175" customFormat="1" ht="12.75">
      <c r="A1895" s="173"/>
      <c r="B1895" s="66">
        <f>+B1867</f>
        <v>1603660</v>
      </c>
      <c r="C1895" s="173" t="s">
        <v>982</v>
      </c>
      <c r="D1895" s="173" t="s">
        <v>1009</v>
      </c>
      <c r="E1895" s="173"/>
      <c r="F1895" s="174"/>
      <c r="G1895" s="174"/>
      <c r="H1895" s="159">
        <f>H1894-B1895</f>
        <v>2306</v>
      </c>
      <c r="I1895" s="45">
        <f>+B1895/K1895</f>
        <v>2997.495327102804</v>
      </c>
      <c r="K1895" s="176">
        <v>535</v>
      </c>
    </row>
    <row r="1896" spans="1:11" s="180" customFormat="1" ht="12.75">
      <c r="A1896" s="173"/>
      <c r="B1896" s="82">
        <f>SUM(B1893:B1895)</f>
        <v>-2306</v>
      </c>
      <c r="C1896" s="178" t="s">
        <v>982</v>
      </c>
      <c r="D1896" s="178" t="s">
        <v>1011</v>
      </c>
      <c r="E1896" s="178"/>
      <c r="F1896" s="179"/>
      <c r="G1896" s="179"/>
      <c r="H1896" s="167"/>
      <c r="I1896" s="67">
        <f>+B1896/K1896</f>
        <v>-4.310280373831776</v>
      </c>
      <c r="K1896" s="181">
        <v>535</v>
      </c>
    </row>
    <row r="1897" spans="1:11" s="175" customFormat="1" ht="12.75">
      <c r="A1897" s="173"/>
      <c r="B1897" s="66"/>
      <c r="C1897" s="173"/>
      <c r="D1897" s="173"/>
      <c r="E1897" s="173"/>
      <c r="F1897" s="174"/>
      <c r="G1897" s="174"/>
      <c r="H1897" s="182"/>
      <c r="I1897" s="183"/>
      <c r="K1897" s="176"/>
    </row>
    <row r="1898" spans="1:11" s="188" customFormat="1" ht="12.75">
      <c r="A1898" s="184"/>
      <c r="B1898" s="185"/>
      <c r="C1898" s="184"/>
      <c r="D1898" s="184"/>
      <c r="E1898" s="184"/>
      <c r="F1898" s="186"/>
      <c r="G1898" s="186"/>
      <c r="H1898" s="164"/>
      <c r="I1898" s="187"/>
      <c r="K1898" s="189"/>
    </row>
    <row r="1899" spans="1:11" s="188" customFormat="1" ht="12.75">
      <c r="A1899" s="184"/>
      <c r="B1899" s="185"/>
      <c r="C1899" s="184"/>
      <c r="D1899" s="184"/>
      <c r="E1899" s="184"/>
      <c r="F1899" s="186"/>
      <c r="G1899" s="186"/>
      <c r="H1899" s="164">
        <f aca="true" t="shared" si="138" ref="H1899:H1904">H1898-B1899</f>
        <v>0</v>
      </c>
      <c r="I1899" s="190">
        <f aca="true" t="shared" si="139" ref="I1899:I1905">+B1899/K1899</f>
        <v>0</v>
      </c>
      <c r="K1899" s="191">
        <v>540</v>
      </c>
    </row>
    <row r="1900" spans="1:11" s="188" customFormat="1" ht="12.75">
      <c r="A1900" s="184"/>
      <c r="B1900" s="185">
        <v>-854737</v>
      </c>
      <c r="C1900" s="184" t="s">
        <v>983</v>
      </c>
      <c r="D1900" s="184" t="s">
        <v>986</v>
      </c>
      <c r="E1900" s="184"/>
      <c r="F1900" s="186"/>
      <c r="G1900" s="186"/>
      <c r="H1900" s="164">
        <f t="shared" si="138"/>
        <v>854737</v>
      </c>
      <c r="I1900" s="190">
        <f t="shared" si="139"/>
        <v>-1582.8462962962963</v>
      </c>
      <c r="K1900" s="189">
        <v>540</v>
      </c>
    </row>
    <row r="1901" spans="1:11" s="188" customFormat="1" ht="12.75">
      <c r="A1901" s="184"/>
      <c r="B1901" s="185">
        <v>0</v>
      </c>
      <c r="C1901" s="184" t="s">
        <v>983</v>
      </c>
      <c r="D1901" s="184" t="s">
        <v>989</v>
      </c>
      <c r="E1901" s="184"/>
      <c r="F1901" s="186"/>
      <c r="G1901" s="186"/>
      <c r="H1901" s="164">
        <f t="shared" si="138"/>
        <v>854737</v>
      </c>
      <c r="I1901" s="190">
        <f t="shared" si="139"/>
        <v>0</v>
      </c>
      <c r="K1901" s="189">
        <v>540</v>
      </c>
    </row>
    <row r="1902" spans="1:11" s="188" customFormat="1" ht="12.75">
      <c r="A1902" s="184"/>
      <c r="B1902" s="185">
        <v>581669</v>
      </c>
      <c r="C1902" s="184" t="s">
        <v>983</v>
      </c>
      <c r="D1902" s="184" t="s">
        <v>990</v>
      </c>
      <c r="E1902" s="184"/>
      <c r="F1902" s="186"/>
      <c r="G1902" s="186"/>
      <c r="H1902" s="164">
        <f t="shared" si="138"/>
        <v>273068</v>
      </c>
      <c r="I1902" s="190">
        <f t="shared" si="139"/>
        <v>1057.58</v>
      </c>
      <c r="K1902" s="189">
        <v>550</v>
      </c>
    </row>
    <row r="1903" spans="1:11" s="188" customFormat="1" ht="12.75">
      <c r="A1903" s="184"/>
      <c r="B1903" s="185">
        <v>134200</v>
      </c>
      <c r="C1903" s="184" t="s">
        <v>983</v>
      </c>
      <c r="D1903" s="184" t="s">
        <v>1002</v>
      </c>
      <c r="E1903" s="184"/>
      <c r="F1903" s="186"/>
      <c r="G1903" s="186"/>
      <c r="H1903" s="164">
        <f t="shared" si="138"/>
        <v>138868</v>
      </c>
      <c r="I1903" s="190">
        <f t="shared" si="139"/>
        <v>246.23853211009174</v>
      </c>
      <c r="K1903" s="189">
        <v>545</v>
      </c>
    </row>
    <row r="1904" spans="1:11" s="188" customFormat="1" ht="12.75">
      <c r="A1904" s="184"/>
      <c r="B1904" s="185">
        <f>+B1868</f>
        <v>138870</v>
      </c>
      <c r="C1904" s="184" t="s">
        <v>983</v>
      </c>
      <c r="D1904" s="184" t="s">
        <v>1009</v>
      </c>
      <c r="E1904" s="184"/>
      <c r="F1904" s="186"/>
      <c r="G1904" s="186"/>
      <c r="H1904" s="164">
        <f t="shared" si="138"/>
        <v>-2</v>
      </c>
      <c r="I1904" s="190">
        <f t="shared" si="139"/>
        <v>259.5700934579439</v>
      </c>
      <c r="K1904" s="189">
        <v>535</v>
      </c>
    </row>
    <row r="1905" spans="1:11" s="197" customFormat="1" ht="12.75">
      <c r="A1905" s="184"/>
      <c r="B1905" s="193">
        <f>SUM(B1900:B1904)</f>
        <v>2</v>
      </c>
      <c r="C1905" s="192" t="s">
        <v>983</v>
      </c>
      <c r="D1905" s="192" t="s">
        <v>1011</v>
      </c>
      <c r="E1905" s="192"/>
      <c r="F1905" s="194"/>
      <c r="G1905" s="194"/>
      <c r="H1905" s="195"/>
      <c r="I1905" s="196">
        <f t="shared" si="139"/>
        <v>0.003738317757009346</v>
      </c>
      <c r="K1905" s="198">
        <v>535</v>
      </c>
    </row>
    <row r="1906" spans="1:11" s="188" customFormat="1" ht="12.75">
      <c r="A1906" s="184"/>
      <c r="B1906" s="185"/>
      <c r="C1906" s="184"/>
      <c r="D1906" s="184"/>
      <c r="E1906" s="184"/>
      <c r="F1906" s="186"/>
      <c r="G1906" s="186"/>
      <c r="H1906" s="164"/>
      <c r="I1906" s="187"/>
      <c r="K1906" s="189"/>
    </row>
    <row r="1907" spans="1:11" s="188" customFormat="1" ht="12.75">
      <c r="A1907" s="184"/>
      <c r="B1907" s="185"/>
      <c r="C1907" s="184"/>
      <c r="D1907" s="184"/>
      <c r="E1907" s="184"/>
      <c r="F1907" s="186"/>
      <c r="G1907" s="186"/>
      <c r="H1907" s="164"/>
      <c r="I1907" s="187"/>
      <c r="K1907" s="189"/>
    </row>
    <row r="1908" spans="1:11" s="204" customFormat="1" ht="12.75">
      <c r="A1908" s="199"/>
      <c r="B1908" s="200">
        <v>-13553085</v>
      </c>
      <c r="C1908" s="199" t="s">
        <v>984</v>
      </c>
      <c r="D1908" s="199" t="s">
        <v>992</v>
      </c>
      <c r="E1908" s="199"/>
      <c r="F1908" s="201" t="s">
        <v>482</v>
      </c>
      <c r="G1908" s="201" t="s">
        <v>993</v>
      </c>
      <c r="H1908" s="202">
        <f>H1907-B1908</f>
        <v>13553085</v>
      </c>
      <c r="I1908" s="203">
        <f aca="true" t="shared" si="140" ref="I1908:I1913">+B1908/K1908</f>
        <v>-25098.305555555555</v>
      </c>
      <c r="K1908" s="205">
        <v>540</v>
      </c>
    </row>
    <row r="1909" spans="1:11" s="204" customFormat="1" ht="12.75">
      <c r="A1909" s="199"/>
      <c r="B1909" s="200">
        <v>460805</v>
      </c>
      <c r="C1909" s="199" t="s">
        <v>984</v>
      </c>
      <c r="D1909" s="199" t="s">
        <v>989</v>
      </c>
      <c r="E1909" s="199"/>
      <c r="F1909" s="201"/>
      <c r="G1909" s="201"/>
      <c r="H1909" s="202">
        <f>H1908-B1909</f>
        <v>13092280</v>
      </c>
      <c r="I1909" s="203">
        <f t="shared" si="140"/>
        <v>853.3425925925926</v>
      </c>
      <c r="K1909" s="205">
        <v>540</v>
      </c>
    </row>
    <row r="1910" spans="1:11" s="204" customFormat="1" ht="12.75">
      <c r="A1910" s="199"/>
      <c r="B1910" s="200">
        <v>1632135</v>
      </c>
      <c r="C1910" s="199" t="s">
        <v>984</v>
      </c>
      <c r="D1910" s="199" t="s">
        <v>990</v>
      </c>
      <c r="E1910" s="199"/>
      <c r="F1910" s="201"/>
      <c r="G1910" s="201"/>
      <c r="H1910" s="202">
        <f>H1909-B1910</f>
        <v>11460145</v>
      </c>
      <c r="I1910" s="203">
        <f t="shared" si="140"/>
        <v>2967.518181818182</v>
      </c>
      <c r="K1910" s="205">
        <v>550</v>
      </c>
    </row>
    <row r="1911" spans="1:11" s="204" customFormat="1" ht="12.75">
      <c r="A1911" s="199"/>
      <c r="B1911" s="200">
        <v>811550</v>
      </c>
      <c r="C1911" s="199" t="s">
        <v>984</v>
      </c>
      <c r="D1911" s="199" t="s">
        <v>1002</v>
      </c>
      <c r="E1911" s="199"/>
      <c r="F1911" s="201"/>
      <c r="G1911" s="201"/>
      <c r="H1911" s="202">
        <f>H1910-B1911</f>
        <v>10648595</v>
      </c>
      <c r="I1911" s="203">
        <f t="shared" si="140"/>
        <v>1489.0825688073394</v>
      </c>
      <c r="K1911" s="205">
        <v>545</v>
      </c>
    </row>
    <row r="1912" spans="1:11" s="204" customFormat="1" ht="12.75">
      <c r="A1912" s="199"/>
      <c r="B1912" s="200">
        <f>+B1869</f>
        <v>1000150</v>
      </c>
      <c r="C1912" s="199" t="s">
        <v>984</v>
      </c>
      <c r="D1912" s="199" t="s">
        <v>1009</v>
      </c>
      <c r="E1912" s="199"/>
      <c r="F1912" s="201"/>
      <c r="G1912" s="201"/>
      <c r="H1912" s="202">
        <f>H1911-B1912</f>
        <v>9648445</v>
      </c>
      <c r="I1912" s="203">
        <f t="shared" si="140"/>
        <v>1869.4392523364486</v>
      </c>
      <c r="K1912" s="205">
        <v>535</v>
      </c>
    </row>
    <row r="1913" spans="1:11" s="211" customFormat="1" ht="12.75">
      <c r="A1913" s="199"/>
      <c r="B1913" s="207">
        <f>SUM(B1908:B1912)</f>
        <v>-9648445</v>
      </c>
      <c r="C1913" s="206" t="s">
        <v>984</v>
      </c>
      <c r="D1913" s="206" t="s">
        <v>1011</v>
      </c>
      <c r="E1913" s="206"/>
      <c r="F1913" s="208"/>
      <c r="G1913" s="208"/>
      <c r="H1913" s="209"/>
      <c r="I1913" s="210">
        <f t="shared" si="140"/>
        <v>-18034.47663551402</v>
      </c>
      <c r="K1913" s="212">
        <v>535</v>
      </c>
    </row>
    <row r="1914" spans="1:11" s="188" customFormat="1" ht="12.75">
      <c r="A1914" s="184"/>
      <c r="B1914" s="185"/>
      <c r="C1914" s="184"/>
      <c r="D1914" s="184"/>
      <c r="E1914" s="184"/>
      <c r="F1914" s="186"/>
      <c r="G1914" s="186"/>
      <c r="H1914" s="164"/>
      <c r="I1914" s="187"/>
      <c r="K1914" s="189"/>
    </row>
    <row r="1915" spans="1:11" s="188" customFormat="1" ht="12.75">
      <c r="A1915" s="184"/>
      <c r="B1915" s="185"/>
      <c r="C1915" s="184"/>
      <c r="D1915" s="184"/>
      <c r="E1915" s="184"/>
      <c r="F1915" s="186"/>
      <c r="G1915" s="186"/>
      <c r="H1915" s="164"/>
      <c r="I1915" s="187"/>
      <c r="K1915" s="189"/>
    </row>
    <row r="1916" spans="1:11" s="218" customFormat="1" ht="12.75">
      <c r="A1916" s="213"/>
      <c r="B1916" s="214">
        <v>-1064658</v>
      </c>
      <c r="C1916" s="213" t="s">
        <v>1004</v>
      </c>
      <c r="D1916" s="213" t="s">
        <v>1003</v>
      </c>
      <c r="E1916" s="213"/>
      <c r="F1916" s="215" t="s">
        <v>1005</v>
      </c>
      <c r="G1916" s="215"/>
      <c r="H1916" s="216">
        <f>H1915-B1916</f>
        <v>1064658</v>
      </c>
      <c r="I1916" s="217">
        <f>+B1916/K1916</f>
        <v>-1953.5009174311926</v>
      </c>
      <c r="K1916" s="219">
        <v>545</v>
      </c>
    </row>
    <row r="1917" spans="1:11" s="218" customFormat="1" ht="12.75">
      <c r="A1917" s="213"/>
      <c r="B1917" s="214">
        <v>403250</v>
      </c>
      <c r="C1917" s="213" t="s">
        <v>1004</v>
      </c>
      <c r="D1917" s="213" t="s">
        <v>1002</v>
      </c>
      <c r="E1917" s="213"/>
      <c r="F1917" s="215"/>
      <c r="G1917" s="215"/>
      <c r="H1917" s="216">
        <f>H1916-B1917</f>
        <v>661408</v>
      </c>
      <c r="I1917" s="217">
        <f>+B1917/K1917</f>
        <v>739.9082568807339</v>
      </c>
      <c r="K1917" s="219">
        <v>545</v>
      </c>
    </row>
    <row r="1918" spans="1:11" s="218" customFormat="1" ht="12.75">
      <c r="A1918" s="213"/>
      <c r="B1918" s="214">
        <f>+B1870</f>
        <v>336150</v>
      </c>
      <c r="C1918" s="213" t="s">
        <v>1004</v>
      </c>
      <c r="D1918" s="213" t="s">
        <v>1009</v>
      </c>
      <c r="E1918" s="213"/>
      <c r="F1918" s="215"/>
      <c r="G1918" s="215"/>
      <c r="H1918" s="216">
        <f>H1917-B1918</f>
        <v>325258</v>
      </c>
      <c r="I1918" s="217">
        <f>+B1918/K1918</f>
        <v>628.3177570093458</v>
      </c>
      <c r="K1918" s="219">
        <v>535</v>
      </c>
    </row>
    <row r="1919" spans="1:11" s="225" customFormat="1" ht="12.75">
      <c r="A1919" s="213"/>
      <c r="B1919" s="221">
        <f>SUM(B1916:B1918)</f>
        <v>-325258</v>
      </c>
      <c r="C1919" s="220" t="s">
        <v>1004</v>
      </c>
      <c r="D1919" s="220" t="s">
        <v>1011</v>
      </c>
      <c r="E1919" s="220"/>
      <c r="F1919" s="222"/>
      <c r="G1919" s="222"/>
      <c r="H1919" s="223"/>
      <c r="I1919" s="224">
        <f>+B1919/K1919</f>
        <v>-607.958878504673</v>
      </c>
      <c r="K1919" s="226">
        <v>535</v>
      </c>
    </row>
    <row r="1920" spans="1:11" s="188" customFormat="1" ht="12.75">
      <c r="A1920" s="184"/>
      <c r="B1920" s="185"/>
      <c r="C1920" s="184"/>
      <c r="D1920" s="184"/>
      <c r="E1920" s="184"/>
      <c r="F1920" s="186"/>
      <c r="G1920" s="186"/>
      <c r="H1920" s="164"/>
      <c r="I1920" s="187"/>
      <c r="K1920" s="189"/>
    </row>
    <row r="1921" spans="1:11" s="175" customFormat="1" ht="12.75">
      <c r="A1921" s="173"/>
      <c r="B1921" s="66"/>
      <c r="C1921" s="173"/>
      <c r="D1921" s="173"/>
      <c r="E1921" s="173"/>
      <c r="F1921" s="174"/>
      <c r="G1921" s="174"/>
      <c r="H1921" s="159"/>
      <c r="I1921" s="45"/>
      <c r="K1921" s="176"/>
    </row>
    <row r="1922" spans="1:11" s="175" customFormat="1" ht="12.75">
      <c r="A1922" s="173"/>
      <c r="B1922" s="66"/>
      <c r="C1922" s="173"/>
      <c r="D1922" s="173"/>
      <c r="E1922" s="173"/>
      <c r="F1922" s="174"/>
      <c r="G1922" s="174"/>
      <c r="H1922" s="159"/>
      <c r="I1922" s="45"/>
      <c r="K1922" s="176"/>
    </row>
    <row r="1923" spans="1:11" ht="12.75">
      <c r="A1923" s="16"/>
      <c r="B1923" s="156"/>
      <c r="C1923" s="157"/>
      <c r="D1923" s="157"/>
      <c r="E1923" s="157"/>
      <c r="F1923" s="158"/>
      <c r="G1923" s="158"/>
      <c r="H1923" s="33">
        <v>0</v>
      </c>
      <c r="I1923" s="45"/>
      <c r="J1923" s="19"/>
      <c r="K1923" s="2">
        <v>535</v>
      </c>
    </row>
    <row r="1924" spans="1:11" ht="13.5" thickBot="1">
      <c r="A1924" s="16"/>
      <c r="B1924" s="227">
        <f>+B1927</f>
        <v>525000</v>
      </c>
      <c r="C1924" s="78" t="s">
        <v>994</v>
      </c>
      <c r="D1924" s="78"/>
      <c r="E1924" s="78"/>
      <c r="F1924" s="228"/>
      <c r="G1924" s="228"/>
      <c r="H1924" s="77">
        <f>H1923-B1924</f>
        <v>-525000</v>
      </c>
      <c r="I1924" s="71">
        <f aca="true" t="shared" si="141" ref="I1924:I1931">+B1924/K1924</f>
        <v>981.3084112149533</v>
      </c>
      <c r="J1924" s="229"/>
      <c r="K1924" s="2">
        <v>535</v>
      </c>
    </row>
    <row r="1925" spans="1:11" ht="12.75">
      <c r="A1925" s="16"/>
      <c r="B1925" s="84"/>
      <c r="H1925" s="6">
        <v>0</v>
      </c>
      <c r="I1925" s="26">
        <f t="shared" si="141"/>
        <v>0</v>
      </c>
      <c r="K1925" s="2">
        <v>535</v>
      </c>
    </row>
    <row r="1926" spans="1:11" ht="12.75">
      <c r="A1926" s="16"/>
      <c r="B1926" s="84">
        <v>525000</v>
      </c>
      <c r="C1926" s="1" t="s">
        <v>995</v>
      </c>
      <c r="D1926" s="1" t="s">
        <v>996</v>
      </c>
      <c r="F1926" s="31" t="s">
        <v>997</v>
      </c>
      <c r="G1926" s="31" t="s">
        <v>45</v>
      </c>
      <c r="H1926" s="6">
        <f>H1925-B1926</f>
        <v>-525000</v>
      </c>
      <c r="I1926" s="26">
        <f t="shared" si="141"/>
        <v>981.3084112149533</v>
      </c>
      <c r="K1926" s="2">
        <v>535</v>
      </c>
    </row>
    <row r="1927" spans="1:11" ht="12.75">
      <c r="A1927" s="16"/>
      <c r="B1927" s="230">
        <f>SUM(B1926:B1926)</f>
        <v>525000</v>
      </c>
      <c r="C1927" s="15"/>
      <c r="D1927" s="15" t="s">
        <v>996</v>
      </c>
      <c r="E1927" s="15"/>
      <c r="F1927" s="22"/>
      <c r="G1927" s="22"/>
      <c r="H1927" s="46">
        <v>0</v>
      </c>
      <c r="I1927" s="67">
        <f t="shared" si="141"/>
        <v>981.3084112149533</v>
      </c>
      <c r="J1927" s="68"/>
      <c r="K1927" s="2">
        <v>535</v>
      </c>
    </row>
    <row r="1928" spans="1:11" ht="12.75">
      <c r="A1928" s="16"/>
      <c r="H1928" s="6">
        <f>G1927-B1928</f>
        <v>0</v>
      </c>
      <c r="I1928" s="26">
        <f t="shared" si="141"/>
        <v>0</v>
      </c>
      <c r="K1928" s="2">
        <v>535</v>
      </c>
    </row>
    <row r="1929" spans="1:11" ht="12.75">
      <c r="A1929" s="16"/>
      <c r="H1929" s="6">
        <f>H1928-B1929</f>
        <v>0</v>
      </c>
      <c r="I1929" s="26">
        <f t="shared" si="141"/>
        <v>0</v>
      </c>
      <c r="K1929" s="2">
        <v>535</v>
      </c>
    </row>
    <row r="1930" spans="1:11" ht="12.75">
      <c r="A1930" s="16"/>
      <c r="H1930" s="6">
        <v>0</v>
      </c>
      <c r="I1930" s="26">
        <f t="shared" si="141"/>
        <v>0</v>
      </c>
      <c r="K1930" s="2">
        <v>535</v>
      </c>
    </row>
    <row r="1931" spans="1:11" ht="12.75">
      <c r="A1931" s="16"/>
      <c r="C1931" s="231" t="s">
        <v>1013</v>
      </c>
      <c r="H1931" s="6">
        <f>H1930-B1931</f>
        <v>0</v>
      </c>
      <c r="I1931" s="26">
        <f t="shared" si="141"/>
        <v>0</v>
      </c>
      <c r="K1931" s="2">
        <v>535</v>
      </c>
    </row>
    <row r="1932" spans="1:11" s="273" customFormat="1" ht="12.75">
      <c r="A1932" s="151"/>
      <c r="B1932" s="251"/>
      <c r="C1932" s="151"/>
      <c r="D1932" s="151"/>
      <c r="E1932" s="151" t="s">
        <v>1014</v>
      </c>
      <c r="F1932" s="152"/>
      <c r="G1932" s="152"/>
      <c r="H1932" s="251"/>
      <c r="I1932" s="270"/>
      <c r="J1932" s="271"/>
      <c r="K1932" s="272"/>
    </row>
    <row r="1933" spans="1:11" s="273" customFormat="1" ht="12.75">
      <c r="A1933" s="151"/>
      <c r="B1933" s="274">
        <v>-2802720</v>
      </c>
      <c r="C1933" s="251" t="s">
        <v>998</v>
      </c>
      <c r="D1933" s="151"/>
      <c r="E1933" s="151"/>
      <c r="F1933" s="152"/>
      <c r="G1933" s="152" t="s">
        <v>164</v>
      </c>
      <c r="H1933" s="251"/>
      <c r="I1933" s="275">
        <v>-5500</v>
      </c>
      <c r="J1933" s="271"/>
      <c r="K1933" s="272">
        <f>+B1933/I1933</f>
        <v>509.5854545454545</v>
      </c>
    </row>
    <row r="1934" spans="1:11" s="273" customFormat="1" ht="12.75">
      <c r="A1934" s="151"/>
      <c r="B1934" s="251">
        <v>15000</v>
      </c>
      <c r="C1934" s="151" t="s">
        <v>999</v>
      </c>
      <c r="D1934" s="151"/>
      <c r="E1934" s="151"/>
      <c r="F1934" s="152"/>
      <c r="G1934" s="152" t="s">
        <v>164</v>
      </c>
      <c r="H1934" s="251"/>
      <c r="I1934" s="276">
        <f>+B1934/K1934</f>
        <v>29.436006122689275</v>
      </c>
      <c r="J1934" s="271"/>
      <c r="K1934" s="272">
        <v>509.58</v>
      </c>
    </row>
    <row r="1935" spans="1:11" s="273" customFormat="1" ht="12.75">
      <c r="A1935" s="151"/>
      <c r="B1935" s="251">
        <v>10294</v>
      </c>
      <c r="C1935" s="151" t="s">
        <v>1000</v>
      </c>
      <c r="D1935" s="151"/>
      <c r="E1935" s="151"/>
      <c r="F1935" s="152"/>
      <c r="G1935" s="152" t="s">
        <v>164</v>
      </c>
      <c r="H1935" s="251"/>
      <c r="I1935" s="276">
        <f>+B1935/K1935</f>
        <v>20.20094980179756</v>
      </c>
      <c r="J1935" s="271"/>
      <c r="K1935" s="272">
        <v>509.58</v>
      </c>
    </row>
    <row r="1936" spans="1:11" s="273" customFormat="1" ht="12.75">
      <c r="A1936" s="151"/>
      <c r="B1936" s="277">
        <f>SUM(B1933:B1935)</f>
        <v>-2777426</v>
      </c>
      <c r="C1936" s="278" t="s">
        <v>1001</v>
      </c>
      <c r="D1936" s="151"/>
      <c r="E1936" s="151"/>
      <c r="F1936" s="152"/>
      <c r="G1936" s="152" t="s">
        <v>164</v>
      </c>
      <c r="H1936" s="251"/>
      <c r="I1936" s="279">
        <f>+B1936/K1936</f>
        <v>-5191.450467289719</v>
      </c>
      <c r="J1936" s="271"/>
      <c r="K1936" s="272">
        <v>535</v>
      </c>
    </row>
    <row r="1937" spans="1:9" s="235" customFormat="1" ht="12.75">
      <c r="A1937" s="199"/>
      <c r="B1937" s="84"/>
      <c r="C1937" s="232"/>
      <c r="D1937" s="232"/>
      <c r="E1937" s="232"/>
      <c r="F1937" s="233"/>
      <c r="G1937" s="233"/>
      <c r="H1937" s="84"/>
      <c r="I1937" s="234"/>
    </row>
    <row r="1938" spans="1:11" ht="12.75">
      <c r="A1938" s="16"/>
      <c r="K1938"/>
    </row>
    <row r="1939" spans="1:11" ht="12.75">
      <c r="A1939" s="16"/>
      <c r="I1939" s="26"/>
      <c r="K1939" s="104"/>
    </row>
    <row r="1940" spans="1:11" ht="12.75">
      <c r="A1940" s="16"/>
      <c r="I1940" s="26"/>
      <c r="K1940" s="104"/>
    </row>
    <row r="1941" spans="1:11" ht="12.75">
      <c r="A1941" s="16"/>
      <c r="I1941" s="26"/>
      <c r="K1941" s="104"/>
    </row>
    <row r="1942" spans="1:11" ht="12.75">
      <c r="A1942" s="16"/>
      <c r="I1942" s="26"/>
      <c r="K1942" s="104"/>
    </row>
    <row r="1943" spans="1:11" ht="12.75">
      <c r="A1943" s="16"/>
      <c r="I1943" s="26"/>
      <c r="K1943" s="104"/>
    </row>
    <row r="1944" spans="1:11" ht="12.75">
      <c r="A1944" s="16"/>
      <c r="I1944" s="26"/>
      <c r="K1944" s="104"/>
    </row>
    <row r="1945" spans="1:11" ht="12.75">
      <c r="A1945" s="16"/>
      <c r="I1945" s="26"/>
      <c r="K1945" s="104"/>
    </row>
    <row r="1946" spans="1:11" ht="12.75">
      <c r="A1946" s="16"/>
      <c r="I1946" s="26"/>
      <c r="K1946" s="104"/>
    </row>
    <row r="1947" spans="1:11" ht="12.75">
      <c r="A1947" s="16"/>
      <c r="I1947" s="26"/>
      <c r="K1947" s="104"/>
    </row>
    <row r="1948" spans="1:11" ht="12.75">
      <c r="A1948" s="16"/>
      <c r="I1948" s="26"/>
      <c r="K1948" s="104"/>
    </row>
    <row r="1949" spans="1:11" ht="12.75" hidden="1">
      <c r="A1949" s="16"/>
      <c r="I1949" s="26"/>
      <c r="K1949" s="104"/>
    </row>
    <row r="1950" spans="1:11" ht="12.75" hidden="1">
      <c r="A1950" s="16"/>
      <c r="I1950" s="26"/>
      <c r="K1950" s="104"/>
    </row>
    <row r="1951" spans="1:11" ht="12.75" hidden="1">
      <c r="A1951" s="16"/>
      <c r="I1951" s="26"/>
      <c r="K1951" s="104"/>
    </row>
    <row r="1952" spans="1:11" ht="12.75" hidden="1">
      <c r="A1952" s="16"/>
      <c r="I1952" s="26"/>
      <c r="K1952" s="104"/>
    </row>
    <row r="1953" spans="1:11" ht="12.75" hidden="1">
      <c r="A1953" s="16"/>
      <c r="I1953" s="26"/>
      <c r="K1953" s="104"/>
    </row>
    <row r="1954" spans="1:11" ht="12.75" hidden="1">
      <c r="A1954" s="16"/>
      <c r="I1954" s="26"/>
      <c r="K1954" s="104"/>
    </row>
    <row r="1955" spans="1:11" ht="12.75" hidden="1">
      <c r="A1955" s="16"/>
      <c r="I1955" s="26"/>
      <c r="K1955" s="104"/>
    </row>
    <row r="1956" spans="1:11" ht="12.75" hidden="1">
      <c r="A1956" s="16"/>
      <c r="I1956" s="26"/>
      <c r="K1956" s="104"/>
    </row>
    <row r="1957" spans="1:11" ht="12.75" hidden="1">
      <c r="A1957" s="16"/>
      <c r="I1957" s="26"/>
      <c r="K1957" s="104"/>
    </row>
    <row r="1958" spans="1:11" ht="12.75" hidden="1">
      <c r="A1958" s="16"/>
      <c r="I1958" s="26"/>
      <c r="K1958" s="104"/>
    </row>
    <row r="1959" spans="1:11" ht="12.75" hidden="1">
      <c r="A1959" s="16"/>
      <c r="I1959" s="26"/>
      <c r="K1959" s="104"/>
    </row>
    <row r="1960" spans="1:11" ht="12.75" hidden="1">
      <c r="A1960" s="16"/>
      <c r="I1960" s="26"/>
      <c r="K1960" s="104"/>
    </row>
    <row r="1961" spans="1:11" ht="12.75" hidden="1">
      <c r="A1961" s="16"/>
      <c r="I1961" s="26"/>
      <c r="K1961" s="104"/>
    </row>
    <row r="1962" spans="1:11" ht="12.75" hidden="1">
      <c r="A1962" s="16"/>
      <c r="I1962" s="26"/>
      <c r="K1962" s="104"/>
    </row>
    <row r="1963" spans="1:11" ht="12.75" hidden="1">
      <c r="A1963" s="16"/>
      <c r="B1963" s="10"/>
      <c r="I1963" s="26"/>
      <c r="K1963" s="104"/>
    </row>
    <row r="1964" spans="1:11" ht="12.75" hidden="1">
      <c r="A1964" s="16"/>
      <c r="B1964" s="9"/>
      <c r="I1964" s="26"/>
      <c r="K1964" s="104"/>
    </row>
    <row r="1965" spans="1:11" ht="12.75" hidden="1">
      <c r="A1965" s="16"/>
      <c r="B1965" s="9"/>
      <c r="I1965" s="26"/>
      <c r="K1965" s="104"/>
    </row>
    <row r="1966" spans="1:11" ht="12.75" hidden="1">
      <c r="A1966" s="16"/>
      <c r="I1966" s="26"/>
      <c r="K1966" s="104"/>
    </row>
    <row r="1967" spans="1:11" ht="12.75" hidden="1">
      <c r="A1967" s="16"/>
      <c r="B1967" s="11"/>
      <c r="I1967" s="26"/>
      <c r="K1967" s="104"/>
    </row>
    <row r="1968" spans="1:11" ht="12.75" hidden="1">
      <c r="A1968" s="16"/>
      <c r="B1968" s="11"/>
      <c r="I1968" s="26"/>
      <c r="K1968" s="104"/>
    </row>
    <row r="1969" spans="1:11" ht="12.75" hidden="1">
      <c r="A1969" s="16"/>
      <c r="B1969" s="11"/>
      <c r="I1969" s="26"/>
      <c r="K1969" s="104"/>
    </row>
    <row r="1970" spans="1:11" ht="12.75" hidden="1">
      <c r="A1970" s="16"/>
      <c r="B1970" s="11"/>
      <c r="I1970" s="26"/>
      <c r="K1970" s="104"/>
    </row>
    <row r="1971" spans="1:11" ht="12.75" hidden="1">
      <c r="A1971" s="16"/>
      <c r="B1971" s="11"/>
      <c r="I1971" s="26"/>
      <c r="K1971" s="104"/>
    </row>
    <row r="1972" spans="1:11" ht="12.75" hidden="1">
      <c r="A1972" s="16"/>
      <c r="B1972" s="11"/>
      <c r="I1972" s="26"/>
      <c r="K1972" s="104"/>
    </row>
    <row r="1973" spans="1:11" ht="12.75" hidden="1">
      <c r="A1973" s="16"/>
      <c r="B1973" s="11"/>
      <c r="I1973" s="26"/>
      <c r="K1973" s="104"/>
    </row>
    <row r="1974" spans="1:11" ht="12.75" hidden="1">
      <c r="A1974" s="16"/>
      <c r="B1974" s="11"/>
      <c r="I1974" s="26"/>
      <c r="K1974" s="104"/>
    </row>
    <row r="1975" spans="1:11" ht="12.75" hidden="1">
      <c r="A1975" s="16"/>
      <c r="B1975" s="11"/>
      <c r="I1975" s="26"/>
      <c r="K1975" s="104"/>
    </row>
    <row r="1976" spans="1:11" ht="12.75" hidden="1">
      <c r="A1976" s="16"/>
      <c r="B1976" s="11"/>
      <c r="I1976" s="26"/>
      <c r="K1976" s="104"/>
    </row>
    <row r="1977" spans="1:11" ht="12.75" hidden="1">
      <c r="A1977" s="16"/>
      <c r="B1977" s="11"/>
      <c r="I1977" s="26"/>
      <c r="K1977" s="104"/>
    </row>
    <row r="1978" spans="1:11" ht="12.75" hidden="1">
      <c r="A1978" s="16"/>
      <c r="B1978" s="11"/>
      <c r="I1978" s="26"/>
      <c r="K1978" s="104"/>
    </row>
    <row r="1979" spans="1:11" ht="12.75" hidden="1">
      <c r="A1979" s="16"/>
      <c r="B1979" s="11"/>
      <c r="I1979" s="26"/>
      <c r="K1979" s="104"/>
    </row>
    <row r="1980" spans="1:11" ht="12.75" hidden="1">
      <c r="A1980" s="16"/>
      <c r="B1980" s="11"/>
      <c r="I1980" s="26"/>
      <c r="K1980" s="104"/>
    </row>
    <row r="1981" spans="1:11" ht="12.75" hidden="1">
      <c r="A1981" s="16"/>
      <c r="B1981" s="11"/>
      <c r="I1981" s="26"/>
      <c r="K1981" s="104"/>
    </row>
    <row r="1982" spans="1:11" ht="12.75" hidden="1">
      <c r="A1982" s="16"/>
      <c r="B1982" s="11"/>
      <c r="I1982" s="26"/>
      <c r="K1982" s="104"/>
    </row>
    <row r="1983" spans="1:11" ht="12.75" hidden="1">
      <c r="A1983" s="16"/>
      <c r="B1983" s="11"/>
      <c r="I1983" s="26"/>
      <c r="K1983" s="104"/>
    </row>
    <row r="1984" spans="1:11" ht="12.75" hidden="1">
      <c r="A1984" s="16"/>
      <c r="B1984" s="11"/>
      <c r="I1984" s="26"/>
      <c r="K1984" s="104"/>
    </row>
    <row r="1985" spans="1:11" ht="12.75" hidden="1">
      <c r="A1985" s="16"/>
      <c r="I1985" s="26"/>
      <c r="K1985" s="104"/>
    </row>
    <row r="1986" spans="1:11" ht="12.75" hidden="1">
      <c r="A1986" s="16"/>
      <c r="B1986" s="9"/>
      <c r="I1986" s="26"/>
      <c r="K1986" s="104"/>
    </row>
    <row r="1987" spans="1:11" ht="12.75" hidden="1">
      <c r="A1987" s="16"/>
      <c r="I1987" s="26"/>
      <c r="K1987" s="104"/>
    </row>
    <row r="1988" spans="1:11" ht="12.75" hidden="1">
      <c r="A1988" s="16"/>
      <c r="I1988" s="26"/>
      <c r="K1988" s="104"/>
    </row>
    <row r="1989" spans="1:11" ht="12.75" hidden="1">
      <c r="A1989" s="16"/>
      <c r="I1989" s="26"/>
      <c r="K1989" s="104"/>
    </row>
    <row r="1990" spans="1:11" ht="12.75" hidden="1">
      <c r="A1990" s="16"/>
      <c r="I1990" s="26"/>
      <c r="K1990" s="104"/>
    </row>
    <row r="1991" spans="1:11" ht="12.75" hidden="1">
      <c r="A1991" s="16"/>
      <c r="I1991" s="26"/>
      <c r="K1991" s="104"/>
    </row>
    <row r="1992" spans="1:11" ht="12.75" hidden="1">
      <c r="A1992" s="16"/>
      <c r="I1992" s="26"/>
      <c r="K1992" s="104"/>
    </row>
    <row r="1993" spans="1:11" ht="12.75" hidden="1">
      <c r="A1993" s="16"/>
      <c r="I1993" s="26"/>
      <c r="K1993" s="104"/>
    </row>
    <row r="1994" spans="1:11" ht="12.75" hidden="1">
      <c r="A1994" s="16"/>
      <c r="I1994" s="26"/>
      <c r="K1994" s="104"/>
    </row>
    <row r="1995" spans="1:11" ht="12.75" hidden="1">
      <c r="A1995" s="16"/>
      <c r="I1995" s="26"/>
      <c r="K1995" s="104"/>
    </row>
    <row r="1996" spans="1:11" ht="12.75" hidden="1">
      <c r="A1996" s="16"/>
      <c r="I1996" s="26"/>
      <c r="K1996" s="104"/>
    </row>
    <row r="1997" spans="1:11" ht="12.75" hidden="1">
      <c r="A1997" s="16"/>
      <c r="I1997" s="26"/>
      <c r="K1997" s="104"/>
    </row>
    <row r="1998" spans="1:11" ht="12.75" hidden="1">
      <c r="A1998" s="16"/>
      <c r="I1998" s="26"/>
      <c r="K1998" s="104"/>
    </row>
    <row r="1999" spans="1:11" ht="12.75" hidden="1">
      <c r="A1999" s="16"/>
      <c r="I1999" s="26"/>
      <c r="K1999" s="104"/>
    </row>
    <row r="2000" spans="1:11" ht="12.75" hidden="1">
      <c r="A2000" s="16"/>
      <c r="I2000" s="26"/>
      <c r="K2000" s="104"/>
    </row>
    <row r="2001" spans="1:11" ht="12.75" hidden="1">
      <c r="A2001" s="16"/>
      <c r="I2001" s="26"/>
      <c r="K2001" s="104"/>
    </row>
    <row r="2002" spans="1:11" ht="12.75" hidden="1">
      <c r="A2002" s="16"/>
      <c r="I2002" s="26"/>
      <c r="K2002" s="104"/>
    </row>
    <row r="2003" spans="1:11" ht="12.75" hidden="1">
      <c r="A2003" s="16"/>
      <c r="I2003" s="26"/>
      <c r="K2003" s="104"/>
    </row>
    <row r="2004" spans="1:11" ht="12.75" hidden="1">
      <c r="A2004" s="16"/>
      <c r="I2004" s="26"/>
      <c r="K2004" s="104"/>
    </row>
    <row r="2005" spans="1:11" ht="12.75" hidden="1">
      <c r="A2005" s="16"/>
      <c r="I2005" s="26"/>
      <c r="K2005" s="104"/>
    </row>
    <row r="2006" spans="1:11" ht="12.75" hidden="1">
      <c r="A2006" s="16"/>
      <c r="I2006" s="26"/>
      <c r="K2006" s="104"/>
    </row>
    <row r="2007" spans="1:11" ht="12.75" hidden="1">
      <c r="A2007" s="16"/>
      <c r="I2007" s="26"/>
      <c r="K2007" s="104"/>
    </row>
    <row r="2008" spans="1:11" ht="12.75" hidden="1">
      <c r="A2008" s="16"/>
      <c r="I2008" s="26"/>
      <c r="K2008" s="104"/>
    </row>
    <row r="2009" spans="1:11" ht="12.75" hidden="1">
      <c r="A2009" s="16"/>
      <c r="I2009" s="26"/>
      <c r="K2009" s="104"/>
    </row>
    <row r="2010" spans="1:11" ht="12.75" hidden="1">
      <c r="A2010" s="16"/>
      <c r="I2010" s="26"/>
      <c r="K2010" s="104"/>
    </row>
    <row r="2011" spans="1:11" ht="12.75" hidden="1">
      <c r="A2011" s="16"/>
      <c r="I2011" s="26"/>
      <c r="K2011" s="104"/>
    </row>
    <row r="2012" spans="1:11" ht="12.75" hidden="1">
      <c r="A2012" s="16"/>
      <c r="I2012" s="26"/>
      <c r="K2012" s="104"/>
    </row>
    <row r="2013" spans="1:11" ht="12.75" hidden="1">
      <c r="A2013" s="16"/>
      <c r="I2013" s="26"/>
      <c r="K2013" s="104"/>
    </row>
    <row r="2014" spans="1:11" ht="12.75" hidden="1">
      <c r="A2014" s="16"/>
      <c r="I2014" s="26"/>
      <c r="K2014" s="104"/>
    </row>
    <row r="2015" spans="1:11" ht="12.75" hidden="1">
      <c r="A2015" s="16"/>
      <c r="I2015" s="26"/>
      <c r="K2015" s="104"/>
    </row>
    <row r="2016" spans="1:11" ht="12.75" hidden="1">
      <c r="A2016" s="16"/>
      <c r="I2016" s="26"/>
      <c r="K2016" s="104"/>
    </row>
    <row r="2017" spans="1:11" ht="12.75" hidden="1">
      <c r="A2017" s="16"/>
      <c r="I2017" s="26"/>
      <c r="K2017" s="104"/>
    </row>
    <row r="2018" spans="1:11" ht="12.75" hidden="1">
      <c r="A2018" s="16"/>
      <c r="I2018" s="26"/>
      <c r="K2018" s="104"/>
    </row>
    <row r="2019" spans="1:11" ht="12.75" hidden="1">
      <c r="A2019" s="16"/>
      <c r="I2019" s="26"/>
      <c r="K2019" s="104"/>
    </row>
    <row r="2020" spans="1:11" ht="12.75" hidden="1">
      <c r="A2020" s="16"/>
      <c r="I2020" s="26"/>
      <c r="K2020" s="104"/>
    </row>
    <row r="2021" spans="1:11" ht="12.75" hidden="1">
      <c r="A2021" s="16"/>
      <c r="I2021" s="26"/>
      <c r="K2021" s="104"/>
    </row>
    <row r="2022" spans="1:11" ht="12.75" hidden="1">
      <c r="A2022" s="16"/>
      <c r="I2022" s="26"/>
      <c r="K2022" s="104"/>
    </row>
    <row r="2023" spans="1:11" ht="12.75" hidden="1">
      <c r="A2023" s="16"/>
      <c r="I2023" s="26"/>
      <c r="K2023" s="104"/>
    </row>
    <row r="2024" spans="1:11" ht="12.75" hidden="1">
      <c r="A2024" s="16"/>
      <c r="I2024" s="26"/>
      <c r="K2024" s="104"/>
    </row>
    <row r="2025" spans="1:11" ht="12.75" hidden="1">
      <c r="A2025" s="16"/>
      <c r="I2025" s="26"/>
      <c r="K2025" s="104"/>
    </row>
    <row r="2026" spans="1:11" ht="12.75" hidden="1">
      <c r="A2026" s="16"/>
      <c r="I2026" s="26"/>
      <c r="K2026" s="104"/>
    </row>
    <row r="2027" spans="1:11" ht="12.75" hidden="1">
      <c r="A2027" s="16"/>
      <c r="I2027" s="26"/>
      <c r="K2027" s="104"/>
    </row>
    <row r="2028" spans="1:11" ht="12.75" hidden="1">
      <c r="A2028" s="16"/>
      <c r="I2028" s="26"/>
      <c r="K2028" s="104"/>
    </row>
    <row r="2029" spans="1:11" ht="12.75" hidden="1">
      <c r="A2029" s="16"/>
      <c r="I2029" s="26"/>
      <c r="K2029" s="104"/>
    </row>
    <row r="2030" spans="1:11" ht="12.75" hidden="1">
      <c r="A2030" s="16"/>
      <c r="I2030" s="26"/>
      <c r="K2030" s="104"/>
    </row>
    <row r="2031" spans="1:11" ht="12.75" hidden="1">
      <c r="A2031" s="16"/>
      <c r="I2031" s="26"/>
      <c r="K2031" s="104"/>
    </row>
    <row r="2032" spans="1:11" ht="12.75" hidden="1">
      <c r="A2032" s="16"/>
      <c r="I2032" s="26"/>
      <c r="K2032" s="104"/>
    </row>
    <row r="2033" spans="1:11" ht="12.75" hidden="1">
      <c r="A2033" s="16"/>
      <c r="I2033" s="26"/>
      <c r="K2033" s="104"/>
    </row>
    <row r="2034" spans="1:11" ht="12.75" hidden="1">
      <c r="A2034" s="16"/>
      <c r="I2034" s="26"/>
      <c r="K2034" s="104"/>
    </row>
    <row r="2035" spans="1:11" ht="12.75" hidden="1">
      <c r="A2035" s="16"/>
      <c r="I2035" s="26"/>
      <c r="K2035" s="104"/>
    </row>
    <row r="2036" spans="1:11" ht="12.75" hidden="1">
      <c r="A2036" s="16"/>
      <c r="I2036" s="26"/>
      <c r="K2036" s="104"/>
    </row>
    <row r="2037" spans="1:11" ht="12.75" hidden="1">
      <c r="A2037" s="16"/>
      <c r="I2037" s="26"/>
      <c r="K2037" s="104"/>
    </row>
    <row r="2038" spans="1:11" ht="12.75" hidden="1">
      <c r="A2038" s="16"/>
      <c r="I2038" s="26"/>
      <c r="K2038" s="104"/>
    </row>
    <row r="2039" spans="1:11" ht="12.75" hidden="1">
      <c r="A2039" s="16"/>
      <c r="I2039" s="26"/>
      <c r="K2039" s="104"/>
    </row>
    <row r="2040" spans="1:11" ht="12.75" hidden="1">
      <c r="A2040" s="16"/>
      <c r="I2040" s="26"/>
      <c r="K2040" s="104"/>
    </row>
    <row r="2041" spans="1:11" ht="12.75" hidden="1">
      <c r="A2041" s="16"/>
      <c r="I2041" s="26"/>
      <c r="K2041" s="104"/>
    </row>
    <row r="2042" spans="1:11" ht="12.75" hidden="1">
      <c r="A2042" s="16"/>
      <c r="I2042" s="26"/>
      <c r="K2042" s="104"/>
    </row>
    <row r="2043" spans="1:11" ht="12.75" hidden="1">
      <c r="A2043" s="16"/>
      <c r="I2043" s="26"/>
      <c r="K2043" s="104"/>
    </row>
    <row r="2044" spans="1:11" ht="12.75" hidden="1">
      <c r="A2044" s="16"/>
      <c r="I2044" s="26"/>
      <c r="K2044" s="104"/>
    </row>
    <row r="2045" spans="1:11" ht="12.75" hidden="1">
      <c r="A2045" s="16"/>
      <c r="I2045" s="26"/>
      <c r="K2045" s="104"/>
    </row>
    <row r="2046" spans="1:11" ht="12.75" hidden="1">
      <c r="A2046" s="16"/>
      <c r="I2046" s="26"/>
      <c r="K2046" s="104"/>
    </row>
    <row r="2047" spans="1:11" ht="12.75" hidden="1">
      <c r="A2047" s="16"/>
      <c r="I2047" s="26"/>
      <c r="K2047" s="104"/>
    </row>
    <row r="2048" spans="1:11" ht="12.75" hidden="1">
      <c r="A2048" s="16"/>
      <c r="I2048" s="26"/>
      <c r="K2048" s="104"/>
    </row>
    <row r="2049" spans="1:11" ht="12.75" hidden="1">
      <c r="A2049" s="16"/>
      <c r="I2049" s="26"/>
      <c r="K2049" s="104"/>
    </row>
    <row r="2050" spans="1:11" ht="12.75" hidden="1">
      <c r="A2050" s="16"/>
      <c r="I2050" s="26"/>
      <c r="K2050" s="104"/>
    </row>
    <row r="2051" spans="1:11" ht="12.75" hidden="1">
      <c r="A2051" s="16"/>
      <c r="I2051" s="26"/>
      <c r="K2051" s="104"/>
    </row>
    <row r="2052" spans="1:11" ht="12.75" hidden="1">
      <c r="A2052" s="16"/>
      <c r="I2052" s="26"/>
      <c r="K2052" s="104"/>
    </row>
    <row r="2053" spans="1:11" ht="12.75" hidden="1">
      <c r="A2053" s="16"/>
      <c r="I2053" s="26"/>
      <c r="K2053" s="104"/>
    </row>
    <row r="2054" spans="1:11" ht="12.75" hidden="1">
      <c r="A2054" s="16"/>
      <c r="I2054" s="26"/>
      <c r="K2054" s="104"/>
    </row>
    <row r="2055" spans="1:11" ht="12.75" hidden="1">
      <c r="A2055" s="16"/>
      <c r="I2055" s="26"/>
      <c r="K2055" s="104"/>
    </row>
    <row r="2056" spans="1:11" ht="12.75" hidden="1">
      <c r="A2056" s="16"/>
      <c r="I2056" s="26"/>
      <c r="K2056" s="104"/>
    </row>
    <row r="2057" spans="1:11" ht="12.75" hidden="1">
      <c r="A2057" s="16"/>
      <c r="I2057" s="26"/>
      <c r="K2057" s="104"/>
    </row>
    <row r="2058" spans="1:11" ht="12.75" hidden="1">
      <c r="A2058" s="16"/>
      <c r="I2058" s="26"/>
      <c r="K2058" s="104"/>
    </row>
    <row r="2059" spans="1:11" ht="12.75" hidden="1">
      <c r="A2059" s="16"/>
      <c r="I2059" s="26"/>
      <c r="K2059" s="104"/>
    </row>
    <row r="2060" spans="1:11" ht="12.75" hidden="1">
      <c r="A2060" s="16"/>
      <c r="I2060" s="26"/>
      <c r="K2060" s="104"/>
    </row>
    <row r="2061" spans="1:11" ht="12.75" hidden="1">
      <c r="A2061" s="16"/>
      <c r="I2061" s="26"/>
      <c r="K2061" s="104"/>
    </row>
    <row r="2062" spans="1:11" ht="12.75" hidden="1">
      <c r="A2062" s="16"/>
      <c r="I2062" s="26"/>
      <c r="K2062" s="104"/>
    </row>
    <row r="2063" spans="1:11" ht="12.75" hidden="1">
      <c r="A2063" s="16"/>
      <c r="I2063" s="26"/>
      <c r="K2063" s="104"/>
    </row>
    <row r="2064" spans="1:11" ht="12.75" hidden="1">
      <c r="A2064" s="16"/>
      <c r="I2064" s="26"/>
      <c r="K2064" s="104"/>
    </row>
    <row r="2065" spans="1:11" ht="12.75" hidden="1">
      <c r="A2065" s="16"/>
      <c r="I2065" s="26"/>
      <c r="K2065" s="104"/>
    </row>
    <row r="2066" spans="1:11" ht="12.75" hidden="1">
      <c r="A2066" s="16"/>
      <c r="I2066" s="26"/>
      <c r="K2066" s="104"/>
    </row>
    <row r="2067" spans="1:11" ht="12.75" hidden="1">
      <c r="A2067" s="16"/>
      <c r="I2067" s="26"/>
      <c r="K2067" s="104"/>
    </row>
    <row r="2068" spans="1:11" ht="12.75" hidden="1">
      <c r="A2068" s="16"/>
      <c r="I2068" s="26"/>
      <c r="K2068" s="104"/>
    </row>
    <row r="2069" spans="1:11" ht="12.75" hidden="1">
      <c r="A2069" s="16"/>
      <c r="I2069" s="26"/>
      <c r="K2069" s="104"/>
    </row>
    <row r="2070" spans="1:11" ht="12.75" hidden="1">
      <c r="A2070" s="16"/>
      <c r="I2070" s="26"/>
      <c r="K2070" s="104"/>
    </row>
    <row r="2071" spans="1:11" ht="12.75" hidden="1">
      <c r="A2071" s="16"/>
      <c r="I2071" s="26"/>
      <c r="K2071" s="104"/>
    </row>
    <row r="2072" spans="1:11" ht="12.75" hidden="1">
      <c r="A2072" s="16"/>
      <c r="I2072" s="26"/>
      <c r="K2072" s="104"/>
    </row>
    <row r="2073" spans="1:11" ht="12.75" hidden="1">
      <c r="A2073" s="16"/>
      <c r="I2073" s="26"/>
      <c r="K2073" s="104"/>
    </row>
    <row r="2074" spans="1:11" ht="12.75" hidden="1">
      <c r="A2074" s="16"/>
      <c r="I2074" s="26"/>
      <c r="K2074" s="104"/>
    </row>
    <row r="2075" spans="1:11" ht="12.75" hidden="1">
      <c r="A2075" s="16"/>
      <c r="I2075" s="26"/>
      <c r="K2075" s="104"/>
    </row>
    <row r="2076" spans="1:11" ht="12.75" hidden="1">
      <c r="A2076" s="16"/>
      <c r="I2076" s="26"/>
      <c r="K2076" s="104"/>
    </row>
    <row r="2077" spans="1:11" ht="12.75" hidden="1">
      <c r="A2077" s="16"/>
      <c r="I2077" s="26"/>
      <c r="K2077" s="104"/>
    </row>
    <row r="2078" spans="1:11" ht="12.75" hidden="1">
      <c r="A2078" s="16"/>
      <c r="I2078" s="26"/>
      <c r="K2078" s="104"/>
    </row>
    <row r="2079" spans="1:11" ht="12.75" hidden="1">
      <c r="A2079" s="16"/>
      <c r="I2079" s="26"/>
      <c r="K2079" s="104"/>
    </row>
    <row r="2080" spans="1:11" ht="12.75" hidden="1">
      <c r="A2080" s="16"/>
      <c r="I2080" s="26"/>
      <c r="K2080" s="104"/>
    </row>
    <row r="2081" spans="1:11" ht="12.75" hidden="1">
      <c r="A2081" s="16"/>
      <c r="I2081" s="26"/>
      <c r="K2081" s="104"/>
    </row>
    <row r="2082" spans="1:11" ht="12.75" hidden="1">
      <c r="A2082" s="16"/>
      <c r="I2082" s="26"/>
      <c r="K2082" s="104"/>
    </row>
    <row r="2083" spans="1:11" ht="12.75" hidden="1">
      <c r="A2083" s="16"/>
      <c r="I2083" s="26"/>
      <c r="K2083" s="104"/>
    </row>
    <row r="2084" spans="1:11" ht="12.75" hidden="1">
      <c r="A2084" s="16"/>
      <c r="I2084" s="26"/>
      <c r="K2084" s="104"/>
    </row>
    <row r="2085" spans="1:11" ht="12.75" hidden="1">
      <c r="A2085" s="16"/>
      <c r="I2085" s="26"/>
      <c r="K2085" s="104"/>
    </row>
    <row r="2086" spans="1:11" ht="12.75" hidden="1">
      <c r="A2086" s="16"/>
      <c r="I2086" s="26"/>
      <c r="K2086" s="104"/>
    </row>
    <row r="2087" spans="1:11" ht="12.75" hidden="1">
      <c r="A2087" s="16"/>
      <c r="I2087" s="26"/>
      <c r="K2087" s="104"/>
    </row>
    <row r="2088" spans="1:11" ht="12.75" hidden="1">
      <c r="A2088" s="16"/>
      <c r="I2088" s="26"/>
      <c r="K2088" s="104"/>
    </row>
    <row r="2089" spans="1:11" ht="12.75" hidden="1">
      <c r="A2089" s="16"/>
      <c r="I2089" s="26"/>
      <c r="K2089" s="104"/>
    </row>
    <row r="2090" spans="1:11" ht="12.75" hidden="1">
      <c r="A2090" s="16"/>
      <c r="I2090" s="26"/>
      <c r="K2090" s="104"/>
    </row>
    <row r="2091" spans="1:11" ht="12.75" hidden="1">
      <c r="A2091" s="16"/>
      <c r="I2091" s="26"/>
      <c r="K2091" s="104"/>
    </row>
    <row r="2092" spans="1:11" ht="12.75" hidden="1">
      <c r="A2092" s="16"/>
      <c r="I2092" s="26"/>
      <c r="K2092" s="104"/>
    </row>
    <row r="2093" spans="1:11" ht="12.75" hidden="1">
      <c r="A2093" s="16"/>
      <c r="I2093" s="26"/>
      <c r="K2093" s="104"/>
    </row>
    <row r="2094" spans="1:11" ht="12.75" hidden="1">
      <c r="A2094" s="16"/>
      <c r="I2094" s="26"/>
      <c r="K2094" s="104"/>
    </row>
    <row r="2095" spans="1:11" ht="12.75" hidden="1">
      <c r="A2095" s="16"/>
      <c r="I2095" s="26"/>
      <c r="K2095" s="104"/>
    </row>
    <row r="2096" spans="1:11" ht="12.75" hidden="1">
      <c r="A2096" s="16"/>
      <c r="I2096" s="26"/>
      <c r="K2096" s="104"/>
    </row>
    <row r="2097" spans="1:11" ht="12.75" hidden="1">
      <c r="A2097" s="16"/>
      <c r="I2097" s="26"/>
      <c r="K2097" s="104"/>
    </row>
    <row r="2098" spans="1:11" ht="12.75" hidden="1">
      <c r="A2098" s="16"/>
      <c r="I2098" s="26"/>
      <c r="K2098" s="104"/>
    </row>
    <row r="2099" spans="1:11" ht="12.75" hidden="1">
      <c r="A2099" s="16"/>
      <c r="I2099" s="26"/>
      <c r="K2099" s="104"/>
    </row>
    <row r="2100" spans="1:11" ht="12.75" hidden="1">
      <c r="A2100" s="16"/>
      <c r="I2100" s="26"/>
      <c r="K2100" s="104"/>
    </row>
    <row r="2101" spans="1:11" ht="12.75" hidden="1">
      <c r="A2101" s="16"/>
      <c r="I2101" s="26"/>
      <c r="K2101" s="104"/>
    </row>
    <row r="2102" spans="1:11" ht="12.75" hidden="1">
      <c r="A2102" s="16"/>
      <c r="I2102" s="26"/>
      <c r="K2102" s="104"/>
    </row>
    <row r="2103" spans="1:11" ht="12.75" hidden="1">
      <c r="A2103" s="16"/>
      <c r="I2103" s="26"/>
      <c r="K2103" s="104"/>
    </row>
    <row r="2104" spans="1:11" ht="12.75" hidden="1">
      <c r="A2104" s="16"/>
      <c r="I2104" s="26"/>
      <c r="K2104" s="104"/>
    </row>
    <row r="2105" spans="1:11" ht="12.75" hidden="1">
      <c r="A2105" s="16"/>
      <c r="I2105" s="26"/>
      <c r="K2105" s="104"/>
    </row>
    <row r="2106" spans="1:11" ht="12.75" hidden="1">
      <c r="A2106" s="16"/>
      <c r="I2106" s="26"/>
      <c r="K2106" s="104"/>
    </row>
    <row r="2107" spans="1:11" ht="12.75" hidden="1">
      <c r="A2107" s="16"/>
      <c r="I2107" s="26"/>
      <c r="K2107" s="104"/>
    </row>
    <row r="2108" spans="1:11" ht="12.75" hidden="1">
      <c r="A2108" s="16"/>
      <c r="I2108" s="26"/>
      <c r="K2108" s="104"/>
    </row>
    <row r="2109" spans="1:11" ht="12.75" hidden="1">
      <c r="A2109" s="16"/>
      <c r="I2109" s="26"/>
      <c r="K2109" s="104"/>
    </row>
    <row r="2110" spans="1:11" ht="12.75" hidden="1">
      <c r="A2110" s="16"/>
      <c r="I2110" s="26"/>
      <c r="K2110" s="104"/>
    </row>
    <row r="2111" spans="1:11" ht="12.75" hidden="1">
      <c r="A2111" s="16"/>
      <c r="I2111" s="26"/>
      <c r="K2111" s="104"/>
    </row>
    <row r="2112" spans="1:11" ht="12.75" hidden="1">
      <c r="A2112" s="16"/>
      <c r="I2112" s="26"/>
      <c r="K2112" s="104"/>
    </row>
    <row r="2113" spans="1:11" ht="12.75" hidden="1">
      <c r="A2113" s="16"/>
      <c r="I2113" s="26"/>
      <c r="K2113" s="104"/>
    </row>
    <row r="2114" spans="1:11" ht="12.75" hidden="1">
      <c r="A2114" s="16"/>
      <c r="I2114" s="26"/>
      <c r="K2114" s="104"/>
    </row>
    <row r="2115" spans="1:11" ht="12.75" hidden="1">
      <c r="A2115" s="16"/>
      <c r="I2115" s="26"/>
      <c r="K2115" s="104"/>
    </row>
    <row r="2116" spans="1:11" ht="12.75" hidden="1">
      <c r="A2116" s="16"/>
      <c r="I2116" s="26"/>
      <c r="K2116" s="104"/>
    </row>
    <row r="2117" spans="1:11" ht="12.75" hidden="1">
      <c r="A2117" s="16"/>
      <c r="I2117" s="26"/>
      <c r="K2117" s="104"/>
    </row>
    <row r="2118" spans="1:11" ht="12.75" hidden="1">
      <c r="A2118" s="16"/>
      <c r="I2118" s="26"/>
      <c r="K2118" s="104"/>
    </row>
    <row r="2119" spans="1:11" ht="12.75" hidden="1">
      <c r="A2119" s="16"/>
      <c r="I2119" s="26"/>
      <c r="K2119" s="104"/>
    </row>
    <row r="2120" spans="1:11" ht="12.75" hidden="1">
      <c r="A2120" s="16"/>
      <c r="I2120" s="26"/>
      <c r="K2120" s="104"/>
    </row>
    <row r="2121" spans="1:11" ht="12.75" hidden="1">
      <c r="A2121" s="16"/>
      <c r="I2121" s="26"/>
      <c r="K2121" s="104"/>
    </row>
    <row r="2122" spans="1:11" ht="12.75" hidden="1">
      <c r="A2122" s="16"/>
      <c r="I2122" s="26"/>
      <c r="K2122" s="104"/>
    </row>
    <row r="2123" spans="1:11" ht="12.75" hidden="1">
      <c r="A2123" s="16"/>
      <c r="I2123" s="26"/>
      <c r="K2123" s="104"/>
    </row>
    <row r="2124" spans="1:11" ht="12.75" hidden="1">
      <c r="A2124" s="16"/>
      <c r="I2124" s="26"/>
      <c r="K2124" s="104"/>
    </row>
    <row r="2125" spans="1:11" ht="12.75" hidden="1">
      <c r="A2125" s="16"/>
      <c r="I2125" s="26"/>
      <c r="K2125" s="104"/>
    </row>
    <row r="2126" spans="1:11" ht="12.75" hidden="1">
      <c r="A2126" s="16"/>
      <c r="I2126" s="26"/>
      <c r="K2126" s="104"/>
    </row>
    <row r="2127" spans="1:11" ht="12.75" hidden="1">
      <c r="A2127" s="16"/>
      <c r="I2127" s="26"/>
      <c r="K2127" s="104"/>
    </row>
    <row r="2128" spans="1:11" ht="12.75" hidden="1">
      <c r="A2128" s="16"/>
      <c r="I2128" s="26"/>
      <c r="K2128" s="104"/>
    </row>
    <row r="2129" spans="1:11" ht="12.75" hidden="1">
      <c r="A2129" s="16"/>
      <c r="I2129" s="26"/>
      <c r="K2129" s="104"/>
    </row>
    <row r="2130" spans="1:11" ht="12.75" hidden="1">
      <c r="A2130" s="16"/>
      <c r="I2130" s="26"/>
      <c r="K2130" s="104"/>
    </row>
    <row r="2131" spans="1:11" ht="12.75" hidden="1">
      <c r="A2131" s="16"/>
      <c r="I2131" s="26"/>
      <c r="K2131" s="104"/>
    </row>
    <row r="2132" spans="1:11" ht="12.75" hidden="1">
      <c r="A2132" s="16"/>
      <c r="I2132" s="26"/>
      <c r="K2132" s="104"/>
    </row>
    <row r="2133" spans="1:11" ht="12.75" hidden="1">
      <c r="A2133" s="16"/>
      <c r="I2133" s="26"/>
      <c r="K2133" s="104"/>
    </row>
    <row r="2134" spans="1:11" ht="12.75" hidden="1">
      <c r="A2134" s="16"/>
      <c r="I2134" s="26"/>
      <c r="K2134" s="104"/>
    </row>
    <row r="2135" spans="1:11" ht="12.75" hidden="1">
      <c r="A2135" s="16"/>
      <c r="I2135" s="26"/>
      <c r="K2135" s="104"/>
    </row>
    <row r="2136" spans="1:11" ht="12.75" hidden="1">
      <c r="A2136" s="16"/>
      <c r="I2136" s="26"/>
      <c r="K2136" s="104"/>
    </row>
    <row r="2137" spans="1:11" ht="12.75" hidden="1">
      <c r="A2137" s="16"/>
      <c r="I2137" s="26"/>
      <c r="K2137" s="104"/>
    </row>
    <row r="2138" spans="1:11" ht="12.75" hidden="1">
      <c r="A2138" s="16"/>
      <c r="I2138" s="26"/>
      <c r="K2138" s="104"/>
    </row>
    <row r="2139" spans="1:11" ht="12.75" hidden="1">
      <c r="A2139" s="16"/>
      <c r="I2139" s="26"/>
      <c r="K2139" s="104"/>
    </row>
    <row r="2140" spans="1:11" ht="12.75" hidden="1">
      <c r="A2140" s="16"/>
      <c r="I2140" s="26"/>
      <c r="K2140" s="104"/>
    </row>
    <row r="2141" spans="1:11" ht="12.75" hidden="1">
      <c r="A2141" s="16"/>
      <c r="I2141" s="26"/>
      <c r="K2141" s="104"/>
    </row>
    <row r="2142" spans="1:11" ht="12.75" hidden="1">
      <c r="A2142" s="16"/>
      <c r="I2142" s="26"/>
      <c r="K2142" s="104"/>
    </row>
    <row r="2143" spans="1:11" ht="12.75" hidden="1">
      <c r="A2143" s="16"/>
      <c r="I2143" s="26"/>
      <c r="K2143" s="104"/>
    </row>
    <row r="2144" spans="1:11" ht="12.75" hidden="1">
      <c r="A2144" s="16"/>
      <c r="I2144" s="26"/>
      <c r="K2144" s="104"/>
    </row>
    <row r="2145" spans="1:11" ht="12.75" hidden="1">
      <c r="A2145" s="16"/>
      <c r="I2145" s="26"/>
      <c r="K2145" s="104"/>
    </row>
    <row r="2146" spans="1:11" ht="12.75" hidden="1">
      <c r="A2146" s="16"/>
      <c r="I2146" s="26"/>
      <c r="K2146" s="104"/>
    </row>
    <row r="2147" spans="1:11" ht="12.75" hidden="1">
      <c r="A2147" s="16"/>
      <c r="I2147" s="26"/>
      <c r="K2147" s="104"/>
    </row>
    <row r="2148" spans="1:11" ht="12.75" hidden="1">
      <c r="A2148" s="16"/>
      <c r="I2148" s="26"/>
      <c r="K2148" s="104"/>
    </row>
    <row r="2149" spans="1:11" ht="12.75" hidden="1">
      <c r="A2149" s="16"/>
      <c r="I2149" s="26"/>
      <c r="K2149" s="104"/>
    </row>
    <row r="2150" spans="1:11" ht="12.75" hidden="1">
      <c r="A2150" s="16"/>
      <c r="I2150" s="26"/>
      <c r="K2150" s="104"/>
    </row>
    <row r="2151" spans="1:11" ht="12.75" hidden="1">
      <c r="A2151" s="16"/>
      <c r="I2151" s="26"/>
      <c r="K2151" s="104"/>
    </row>
    <row r="2152" spans="1:11" ht="12.75" hidden="1">
      <c r="A2152" s="16"/>
      <c r="I2152" s="26"/>
      <c r="K2152" s="104"/>
    </row>
    <row r="2153" spans="1:11" ht="12.75" hidden="1">
      <c r="A2153" s="16"/>
      <c r="I2153" s="26"/>
      <c r="K2153" s="104"/>
    </row>
    <row r="2154" spans="1:11" ht="12.75" hidden="1">
      <c r="A2154" s="16"/>
      <c r="I2154" s="26"/>
      <c r="K2154" s="104"/>
    </row>
    <row r="2155" spans="1:11" ht="12.75" hidden="1">
      <c r="A2155" s="16"/>
      <c r="I2155" s="26"/>
      <c r="K2155" s="104"/>
    </row>
    <row r="2156" spans="1:11" ht="12.75" hidden="1">
      <c r="A2156" s="16"/>
      <c r="I2156" s="26"/>
      <c r="K2156" s="104"/>
    </row>
    <row r="2157" spans="1:11" ht="12.75" hidden="1">
      <c r="A2157" s="16"/>
      <c r="I2157" s="26"/>
      <c r="K2157" s="104"/>
    </row>
    <row r="2158" spans="1:11" ht="12.75" hidden="1">
      <c r="A2158" s="16"/>
      <c r="I2158" s="26"/>
      <c r="K2158" s="104"/>
    </row>
    <row r="2159" spans="1:11" ht="12.75" hidden="1">
      <c r="A2159" s="16"/>
      <c r="I2159" s="26"/>
      <c r="K2159" s="104"/>
    </row>
    <row r="2160" spans="1:11" ht="12.75" hidden="1">
      <c r="A2160" s="16"/>
      <c r="I2160" s="26"/>
      <c r="K2160" s="104"/>
    </row>
    <row r="2161" spans="1:11" ht="12.75" hidden="1">
      <c r="A2161" s="16"/>
      <c r="I2161" s="26"/>
      <c r="K2161" s="104"/>
    </row>
    <row r="2162" spans="1:11" ht="12.75" hidden="1">
      <c r="A2162" s="16"/>
      <c r="I2162" s="26"/>
      <c r="K2162" s="104"/>
    </row>
    <row r="2163" spans="1:11" ht="12.75" hidden="1">
      <c r="A2163" s="16"/>
      <c r="I2163" s="26"/>
      <c r="K2163" s="104"/>
    </row>
    <row r="2164" spans="1:11" ht="12.75" hidden="1">
      <c r="A2164" s="16"/>
      <c r="I2164" s="26"/>
      <c r="K2164" s="104"/>
    </row>
    <row r="2165" spans="1:11" ht="12.75" hidden="1">
      <c r="A2165" s="16"/>
      <c r="I2165" s="26"/>
      <c r="K2165" s="104"/>
    </row>
    <row r="2166" spans="1:11" ht="12.75" hidden="1">
      <c r="A2166" s="16"/>
      <c r="I2166" s="26"/>
      <c r="K2166" s="104"/>
    </row>
    <row r="2167" spans="1:11" ht="12.75" hidden="1">
      <c r="A2167" s="16"/>
      <c r="I2167" s="26"/>
      <c r="K2167" s="104"/>
    </row>
    <row r="2168" spans="1:11" ht="12.75" hidden="1">
      <c r="A2168" s="16"/>
      <c r="I2168" s="26"/>
      <c r="K2168" s="104"/>
    </row>
    <row r="2169" spans="1:11" ht="12.75" hidden="1">
      <c r="A2169" s="16"/>
      <c r="I2169" s="26"/>
      <c r="K2169" s="104"/>
    </row>
    <row r="2170" spans="1:11" ht="12.75" hidden="1">
      <c r="A2170" s="16"/>
      <c r="I2170" s="26"/>
      <c r="K2170" s="104"/>
    </row>
    <row r="2171" spans="1:11" ht="12.75" hidden="1">
      <c r="A2171" s="16"/>
      <c r="I2171" s="26"/>
      <c r="K2171" s="104"/>
    </row>
    <row r="2172" spans="1:11" ht="12.75" hidden="1">
      <c r="A2172" s="16"/>
      <c r="I2172" s="26"/>
      <c r="K2172" s="104"/>
    </row>
    <row r="2173" spans="1:11" ht="12.75" hidden="1">
      <c r="A2173" s="16"/>
      <c r="I2173" s="26"/>
      <c r="K2173" s="104"/>
    </row>
    <row r="2174" spans="1:11" ht="12.75" hidden="1">
      <c r="A2174" s="16"/>
      <c r="I2174" s="26"/>
      <c r="K2174" s="104"/>
    </row>
    <row r="2175" spans="1:11" ht="12.75" hidden="1">
      <c r="A2175" s="16"/>
      <c r="I2175" s="26"/>
      <c r="K2175" s="104"/>
    </row>
    <row r="2176" spans="1:11" ht="12.75" hidden="1">
      <c r="A2176" s="16"/>
      <c r="I2176" s="26"/>
      <c r="K2176" s="104"/>
    </row>
    <row r="2177" spans="1:11" ht="12.75" hidden="1">
      <c r="A2177" s="16"/>
      <c r="I2177" s="26"/>
      <c r="K2177" s="104"/>
    </row>
    <row r="2178" spans="1:11" ht="12.75" hidden="1">
      <c r="A2178" s="16"/>
      <c r="I2178" s="26"/>
      <c r="K2178" s="104"/>
    </row>
    <row r="2179" spans="1:11" ht="12.75" hidden="1">
      <c r="A2179" s="16"/>
      <c r="I2179" s="26"/>
      <c r="K2179" s="104"/>
    </row>
    <row r="2180" spans="1:11" ht="12.75" hidden="1">
      <c r="A2180" s="16"/>
      <c r="I2180" s="26"/>
      <c r="K2180" s="104"/>
    </row>
    <row r="2181" spans="1:11" ht="12.75" hidden="1">
      <c r="A2181" s="16"/>
      <c r="I2181" s="26"/>
      <c r="K2181" s="104"/>
    </row>
    <row r="2182" spans="1:11" ht="12.75" hidden="1">
      <c r="A2182" s="16"/>
      <c r="I2182" s="26"/>
      <c r="K2182" s="104"/>
    </row>
    <row r="2183" spans="1:11" ht="12.75" hidden="1">
      <c r="A2183" s="16"/>
      <c r="I2183" s="26"/>
      <c r="K2183" s="104"/>
    </row>
    <row r="2184" spans="1:11" ht="12.75" hidden="1">
      <c r="A2184" s="16"/>
      <c r="I2184" s="26"/>
      <c r="K2184" s="104"/>
    </row>
    <row r="2185" spans="1:11" ht="12.75" hidden="1">
      <c r="A2185" s="16"/>
      <c r="I2185" s="26"/>
      <c r="K2185" s="104"/>
    </row>
    <row r="2186" spans="1:11" ht="12.75" hidden="1">
      <c r="A2186" s="16"/>
      <c r="I2186" s="26"/>
      <c r="K2186" s="104"/>
    </row>
    <row r="2187" spans="1:11" ht="12.75" hidden="1">
      <c r="A2187" s="16"/>
      <c r="I2187" s="26"/>
      <c r="K2187" s="104"/>
    </row>
    <row r="2188" spans="1:11" ht="12.75" hidden="1">
      <c r="A2188" s="16"/>
      <c r="I2188" s="26"/>
      <c r="K2188" s="104"/>
    </row>
    <row r="2189" spans="1:11" ht="12.75" hidden="1">
      <c r="A2189" s="16"/>
      <c r="I2189" s="26"/>
      <c r="K2189" s="104"/>
    </row>
    <row r="2190" spans="1:11" ht="12.75" hidden="1">
      <c r="A2190" s="16"/>
      <c r="I2190" s="26"/>
      <c r="K2190" s="104"/>
    </row>
    <row r="2191" spans="1:11" ht="12.75" hidden="1">
      <c r="A2191" s="16"/>
      <c r="I2191" s="26"/>
      <c r="K2191" s="104"/>
    </row>
    <row r="2192" spans="1:11" ht="12.75" hidden="1">
      <c r="A2192" s="16"/>
      <c r="I2192" s="26"/>
      <c r="K2192" s="104"/>
    </row>
    <row r="2193" spans="1:11" ht="12.75" hidden="1">
      <c r="A2193" s="16"/>
      <c r="I2193" s="26"/>
      <c r="K2193" s="104"/>
    </row>
    <row r="2194" spans="1:11" ht="12.75" hidden="1">
      <c r="A2194" s="16"/>
      <c r="I2194" s="26"/>
      <c r="K2194" s="104"/>
    </row>
    <row r="2195" spans="1:11" ht="12.75" hidden="1">
      <c r="A2195" s="16"/>
      <c r="I2195" s="26"/>
      <c r="K2195" s="104"/>
    </row>
    <row r="2196" spans="1:11" ht="12.75" hidden="1">
      <c r="A2196" s="16"/>
      <c r="I2196" s="26"/>
      <c r="K2196" s="104"/>
    </row>
    <row r="2197" spans="1:11" ht="12.75" hidden="1">
      <c r="A2197" s="16"/>
      <c r="I2197" s="26"/>
      <c r="K2197" s="104"/>
    </row>
    <row r="2198" spans="1:11" ht="12.75" hidden="1">
      <c r="A2198" s="16"/>
      <c r="I2198" s="26"/>
      <c r="K2198" s="104"/>
    </row>
    <row r="2199" spans="1:11" ht="12.75" hidden="1">
      <c r="A2199" s="16"/>
      <c r="I2199" s="26"/>
      <c r="K2199" s="104"/>
    </row>
    <row r="2200" spans="1:11" ht="12.75" hidden="1">
      <c r="A2200" s="16"/>
      <c r="I2200" s="26"/>
      <c r="K2200" s="104"/>
    </row>
    <row r="2201" spans="1:11" ht="12.75" hidden="1">
      <c r="A2201" s="16"/>
      <c r="I2201" s="26"/>
      <c r="K2201" s="104"/>
    </row>
    <row r="2202" spans="1:11" ht="12.75" hidden="1">
      <c r="A2202" s="16"/>
      <c r="I2202" s="26"/>
      <c r="K2202" s="104"/>
    </row>
    <row r="2203" spans="1:11" ht="12.75" hidden="1">
      <c r="A2203" s="16"/>
      <c r="I2203" s="26"/>
      <c r="K2203" s="104"/>
    </row>
    <row r="2204" spans="1:11" ht="12.75" hidden="1">
      <c r="A2204" s="16"/>
      <c r="I2204" s="26"/>
      <c r="K2204" s="104"/>
    </row>
    <row r="2205" spans="1:11" ht="12.75" hidden="1">
      <c r="A2205" s="16"/>
      <c r="I2205" s="26"/>
      <c r="K2205" s="104"/>
    </row>
    <row r="2206" spans="1:11" ht="12.75" hidden="1">
      <c r="A2206" s="16"/>
      <c r="I2206" s="26"/>
      <c r="K2206" s="104"/>
    </row>
    <row r="2207" spans="1:11" ht="12.75" hidden="1">
      <c r="A2207" s="16"/>
      <c r="I2207" s="26"/>
      <c r="K2207" s="104"/>
    </row>
    <row r="2208" spans="1:11" ht="12.75" hidden="1">
      <c r="A2208" s="16"/>
      <c r="I2208" s="26"/>
      <c r="K2208" s="104"/>
    </row>
    <row r="2209" spans="1:11" ht="12.75" hidden="1">
      <c r="A2209" s="16"/>
      <c r="I2209" s="26"/>
      <c r="K2209" s="104"/>
    </row>
    <row r="2210" spans="1:11" ht="12.75" hidden="1">
      <c r="A2210" s="16"/>
      <c r="I2210" s="26"/>
      <c r="K2210" s="104"/>
    </row>
    <row r="2211" spans="1:11" ht="12.75" hidden="1">
      <c r="A2211" s="16"/>
      <c r="I2211" s="26"/>
      <c r="K2211" s="104"/>
    </row>
    <row r="2212" spans="1:11" ht="12.75" hidden="1">
      <c r="A2212" s="16"/>
      <c r="I2212" s="26"/>
      <c r="K2212" s="104"/>
    </row>
    <row r="2213" spans="1:11" ht="12.75" hidden="1">
      <c r="A2213" s="16"/>
      <c r="I2213" s="26"/>
      <c r="K2213" s="104"/>
    </row>
    <row r="2214" spans="1:11" ht="12.75" hidden="1">
      <c r="A2214" s="16"/>
      <c r="I2214" s="26"/>
      <c r="K2214" s="104"/>
    </row>
    <row r="2215" spans="1:11" ht="12.75" hidden="1">
      <c r="A2215" s="16"/>
      <c r="I2215" s="26"/>
      <c r="K2215" s="104"/>
    </row>
    <row r="2216" spans="1:11" ht="12.75" hidden="1">
      <c r="A2216" s="16"/>
      <c r="I2216" s="26"/>
      <c r="K2216" s="104"/>
    </row>
    <row r="2217" spans="1:11" ht="12.75" hidden="1">
      <c r="A2217" s="16"/>
      <c r="I2217" s="26"/>
      <c r="K2217" s="104"/>
    </row>
    <row r="2218" spans="1:11" ht="12.75" hidden="1">
      <c r="A2218" s="16"/>
      <c r="I2218" s="26"/>
      <c r="K2218" s="104"/>
    </row>
    <row r="2219" spans="1:11" ht="12.75" hidden="1">
      <c r="A2219" s="16"/>
      <c r="I2219" s="26"/>
      <c r="K2219" s="104"/>
    </row>
    <row r="2220" spans="1:11" ht="12.75" hidden="1">
      <c r="A2220" s="16"/>
      <c r="I2220" s="26"/>
      <c r="K2220" s="104"/>
    </row>
    <row r="2221" spans="1:11" ht="12.75" hidden="1">
      <c r="A2221" s="16"/>
      <c r="I2221" s="26"/>
      <c r="K2221" s="104"/>
    </row>
    <row r="2222" spans="1:11" ht="12.75" hidden="1">
      <c r="A2222" s="16"/>
      <c r="I2222" s="26"/>
      <c r="K2222" s="104"/>
    </row>
    <row r="2223" spans="1:11" ht="12.75" hidden="1">
      <c r="A2223" s="16"/>
      <c r="I2223" s="26"/>
      <c r="K2223" s="104"/>
    </row>
    <row r="2224" spans="1:11" ht="12.75" hidden="1">
      <c r="A2224" s="16"/>
      <c r="I2224" s="26"/>
      <c r="K2224" s="104"/>
    </row>
    <row r="2225" spans="1:11" ht="12.75" hidden="1">
      <c r="A2225" s="16"/>
      <c r="I2225" s="26"/>
      <c r="K2225" s="104"/>
    </row>
    <row r="2226" spans="1:11" ht="12.75" hidden="1">
      <c r="A2226" s="16"/>
      <c r="I2226" s="26"/>
      <c r="K2226" s="104"/>
    </row>
    <row r="2227" spans="1:11" ht="12.75" hidden="1">
      <c r="A2227" s="16"/>
      <c r="I2227" s="26"/>
      <c r="K2227" s="104"/>
    </row>
    <row r="2228" spans="1:11" ht="12.75" hidden="1">
      <c r="A2228" s="16"/>
      <c r="I2228" s="26"/>
      <c r="K2228" s="104"/>
    </row>
    <row r="2229" spans="1:11" ht="12.75" hidden="1">
      <c r="A2229" s="16"/>
      <c r="I2229" s="26"/>
      <c r="K2229" s="104"/>
    </row>
    <row r="2230" spans="1:11" ht="12.75" hidden="1">
      <c r="A2230" s="16"/>
      <c r="I2230" s="26"/>
      <c r="K2230" s="104"/>
    </row>
    <row r="2231" spans="1:11" ht="12.75" hidden="1">
      <c r="A2231" s="16"/>
      <c r="I2231" s="26"/>
      <c r="K2231" s="104"/>
    </row>
    <row r="2232" spans="1:11" ht="12.75" hidden="1">
      <c r="A2232" s="16"/>
      <c r="I2232" s="26"/>
      <c r="K2232" s="104"/>
    </row>
    <row r="2233" spans="1:11" ht="12.75" hidden="1">
      <c r="A2233" s="16"/>
      <c r="I2233" s="26"/>
      <c r="K2233" s="104"/>
    </row>
    <row r="2234" spans="1:11" ht="12.75" hidden="1">
      <c r="A2234" s="16"/>
      <c r="I2234" s="26"/>
      <c r="K2234" s="104"/>
    </row>
    <row r="2235" spans="1:11" ht="12.75" hidden="1">
      <c r="A2235" s="16"/>
      <c r="I2235" s="26"/>
      <c r="K2235" s="104"/>
    </row>
    <row r="2236" spans="1:11" ht="12.75" hidden="1">
      <c r="A2236" s="16"/>
      <c r="I2236" s="26"/>
      <c r="K2236" s="104"/>
    </row>
    <row r="2237" spans="1:11" ht="12.75" hidden="1">
      <c r="A2237" s="16"/>
      <c r="I2237" s="26"/>
      <c r="K2237" s="104"/>
    </row>
    <row r="2238" spans="1:11" ht="12.75" hidden="1">
      <c r="A2238" s="16"/>
      <c r="I2238" s="26"/>
      <c r="K2238" s="104"/>
    </row>
    <row r="2239" spans="1:11" ht="12.75" hidden="1">
      <c r="A2239" s="16"/>
      <c r="I2239" s="26"/>
      <c r="K2239" s="104"/>
    </row>
    <row r="2240" spans="1:11" ht="12.75" hidden="1">
      <c r="A2240" s="16"/>
      <c r="I2240" s="26"/>
      <c r="K2240" s="104"/>
    </row>
    <row r="2241" spans="1:11" ht="12.75" hidden="1">
      <c r="A2241" s="16"/>
      <c r="I2241" s="26"/>
      <c r="K2241" s="104"/>
    </row>
    <row r="2242" spans="1:11" ht="12.75" hidden="1">
      <c r="A2242" s="16"/>
      <c r="I2242" s="26"/>
      <c r="K2242" s="104"/>
    </row>
    <row r="2243" spans="1:11" ht="12.75" hidden="1">
      <c r="A2243" s="16"/>
      <c r="I2243" s="26"/>
      <c r="K2243" s="104"/>
    </row>
    <row r="2244" spans="1:11" ht="12.75" hidden="1">
      <c r="A2244" s="16"/>
      <c r="I2244" s="26"/>
      <c r="K2244" s="104"/>
    </row>
    <row r="2245" spans="1:11" ht="12.75" hidden="1">
      <c r="A2245" s="16"/>
      <c r="I2245" s="26"/>
      <c r="K2245" s="104"/>
    </row>
    <row r="2246" spans="1:11" ht="12.75" hidden="1">
      <c r="A2246" s="16"/>
      <c r="I2246" s="26"/>
      <c r="K2246" s="104"/>
    </row>
    <row r="2247" spans="1:11" ht="12.75" hidden="1">
      <c r="A2247" s="16"/>
      <c r="I2247" s="26"/>
      <c r="K2247" s="104"/>
    </row>
    <row r="2248" spans="1:11" ht="12.75" hidden="1">
      <c r="A2248" s="16"/>
      <c r="I2248" s="26"/>
      <c r="K2248" s="104"/>
    </row>
    <row r="2249" spans="1:11" ht="12.75" hidden="1">
      <c r="A2249" s="16"/>
      <c r="I2249" s="26"/>
      <c r="K2249" s="104"/>
    </row>
    <row r="2250" spans="1:11" ht="12.75" hidden="1">
      <c r="A2250" s="16"/>
      <c r="I2250" s="26"/>
      <c r="K2250" s="104"/>
    </row>
    <row r="2251" spans="1:11" ht="12.75" hidden="1">
      <c r="A2251" s="16"/>
      <c r="I2251" s="26"/>
      <c r="K2251" s="104"/>
    </row>
    <row r="2252" spans="1:11" ht="12.75" hidden="1">
      <c r="A2252" s="16"/>
      <c r="I2252" s="26"/>
      <c r="K2252" s="104"/>
    </row>
    <row r="2253" spans="1:11" ht="12.75" hidden="1">
      <c r="A2253" s="16"/>
      <c r="I2253" s="26"/>
      <c r="K2253" s="104"/>
    </row>
    <row r="2254" spans="1:11" ht="12.75" hidden="1">
      <c r="A2254" s="16"/>
      <c r="I2254" s="26"/>
      <c r="K2254" s="104"/>
    </row>
    <row r="2255" spans="1:11" ht="12.75" hidden="1">
      <c r="A2255" s="16"/>
      <c r="I2255" s="26"/>
      <c r="K2255" s="104"/>
    </row>
    <row r="2256" spans="1:11" ht="12.75" hidden="1">
      <c r="A2256" s="16"/>
      <c r="I2256" s="26"/>
      <c r="K2256" s="104"/>
    </row>
    <row r="2257" spans="1:11" ht="12.75" hidden="1">
      <c r="A2257" s="16"/>
      <c r="I2257" s="26"/>
      <c r="K2257" s="104"/>
    </row>
    <row r="2258" spans="1:11" ht="12.75" hidden="1">
      <c r="A2258" s="16"/>
      <c r="I2258" s="26"/>
      <c r="K2258" s="104"/>
    </row>
    <row r="2259" spans="1:11" ht="12.75" hidden="1">
      <c r="A2259" s="16"/>
      <c r="I2259" s="26"/>
      <c r="K2259" s="104"/>
    </row>
    <row r="2260" spans="1:11" ht="12.75" hidden="1">
      <c r="A2260" s="16"/>
      <c r="I2260" s="26"/>
      <c r="K2260" s="104"/>
    </row>
    <row r="2261" spans="1:11" ht="12.75" hidden="1">
      <c r="A2261" s="16"/>
      <c r="B2261" s="33"/>
      <c r="D2261" s="16"/>
      <c r="G2261" s="35"/>
      <c r="I2261" s="26"/>
      <c r="K2261" s="104"/>
    </row>
    <row r="2262" spans="1:11" ht="12.75" hidden="1">
      <c r="A2262" s="16"/>
      <c r="B2262" s="36"/>
      <c r="C2262" s="37"/>
      <c r="D2262" s="16"/>
      <c r="E2262" s="37"/>
      <c r="G2262" s="35"/>
      <c r="I2262" s="26"/>
      <c r="K2262" s="104"/>
    </row>
    <row r="2263" spans="1:11" ht="12.75" hidden="1">
      <c r="A2263" s="16"/>
      <c r="B2263" s="38"/>
      <c r="C2263" s="16"/>
      <c r="D2263" s="16"/>
      <c r="E2263" s="39"/>
      <c r="G2263" s="40"/>
      <c r="I2263" s="26"/>
      <c r="K2263" s="104"/>
    </row>
    <row r="2264" spans="1:11" ht="12.75" hidden="1">
      <c r="A2264" s="16"/>
      <c r="B2264" s="33"/>
      <c r="C2264" s="16"/>
      <c r="D2264" s="16"/>
      <c r="E2264" s="16"/>
      <c r="G2264" s="34"/>
      <c r="I2264" s="26"/>
      <c r="K2264" s="104"/>
    </row>
    <row r="2265" spans="1:11" s="19" customFormat="1" ht="12.75" hidden="1">
      <c r="A2265" s="16"/>
      <c r="B2265" s="33"/>
      <c r="C2265" s="16"/>
      <c r="D2265" s="16"/>
      <c r="E2265" s="16"/>
      <c r="F2265" s="31"/>
      <c r="G2265" s="34"/>
      <c r="H2265" s="6"/>
      <c r="I2265" s="45"/>
      <c r="K2265" s="104"/>
    </row>
    <row r="2266" spans="1:11" ht="12.75" hidden="1">
      <c r="A2266" s="16"/>
      <c r="C2266" s="16"/>
      <c r="D2266" s="16"/>
      <c r="I2266" s="26"/>
      <c r="K2266" s="104"/>
    </row>
    <row r="2267" spans="1:11" ht="12.75" hidden="1">
      <c r="A2267" s="16"/>
      <c r="I2267" s="26"/>
      <c r="K2267" s="104"/>
    </row>
    <row r="2268" spans="1:11" ht="12.75" hidden="1">
      <c r="A2268" s="16"/>
      <c r="I2268" s="26"/>
      <c r="K2268" s="104"/>
    </row>
    <row r="2269" spans="1:12" ht="12.75" hidden="1">
      <c r="A2269" s="16"/>
      <c r="B2269" s="41"/>
      <c r="C2269" s="42"/>
      <c r="D2269" s="42"/>
      <c r="E2269" s="42"/>
      <c r="G2269" s="43"/>
      <c r="I2269" s="26"/>
      <c r="J2269" s="41"/>
      <c r="K2269" s="104"/>
      <c r="L2269" s="44">
        <v>500</v>
      </c>
    </row>
    <row r="2270" spans="1:11" ht="12.75" hidden="1">
      <c r="A2270" s="16"/>
      <c r="I2270" s="26"/>
      <c r="K2270" s="104"/>
    </row>
    <row r="2271" spans="1:11" ht="12.75" hidden="1">
      <c r="A2271" s="16"/>
      <c r="I2271" s="26"/>
      <c r="K2271" s="104"/>
    </row>
    <row r="2272" spans="1:11" ht="12.75" hidden="1">
      <c r="A2272" s="16"/>
      <c r="I2272" s="26"/>
      <c r="K2272" s="104"/>
    </row>
    <row r="2273" spans="1:11" ht="12.75" hidden="1">
      <c r="A2273" s="16"/>
      <c r="F2273" s="34"/>
      <c r="I2273" s="26"/>
      <c r="K2273" s="104"/>
    </row>
    <row r="2274" spans="1:11" ht="12.75" hidden="1">
      <c r="A2274" s="16"/>
      <c r="F2274" s="34"/>
      <c r="I2274" s="26"/>
      <c r="K2274" s="104"/>
    </row>
    <row r="2275" spans="1:11" ht="12.75" hidden="1">
      <c r="A2275" s="16"/>
      <c r="F2275" s="34"/>
      <c r="I2275" s="26"/>
      <c r="K2275" s="104"/>
    </row>
    <row r="2276" spans="1:11" ht="12.75" hidden="1">
      <c r="A2276" s="16"/>
      <c r="F2276" s="34"/>
      <c r="I2276" s="26"/>
      <c r="K2276" s="104"/>
    </row>
    <row r="2277" spans="1:11" ht="12.75" hidden="1">
      <c r="A2277" s="16"/>
      <c r="F2277" s="34"/>
      <c r="I2277" s="26"/>
      <c r="K2277" s="104"/>
    </row>
    <row r="2278" spans="1:11" ht="12.75" hidden="1">
      <c r="A2278" s="16"/>
      <c r="F2278" s="34"/>
      <c r="I2278" s="26"/>
      <c r="K2278" s="104"/>
    </row>
    <row r="2279" spans="1:11" ht="12.75" hidden="1">
      <c r="A2279" s="16"/>
      <c r="I2279" s="26"/>
      <c r="K2279" s="104"/>
    </row>
    <row r="2280" spans="1:11" ht="12.75" hidden="1">
      <c r="A2280" s="16"/>
      <c r="I2280" s="26"/>
      <c r="K2280" s="104"/>
    </row>
    <row r="2281" spans="1:11" ht="12.75" hidden="1">
      <c r="A2281" s="16"/>
      <c r="I2281" s="26"/>
      <c r="K2281" s="104"/>
    </row>
    <row r="2282" spans="1:11" ht="12.75" hidden="1">
      <c r="A2282" s="16"/>
      <c r="I2282" s="26"/>
      <c r="K2282" s="104"/>
    </row>
    <row r="2283" spans="1:11" ht="12.75" hidden="1">
      <c r="A2283" s="16"/>
      <c r="I2283" s="26"/>
      <c r="K2283" s="104"/>
    </row>
    <row r="2284" spans="1:11" ht="12.75" hidden="1">
      <c r="A2284" s="16"/>
      <c r="I2284" s="26"/>
      <c r="K2284" s="104"/>
    </row>
    <row r="2285" spans="1:11" ht="12.75" hidden="1">
      <c r="A2285" s="16"/>
      <c r="I2285" s="26"/>
      <c r="K2285" s="104"/>
    </row>
    <row r="2286" spans="1:11" ht="12.75" hidden="1">
      <c r="A2286" s="16"/>
      <c r="I2286" s="26"/>
      <c r="K2286" s="104"/>
    </row>
    <row r="2287" spans="1:11" ht="12.75" hidden="1">
      <c r="A2287" s="16"/>
      <c r="I2287" s="26"/>
      <c r="K2287" s="104"/>
    </row>
    <row r="2288" spans="1:11" ht="12.75" hidden="1">
      <c r="A2288" s="16"/>
      <c r="I2288" s="26"/>
      <c r="K2288" s="104"/>
    </row>
    <row r="2289" spans="1:11" ht="12.75" hidden="1">
      <c r="A2289" s="16"/>
      <c r="I2289" s="26"/>
      <c r="K2289" s="104"/>
    </row>
    <row r="2290" spans="1:11" ht="12.75" hidden="1">
      <c r="A2290" s="16"/>
      <c r="I2290" s="26"/>
      <c r="K2290" s="104"/>
    </row>
    <row r="2291" spans="1:11" ht="12.75" hidden="1">
      <c r="A2291" s="16"/>
      <c r="I2291" s="26"/>
      <c r="K2291" s="104"/>
    </row>
    <row r="2292" spans="1:11" ht="12.75" hidden="1">
      <c r="A2292" s="16"/>
      <c r="I2292" s="26"/>
      <c r="K2292" s="104"/>
    </row>
    <row r="2293" spans="1:11" ht="12.75" hidden="1">
      <c r="A2293" s="16"/>
      <c r="I2293" s="26"/>
      <c r="K2293" s="104"/>
    </row>
    <row r="2294" spans="1:11" ht="12.75" hidden="1">
      <c r="A2294" s="16"/>
      <c r="I2294" s="26"/>
      <c r="K2294" s="104"/>
    </row>
    <row r="2295" spans="1:11" ht="12.75" hidden="1">
      <c r="A2295" s="16"/>
      <c r="I2295" s="26"/>
      <c r="K2295" s="104"/>
    </row>
    <row r="2296" spans="1:11" ht="12.75" hidden="1">
      <c r="A2296" s="16"/>
      <c r="I2296" s="26"/>
      <c r="K2296" s="104"/>
    </row>
    <row r="2297" spans="1:11" ht="12.75" hidden="1">
      <c r="A2297" s="16"/>
      <c r="I2297" s="26"/>
      <c r="K2297" s="104"/>
    </row>
    <row r="2298" spans="1:11" ht="12.75" hidden="1">
      <c r="A2298" s="16"/>
      <c r="I2298" s="26"/>
      <c r="K2298" s="104"/>
    </row>
    <row r="2299" spans="1:11" ht="12.75" hidden="1">
      <c r="A2299" s="16"/>
      <c r="I2299" s="26"/>
      <c r="K2299" s="104"/>
    </row>
    <row r="2300" spans="1:11" ht="12.75" hidden="1">
      <c r="A2300" s="16"/>
      <c r="I2300" s="26"/>
      <c r="K2300" s="104"/>
    </row>
    <row r="2301" spans="1:11" ht="12.75" hidden="1">
      <c r="A2301" s="16"/>
      <c r="I2301" s="26"/>
      <c r="K2301" s="104"/>
    </row>
    <row r="2302" spans="1:11" ht="12.75" hidden="1">
      <c r="A2302" s="16"/>
      <c r="I2302" s="26"/>
      <c r="K2302" s="104"/>
    </row>
    <row r="2303" spans="1:11" ht="12.75" hidden="1">
      <c r="A2303" s="16"/>
      <c r="I2303" s="26"/>
      <c r="K2303" s="104"/>
    </row>
    <row r="2304" spans="1:11" ht="12.75" hidden="1">
      <c r="A2304" s="16"/>
      <c r="I2304" s="26"/>
      <c r="K2304" s="104"/>
    </row>
    <row r="2305" spans="1:11" ht="12.75" hidden="1">
      <c r="A2305" s="16"/>
      <c r="I2305" s="26"/>
      <c r="K2305" s="104"/>
    </row>
    <row r="2306" spans="1:11" ht="12.75" hidden="1">
      <c r="A2306" s="16"/>
      <c r="I2306" s="26"/>
      <c r="K2306" s="104"/>
    </row>
    <row r="2307" spans="1:11" ht="12.75" hidden="1">
      <c r="A2307" s="16"/>
      <c r="I2307" s="26"/>
      <c r="K2307" s="104"/>
    </row>
    <row r="2308" spans="1:11" ht="12.75" hidden="1">
      <c r="A2308" s="16"/>
      <c r="I2308" s="26"/>
      <c r="K2308" s="104"/>
    </row>
    <row r="2309" spans="1:11" ht="12.75" hidden="1">
      <c r="A2309" s="16"/>
      <c r="I2309" s="26"/>
      <c r="K2309" s="104"/>
    </row>
    <row r="2310" spans="1:11" ht="12.75" hidden="1">
      <c r="A2310" s="16"/>
      <c r="I2310" s="26"/>
      <c r="K2310" s="104"/>
    </row>
    <row r="2311" spans="1:11" ht="12.75" hidden="1">
      <c r="A2311" s="16"/>
      <c r="I2311" s="26"/>
      <c r="K2311" s="104"/>
    </row>
    <row r="2312" spans="1:11" ht="12.75" hidden="1">
      <c r="A2312" s="16"/>
      <c r="I2312" s="26"/>
      <c r="K2312" s="104"/>
    </row>
    <row r="2313" spans="1:11" ht="12.75" hidden="1">
      <c r="A2313" s="16"/>
      <c r="I2313" s="26"/>
      <c r="K2313" s="104"/>
    </row>
    <row r="2314" spans="1:11" ht="12.75" hidden="1">
      <c r="A2314" s="16"/>
      <c r="I2314" s="26"/>
      <c r="K2314" s="104"/>
    </row>
    <row r="2315" spans="1:11" ht="12.75" hidden="1">
      <c r="A2315" s="16"/>
      <c r="I2315" s="26"/>
      <c r="K2315" s="104"/>
    </row>
    <row r="2316" spans="1:11" ht="12.75" hidden="1">
      <c r="A2316" s="16"/>
      <c r="I2316" s="26"/>
      <c r="K2316" s="104"/>
    </row>
    <row r="2317" spans="1:11" ht="12.75" hidden="1">
      <c r="A2317" s="16"/>
      <c r="I2317" s="26"/>
      <c r="K2317" s="104"/>
    </row>
    <row r="2318" spans="1:11" ht="12.75" hidden="1">
      <c r="A2318" s="16"/>
      <c r="I2318" s="26"/>
      <c r="K2318" s="104"/>
    </row>
    <row r="2319" spans="1:11" ht="12.75" hidden="1">
      <c r="A2319" s="16"/>
      <c r="I2319" s="26"/>
      <c r="K2319" s="104"/>
    </row>
    <row r="2320" spans="1:11" ht="12.75" hidden="1">
      <c r="A2320" s="16"/>
      <c r="I2320" s="26"/>
      <c r="K2320" s="104"/>
    </row>
    <row r="2321" spans="1:11" ht="12.75" hidden="1">
      <c r="A2321" s="16"/>
      <c r="I2321" s="26"/>
      <c r="K2321" s="104"/>
    </row>
    <row r="2322" spans="1:11" ht="12.75" hidden="1">
      <c r="A2322" s="16"/>
      <c r="I2322" s="26"/>
      <c r="K2322" s="104"/>
    </row>
    <row r="2323" spans="1:11" ht="12.75" hidden="1">
      <c r="A2323" s="16"/>
      <c r="I2323" s="26"/>
      <c r="K2323" s="104"/>
    </row>
    <row r="2324" spans="1:11" ht="12.75" hidden="1">
      <c r="A2324" s="16"/>
      <c r="I2324" s="26"/>
      <c r="K2324" s="104"/>
    </row>
    <row r="2325" spans="1:11" ht="12.75" hidden="1">
      <c r="A2325" s="16"/>
      <c r="I2325" s="26"/>
      <c r="K2325" s="104"/>
    </row>
    <row r="2326" spans="1:11" ht="12.75" hidden="1">
      <c r="A2326" s="16"/>
      <c r="I2326" s="26"/>
      <c r="K2326" s="104"/>
    </row>
    <row r="2327" spans="1:11" ht="12.75" hidden="1">
      <c r="A2327" s="16"/>
      <c r="I2327" s="26"/>
      <c r="K2327" s="104"/>
    </row>
    <row r="2328" spans="1:11" ht="12.75" hidden="1">
      <c r="A2328" s="16"/>
      <c r="I2328" s="26"/>
      <c r="K2328" s="104"/>
    </row>
    <row r="2329" spans="1:11" ht="12.75" hidden="1">
      <c r="A2329" s="16"/>
      <c r="I2329" s="26"/>
      <c r="K2329" s="104"/>
    </row>
    <row r="2330" spans="1:11" ht="12.75" hidden="1">
      <c r="A2330" s="16"/>
      <c r="I2330" s="26"/>
      <c r="K2330" s="104"/>
    </row>
    <row r="2331" spans="1:11" ht="12.75" hidden="1">
      <c r="A2331" s="16"/>
      <c r="I2331" s="26"/>
      <c r="K2331" s="104"/>
    </row>
    <row r="2332" spans="1:11" ht="12.75" hidden="1">
      <c r="A2332" s="16"/>
      <c r="I2332" s="26"/>
      <c r="K2332" s="104"/>
    </row>
    <row r="2333" spans="1:11" ht="12.75" hidden="1">
      <c r="A2333" s="16"/>
      <c r="I2333" s="26"/>
      <c r="K2333" s="104"/>
    </row>
    <row r="2334" spans="1:11" ht="12.75" hidden="1">
      <c r="A2334" s="16"/>
      <c r="I2334" s="26"/>
      <c r="K2334" s="104"/>
    </row>
    <row r="2335" spans="1:11" ht="12.75" hidden="1">
      <c r="A2335" s="16"/>
      <c r="I2335" s="26"/>
      <c r="K2335" s="104"/>
    </row>
    <row r="2336" spans="1:11" ht="12.75" hidden="1">
      <c r="A2336" s="16"/>
      <c r="I2336" s="26"/>
      <c r="K2336" s="104"/>
    </row>
    <row r="2337" spans="1:11" ht="12.75" hidden="1">
      <c r="A2337" s="16"/>
      <c r="I2337" s="26"/>
      <c r="K2337" s="104"/>
    </row>
    <row r="2338" spans="1:11" ht="12.75" hidden="1">
      <c r="A2338" s="16"/>
      <c r="I2338" s="26"/>
      <c r="K2338" s="104"/>
    </row>
    <row r="2339" spans="1:11" ht="12.75" hidden="1">
      <c r="A2339" s="16"/>
      <c r="I2339" s="26"/>
      <c r="K2339" s="104"/>
    </row>
    <row r="2340" spans="1:11" ht="12.75" hidden="1">
      <c r="A2340" s="16"/>
      <c r="I2340" s="26"/>
      <c r="K2340" s="104"/>
    </row>
    <row r="2341" spans="1:11" ht="12.75" hidden="1">
      <c r="A2341" s="16"/>
      <c r="I2341" s="26"/>
      <c r="K2341" s="104"/>
    </row>
    <row r="2342" spans="1:11" ht="12.75" hidden="1">
      <c r="A2342" s="16"/>
      <c r="I2342" s="26"/>
      <c r="K2342" s="104"/>
    </row>
    <row r="2343" spans="1:11" ht="12.75" hidden="1">
      <c r="A2343" s="16"/>
      <c r="I2343" s="26"/>
      <c r="K2343" s="104"/>
    </row>
    <row r="2344" spans="1:11" ht="12.75" hidden="1">
      <c r="A2344" s="16"/>
      <c r="I2344" s="26"/>
      <c r="K2344" s="104"/>
    </row>
    <row r="2345" spans="1:11" ht="12.75" hidden="1">
      <c r="A2345" s="16"/>
      <c r="I2345" s="26"/>
      <c r="K2345" s="104"/>
    </row>
    <row r="2346" spans="1:11" ht="12.75" hidden="1">
      <c r="A2346" s="16"/>
      <c r="I2346" s="26"/>
      <c r="K2346" s="104"/>
    </row>
    <row r="2347" spans="1:11" ht="12.75" hidden="1">
      <c r="A2347" s="16"/>
      <c r="I2347" s="26"/>
      <c r="K2347" s="104"/>
    </row>
    <row r="2348" spans="1:11" ht="12.75" hidden="1">
      <c r="A2348" s="16"/>
      <c r="I2348" s="26"/>
      <c r="K2348" s="104"/>
    </row>
    <row r="2349" spans="1:11" ht="12.75" hidden="1">
      <c r="A2349" s="16"/>
      <c r="B2349" s="7"/>
      <c r="I2349" s="26"/>
      <c r="K2349" s="104"/>
    </row>
    <row r="2350" spans="1:11" ht="12.75" hidden="1">
      <c r="A2350" s="16"/>
      <c r="I2350" s="26"/>
      <c r="K2350" s="104"/>
    </row>
    <row r="2351" spans="1:11" ht="12.75" hidden="1">
      <c r="A2351" s="16"/>
      <c r="I2351" s="26"/>
      <c r="K2351" s="104"/>
    </row>
    <row r="2352" spans="1:11" ht="12.75" hidden="1">
      <c r="A2352" s="16"/>
      <c r="I2352" s="26"/>
      <c r="K2352" s="104"/>
    </row>
    <row r="2353" spans="1:11" ht="12.75" hidden="1">
      <c r="A2353" s="16"/>
      <c r="I2353" s="26"/>
      <c r="K2353" s="104"/>
    </row>
    <row r="2354" spans="1:11" ht="12.75" hidden="1">
      <c r="A2354" s="16"/>
      <c r="B2354" s="8"/>
      <c r="I2354" s="26"/>
      <c r="K2354" s="104"/>
    </row>
    <row r="2355" spans="1:11" ht="12.75" hidden="1">
      <c r="A2355" s="16"/>
      <c r="C2355" s="3"/>
      <c r="I2355" s="26"/>
      <c r="K2355" s="104"/>
    </row>
    <row r="2356" spans="1:11" ht="12.75" hidden="1">
      <c r="A2356" s="16"/>
      <c r="I2356" s="26"/>
      <c r="K2356" s="104"/>
    </row>
    <row r="2357" spans="1:11" ht="12.75" hidden="1">
      <c r="A2357" s="16"/>
      <c r="B2357" s="9"/>
      <c r="I2357" s="26"/>
      <c r="K2357" s="104"/>
    </row>
    <row r="2358" spans="1:11" ht="12.75" hidden="1">
      <c r="A2358" s="16"/>
      <c r="I2358" s="26"/>
      <c r="K2358" s="104"/>
    </row>
    <row r="2359" spans="1:11" ht="12.75" hidden="1">
      <c r="A2359" s="16"/>
      <c r="I2359" s="26"/>
      <c r="K2359" s="104"/>
    </row>
    <row r="2360" spans="1:11" ht="12.75" hidden="1">
      <c r="A2360" s="16"/>
      <c r="I2360" s="26"/>
      <c r="K2360" s="104"/>
    </row>
    <row r="2361" spans="1:11" ht="12.75" hidden="1">
      <c r="A2361" s="16"/>
      <c r="I2361" s="26"/>
      <c r="K2361" s="104"/>
    </row>
    <row r="2362" spans="1:11" ht="12.75" hidden="1">
      <c r="A2362" s="16"/>
      <c r="I2362" s="26"/>
      <c r="K2362" s="104"/>
    </row>
    <row r="2363" spans="1:11" ht="12.75" hidden="1">
      <c r="A2363" s="16"/>
      <c r="I2363" s="26"/>
      <c r="K2363" s="104"/>
    </row>
    <row r="2364" spans="1:11" ht="12.75" hidden="1">
      <c r="A2364" s="16"/>
      <c r="I2364" s="26"/>
      <c r="K2364" s="104"/>
    </row>
    <row r="2365" spans="1:11" ht="12.75" hidden="1">
      <c r="A2365" s="16"/>
      <c r="I2365" s="26"/>
      <c r="K2365" s="104"/>
    </row>
    <row r="2366" spans="1:11" ht="12.75" hidden="1">
      <c r="A2366" s="16"/>
      <c r="I2366" s="26"/>
      <c r="K2366" s="104"/>
    </row>
    <row r="2367" spans="1:11" ht="12.75" hidden="1">
      <c r="A2367" s="16"/>
      <c r="I2367" s="26"/>
      <c r="K2367" s="104"/>
    </row>
    <row r="2368" spans="1:11" ht="12.75" hidden="1">
      <c r="A2368" s="16"/>
      <c r="I2368" s="26"/>
      <c r="K2368" s="104"/>
    </row>
    <row r="2369" spans="1:11" ht="12.75" hidden="1">
      <c r="A2369" s="16"/>
      <c r="I2369" s="26"/>
      <c r="K2369" s="104"/>
    </row>
    <row r="2370" spans="1:11" ht="12.75" hidden="1">
      <c r="A2370" s="16"/>
      <c r="I2370" s="26"/>
      <c r="K2370" s="104"/>
    </row>
    <row r="2371" spans="1:11" ht="12.75" hidden="1">
      <c r="A2371" s="16"/>
      <c r="I2371" s="26"/>
      <c r="K2371" s="104"/>
    </row>
    <row r="2372" spans="1:11" ht="12.75" hidden="1">
      <c r="A2372" s="16"/>
      <c r="I2372" s="26"/>
      <c r="K2372" s="104"/>
    </row>
    <row r="2373" spans="1:11" ht="12.75" hidden="1">
      <c r="A2373" s="16"/>
      <c r="I2373" s="26"/>
      <c r="K2373" s="104"/>
    </row>
    <row r="2374" spans="1:11" ht="12.75" hidden="1">
      <c r="A2374" s="16"/>
      <c r="I2374" s="26"/>
      <c r="K2374" s="104"/>
    </row>
    <row r="2375" spans="1:11" ht="12.75" hidden="1">
      <c r="A2375" s="16"/>
      <c r="I2375" s="26"/>
      <c r="K2375" s="104"/>
    </row>
    <row r="2376" spans="1:11" ht="12.75" hidden="1">
      <c r="A2376" s="16"/>
      <c r="B2376" s="10"/>
      <c r="I2376" s="26"/>
      <c r="K2376" s="104"/>
    </row>
    <row r="2377" spans="1:11" ht="12.75" hidden="1">
      <c r="A2377" s="16"/>
      <c r="B2377" s="9"/>
      <c r="I2377" s="26"/>
      <c r="K2377" s="104"/>
    </row>
    <row r="2378" spans="1:11" ht="12.75" hidden="1">
      <c r="A2378" s="16"/>
      <c r="B2378" s="9"/>
      <c r="I2378" s="26"/>
      <c r="K2378" s="104"/>
    </row>
    <row r="2379" spans="1:11" ht="12.75" hidden="1">
      <c r="A2379" s="16"/>
      <c r="I2379" s="26"/>
      <c r="K2379" s="104"/>
    </row>
    <row r="2380" spans="1:11" ht="12.75" hidden="1">
      <c r="A2380" s="16"/>
      <c r="B2380" s="11"/>
      <c r="I2380" s="26"/>
      <c r="K2380" s="104"/>
    </row>
    <row r="2381" spans="1:11" ht="12.75" hidden="1">
      <c r="A2381" s="16"/>
      <c r="B2381" s="11"/>
      <c r="I2381" s="26"/>
      <c r="K2381" s="104"/>
    </row>
    <row r="2382" spans="1:11" ht="12.75" hidden="1">
      <c r="A2382" s="16"/>
      <c r="B2382" s="11"/>
      <c r="I2382" s="26"/>
      <c r="K2382" s="104"/>
    </row>
    <row r="2383" spans="1:11" ht="12.75" hidden="1">
      <c r="A2383" s="16"/>
      <c r="B2383" s="11"/>
      <c r="I2383" s="26"/>
      <c r="K2383" s="104"/>
    </row>
    <row r="2384" spans="1:11" ht="12.75" hidden="1">
      <c r="A2384" s="16"/>
      <c r="B2384" s="11"/>
      <c r="I2384" s="26"/>
      <c r="K2384" s="104"/>
    </row>
    <row r="2385" spans="1:11" ht="12.75" hidden="1">
      <c r="A2385" s="16"/>
      <c r="B2385" s="11"/>
      <c r="I2385" s="26"/>
      <c r="K2385" s="104"/>
    </row>
    <row r="2386" spans="1:11" ht="12.75" hidden="1">
      <c r="A2386" s="16"/>
      <c r="B2386" s="11"/>
      <c r="I2386" s="26"/>
      <c r="K2386" s="104"/>
    </row>
    <row r="2387" spans="1:11" ht="12.75" hidden="1">
      <c r="A2387" s="16"/>
      <c r="B2387" s="11"/>
      <c r="I2387" s="26"/>
      <c r="K2387" s="104"/>
    </row>
    <row r="2388" spans="1:11" ht="12.75" hidden="1">
      <c r="A2388" s="16"/>
      <c r="B2388" s="11"/>
      <c r="I2388" s="26"/>
      <c r="K2388" s="104"/>
    </row>
    <row r="2389" spans="1:11" ht="12.75" hidden="1">
      <c r="A2389" s="16"/>
      <c r="B2389" s="11"/>
      <c r="I2389" s="26"/>
      <c r="K2389" s="104"/>
    </row>
    <row r="2390" spans="1:11" ht="12.75" hidden="1">
      <c r="A2390" s="16"/>
      <c r="B2390" s="11"/>
      <c r="I2390" s="26"/>
      <c r="K2390" s="104"/>
    </row>
    <row r="2391" spans="1:11" ht="12.75" hidden="1">
      <c r="A2391" s="16"/>
      <c r="B2391" s="11"/>
      <c r="I2391" s="26"/>
      <c r="K2391" s="104"/>
    </row>
    <row r="2392" spans="1:11" ht="12.75" hidden="1">
      <c r="A2392" s="16"/>
      <c r="I2392" s="26"/>
      <c r="K2392" s="104"/>
    </row>
    <row r="2393" spans="1:11" ht="12.75" hidden="1">
      <c r="A2393" s="16"/>
      <c r="I2393" s="26"/>
      <c r="K2393" s="104"/>
    </row>
    <row r="2394" spans="1:11" ht="12.75" hidden="1">
      <c r="A2394" s="16"/>
      <c r="I2394" s="26"/>
      <c r="K2394" s="104"/>
    </row>
    <row r="2395" spans="1:11" ht="12.75" hidden="1">
      <c r="A2395" s="16"/>
      <c r="I2395" s="26"/>
      <c r="K2395" s="104"/>
    </row>
    <row r="2396" spans="1:11" ht="12.75" hidden="1">
      <c r="A2396" s="16"/>
      <c r="I2396" s="26"/>
      <c r="K2396" s="104"/>
    </row>
    <row r="2397" spans="1:11" ht="12.75" hidden="1">
      <c r="A2397" s="16"/>
      <c r="I2397" s="26"/>
      <c r="K2397" s="104"/>
    </row>
    <row r="2398" spans="1:11" ht="12.75" hidden="1">
      <c r="A2398" s="16"/>
      <c r="I2398" s="26"/>
      <c r="K2398" s="104"/>
    </row>
    <row r="2399" spans="1:11" ht="12.75" hidden="1">
      <c r="A2399" s="16"/>
      <c r="I2399" s="26"/>
      <c r="K2399" s="104"/>
    </row>
    <row r="2400" spans="1:11" ht="12.75" hidden="1">
      <c r="A2400" s="16"/>
      <c r="I2400" s="26"/>
      <c r="K2400" s="104"/>
    </row>
    <row r="2401" spans="1:11" ht="12.75" hidden="1">
      <c r="A2401" s="16"/>
      <c r="I2401" s="26"/>
      <c r="K2401" s="104"/>
    </row>
    <row r="2402" spans="1:11" ht="12.75" hidden="1">
      <c r="A2402" s="16"/>
      <c r="I2402" s="26"/>
      <c r="K2402" s="104"/>
    </row>
    <row r="2403" spans="1:11" ht="12.75" hidden="1">
      <c r="A2403" s="16"/>
      <c r="I2403" s="26"/>
      <c r="K2403" s="104"/>
    </row>
    <row r="2404" spans="1:11" ht="12.75" hidden="1">
      <c r="A2404" s="16"/>
      <c r="I2404" s="26"/>
      <c r="K2404" s="104"/>
    </row>
    <row r="2405" spans="1:11" ht="12.75" hidden="1">
      <c r="A2405" s="16"/>
      <c r="I2405" s="26"/>
      <c r="K2405" s="104"/>
    </row>
    <row r="2406" spans="1:11" ht="12.75" hidden="1">
      <c r="A2406" s="16"/>
      <c r="I2406" s="26"/>
      <c r="K2406" s="104"/>
    </row>
    <row r="2407" spans="1:11" ht="12.75" hidden="1">
      <c r="A2407" s="16"/>
      <c r="I2407" s="26"/>
      <c r="K2407" s="104"/>
    </row>
    <row r="2408" spans="1:11" ht="12.75" hidden="1">
      <c r="A2408" s="16"/>
      <c r="I2408" s="26"/>
      <c r="K2408" s="104"/>
    </row>
    <row r="2409" spans="1:11" ht="12.75" hidden="1">
      <c r="A2409" s="16"/>
      <c r="I2409" s="26"/>
      <c r="K2409" s="104"/>
    </row>
    <row r="2410" spans="1:11" ht="12.75" hidden="1">
      <c r="A2410" s="16"/>
      <c r="I2410" s="26"/>
      <c r="K2410" s="104"/>
    </row>
    <row r="2411" spans="1:11" ht="12.75" hidden="1">
      <c r="A2411" s="16"/>
      <c r="I2411" s="26"/>
      <c r="K2411" s="104"/>
    </row>
    <row r="2412" spans="1:11" ht="12.75" hidden="1">
      <c r="A2412" s="16"/>
      <c r="I2412" s="26"/>
      <c r="K2412" s="104"/>
    </row>
    <row r="2413" spans="1:11" ht="12.75" hidden="1">
      <c r="A2413" s="16"/>
      <c r="I2413" s="26"/>
      <c r="K2413" s="104"/>
    </row>
    <row r="2414" spans="1:11" ht="12.75" hidden="1">
      <c r="A2414" s="16"/>
      <c r="I2414" s="26"/>
      <c r="K2414" s="104"/>
    </row>
    <row r="2415" spans="1:11" ht="12.75" hidden="1">
      <c r="A2415" s="16"/>
      <c r="I2415" s="26"/>
      <c r="K2415" s="104"/>
    </row>
    <row r="2416" spans="1:11" ht="12.75" hidden="1">
      <c r="A2416" s="16"/>
      <c r="I2416" s="26"/>
      <c r="K2416" s="104"/>
    </row>
    <row r="2417" spans="1:11" ht="12.75" hidden="1">
      <c r="A2417" s="16"/>
      <c r="I2417" s="26"/>
      <c r="K2417" s="104"/>
    </row>
    <row r="2418" spans="1:11" ht="12.75" hidden="1">
      <c r="A2418" s="16"/>
      <c r="I2418" s="26"/>
      <c r="K2418" s="104"/>
    </row>
    <row r="2419" spans="1:11" ht="12.75" hidden="1">
      <c r="A2419" s="16"/>
      <c r="I2419" s="26"/>
      <c r="K2419" s="104"/>
    </row>
    <row r="2420" spans="1:11" ht="12.75" hidden="1">
      <c r="A2420" s="16"/>
      <c r="I2420" s="26"/>
      <c r="K2420" s="104"/>
    </row>
    <row r="2421" spans="1:11" ht="12.75" hidden="1">
      <c r="A2421" s="16"/>
      <c r="I2421" s="26"/>
      <c r="K2421" s="104"/>
    </row>
    <row r="2422" spans="1:11" ht="12.75" hidden="1">
      <c r="A2422" s="16"/>
      <c r="I2422" s="26"/>
      <c r="K2422" s="104"/>
    </row>
    <row r="2423" spans="1:11" ht="12.75" hidden="1">
      <c r="A2423" s="16"/>
      <c r="I2423" s="26"/>
      <c r="K2423" s="104"/>
    </row>
    <row r="2424" spans="1:11" ht="12.75" hidden="1">
      <c r="A2424" s="16"/>
      <c r="I2424" s="26"/>
      <c r="K2424" s="104"/>
    </row>
    <row r="2425" spans="1:11" ht="12.75" hidden="1">
      <c r="A2425" s="16"/>
      <c r="I2425" s="26"/>
      <c r="K2425" s="104"/>
    </row>
    <row r="2426" spans="1:11" ht="12.75" hidden="1">
      <c r="A2426" s="16"/>
      <c r="I2426" s="26"/>
      <c r="K2426" s="104"/>
    </row>
    <row r="2427" spans="1:11" ht="12.75" hidden="1">
      <c r="A2427" s="16"/>
      <c r="I2427" s="26"/>
      <c r="K2427" s="104"/>
    </row>
    <row r="2428" spans="1:11" ht="12.75" hidden="1">
      <c r="A2428" s="16"/>
      <c r="I2428" s="26"/>
      <c r="K2428" s="104"/>
    </row>
    <row r="2429" spans="1:11" ht="12.75" hidden="1">
      <c r="A2429" s="16"/>
      <c r="I2429" s="26"/>
      <c r="K2429" s="104"/>
    </row>
    <row r="2430" spans="1:11" ht="12.75" hidden="1">
      <c r="A2430" s="16"/>
      <c r="I2430" s="26"/>
      <c r="K2430" s="104"/>
    </row>
    <row r="2431" spans="1:11" ht="12.75" hidden="1">
      <c r="A2431" s="16"/>
      <c r="I2431" s="26"/>
      <c r="K2431" s="104"/>
    </row>
    <row r="2432" spans="1:11" ht="12.75" hidden="1">
      <c r="A2432" s="16"/>
      <c r="I2432" s="26"/>
      <c r="K2432" s="104"/>
    </row>
    <row r="2433" spans="1:11" ht="12.75" hidden="1">
      <c r="A2433" s="16"/>
      <c r="I2433" s="26"/>
      <c r="K2433" s="104"/>
    </row>
    <row r="2434" spans="1:11" ht="12.75" hidden="1">
      <c r="A2434" s="16"/>
      <c r="I2434" s="26"/>
      <c r="K2434" s="104"/>
    </row>
    <row r="2435" spans="1:11" ht="12.75" hidden="1">
      <c r="A2435" s="16"/>
      <c r="I2435" s="26"/>
      <c r="K2435" s="104"/>
    </row>
    <row r="2436" spans="1:11" ht="12.75" hidden="1">
      <c r="A2436" s="16"/>
      <c r="I2436" s="26"/>
      <c r="K2436" s="104"/>
    </row>
    <row r="2437" spans="1:11" ht="12.75" hidden="1">
      <c r="A2437" s="16"/>
      <c r="I2437" s="26"/>
      <c r="K2437" s="104"/>
    </row>
    <row r="2438" spans="1:11" ht="12.75" hidden="1">
      <c r="A2438" s="16"/>
      <c r="I2438" s="26"/>
      <c r="K2438" s="104"/>
    </row>
    <row r="2439" spans="1:11" ht="12.75" hidden="1">
      <c r="A2439" s="16"/>
      <c r="I2439" s="26"/>
      <c r="K2439" s="104"/>
    </row>
    <row r="2440" spans="1:11" ht="12.75" hidden="1">
      <c r="A2440" s="16"/>
      <c r="I2440" s="26"/>
      <c r="K2440" s="104"/>
    </row>
    <row r="2441" spans="1:11" ht="12.75" hidden="1">
      <c r="A2441" s="16"/>
      <c r="I2441" s="26"/>
      <c r="K2441" s="104"/>
    </row>
    <row r="2442" spans="1:11" ht="12.75" hidden="1">
      <c r="A2442" s="16"/>
      <c r="I2442" s="26"/>
      <c r="K2442" s="104"/>
    </row>
    <row r="2443" spans="1:11" ht="12.75" hidden="1">
      <c r="A2443" s="16"/>
      <c r="I2443" s="26"/>
      <c r="K2443" s="104"/>
    </row>
    <row r="2444" spans="1:11" ht="12.75" hidden="1">
      <c r="A2444" s="16"/>
      <c r="I2444" s="26"/>
      <c r="K2444" s="104"/>
    </row>
    <row r="2445" spans="1:11" ht="12.75" hidden="1">
      <c r="A2445" s="16"/>
      <c r="I2445" s="26"/>
      <c r="K2445" s="104"/>
    </row>
    <row r="2446" spans="1:11" ht="12.75" hidden="1">
      <c r="A2446" s="16"/>
      <c r="I2446" s="26"/>
      <c r="K2446" s="104"/>
    </row>
    <row r="2447" spans="1:11" ht="12.75" hidden="1">
      <c r="A2447" s="16"/>
      <c r="I2447" s="26"/>
      <c r="K2447" s="104"/>
    </row>
    <row r="2448" spans="1:11" ht="12.75" hidden="1">
      <c r="A2448" s="16"/>
      <c r="I2448" s="26"/>
      <c r="K2448" s="104"/>
    </row>
    <row r="2449" spans="1:11" ht="12.75" hidden="1">
      <c r="A2449" s="16"/>
      <c r="I2449" s="26"/>
      <c r="K2449" s="104"/>
    </row>
    <row r="2450" spans="1:11" ht="12.75" hidden="1">
      <c r="A2450" s="16"/>
      <c r="I2450" s="26"/>
      <c r="K2450" s="104"/>
    </row>
    <row r="2451" spans="1:11" ht="12.75" hidden="1">
      <c r="A2451" s="16"/>
      <c r="I2451" s="26"/>
      <c r="K2451" s="104"/>
    </row>
    <row r="2452" spans="1:11" ht="12.75" hidden="1">
      <c r="A2452" s="16"/>
      <c r="I2452" s="26"/>
      <c r="K2452" s="104"/>
    </row>
    <row r="2453" spans="1:11" ht="12.75" hidden="1">
      <c r="A2453" s="16"/>
      <c r="I2453" s="26"/>
      <c r="K2453" s="104"/>
    </row>
    <row r="2454" spans="1:11" ht="12.75" hidden="1">
      <c r="A2454" s="16"/>
      <c r="B2454" s="10"/>
      <c r="I2454" s="26"/>
      <c r="K2454" s="104"/>
    </row>
    <row r="2455" spans="1:11" ht="12.75" hidden="1">
      <c r="A2455" s="16"/>
      <c r="B2455" s="9"/>
      <c r="I2455" s="26"/>
      <c r="K2455" s="104"/>
    </row>
    <row r="2456" spans="1:11" ht="12.75" hidden="1">
      <c r="A2456" s="16"/>
      <c r="B2456" s="9"/>
      <c r="I2456" s="26"/>
      <c r="K2456" s="104"/>
    </row>
    <row r="2457" spans="1:11" ht="12.75" hidden="1">
      <c r="A2457" s="16"/>
      <c r="I2457" s="26"/>
      <c r="K2457" s="104"/>
    </row>
    <row r="2458" spans="1:11" ht="12.75" hidden="1">
      <c r="A2458" s="16"/>
      <c r="B2458" s="11"/>
      <c r="I2458" s="26"/>
      <c r="K2458" s="104"/>
    </row>
    <row r="2459" spans="1:11" ht="12.75" hidden="1">
      <c r="A2459" s="16"/>
      <c r="B2459" s="11"/>
      <c r="I2459" s="26"/>
      <c r="K2459" s="104"/>
    </row>
    <row r="2460" spans="1:11" ht="12.75" hidden="1">
      <c r="A2460" s="16"/>
      <c r="B2460" s="11"/>
      <c r="I2460" s="26"/>
      <c r="K2460" s="104"/>
    </row>
    <row r="2461" spans="1:11" ht="12.75" hidden="1">
      <c r="A2461" s="16"/>
      <c r="B2461" s="11"/>
      <c r="I2461" s="26"/>
      <c r="K2461" s="104"/>
    </row>
    <row r="2462" spans="1:11" ht="12.75" hidden="1">
      <c r="A2462" s="16"/>
      <c r="B2462" s="11"/>
      <c r="I2462" s="26"/>
      <c r="K2462" s="104"/>
    </row>
    <row r="2463" spans="1:11" ht="12.75" hidden="1">
      <c r="A2463" s="16"/>
      <c r="B2463" s="11"/>
      <c r="I2463" s="26"/>
      <c r="K2463" s="104"/>
    </row>
    <row r="2464" spans="1:11" ht="12.75" hidden="1">
      <c r="A2464" s="16"/>
      <c r="B2464" s="11"/>
      <c r="I2464" s="26"/>
      <c r="K2464" s="104"/>
    </row>
    <row r="2465" spans="1:11" ht="12.75" hidden="1">
      <c r="A2465" s="16"/>
      <c r="B2465" s="11"/>
      <c r="I2465" s="26"/>
      <c r="K2465" s="104"/>
    </row>
    <row r="2466" spans="1:11" ht="12.75" hidden="1">
      <c r="A2466" s="16"/>
      <c r="B2466" s="11"/>
      <c r="I2466" s="26"/>
      <c r="K2466" s="104"/>
    </row>
    <row r="2467" spans="1:11" ht="12.75" hidden="1">
      <c r="A2467" s="16"/>
      <c r="B2467" s="11"/>
      <c r="I2467" s="26"/>
      <c r="K2467" s="104"/>
    </row>
    <row r="2468" spans="1:11" ht="12.75" hidden="1">
      <c r="A2468" s="16"/>
      <c r="B2468" s="11"/>
      <c r="I2468" s="26"/>
      <c r="K2468" s="104"/>
    </row>
    <row r="2469" spans="1:11" ht="12.75" hidden="1">
      <c r="A2469" s="16"/>
      <c r="B2469" s="11"/>
      <c r="I2469" s="26"/>
      <c r="K2469" s="104"/>
    </row>
    <row r="2470" spans="1:11" ht="12.75" hidden="1">
      <c r="A2470" s="16"/>
      <c r="B2470" s="11"/>
      <c r="I2470" s="26"/>
      <c r="K2470" s="104"/>
    </row>
    <row r="2471" spans="1:11" ht="12.75" hidden="1">
      <c r="A2471" s="16"/>
      <c r="B2471" s="11"/>
      <c r="I2471" s="26"/>
      <c r="K2471" s="104"/>
    </row>
    <row r="2472" spans="1:11" ht="12.75" hidden="1">
      <c r="A2472" s="16"/>
      <c r="B2472" s="11"/>
      <c r="I2472" s="26"/>
      <c r="K2472" s="104"/>
    </row>
    <row r="2473" spans="1:11" ht="12.75" hidden="1">
      <c r="A2473" s="16"/>
      <c r="B2473" s="11"/>
      <c r="I2473" s="26"/>
      <c r="K2473" s="104"/>
    </row>
    <row r="2474" spans="1:11" ht="12.75" hidden="1">
      <c r="A2474" s="16"/>
      <c r="B2474" s="11"/>
      <c r="I2474" s="26"/>
      <c r="K2474" s="104"/>
    </row>
    <row r="2475" spans="1:11" ht="12.75" hidden="1">
      <c r="A2475" s="16"/>
      <c r="B2475" s="11"/>
      <c r="I2475" s="26"/>
      <c r="K2475" s="104"/>
    </row>
    <row r="2476" spans="1:11" ht="12.75" hidden="1">
      <c r="A2476" s="16"/>
      <c r="I2476" s="26"/>
      <c r="K2476" s="104"/>
    </row>
    <row r="2477" spans="1:11" ht="12.75" hidden="1">
      <c r="A2477" s="16"/>
      <c r="B2477" s="9"/>
      <c r="I2477" s="26"/>
      <c r="K2477" s="104"/>
    </row>
    <row r="2478" spans="1:11" ht="12.75" hidden="1">
      <c r="A2478" s="16"/>
      <c r="I2478" s="26"/>
      <c r="K2478" s="104"/>
    </row>
    <row r="2479" spans="1:11" ht="12.75" hidden="1">
      <c r="A2479" s="16"/>
      <c r="I2479" s="26"/>
      <c r="K2479" s="104"/>
    </row>
    <row r="2480" spans="1:11" ht="12.75" hidden="1">
      <c r="A2480" s="16"/>
      <c r="I2480" s="26"/>
      <c r="K2480" s="104"/>
    </row>
    <row r="2481" spans="1:11" ht="12.75" hidden="1">
      <c r="A2481" s="16"/>
      <c r="I2481" s="26"/>
      <c r="K2481" s="104"/>
    </row>
    <row r="2482" spans="1:11" ht="12.75" hidden="1">
      <c r="A2482" s="16"/>
      <c r="I2482" s="26"/>
      <c r="K2482" s="104"/>
    </row>
    <row r="2483" spans="1:11" ht="12.75" hidden="1">
      <c r="A2483" s="16"/>
      <c r="I2483" s="26"/>
      <c r="K2483" s="104"/>
    </row>
    <row r="2484" spans="1:11" ht="12.75" hidden="1">
      <c r="A2484" s="16"/>
      <c r="I2484" s="26"/>
      <c r="K2484" s="104"/>
    </row>
    <row r="2485" spans="1:11" ht="12.75" hidden="1">
      <c r="A2485" s="16"/>
      <c r="I2485" s="26"/>
      <c r="K2485" s="104"/>
    </row>
    <row r="2486" spans="1:11" ht="12.75" hidden="1">
      <c r="A2486" s="16"/>
      <c r="I2486" s="26"/>
      <c r="K2486" s="104"/>
    </row>
    <row r="2487" spans="1:11" ht="12.75" hidden="1">
      <c r="A2487" s="16"/>
      <c r="I2487" s="26"/>
      <c r="K2487" s="104"/>
    </row>
    <row r="2488" spans="1:11" ht="12.75" hidden="1">
      <c r="A2488" s="16"/>
      <c r="I2488" s="26"/>
      <c r="K2488" s="104"/>
    </row>
    <row r="2489" spans="1:11" ht="12.75" hidden="1">
      <c r="A2489" s="16"/>
      <c r="I2489" s="26"/>
      <c r="K2489" s="104"/>
    </row>
    <row r="2490" spans="1:11" ht="12.75" hidden="1">
      <c r="A2490" s="16"/>
      <c r="I2490" s="26"/>
      <c r="K2490" s="104"/>
    </row>
    <row r="2491" spans="1:11" ht="12.75" hidden="1">
      <c r="A2491" s="16"/>
      <c r="I2491" s="26"/>
      <c r="K2491" s="104"/>
    </row>
    <row r="2492" spans="1:11" ht="12.75" hidden="1">
      <c r="A2492" s="16"/>
      <c r="I2492" s="26"/>
      <c r="K2492" s="104"/>
    </row>
    <row r="2493" spans="1:11" ht="12.75" hidden="1">
      <c r="A2493" s="16"/>
      <c r="I2493" s="26"/>
      <c r="K2493" s="104"/>
    </row>
    <row r="2494" spans="1:11" ht="12.75" hidden="1">
      <c r="A2494" s="16"/>
      <c r="I2494" s="26"/>
      <c r="K2494" s="104"/>
    </row>
    <row r="2495" spans="1:11" ht="12.75" hidden="1">
      <c r="A2495" s="16"/>
      <c r="I2495" s="26"/>
      <c r="K2495" s="104"/>
    </row>
    <row r="2496" spans="1:11" ht="12.75" hidden="1">
      <c r="A2496" s="16"/>
      <c r="I2496" s="26"/>
      <c r="K2496" s="104"/>
    </row>
    <row r="2497" spans="1:11" ht="12.75" hidden="1">
      <c r="A2497" s="16"/>
      <c r="I2497" s="26"/>
      <c r="K2497" s="104"/>
    </row>
    <row r="2498" spans="1:11" ht="12.75" hidden="1">
      <c r="A2498" s="16"/>
      <c r="I2498" s="26"/>
      <c r="K2498" s="104"/>
    </row>
    <row r="2499" spans="1:11" ht="12.75" hidden="1">
      <c r="A2499" s="16"/>
      <c r="I2499" s="26"/>
      <c r="K2499" s="104"/>
    </row>
    <row r="2500" spans="1:11" ht="12.75" hidden="1">
      <c r="A2500" s="16"/>
      <c r="I2500" s="26"/>
      <c r="K2500" s="104"/>
    </row>
    <row r="2501" spans="1:11" ht="12.75" hidden="1">
      <c r="A2501" s="16"/>
      <c r="I2501" s="26"/>
      <c r="K2501" s="104"/>
    </row>
    <row r="2502" spans="1:11" ht="12.75" hidden="1">
      <c r="A2502" s="16"/>
      <c r="I2502" s="26"/>
      <c r="K2502" s="104"/>
    </row>
    <row r="2503" spans="1:11" ht="12.75" hidden="1">
      <c r="A2503" s="16"/>
      <c r="I2503" s="26"/>
      <c r="K2503" s="104"/>
    </row>
    <row r="2504" spans="1:11" ht="12.75" hidden="1">
      <c r="A2504" s="16"/>
      <c r="I2504" s="26"/>
      <c r="K2504" s="104"/>
    </row>
    <row r="2505" spans="1:11" ht="12.75" hidden="1">
      <c r="A2505" s="16"/>
      <c r="I2505" s="26"/>
      <c r="K2505" s="104"/>
    </row>
    <row r="2506" spans="1:11" ht="12.75" hidden="1">
      <c r="A2506" s="16"/>
      <c r="I2506" s="26"/>
      <c r="K2506" s="104"/>
    </row>
    <row r="2507" spans="1:11" ht="12.75" hidden="1">
      <c r="A2507" s="16"/>
      <c r="I2507" s="26"/>
      <c r="K2507" s="104"/>
    </row>
    <row r="2508" spans="1:11" ht="12.75" hidden="1">
      <c r="A2508" s="16"/>
      <c r="I2508" s="26"/>
      <c r="K2508" s="104"/>
    </row>
    <row r="2509" spans="1:11" ht="12.75" hidden="1">
      <c r="A2509" s="16"/>
      <c r="I2509" s="26"/>
      <c r="K2509" s="104"/>
    </row>
    <row r="2510" spans="1:11" ht="12.75" hidden="1">
      <c r="A2510" s="16"/>
      <c r="I2510" s="26"/>
      <c r="K2510" s="104"/>
    </row>
    <row r="2511" spans="1:11" ht="12.75" hidden="1">
      <c r="A2511" s="16"/>
      <c r="I2511" s="26"/>
      <c r="K2511" s="104"/>
    </row>
    <row r="2512" spans="1:11" ht="12.75" hidden="1">
      <c r="A2512" s="16"/>
      <c r="I2512" s="26"/>
      <c r="K2512" s="104"/>
    </row>
    <row r="2513" spans="1:11" ht="12.75" hidden="1">
      <c r="A2513" s="16"/>
      <c r="I2513" s="26"/>
      <c r="K2513" s="104"/>
    </row>
    <row r="2514" spans="1:11" ht="12.75" hidden="1">
      <c r="A2514" s="16"/>
      <c r="I2514" s="26"/>
      <c r="K2514" s="104"/>
    </row>
    <row r="2515" spans="1:11" ht="12.75" hidden="1">
      <c r="A2515" s="16"/>
      <c r="I2515" s="26"/>
      <c r="K2515" s="104"/>
    </row>
    <row r="2516" spans="1:11" ht="12.75" hidden="1">
      <c r="A2516" s="16"/>
      <c r="I2516" s="26"/>
      <c r="K2516" s="104"/>
    </row>
    <row r="2517" spans="1:11" ht="12.75" hidden="1">
      <c r="A2517" s="16"/>
      <c r="I2517" s="26"/>
      <c r="K2517" s="104"/>
    </row>
    <row r="2518" spans="1:11" ht="12.75" hidden="1">
      <c r="A2518" s="16"/>
      <c r="I2518" s="26"/>
      <c r="K2518" s="104"/>
    </row>
    <row r="2519" spans="1:11" ht="12.75" hidden="1">
      <c r="A2519" s="16"/>
      <c r="I2519" s="26"/>
      <c r="K2519" s="104"/>
    </row>
    <row r="2520" spans="1:11" ht="12.75" hidden="1">
      <c r="A2520" s="16"/>
      <c r="I2520" s="26"/>
      <c r="K2520" s="104"/>
    </row>
    <row r="2521" spans="1:11" ht="12.75" hidden="1">
      <c r="A2521" s="16"/>
      <c r="I2521" s="26"/>
      <c r="K2521" s="104"/>
    </row>
    <row r="2522" spans="1:11" ht="12.75" hidden="1">
      <c r="A2522" s="16"/>
      <c r="I2522" s="26"/>
      <c r="K2522" s="104"/>
    </row>
    <row r="2523" spans="1:11" ht="12.75" hidden="1">
      <c r="A2523" s="16"/>
      <c r="I2523" s="26"/>
      <c r="K2523" s="104"/>
    </row>
    <row r="2524" spans="1:11" ht="12.75" hidden="1">
      <c r="A2524" s="16"/>
      <c r="I2524" s="26"/>
      <c r="K2524" s="104"/>
    </row>
    <row r="2525" spans="1:11" ht="12.75" hidden="1">
      <c r="A2525" s="16"/>
      <c r="I2525" s="26"/>
      <c r="K2525" s="104"/>
    </row>
    <row r="2526" spans="1:11" ht="12.75" hidden="1">
      <c r="A2526" s="16"/>
      <c r="I2526" s="26"/>
      <c r="K2526" s="104"/>
    </row>
    <row r="2527" spans="1:11" ht="12.75" hidden="1">
      <c r="A2527" s="16"/>
      <c r="I2527" s="26"/>
      <c r="K2527" s="104"/>
    </row>
    <row r="2528" spans="1:11" ht="12.75" hidden="1">
      <c r="A2528" s="16"/>
      <c r="I2528" s="26"/>
      <c r="K2528" s="104"/>
    </row>
    <row r="2529" spans="1:11" ht="12.75" hidden="1">
      <c r="A2529" s="16"/>
      <c r="I2529" s="26"/>
      <c r="K2529" s="104"/>
    </row>
    <row r="2530" spans="1:11" ht="12.75" hidden="1">
      <c r="A2530" s="16"/>
      <c r="I2530" s="26"/>
      <c r="K2530" s="104"/>
    </row>
    <row r="2531" spans="1:11" ht="12.75" hidden="1">
      <c r="A2531" s="16"/>
      <c r="I2531" s="26"/>
      <c r="K2531" s="104"/>
    </row>
    <row r="2532" spans="1:11" ht="12.75" hidden="1">
      <c r="A2532" s="16"/>
      <c r="I2532" s="26"/>
      <c r="K2532" s="104"/>
    </row>
    <row r="2533" spans="1:11" ht="12.75" hidden="1">
      <c r="A2533" s="16"/>
      <c r="I2533" s="26"/>
      <c r="K2533" s="104"/>
    </row>
    <row r="2534" spans="1:11" ht="12.75" hidden="1">
      <c r="A2534" s="16"/>
      <c r="I2534" s="26"/>
      <c r="K2534" s="104"/>
    </row>
    <row r="2535" spans="1:11" ht="12.75" hidden="1">
      <c r="A2535" s="16"/>
      <c r="I2535" s="26"/>
      <c r="K2535" s="104"/>
    </row>
    <row r="2536" spans="1:11" ht="12.75" hidden="1">
      <c r="A2536" s="16"/>
      <c r="I2536" s="26"/>
      <c r="K2536" s="104"/>
    </row>
    <row r="2537" spans="1:11" ht="12.75" hidden="1">
      <c r="A2537" s="16"/>
      <c r="I2537" s="26"/>
      <c r="K2537" s="104"/>
    </row>
    <row r="2538" spans="1:11" ht="12.75" hidden="1">
      <c r="A2538" s="16"/>
      <c r="I2538" s="26"/>
      <c r="K2538" s="104"/>
    </row>
    <row r="2539" spans="1:11" ht="12.75" hidden="1">
      <c r="A2539" s="16"/>
      <c r="I2539" s="26"/>
      <c r="K2539" s="104"/>
    </row>
    <row r="2540" spans="1:11" ht="12.75" hidden="1">
      <c r="A2540" s="16"/>
      <c r="I2540" s="26"/>
      <c r="K2540" s="104"/>
    </row>
    <row r="2541" spans="1:11" ht="12.75" hidden="1">
      <c r="A2541" s="16"/>
      <c r="I2541" s="26"/>
      <c r="K2541" s="104"/>
    </row>
    <row r="2542" spans="1:11" ht="12.75" hidden="1">
      <c r="A2542" s="16"/>
      <c r="I2542" s="26"/>
      <c r="K2542" s="104"/>
    </row>
    <row r="2543" spans="1:11" ht="12.75" hidden="1">
      <c r="A2543" s="16"/>
      <c r="I2543" s="26"/>
      <c r="K2543" s="104"/>
    </row>
    <row r="2544" spans="1:11" ht="12.75" hidden="1">
      <c r="A2544" s="16"/>
      <c r="I2544" s="26"/>
      <c r="K2544" s="104"/>
    </row>
    <row r="2545" spans="1:11" ht="12.75" hidden="1">
      <c r="A2545" s="16"/>
      <c r="I2545" s="26"/>
      <c r="K2545" s="104"/>
    </row>
    <row r="2546" spans="1:11" ht="12.75" hidden="1">
      <c r="A2546" s="16"/>
      <c r="I2546" s="26"/>
      <c r="K2546" s="104"/>
    </row>
    <row r="2547" spans="1:11" ht="12.75" hidden="1">
      <c r="A2547" s="16"/>
      <c r="I2547" s="26"/>
      <c r="K2547" s="104"/>
    </row>
    <row r="2548" spans="1:11" ht="12.75" hidden="1">
      <c r="A2548" s="16"/>
      <c r="I2548" s="26"/>
      <c r="K2548" s="104"/>
    </row>
    <row r="2549" spans="1:11" ht="12.75" hidden="1">
      <c r="A2549" s="16"/>
      <c r="I2549" s="26"/>
      <c r="K2549" s="104"/>
    </row>
    <row r="2550" spans="1:11" ht="12.75" hidden="1">
      <c r="A2550" s="16"/>
      <c r="I2550" s="26"/>
      <c r="K2550" s="104"/>
    </row>
    <row r="2551" spans="1:11" ht="12.75" hidden="1">
      <c r="A2551" s="16"/>
      <c r="I2551" s="26"/>
      <c r="K2551" s="104"/>
    </row>
    <row r="2552" spans="1:11" ht="12.75" hidden="1">
      <c r="A2552" s="16"/>
      <c r="I2552" s="26"/>
      <c r="K2552" s="104"/>
    </row>
    <row r="2553" spans="1:11" ht="12.75" hidden="1">
      <c r="A2553" s="16"/>
      <c r="I2553" s="26"/>
      <c r="K2553" s="104"/>
    </row>
    <row r="2554" spans="1:11" ht="12.75" hidden="1">
      <c r="A2554" s="16"/>
      <c r="I2554" s="26"/>
      <c r="K2554" s="104"/>
    </row>
    <row r="2555" spans="1:11" ht="12.75" hidden="1">
      <c r="A2555" s="16"/>
      <c r="I2555" s="26"/>
      <c r="K2555" s="104"/>
    </row>
    <row r="2556" spans="1:11" ht="12.75" hidden="1">
      <c r="A2556" s="16"/>
      <c r="I2556" s="26"/>
      <c r="K2556" s="104"/>
    </row>
    <row r="2557" spans="1:11" ht="12.75" hidden="1">
      <c r="A2557" s="16"/>
      <c r="I2557" s="26"/>
      <c r="K2557" s="104"/>
    </row>
    <row r="2558" spans="1:11" ht="12.75" hidden="1">
      <c r="A2558" s="16"/>
      <c r="I2558" s="26"/>
      <c r="K2558" s="104"/>
    </row>
    <row r="2559" spans="1:11" ht="12.75" hidden="1">
      <c r="A2559" s="16"/>
      <c r="I2559" s="26"/>
      <c r="K2559" s="104"/>
    </row>
    <row r="2560" spans="1:11" ht="12.75" hidden="1">
      <c r="A2560" s="16"/>
      <c r="I2560" s="26"/>
      <c r="K2560" s="104"/>
    </row>
    <row r="2561" spans="1:11" ht="12.75" hidden="1">
      <c r="A2561" s="16"/>
      <c r="I2561" s="26"/>
      <c r="K2561" s="104"/>
    </row>
    <row r="2562" spans="1:11" ht="12.75" hidden="1">
      <c r="A2562" s="16"/>
      <c r="I2562" s="26"/>
      <c r="K2562" s="104"/>
    </row>
    <row r="2563" spans="1:11" ht="12.75" hidden="1">
      <c r="A2563" s="16"/>
      <c r="I2563" s="26"/>
      <c r="K2563" s="104"/>
    </row>
    <row r="2564" spans="1:11" ht="12.75" hidden="1">
      <c r="A2564" s="16"/>
      <c r="I2564" s="26"/>
      <c r="K2564" s="104"/>
    </row>
    <row r="2565" spans="1:11" ht="12.75" hidden="1">
      <c r="A2565" s="16"/>
      <c r="I2565" s="26"/>
      <c r="K2565" s="104"/>
    </row>
    <row r="2566" spans="1:11" ht="12.75" hidden="1">
      <c r="A2566" s="16"/>
      <c r="I2566" s="26"/>
      <c r="K2566" s="104"/>
    </row>
    <row r="2567" spans="1:11" ht="12.75" hidden="1">
      <c r="A2567" s="16"/>
      <c r="I2567" s="26"/>
      <c r="K2567" s="104"/>
    </row>
    <row r="2568" spans="1:11" ht="12.75" hidden="1">
      <c r="A2568" s="16"/>
      <c r="I2568" s="26"/>
      <c r="K2568" s="104"/>
    </row>
    <row r="2569" spans="1:11" ht="12.75" hidden="1">
      <c r="A2569" s="16"/>
      <c r="I2569" s="26"/>
      <c r="K2569" s="104"/>
    </row>
    <row r="2570" spans="1:11" ht="12.75" hidden="1">
      <c r="A2570" s="16"/>
      <c r="I2570" s="26"/>
      <c r="K2570" s="104"/>
    </row>
    <row r="2571" spans="1:11" ht="12.75" hidden="1">
      <c r="A2571" s="16"/>
      <c r="I2571" s="26"/>
      <c r="K2571" s="104"/>
    </row>
    <row r="2572" spans="1:11" ht="12.75" hidden="1">
      <c r="A2572" s="16"/>
      <c r="I2572" s="26"/>
      <c r="K2572" s="104"/>
    </row>
    <row r="2573" spans="1:11" ht="12.75" hidden="1">
      <c r="A2573" s="16"/>
      <c r="I2573" s="26"/>
      <c r="K2573" s="104"/>
    </row>
    <row r="2574" spans="1:11" ht="12.75" hidden="1">
      <c r="A2574" s="16"/>
      <c r="I2574" s="26"/>
      <c r="K2574" s="104"/>
    </row>
    <row r="2575" spans="1:11" ht="12.75" hidden="1">
      <c r="A2575" s="16"/>
      <c r="I2575" s="26"/>
      <c r="K2575" s="104"/>
    </row>
    <row r="2576" spans="1:11" ht="12.75" hidden="1">
      <c r="A2576" s="16"/>
      <c r="I2576" s="26"/>
      <c r="K2576" s="104"/>
    </row>
    <row r="2577" spans="1:11" ht="12.75" hidden="1">
      <c r="A2577" s="16"/>
      <c r="I2577" s="26"/>
      <c r="K2577" s="104"/>
    </row>
    <row r="2578" spans="1:11" ht="12.75" hidden="1">
      <c r="A2578" s="16"/>
      <c r="I2578" s="26"/>
      <c r="K2578" s="104"/>
    </row>
    <row r="2579" spans="1:11" ht="12.75" hidden="1">
      <c r="A2579" s="16"/>
      <c r="I2579" s="26"/>
      <c r="K2579" s="104"/>
    </row>
    <row r="2580" spans="1:11" ht="12.75" hidden="1">
      <c r="A2580" s="16"/>
      <c r="I2580" s="26"/>
      <c r="K2580" s="104"/>
    </row>
    <row r="2581" spans="1:11" ht="12.75" hidden="1">
      <c r="A2581" s="16"/>
      <c r="I2581" s="26"/>
      <c r="K2581" s="104"/>
    </row>
    <row r="2582" spans="1:11" ht="12.75" hidden="1">
      <c r="A2582" s="16"/>
      <c r="I2582" s="26"/>
      <c r="K2582" s="104"/>
    </row>
    <row r="2583" spans="1:11" ht="12.75" hidden="1">
      <c r="A2583" s="16"/>
      <c r="I2583" s="26"/>
      <c r="K2583" s="104"/>
    </row>
    <row r="2584" spans="1:11" ht="12.75" hidden="1">
      <c r="A2584" s="16"/>
      <c r="I2584" s="26"/>
      <c r="K2584" s="104"/>
    </row>
    <row r="2585" spans="1:11" ht="12.75" hidden="1">
      <c r="A2585" s="16"/>
      <c r="I2585" s="26"/>
      <c r="K2585" s="104"/>
    </row>
    <row r="2586" spans="1:11" ht="12.75" hidden="1">
      <c r="A2586" s="16"/>
      <c r="I2586" s="26"/>
      <c r="K2586" s="104"/>
    </row>
    <row r="2587" spans="1:11" ht="12.75" hidden="1">
      <c r="A2587" s="16"/>
      <c r="I2587" s="26"/>
      <c r="K2587" s="104"/>
    </row>
    <row r="2588" spans="1:11" ht="12.75" hidden="1">
      <c r="A2588" s="16"/>
      <c r="I2588" s="26"/>
      <c r="K2588" s="104"/>
    </row>
    <row r="2589" spans="1:11" ht="12.75" hidden="1">
      <c r="A2589" s="16"/>
      <c r="I2589" s="26"/>
      <c r="K2589" s="104"/>
    </row>
    <row r="2590" spans="1:11" ht="12.75" hidden="1">
      <c r="A2590" s="16"/>
      <c r="I2590" s="26"/>
      <c r="K2590" s="104"/>
    </row>
    <row r="2591" spans="1:11" ht="12.75" hidden="1">
      <c r="A2591" s="16"/>
      <c r="I2591" s="26"/>
      <c r="K2591" s="104"/>
    </row>
    <row r="2592" spans="1:11" ht="12.75" hidden="1">
      <c r="A2592" s="16"/>
      <c r="I2592" s="26"/>
      <c r="K2592" s="104"/>
    </row>
    <row r="2593" spans="1:11" ht="12.75" hidden="1">
      <c r="A2593" s="16"/>
      <c r="I2593" s="26"/>
      <c r="K2593" s="104"/>
    </row>
    <row r="2594" spans="1:11" ht="12.75" hidden="1">
      <c r="A2594" s="16"/>
      <c r="I2594" s="26"/>
      <c r="K2594" s="104"/>
    </row>
    <row r="2595" spans="1:11" ht="12.75" hidden="1">
      <c r="A2595" s="16"/>
      <c r="I2595" s="26"/>
      <c r="K2595" s="104"/>
    </row>
    <row r="2596" spans="1:11" ht="12.75" hidden="1">
      <c r="A2596" s="16"/>
      <c r="I2596" s="26"/>
      <c r="K2596" s="104"/>
    </row>
    <row r="2597" spans="1:11" ht="12.75" hidden="1">
      <c r="A2597" s="16"/>
      <c r="I2597" s="26"/>
      <c r="K2597" s="104"/>
    </row>
    <row r="2598" spans="1:11" ht="12.75" hidden="1">
      <c r="A2598" s="16"/>
      <c r="I2598" s="26"/>
      <c r="K2598" s="104"/>
    </row>
    <row r="2599" spans="1:11" ht="12.75" hidden="1">
      <c r="A2599" s="16"/>
      <c r="I2599" s="26"/>
      <c r="K2599" s="104"/>
    </row>
    <row r="2600" spans="1:11" ht="12.75" hidden="1">
      <c r="A2600" s="16"/>
      <c r="I2600" s="26"/>
      <c r="K2600" s="104"/>
    </row>
    <row r="2601" spans="1:11" ht="12.75" hidden="1">
      <c r="A2601" s="16"/>
      <c r="I2601" s="26"/>
      <c r="K2601" s="104"/>
    </row>
    <row r="2602" spans="1:11" ht="12.75" hidden="1">
      <c r="A2602" s="16"/>
      <c r="I2602" s="26"/>
      <c r="K2602" s="104"/>
    </row>
    <row r="2603" spans="1:11" ht="12.75" hidden="1">
      <c r="A2603" s="16"/>
      <c r="I2603" s="26"/>
      <c r="K2603" s="104"/>
    </row>
    <row r="2604" spans="1:11" ht="12.75" hidden="1">
      <c r="A2604" s="16"/>
      <c r="I2604" s="26"/>
      <c r="K2604" s="104"/>
    </row>
    <row r="2605" spans="1:11" ht="12.75" hidden="1">
      <c r="A2605" s="16"/>
      <c r="I2605" s="26"/>
      <c r="K2605" s="104"/>
    </row>
    <row r="2606" spans="1:11" ht="12.75" hidden="1">
      <c r="A2606" s="16"/>
      <c r="I2606" s="26"/>
      <c r="K2606" s="104"/>
    </row>
    <row r="2607" spans="1:11" ht="12.75" hidden="1">
      <c r="A2607" s="16"/>
      <c r="I2607" s="26"/>
      <c r="K2607" s="104"/>
    </row>
    <row r="2608" spans="1:11" ht="12.75" hidden="1">
      <c r="A2608" s="16"/>
      <c r="I2608" s="26"/>
      <c r="K2608" s="104"/>
    </row>
    <row r="2609" spans="1:11" ht="12.75" hidden="1">
      <c r="A2609" s="16"/>
      <c r="I2609" s="26"/>
      <c r="K2609" s="104"/>
    </row>
    <row r="2610" spans="1:11" ht="12.75" hidden="1">
      <c r="A2610" s="16"/>
      <c r="I2610" s="26"/>
      <c r="K2610" s="104"/>
    </row>
    <row r="2611" spans="1:11" ht="12.75" hidden="1">
      <c r="A2611" s="16"/>
      <c r="I2611" s="26"/>
      <c r="K2611" s="104"/>
    </row>
    <row r="2612" spans="1:11" ht="12.75" hidden="1">
      <c r="A2612" s="16"/>
      <c r="I2612" s="26"/>
      <c r="K2612" s="104"/>
    </row>
    <row r="2613" spans="1:11" ht="12.75" hidden="1">
      <c r="A2613" s="16"/>
      <c r="I2613" s="26"/>
      <c r="K2613" s="104"/>
    </row>
    <row r="2614" spans="1:11" ht="12.75" hidden="1">
      <c r="A2614" s="16"/>
      <c r="I2614" s="26"/>
      <c r="K2614" s="104"/>
    </row>
    <row r="2615" spans="1:11" ht="12.75" hidden="1">
      <c r="A2615" s="16"/>
      <c r="I2615" s="26"/>
      <c r="K2615" s="104"/>
    </row>
    <row r="2616" spans="1:11" ht="12.75" hidden="1">
      <c r="A2616" s="16"/>
      <c r="I2616" s="26"/>
      <c r="K2616" s="104"/>
    </row>
    <row r="2617" spans="1:11" ht="12.75" hidden="1">
      <c r="A2617" s="16"/>
      <c r="I2617" s="26"/>
      <c r="K2617" s="104"/>
    </row>
    <row r="2618" spans="1:11" ht="12.75" hidden="1">
      <c r="A2618" s="16"/>
      <c r="I2618" s="26"/>
      <c r="K2618" s="104"/>
    </row>
    <row r="2619" spans="1:11" ht="12.75" hidden="1">
      <c r="A2619" s="16"/>
      <c r="I2619" s="26"/>
      <c r="K2619" s="104"/>
    </row>
    <row r="2620" spans="1:11" ht="12.75" hidden="1">
      <c r="A2620" s="16"/>
      <c r="I2620" s="26"/>
      <c r="K2620" s="104"/>
    </row>
    <row r="2621" spans="1:11" ht="12.75" hidden="1">
      <c r="A2621" s="16"/>
      <c r="I2621" s="26"/>
      <c r="K2621" s="104"/>
    </row>
    <row r="2622" spans="1:11" ht="12.75" hidden="1">
      <c r="A2622" s="16"/>
      <c r="I2622" s="26"/>
      <c r="K2622" s="104"/>
    </row>
    <row r="2623" spans="1:11" ht="12.75" hidden="1">
      <c r="A2623" s="16"/>
      <c r="I2623" s="26"/>
      <c r="K2623" s="104"/>
    </row>
    <row r="2624" spans="1:11" ht="12.75" hidden="1">
      <c r="A2624" s="16"/>
      <c r="I2624" s="26"/>
      <c r="K2624" s="104"/>
    </row>
    <row r="2625" spans="1:11" ht="12.75" hidden="1">
      <c r="A2625" s="16"/>
      <c r="I2625" s="26"/>
      <c r="K2625" s="104"/>
    </row>
    <row r="2626" spans="1:11" ht="12.75" hidden="1">
      <c r="A2626" s="16"/>
      <c r="I2626" s="26"/>
      <c r="K2626" s="104"/>
    </row>
    <row r="2627" spans="1:11" ht="12.75" hidden="1">
      <c r="A2627" s="16"/>
      <c r="I2627" s="26"/>
      <c r="K2627" s="104"/>
    </row>
    <row r="2628" spans="1:11" ht="12.75" hidden="1">
      <c r="A2628" s="16"/>
      <c r="I2628" s="26"/>
      <c r="K2628" s="104"/>
    </row>
    <row r="2629" spans="1:11" ht="12.75" hidden="1">
      <c r="A2629" s="16"/>
      <c r="I2629" s="26"/>
      <c r="K2629" s="104"/>
    </row>
    <row r="2630" spans="1:11" ht="12.75" hidden="1">
      <c r="A2630" s="16"/>
      <c r="I2630" s="26"/>
      <c r="K2630" s="104"/>
    </row>
    <row r="2631" spans="1:11" ht="12.75" hidden="1">
      <c r="A2631" s="16"/>
      <c r="I2631" s="26"/>
      <c r="K2631" s="104"/>
    </row>
    <row r="2632" spans="1:11" ht="12.75" hidden="1">
      <c r="A2632" s="16"/>
      <c r="I2632" s="26"/>
      <c r="K2632" s="104"/>
    </row>
    <row r="2633" spans="1:11" ht="12.75" hidden="1">
      <c r="A2633" s="16"/>
      <c r="I2633" s="26"/>
      <c r="K2633" s="104"/>
    </row>
    <row r="2634" spans="1:11" ht="12.75" hidden="1">
      <c r="A2634" s="16"/>
      <c r="I2634" s="26"/>
      <c r="K2634" s="104"/>
    </row>
    <row r="2635" spans="1:11" ht="12.75" hidden="1">
      <c r="A2635" s="16"/>
      <c r="I2635" s="26"/>
      <c r="K2635" s="104"/>
    </row>
    <row r="2636" spans="1:11" ht="12.75" hidden="1">
      <c r="A2636" s="16"/>
      <c r="I2636" s="26"/>
      <c r="K2636" s="104"/>
    </row>
    <row r="2637" spans="1:11" ht="12.75" hidden="1">
      <c r="A2637" s="16"/>
      <c r="I2637" s="26"/>
      <c r="K2637" s="104"/>
    </row>
    <row r="2638" spans="1:11" ht="12.75" hidden="1">
      <c r="A2638" s="16"/>
      <c r="I2638" s="26"/>
      <c r="K2638" s="104"/>
    </row>
    <row r="2639" spans="1:11" ht="12.75" hidden="1">
      <c r="A2639" s="16"/>
      <c r="I2639" s="26"/>
      <c r="K2639" s="104"/>
    </row>
    <row r="2640" spans="1:11" ht="12.75" hidden="1">
      <c r="A2640" s="16"/>
      <c r="I2640" s="26"/>
      <c r="K2640" s="104"/>
    </row>
    <row r="2641" spans="1:11" ht="12.75" hidden="1">
      <c r="A2641" s="16"/>
      <c r="I2641" s="26"/>
      <c r="K2641" s="104"/>
    </row>
    <row r="2642" spans="1:11" ht="12.75" hidden="1">
      <c r="A2642" s="16"/>
      <c r="I2642" s="26"/>
      <c r="K2642" s="104"/>
    </row>
    <row r="2643" spans="1:11" ht="12.75" hidden="1">
      <c r="A2643" s="16"/>
      <c r="I2643" s="26"/>
      <c r="K2643" s="104"/>
    </row>
    <row r="2644" spans="1:11" ht="12.75" hidden="1">
      <c r="A2644" s="16"/>
      <c r="I2644" s="26"/>
      <c r="K2644" s="104"/>
    </row>
    <row r="2645" spans="1:11" ht="12.75" hidden="1">
      <c r="A2645" s="16"/>
      <c r="I2645" s="26"/>
      <c r="K2645" s="104"/>
    </row>
    <row r="2646" spans="1:11" ht="12.75" hidden="1">
      <c r="A2646" s="16"/>
      <c r="I2646" s="26"/>
      <c r="K2646" s="104"/>
    </row>
    <row r="2647" spans="1:11" ht="12.75" hidden="1">
      <c r="A2647" s="16"/>
      <c r="I2647" s="26"/>
      <c r="K2647" s="104"/>
    </row>
    <row r="2648" spans="1:11" ht="12.75" hidden="1">
      <c r="A2648" s="16"/>
      <c r="I2648" s="26"/>
      <c r="K2648" s="104"/>
    </row>
    <row r="2649" spans="1:11" ht="12.75" hidden="1">
      <c r="A2649" s="16"/>
      <c r="I2649" s="26"/>
      <c r="K2649" s="104"/>
    </row>
    <row r="2650" spans="1:11" ht="12.75" hidden="1">
      <c r="A2650" s="16"/>
      <c r="I2650" s="26"/>
      <c r="K2650" s="104"/>
    </row>
    <row r="2651" spans="1:11" ht="12.75" hidden="1">
      <c r="A2651" s="16"/>
      <c r="I2651" s="26"/>
      <c r="K2651" s="104"/>
    </row>
    <row r="2652" spans="1:11" ht="12.75" hidden="1">
      <c r="A2652" s="16"/>
      <c r="I2652" s="26"/>
      <c r="K2652" s="104"/>
    </row>
    <row r="2653" spans="1:11" ht="12.75" hidden="1">
      <c r="A2653" s="16"/>
      <c r="I2653" s="26"/>
      <c r="K2653" s="104"/>
    </row>
    <row r="2654" spans="1:11" ht="12.75" hidden="1">
      <c r="A2654" s="16"/>
      <c r="I2654" s="26"/>
      <c r="K2654" s="104"/>
    </row>
    <row r="2655" spans="1:11" ht="12.75" hidden="1">
      <c r="A2655" s="16"/>
      <c r="I2655" s="26"/>
      <c r="K2655" s="104"/>
    </row>
    <row r="2656" spans="1:11" ht="12.75" hidden="1">
      <c r="A2656" s="16"/>
      <c r="I2656" s="26"/>
      <c r="K2656" s="104"/>
    </row>
    <row r="2657" spans="1:11" ht="12.75" hidden="1">
      <c r="A2657" s="16"/>
      <c r="I2657" s="26"/>
      <c r="K2657" s="104"/>
    </row>
    <row r="2658" spans="1:11" ht="12.75" hidden="1">
      <c r="A2658" s="16"/>
      <c r="I2658" s="26"/>
      <c r="K2658" s="104"/>
    </row>
    <row r="2659" spans="1:11" ht="12.75" hidden="1">
      <c r="A2659" s="16"/>
      <c r="I2659" s="26"/>
      <c r="K2659" s="104"/>
    </row>
    <row r="2660" spans="1:11" ht="12.75" hidden="1">
      <c r="A2660" s="16"/>
      <c r="I2660" s="26"/>
      <c r="K2660" s="104"/>
    </row>
    <row r="2661" spans="1:11" ht="12.75" hidden="1">
      <c r="A2661" s="16"/>
      <c r="I2661" s="26"/>
      <c r="K2661" s="104"/>
    </row>
    <row r="2662" spans="1:11" ht="12.75" hidden="1">
      <c r="A2662" s="16"/>
      <c r="I2662" s="26"/>
      <c r="K2662" s="104"/>
    </row>
    <row r="2663" spans="1:11" ht="12.75" hidden="1">
      <c r="A2663" s="16"/>
      <c r="I2663" s="26"/>
      <c r="K2663" s="104"/>
    </row>
    <row r="2664" spans="1:11" ht="12.75" hidden="1">
      <c r="A2664" s="16"/>
      <c r="I2664" s="26"/>
      <c r="K2664" s="104"/>
    </row>
    <row r="2665" spans="1:11" ht="12.75" hidden="1">
      <c r="A2665" s="16"/>
      <c r="I2665" s="26"/>
      <c r="K2665" s="104"/>
    </row>
    <row r="2666" spans="1:11" ht="12.75" hidden="1">
      <c r="A2666" s="16"/>
      <c r="I2666" s="26"/>
      <c r="K2666" s="104"/>
    </row>
    <row r="2667" spans="1:11" ht="12.75" hidden="1">
      <c r="A2667" s="16"/>
      <c r="I2667" s="26"/>
      <c r="K2667" s="104"/>
    </row>
    <row r="2668" spans="1:11" ht="12.75" hidden="1">
      <c r="A2668" s="16"/>
      <c r="I2668" s="26"/>
      <c r="K2668" s="104"/>
    </row>
    <row r="2669" spans="1:11" ht="12.75" hidden="1">
      <c r="A2669" s="16"/>
      <c r="I2669" s="26"/>
      <c r="K2669" s="104"/>
    </row>
    <row r="2670" spans="1:11" ht="12.75" hidden="1">
      <c r="A2670" s="16"/>
      <c r="I2670" s="26"/>
      <c r="K2670" s="104"/>
    </row>
    <row r="2671" spans="1:11" ht="12.75" hidden="1">
      <c r="A2671" s="16"/>
      <c r="I2671" s="26"/>
      <c r="K2671" s="104"/>
    </row>
    <row r="2672" spans="1:11" ht="12.75" hidden="1">
      <c r="A2672" s="16"/>
      <c r="I2672" s="26"/>
      <c r="K2672" s="104"/>
    </row>
    <row r="2673" spans="1:11" ht="12.75" hidden="1">
      <c r="A2673" s="16"/>
      <c r="I2673" s="26"/>
      <c r="K2673" s="104"/>
    </row>
    <row r="2674" spans="1:11" ht="12.75" hidden="1">
      <c r="A2674" s="16"/>
      <c r="I2674" s="26"/>
      <c r="K2674" s="104"/>
    </row>
    <row r="2675" spans="1:11" ht="12.75" hidden="1">
      <c r="A2675" s="16"/>
      <c r="I2675" s="26"/>
      <c r="K2675" s="104"/>
    </row>
    <row r="2676" spans="1:11" ht="12.75" hidden="1">
      <c r="A2676" s="16"/>
      <c r="I2676" s="26"/>
      <c r="K2676" s="104"/>
    </row>
    <row r="2677" spans="1:11" ht="12.75" hidden="1">
      <c r="A2677" s="16"/>
      <c r="I2677" s="26"/>
      <c r="K2677" s="104"/>
    </row>
    <row r="2678" spans="1:11" ht="12.75" hidden="1">
      <c r="A2678" s="16"/>
      <c r="I2678" s="26"/>
      <c r="K2678" s="104"/>
    </row>
    <row r="2679" spans="1:11" ht="12.75" hidden="1">
      <c r="A2679" s="16"/>
      <c r="I2679" s="26"/>
      <c r="K2679" s="104"/>
    </row>
    <row r="2680" spans="1:11" ht="12.75" hidden="1">
      <c r="A2680" s="16"/>
      <c r="I2680" s="26"/>
      <c r="K2680" s="104"/>
    </row>
    <row r="2681" spans="1:11" ht="12.75" hidden="1">
      <c r="A2681" s="16"/>
      <c r="I2681" s="26"/>
      <c r="K2681" s="104"/>
    </row>
    <row r="2682" spans="1:11" ht="12.75" hidden="1">
      <c r="A2682" s="16"/>
      <c r="I2682" s="26"/>
      <c r="K2682" s="104"/>
    </row>
    <row r="2683" spans="1:11" ht="12.75" hidden="1">
      <c r="A2683" s="16"/>
      <c r="I2683" s="26"/>
      <c r="K2683" s="104"/>
    </row>
    <row r="2684" spans="1:11" ht="12.75" hidden="1">
      <c r="A2684" s="16"/>
      <c r="I2684" s="26"/>
      <c r="K2684" s="104"/>
    </row>
    <row r="2685" spans="1:11" ht="12.75" hidden="1">
      <c r="A2685" s="16"/>
      <c r="I2685" s="26"/>
      <c r="K2685" s="104"/>
    </row>
    <row r="2686" spans="1:11" ht="12.75" hidden="1">
      <c r="A2686" s="16"/>
      <c r="I2686" s="26"/>
      <c r="K2686" s="104"/>
    </row>
    <row r="2687" spans="1:11" ht="12.75" hidden="1">
      <c r="A2687" s="16"/>
      <c r="I2687" s="26"/>
      <c r="K2687" s="104"/>
    </row>
    <row r="2688" spans="1:11" ht="12.75" hidden="1">
      <c r="A2688" s="16"/>
      <c r="I2688" s="26"/>
      <c r="K2688" s="104"/>
    </row>
    <row r="2689" spans="1:11" ht="12.75" hidden="1">
      <c r="A2689" s="16"/>
      <c r="I2689" s="26"/>
      <c r="K2689" s="104"/>
    </row>
    <row r="2690" spans="1:11" ht="12.75" hidden="1">
      <c r="A2690" s="16"/>
      <c r="I2690" s="26"/>
      <c r="K2690" s="104"/>
    </row>
    <row r="2691" spans="1:11" ht="12.75" hidden="1">
      <c r="A2691" s="16"/>
      <c r="I2691" s="26"/>
      <c r="K2691" s="104"/>
    </row>
    <row r="2692" spans="1:11" ht="12.75" hidden="1">
      <c r="A2692" s="16"/>
      <c r="I2692" s="26"/>
      <c r="K2692" s="104"/>
    </row>
    <row r="2693" spans="1:11" ht="12.75" hidden="1">
      <c r="A2693" s="16"/>
      <c r="I2693" s="26"/>
      <c r="K2693" s="104"/>
    </row>
    <row r="2694" spans="1:11" ht="12.75" hidden="1">
      <c r="A2694" s="16"/>
      <c r="I2694" s="26"/>
      <c r="K2694" s="104"/>
    </row>
    <row r="2695" spans="1:11" ht="12.75" hidden="1">
      <c r="A2695" s="16"/>
      <c r="I2695" s="26"/>
      <c r="K2695" s="104"/>
    </row>
    <row r="2696" spans="1:11" ht="12.75" hidden="1">
      <c r="A2696" s="16"/>
      <c r="I2696" s="26"/>
      <c r="K2696" s="104"/>
    </row>
    <row r="2697" spans="1:11" ht="12.75" hidden="1">
      <c r="A2697" s="16"/>
      <c r="I2697" s="26"/>
      <c r="K2697" s="104"/>
    </row>
    <row r="2698" spans="1:11" ht="12.75" hidden="1">
      <c r="A2698" s="16"/>
      <c r="I2698" s="26"/>
      <c r="K2698" s="104"/>
    </row>
    <row r="2699" spans="1:11" ht="12.75" hidden="1">
      <c r="A2699" s="16"/>
      <c r="I2699" s="26"/>
      <c r="K2699" s="104"/>
    </row>
    <row r="2700" spans="1:11" ht="12.75" hidden="1">
      <c r="A2700" s="16"/>
      <c r="I2700" s="26"/>
      <c r="K2700" s="104"/>
    </row>
    <row r="2701" spans="1:11" ht="12.75" hidden="1">
      <c r="A2701" s="16"/>
      <c r="I2701" s="26"/>
      <c r="K2701" s="104"/>
    </row>
    <row r="2702" spans="1:11" ht="12.75" hidden="1">
      <c r="A2702" s="16"/>
      <c r="I2702" s="26"/>
      <c r="K2702" s="104"/>
    </row>
    <row r="2703" spans="1:11" ht="12.75" hidden="1">
      <c r="A2703" s="16"/>
      <c r="I2703" s="26"/>
      <c r="K2703" s="104"/>
    </row>
    <row r="2704" spans="1:11" ht="12.75" hidden="1">
      <c r="A2704" s="16"/>
      <c r="I2704" s="26"/>
      <c r="K2704" s="104"/>
    </row>
    <row r="2705" spans="1:11" ht="12.75" hidden="1">
      <c r="A2705" s="16"/>
      <c r="I2705" s="26"/>
      <c r="K2705" s="104"/>
    </row>
    <row r="2706" spans="1:11" ht="12.75" hidden="1">
      <c r="A2706" s="16"/>
      <c r="I2706" s="26"/>
      <c r="K2706" s="104"/>
    </row>
    <row r="2707" spans="1:11" ht="12.75" hidden="1">
      <c r="A2707" s="16"/>
      <c r="I2707" s="26"/>
      <c r="K2707" s="104"/>
    </row>
    <row r="2708" spans="1:11" ht="12.75" hidden="1">
      <c r="A2708" s="16"/>
      <c r="I2708" s="26"/>
      <c r="K2708" s="104"/>
    </row>
    <row r="2709" spans="1:11" ht="12.75" hidden="1">
      <c r="A2709" s="16"/>
      <c r="I2709" s="26"/>
      <c r="K2709" s="104"/>
    </row>
    <row r="2710" spans="1:11" ht="12.75" hidden="1">
      <c r="A2710" s="16"/>
      <c r="I2710" s="26"/>
      <c r="K2710" s="104"/>
    </row>
    <row r="2711" spans="1:11" ht="12.75" hidden="1">
      <c r="A2711" s="16"/>
      <c r="I2711" s="26"/>
      <c r="K2711" s="104"/>
    </row>
    <row r="2712" spans="1:11" ht="12.75" hidden="1">
      <c r="A2712" s="16"/>
      <c r="I2712" s="26"/>
      <c r="K2712" s="104"/>
    </row>
    <row r="2713" spans="1:11" ht="12.75" hidden="1">
      <c r="A2713" s="16"/>
      <c r="I2713" s="26"/>
      <c r="K2713" s="104"/>
    </row>
    <row r="2714" spans="1:11" ht="12.75" hidden="1">
      <c r="A2714" s="16"/>
      <c r="I2714" s="26"/>
      <c r="K2714" s="104"/>
    </row>
    <row r="2715" spans="1:11" ht="12.75" hidden="1">
      <c r="A2715" s="16"/>
      <c r="I2715" s="26"/>
      <c r="K2715" s="104"/>
    </row>
    <row r="2716" spans="1:11" ht="12.75" hidden="1">
      <c r="A2716" s="16"/>
      <c r="I2716" s="26"/>
      <c r="K2716" s="104"/>
    </row>
    <row r="2717" spans="1:11" ht="12.75" hidden="1">
      <c r="A2717" s="16"/>
      <c r="I2717" s="26"/>
      <c r="K2717" s="104"/>
    </row>
    <row r="2718" spans="1:11" ht="12.75" hidden="1">
      <c r="A2718" s="16"/>
      <c r="I2718" s="26"/>
      <c r="K2718" s="104"/>
    </row>
    <row r="2719" spans="1:11" ht="12.75" hidden="1">
      <c r="A2719" s="16"/>
      <c r="I2719" s="26"/>
      <c r="K2719" s="104"/>
    </row>
    <row r="2720" spans="1:11" ht="12.75" hidden="1">
      <c r="A2720" s="16"/>
      <c r="I2720" s="26"/>
      <c r="K2720" s="104"/>
    </row>
    <row r="2721" spans="1:11" ht="12.75" hidden="1">
      <c r="A2721" s="16"/>
      <c r="I2721" s="26"/>
      <c r="K2721" s="104"/>
    </row>
    <row r="2722" spans="1:11" ht="12.75" hidden="1">
      <c r="A2722" s="16"/>
      <c r="I2722" s="26"/>
      <c r="K2722" s="104"/>
    </row>
    <row r="2723" spans="1:11" ht="12.75" hidden="1">
      <c r="A2723" s="16"/>
      <c r="I2723" s="26"/>
      <c r="K2723" s="104"/>
    </row>
    <row r="2724" spans="1:11" ht="12.75" hidden="1">
      <c r="A2724" s="16"/>
      <c r="I2724" s="26"/>
      <c r="K2724" s="104"/>
    </row>
    <row r="2725" spans="1:11" ht="12.75" hidden="1">
      <c r="A2725" s="16"/>
      <c r="I2725" s="26"/>
      <c r="K2725" s="104"/>
    </row>
    <row r="2726" spans="1:11" ht="12.75" hidden="1">
      <c r="A2726" s="16"/>
      <c r="I2726" s="26"/>
      <c r="K2726" s="104"/>
    </row>
    <row r="2727" spans="1:11" ht="12.75" hidden="1">
      <c r="A2727" s="16"/>
      <c r="I2727" s="26"/>
      <c r="K2727" s="104"/>
    </row>
    <row r="2728" spans="1:11" ht="12.75" hidden="1">
      <c r="A2728" s="16"/>
      <c r="I2728" s="26"/>
      <c r="K2728" s="104"/>
    </row>
    <row r="2729" spans="1:11" ht="12.75" hidden="1">
      <c r="A2729" s="16"/>
      <c r="I2729" s="26"/>
      <c r="K2729" s="104"/>
    </row>
    <row r="2730" spans="1:11" ht="12.75" hidden="1">
      <c r="A2730" s="16"/>
      <c r="I2730" s="26"/>
      <c r="K2730" s="104"/>
    </row>
    <row r="2731" spans="1:11" ht="12.75" hidden="1">
      <c r="A2731" s="16"/>
      <c r="I2731" s="26"/>
      <c r="K2731" s="104"/>
    </row>
    <row r="2732" spans="1:11" ht="12.75" hidden="1">
      <c r="A2732" s="16"/>
      <c r="I2732" s="26"/>
      <c r="K2732" s="104"/>
    </row>
    <row r="2733" spans="1:11" ht="12.75" hidden="1">
      <c r="A2733" s="16"/>
      <c r="I2733" s="26"/>
      <c r="K2733" s="104"/>
    </row>
    <row r="2734" spans="1:11" ht="12.75" hidden="1">
      <c r="A2734" s="16"/>
      <c r="I2734" s="26"/>
      <c r="K2734" s="104"/>
    </row>
    <row r="2735" spans="1:11" ht="12.75" hidden="1">
      <c r="A2735" s="16"/>
      <c r="I2735" s="26"/>
      <c r="K2735" s="104"/>
    </row>
    <row r="2736" spans="1:11" ht="12.75" hidden="1">
      <c r="A2736" s="16"/>
      <c r="I2736" s="26"/>
      <c r="K2736" s="104"/>
    </row>
    <row r="2737" spans="1:11" ht="12.75" hidden="1">
      <c r="A2737" s="16"/>
      <c r="I2737" s="26"/>
      <c r="K2737" s="104"/>
    </row>
    <row r="2738" spans="1:11" ht="12.75" hidden="1">
      <c r="A2738" s="16"/>
      <c r="I2738" s="26"/>
      <c r="K2738" s="104"/>
    </row>
    <row r="2739" spans="1:11" ht="12.75" hidden="1">
      <c r="A2739" s="16"/>
      <c r="I2739" s="26"/>
      <c r="K2739" s="104"/>
    </row>
    <row r="2740" spans="1:11" ht="12.75" hidden="1">
      <c r="A2740" s="16"/>
      <c r="I2740" s="26"/>
      <c r="K2740" s="104"/>
    </row>
    <row r="2741" spans="1:11" ht="12.75" hidden="1">
      <c r="A2741" s="16"/>
      <c r="I2741" s="26"/>
      <c r="K2741" s="104"/>
    </row>
    <row r="2742" spans="1:11" ht="12.75" hidden="1">
      <c r="A2742" s="16"/>
      <c r="I2742" s="26"/>
      <c r="K2742" s="104"/>
    </row>
    <row r="2743" spans="1:11" ht="12.75" hidden="1">
      <c r="A2743" s="16"/>
      <c r="I2743" s="26"/>
      <c r="K2743" s="104"/>
    </row>
    <row r="2744" spans="1:11" ht="12.75" hidden="1">
      <c r="A2744" s="16"/>
      <c r="I2744" s="26"/>
      <c r="K2744" s="104"/>
    </row>
    <row r="2745" spans="1:11" ht="12.75" hidden="1">
      <c r="A2745" s="16"/>
      <c r="I2745" s="26"/>
      <c r="K2745" s="104"/>
    </row>
    <row r="2746" spans="1:11" ht="12.75" hidden="1">
      <c r="A2746" s="16"/>
      <c r="I2746" s="26"/>
      <c r="K2746" s="104"/>
    </row>
    <row r="2747" spans="1:11" ht="12.75" hidden="1">
      <c r="A2747" s="16"/>
      <c r="I2747" s="26"/>
      <c r="K2747" s="104"/>
    </row>
    <row r="2748" spans="1:11" ht="12.75" hidden="1">
      <c r="A2748" s="16"/>
      <c r="I2748" s="26"/>
      <c r="K2748" s="104"/>
    </row>
    <row r="2749" spans="1:11" ht="12.75" hidden="1">
      <c r="A2749" s="16"/>
      <c r="I2749" s="26"/>
      <c r="K2749" s="104"/>
    </row>
    <row r="2750" spans="1:11" ht="12.75" hidden="1">
      <c r="A2750" s="16"/>
      <c r="I2750" s="26"/>
      <c r="K2750" s="104"/>
    </row>
    <row r="2751" spans="1:11" ht="12.75" hidden="1">
      <c r="A2751" s="16"/>
      <c r="I2751" s="26"/>
      <c r="K2751" s="104"/>
    </row>
    <row r="2752" spans="1:11" ht="12.75" hidden="1">
      <c r="A2752" s="16"/>
      <c r="I2752" s="26"/>
      <c r="K2752" s="104"/>
    </row>
    <row r="2753" spans="1:11" ht="12.75" hidden="1">
      <c r="A2753" s="16"/>
      <c r="I2753" s="26"/>
      <c r="K2753" s="104"/>
    </row>
    <row r="2754" spans="1:11" ht="12.75" hidden="1">
      <c r="A2754" s="16"/>
      <c r="B2754" s="33"/>
      <c r="D2754" s="16"/>
      <c r="G2754" s="35"/>
      <c r="I2754" s="26"/>
      <c r="K2754" s="104"/>
    </row>
    <row r="2755" spans="1:11" ht="12.75" hidden="1">
      <c r="A2755" s="16"/>
      <c r="B2755" s="36"/>
      <c r="C2755" s="37"/>
      <c r="D2755" s="16"/>
      <c r="E2755" s="37"/>
      <c r="G2755" s="35"/>
      <c r="I2755" s="26"/>
      <c r="K2755" s="104"/>
    </row>
    <row r="2756" spans="1:11" ht="12.75" hidden="1">
      <c r="A2756" s="16"/>
      <c r="B2756" s="38"/>
      <c r="C2756" s="16"/>
      <c r="D2756" s="16"/>
      <c r="E2756" s="39"/>
      <c r="G2756" s="40"/>
      <c r="I2756" s="26"/>
      <c r="K2756" s="104"/>
    </row>
    <row r="2757" spans="1:11" ht="12.75" hidden="1">
      <c r="A2757" s="16"/>
      <c r="B2757" s="33"/>
      <c r="C2757" s="16"/>
      <c r="D2757" s="16"/>
      <c r="E2757" s="16"/>
      <c r="G2757" s="34"/>
      <c r="I2757" s="26"/>
      <c r="K2757" s="104"/>
    </row>
    <row r="2758" spans="1:11" s="19" customFormat="1" ht="12.75" hidden="1">
      <c r="A2758" s="16"/>
      <c r="B2758" s="33"/>
      <c r="C2758" s="16"/>
      <c r="D2758" s="16"/>
      <c r="E2758" s="16"/>
      <c r="F2758" s="31"/>
      <c r="G2758" s="34"/>
      <c r="H2758" s="6"/>
      <c r="I2758" s="45"/>
      <c r="K2758" s="104"/>
    </row>
    <row r="2759" spans="1:11" ht="12.75" hidden="1">
      <c r="A2759" s="16"/>
      <c r="C2759" s="16"/>
      <c r="D2759" s="16"/>
      <c r="I2759" s="26"/>
      <c r="K2759" s="104"/>
    </row>
    <row r="2760" spans="1:11" ht="12.75" hidden="1">
      <c r="A2760" s="16"/>
      <c r="I2760" s="26"/>
      <c r="K2760" s="104"/>
    </row>
    <row r="2761" spans="1:11" ht="12.75" hidden="1">
      <c r="A2761" s="16"/>
      <c r="I2761" s="26"/>
      <c r="K2761" s="104"/>
    </row>
    <row r="2762" spans="1:12" ht="12.75" hidden="1">
      <c r="A2762" s="16"/>
      <c r="B2762" s="41"/>
      <c r="C2762" s="42"/>
      <c r="D2762" s="42"/>
      <c r="E2762" s="42"/>
      <c r="G2762" s="43"/>
      <c r="I2762" s="26"/>
      <c r="J2762" s="41"/>
      <c r="K2762" s="104"/>
      <c r="L2762" s="44">
        <v>500</v>
      </c>
    </row>
    <row r="2763" spans="1:11" ht="12.75" hidden="1">
      <c r="A2763" s="16"/>
      <c r="I2763" s="26"/>
      <c r="K2763" s="104"/>
    </row>
    <row r="2764" spans="1:11" ht="12.75" hidden="1">
      <c r="A2764" s="16"/>
      <c r="I2764" s="26"/>
      <c r="K2764" s="104"/>
    </row>
    <row r="2765" spans="1:11" ht="12.75" hidden="1">
      <c r="A2765" s="16"/>
      <c r="I2765" s="26"/>
      <c r="K2765" s="104"/>
    </row>
    <row r="2766" spans="1:11" ht="12.75" hidden="1">
      <c r="A2766" s="16"/>
      <c r="F2766" s="34"/>
      <c r="I2766" s="26"/>
      <c r="K2766" s="104"/>
    </row>
    <row r="2767" spans="1:11" ht="12.75" hidden="1">
      <c r="A2767" s="16"/>
      <c r="F2767" s="34"/>
      <c r="I2767" s="26"/>
      <c r="K2767" s="104"/>
    </row>
    <row r="2768" spans="1:11" ht="12.75" hidden="1">
      <c r="A2768" s="16"/>
      <c r="F2768" s="34"/>
      <c r="I2768" s="26"/>
      <c r="K2768" s="104"/>
    </row>
    <row r="2769" spans="1:11" ht="12.75" hidden="1">
      <c r="A2769" s="16"/>
      <c r="F2769" s="34"/>
      <c r="I2769" s="26"/>
      <c r="K2769" s="104"/>
    </row>
    <row r="2770" spans="1:11" ht="12.75" hidden="1">
      <c r="A2770" s="16"/>
      <c r="F2770" s="34"/>
      <c r="I2770" s="26"/>
      <c r="K2770" s="104"/>
    </row>
    <row r="2771" spans="1:11" ht="12.75" hidden="1">
      <c r="A2771" s="16"/>
      <c r="F2771" s="34"/>
      <c r="I2771" s="26"/>
      <c r="K2771" s="104"/>
    </row>
    <row r="2772" spans="1:11" ht="12.75" hidden="1">
      <c r="A2772" s="16"/>
      <c r="I2772" s="26"/>
      <c r="K2772" s="104"/>
    </row>
    <row r="2773" spans="1:11" ht="12.75" hidden="1">
      <c r="A2773" s="16"/>
      <c r="I2773" s="26"/>
      <c r="K2773" s="104"/>
    </row>
    <row r="2774" spans="1:11" ht="12.75" hidden="1">
      <c r="A2774" s="16"/>
      <c r="I2774" s="26"/>
      <c r="K2774" s="104"/>
    </row>
    <row r="2775" spans="1:11" ht="12.75" hidden="1">
      <c r="A2775" s="16"/>
      <c r="I2775" s="26"/>
      <c r="K2775" s="104"/>
    </row>
    <row r="2776" spans="1:11" ht="12.75" hidden="1">
      <c r="A2776" s="16"/>
      <c r="I2776" s="26"/>
      <c r="K2776" s="104"/>
    </row>
    <row r="2777" spans="1:11" ht="12.75" hidden="1">
      <c r="A2777" s="16"/>
      <c r="I2777" s="26"/>
      <c r="K2777" s="104"/>
    </row>
    <row r="2778" spans="1:11" ht="12.75" hidden="1">
      <c r="A2778" s="16"/>
      <c r="I2778" s="26"/>
      <c r="K2778" s="104"/>
    </row>
    <row r="2779" spans="1:11" ht="12.75" hidden="1">
      <c r="A2779" s="16"/>
      <c r="I2779" s="26"/>
      <c r="K2779" s="104"/>
    </row>
    <row r="2780" spans="1:11" ht="12.75" hidden="1">
      <c r="A2780" s="16"/>
      <c r="I2780" s="26"/>
      <c r="K2780" s="104"/>
    </row>
    <row r="2781" spans="1:11" ht="12.75" hidden="1">
      <c r="A2781" s="16"/>
      <c r="I2781" s="26"/>
      <c r="K2781" s="104"/>
    </row>
    <row r="2782" spans="1:11" ht="12.75" hidden="1">
      <c r="A2782" s="16"/>
      <c r="I2782" s="26"/>
      <c r="K2782" s="104"/>
    </row>
    <row r="2783" spans="1:11" ht="12.75" hidden="1">
      <c r="A2783" s="16"/>
      <c r="I2783" s="26"/>
      <c r="K2783" s="104"/>
    </row>
    <row r="2784" spans="1:11" ht="12.75" hidden="1">
      <c r="A2784" s="16"/>
      <c r="I2784" s="26"/>
      <c r="K2784" s="104"/>
    </row>
    <row r="2785" spans="1:11" ht="12.75" hidden="1">
      <c r="A2785" s="16"/>
      <c r="I2785" s="26"/>
      <c r="K2785" s="104"/>
    </row>
    <row r="2786" spans="1:11" ht="12.75" hidden="1">
      <c r="A2786" s="16"/>
      <c r="I2786" s="26"/>
      <c r="K2786" s="104"/>
    </row>
    <row r="2787" spans="1:11" ht="12.75" hidden="1">
      <c r="A2787" s="16"/>
      <c r="I2787" s="26"/>
      <c r="K2787" s="104"/>
    </row>
    <row r="2788" spans="1:11" ht="12.75" hidden="1">
      <c r="A2788" s="16"/>
      <c r="I2788" s="26"/>
      <c r="K2788" s="104"/>
    </row>
    <row r="2789" spans="1:11" ht="12.75" hidden="1">
      <c r="A2789" s="16"/>
      <c r="I2789" s="26"/>
      <c r="K2789" s="104"/>
    </row>
    <row r="2790" spans="1:11" ht="12.75" hidden="1">
      <c r="A2790" s="16"/>
      <c r="I2790" s="26"/>
      <c r="K2790" s="104"/>
    </row>
    <row r="2791" spans="1:11" ht="12.75" hidden="1">
      <c r="A2791" s="16"/>
      <c r="I2791" s="26"/>
      <c r="K2791" s="104"/>
    </row>
    <row r="2792" spans="1:11" ht="12.75" hidden="1">
      <c r="A2792" s="16"/>
      <c r="I2792" s="26"/>
      <c r="K2792" s="104"/>
    </row>
    <row r="2793" spans="1:11" ht="12.75" hidden="1">
      <c r="A2793" s="16"/>
      <c r="I2793" s="26"/>
      <c r="K2793" s="104"/>
    </row>
    <row r="2794" spans="1:11" ht="12.75" hidden="1">
      <c r="A2794" s="16"/>
      <c r="I2794" s="26"/>
      <c r="K2794" s="104"/>
    </row>
    <row r="2795" spans="1:11" ht="12.75" hidden="1">
      <c r="A2795" s="16"/>
      <c r="I2795" s="26"/>
      <c r="K2795" s="104"/>
    </row>
    <row r="2796" spans="1:11" ht="12.75" hidden="1">
      <c r="A2796" s="16"/>
      <c r="I2796" s="26"/>
      <c r="K2796" s="104"/>
    </row>
    <row r="2797" spans="1:11" ht="12.75" hidden="1">
      <c r="A2797" s="16"/>
      <c r="I2797" s="26"/>
      <c r="K2797" s="104"/>
    </row>
    <row r="2798" spans="1:11" ht="12.75" hidden="1">
      <c r="A2798" s="16"/>
      <c r="I2798" s="26"/>
      <c r="K2798" s="104"/>
    </row>
    <row r="2799" spans="1:11" ht="12.75" hidden="1">
      <c r="A2799" s="16"/>
      <c r="I2799" s="26"/>
      <c r="K2799" s="104"/>
    </row>
    <row r="2800" spans="1:11" ht="12.75" hidden="1">
      <c r="A2800" s="16"/>
      <c r="I2800" s="26"/>
      <c r="K2800" s="104"/>
    </row>
    <row r="2801" spans="1:11" ht="12.75" hidden="1">
      <c r="A2801" s="16"/>
      <c r="I2801" s="26"/>
      <c r="K2801" s="104"/>
    </row>
    <row r="2802" spans="1:11" ht="12.75" hidden="1">
      <c r="A2802" s="16"/>
      <c r="I2802" s="26"/>
      <c r="K2802" s="104"/>
    </row>
    <row r="2803" spans="1:11" ht="12.75" hidden="1">
      <c r="A2803" s="16"/>
      <c r="I2803" s="26"/>
      <c r="K2803" s="104"/>
    </row>
    <row r="2804" spans="1:11" ht="12.75" hidden="1">
      <c r="A2804" s="16"/>
      <c r="I2804" s="26"/>
      <c r="K2804" s="104"/>
    </row>
    <row r="2805" spans="1:11" ht="12.75" hidden="1">
      <c r="A2805" s="16"/>
      <c r="I2805" s="26"/>
      <c r="K2805" s="104"/>
    </row>
    <row r="2806" spans="1:11" ht="12.75" hidden="1">
      <c r="A2806" s="16"/>
      <c r="I2806" s="26"/>
      <c r="K2806" s="104"/>
    </row>
    <row r="2807" spans="1:11" ht="12.75" hidden="1">
      <c r="A2807" s="16"/>
      <c r="I2807" s="26"/>
      <c r="K2807" s="104"/>
    </row>
    <row r="2808" spans="1:11" ht="12.75" hidden="1">
      <c r="A2808" s="16"/>
      <c r="I2808" s="26"/>
      <c r="K2808" s="104"/>
    </row>
    <row r="2809" spans="1:11" ht="12.75" hidden="1">
      <c r="A2809" s="16"/>
      <c r="I2809" s="26"/>
      <c r="K2809" s="104"/>
    </row>
    <row r="2810" spans="1:11" ht="12.75" hidden="1">
      <c r="A2810" s="16"/>
      <c r="I2810" s="26"/>
      <c r="K2810" s="104"/>
    </row>
    <row r="2811" spans="1:11" ht="12.75" hidden="1">
      <c r="A2811" s="16"/>
      <c r="I2811" s="26"/>
      <c r="K2811" s="104"/>
    </row>
    <row r="2812" spans="1:11" ht="12.75" hidden="1">
      <c r="A2812" s="16"/>
      <c r="I2812" s="26"/>
      <c r="K2812" s="104"/>
    </row>
    <row r="2813" spans="1:11" ht="12.75" hidden="1">
      <c r="A2813" s="16"/>
      <c r="I2813" s="26"/>
      <c r="K2813" s="104"/>
    </row>
    <row r="2814" spans="1:11" ht="12.75" hidden="1">
      <c r="A2814" s="16"/>
      <c r="I2814" s="26"/>
      <c r="K2814" s="104"/>
    </row>
    <row r="2815" spans="1:11" ht="12.75" hidden="1">
      <c r="A2815" s="16"/>
      <c r="I2815" s="26"/>
      <c r="K2815" s="104"/>
    </row>
    <row r="2816" spans="1:11" ht="12.75" hidden="1">
      <c r="A2816" s="16"/>
      <c r="I2816" s="26"/>
      <c r="K2816" s="104"/>
    </row>
    <row r="2817" spans="1:11" ht="12.75" hidden="1">
      <c r="A2817" s="16"/>
      <c r="I2817" s="26"/>
      <c r="K2817" s="104"/>
    </row>
    <row r="2818" spans="1:11" ht="12.75" hidden="1">
      <c r="A2818" s="16"/>
      <c r="I2818" s="26"/>
      <c r="K2818" s="104"/>
    </row>
    <row r="2819" spans="1:11" ht="12.75" hidden="1">
      <c r="A2819" s="16"/>
      <c r="I2819" s="26"/>
      <c r="K2819" s="104"/>
    </row>
    <row r="2820" spans="1:11" ht="12.75" hidden="1">
      <c r="A2820" s="16"/>
      <c r="I2820" s="26"/>
      <c r="K2820" s="104"/>
    </row>
    <row r="2821" spans="1:11" ht="12.75" hidden="1">
      <c r="A2821" s="16"/>
      <c r="I2821" s="26"/>
      <c r="K2821" s="104"/>
    </row>
    <row r="2822" spans="1:11" ht="12.75" hidden="1">
      <c r="A2822" s="16"/>
      <c r="I2822" s="26"/>
      <c r="K2822" s="104"/>
    </row>
    <row r="2823" spans="1:11" ht="12.75" hidden="1">
      <c r="A2823" s="16"/>
      <c r="I2823" s="26"/>
      <c r="K2823" s="104"/>
    </row>
    <row r="2824" spans="1:11" ht="12.75" hidden="1">
      <c r="A2824" s="16"/>
      <c r="I2824" s="26"/>
      <c r="K2824" s="104"/>
    </row>
    <row r="2825" spans="1:11" ht="12.75" hidden="1">
      <c r="A2825" s="16"/>
      <c r="I2825" s="26"/>
      <c r="K2825" s="104"/>
    </row>
    <row r="2826" spans="1:11" ht="12.75" hidden="1">
      <c r="A2826" s="16"/>
      <c r="I2826" s="26"/>
      <c r="K2826" s="104"/>
    </row>
    <row r="2827" spans="1:11" ht="12.75" hidden="1">
      <c r="A2827" s="16"/>
      <c r="I2827" s="26"/>
      <c r="K2827" s="104"/>
    </row>
    <row r="2828" spans="1:11" ht="12.75" hidden="1">
      <c r="A2828" s="16"/>
      <c r="I2828" s="26"/>
      <c r="K2828" s="104"/>
    </row>
    <row r="2829" spans="1:11" ht="12.75" hidden="1">
      <c r="A2829" s="16"/>
      <c r="I2829" s="26"/>
      <c r="K2829" s="104"/>
    </row>
    <row r="2830" spans="1:11" ht="12.75" hidden="1">
      <c r="A2830" s="16"/>
      <c r="I2830" s="26"/>
      <c r="K2830" s="104"/>
    </row>
    <row r="2831" spans="1:11" ht="12.75" hidden="1">
      <c r="A2831" s="16"/>
      <c r="I2831" s="26"/>
      <c r="K2831" s="104"/>
    </row>
    <row r="2832" spans="1:11" ht="12.75" hidden="1">
      <c r="A2832" s="16"/>
      <c r="I2832" s="26"/>
      <c r="K2832" s="104"/>
    </row>
    <row r="2833" spans="1:11" ht="12.75" hidden="1">
      <c r="A2833" s="16"/>
      <c r="I2833" s="26"/>
      <c r="K2833" s="104"/>
    </row>
    <row r="2834" spans="1:11" ht="12.75" hidden="1">
      <c r="A2834" s="16"/>
      <c r="I2834" s="26"/>
      <c r="K2834" s="104"/>
    </row>
    <row r="2835" spans="1:11" ht="12.75" hidden="1">
      <c r="A2835" s="16"/>
      <c r="I2835" s="26"/>
      <c r="K2835" s="104"/>
    </row>
    <row r="2836" spans="1:11" ht="12.75" hidden="1">
      <c r="A2836" s="16"/>
      <c r="I2836" s="26"/>
      <c r="K2836" s="104"/>
    </row>
    <row r="2837" spans="1:11" ht="12.75" hidden="1">
      <c r="A2837" s="16"/>
      <c r="I2837" s="26"/>
      <c r="K2837" s="104"/>
    </row>
    <row r="2838" spans="1:11" ht="12.75" hidden="1">
      <c r="A2838" s="16"/>
      <c r="I2838" s="26"/>
      <c r="K2838" s="104"/>
    </row>
    <row r="2839" spans="1:11" ht="12.75" hidden="1">
      <c r="A2839" s="16"/>
      <c r="I2839" s="26"/>
      <c r="K2839" s="104"/>
    </row>
    <row r="2840" spans="1:11" ht="12.75" hidden="1">
      <c r="A2840" s="16"/>
      <c r="I2840" s="26"/>
      <c r="K2840" s="104"/>
    </row>
    <row r="2841" spans="1:11" ht="12.75" hidden="1">
      <c r="A2841" s="16"/>
      <c r="I2841" s="26"/>
      <c r="K2841" s="104"/>
    </row>
    <row r="2842" spans="1:11" ht="12.75" hidden="1">
      <c r="A2842" s="16"/>
      <c r="B2842" s="7"/>
      <c r="I2842" s="26"/>
      <c r="K2842" s="104"/>
    </row>
    <row r="2843" spans="1:11" ht="12.75" hidden="1">
      <c r="A2843" s="16"/>
      <c r="I2843" s="26"/>
      <c r="K2843" s="104"/>
    </row>
    <row r="2844" spans="1:11" ht="12.75" hidden="1">
      <c r="A2844" s="16"/>
      <c r="I2844" s="26"/>
      <c r="K2844" s="104"/>
    </row>
    <row r="2845" spans="1:11" ht="12.75" hidden="1">
      <c r="A2845" s="16"/>
      <c r="I2845" s="26"/>
      <c r="K2845" s="104"/>
    </row>
    <row r="2846" spans="1:11" ht="12.75" hidden="1">
      <c r="A2846" s="16"/>
      <c r="I2846" s="26"/>
      <c r="K2846" s="104"/>
    </row>
    <row r="2847" spans="1:11" ht="12.75" hidden="1">
      <c r="A2847" s="16"/>
      <c r="B2847" s="8"/>
      <c r="I2847" s="26"/>
      <c r="K2847" s="104"/>
    </row>
    <row r="2848" spans="1:11" ht="12.75" hidden="1">
      <c r="A2848" s="16"/>
      <c r="C2848" s="3"/>
      <c r="I2848" s="26"/>
      <c r="K2848" s="104"/>
    </row>
    <row r="2849" spans="1:11" ht="12.75" hidden="1">
      <c r="A2849" s="16"/>
      <c r="I2849" s="26"/>
      <c r="K2849" s="104"/>
    </row>
    <row r="2850" spans="1:11" ht="12.75" hidden="1">
      <c r="A2850" s="16"/>
      <c r="B2850" s="9"/>
      <c r="I2850" s="26"/>
      <c r="K2850" s="104"/>
    </row>
    <row r="2851" spans="1:11" ht="12.75" hidden="1">
      <c r="A2851" s="16"/>
      <c r="I2851" s="26"/>
      <c r="K2851" s="104"/>
    </row>
    <row r="2852" spans="1:11" ht="12.75" hidden="1">
      <c r="A2852" s="16"/>
      <c r="I2852" s="26"/>
      <c r="K2852" s="104"/>
    </row>
    <row r="2853" spans="1:11" ht="12.75" hidden="1">
      <c r="A2853" s="16"/>
      <c r="I2853" s="26"/>
      <c r="K2853" s="104"/>
    </row>
    <row r="2854" spans="1:11" ht="12.75" hidden="1">
      <c r="A2854" s="16"/>
      <c r="I2854" s="26"/>
      <c r="K2854" s="104"/>
    </row>
    <row r="2855" spans="1:11" ht="12.75" hidden="1">
      <c r="A2855" s="16"/>
      <c r="I2855" s="26"/>
      <c r="K2855" s="104"/>
    </row>
    <row r="2856" spans="1:11" ht="12.75" hidden="1">
      <c r="A2856" s="16"/>
      <c r="I2856" s="26"/>
      <c r="K2856" s="104"/>
    </row>
    <row r="2857" spans="1:11" ht="12.75" hidden="1">
      <c r="A2857" s="16"/>
      <c r="I2857" s="26"/>
      <c r="K2857" s="104"/>
    </row>
    <row r="2858" spans="1:11" ht="12.75" hidden="1">
      <c r="A2858" s="16"/>
      <c r="I2858" s="26"/>
      <c r="K2858" s="104"/>
    </row>
    <row r="2859" spans="1:11" ht="12.75" hidden="1">
      <c r="A2859" s="16"/>
      <c r="I2859" s="26"/>
      <c r="K2859" s="104"/>
    </row>
    <row r="2860" spans="1:11" ht="12.75" hidden="1">
      <c r="A2860" s="16"/>
      <c r="I2860" s="26"/>
      <c r="K2860" s="104"/>
    </row>
    <row r="2861" spans="1:11" ht="12.75" hidden="1">
      <c r="A2861" s="16"/>
      <c r="I2861" s="26"/>
      <c r="K2861" s="104"/>
    </row>
    <row r="2862" spans="1:11" ht="12.75" hidden="1">
      <c r="A2862" s="16"/>
      <c r="I2862" s="26"/>
      <c r="K2862" s="104"/>
    </row>
    <row r="2863" spans="1:11" ht="12.75" hidden="1">
      <c r="A2863" s="16"/>
      <c r="I2863" s="26"/>
      <c r="K2863" s="104"/>
    </row>
    <row r="2864" spans="1:11" ht="12.75" hidden="1">
      <c r="A2864" s="16"/>
      <c r="I2864" s="26"/>
      <c r="K2864" s="104"/>
    </row>
    <row r="2865" spans="1:11" ht="12.75" hidden="1">
      <c r="A2865" s="16"/>
      <c r="I2865" s="26"/>
      <c r="K2865" s="104"/>
    </row>
    <row r="2866" spans="1:11" ht="12.75" hidden="1">
      <c r="A2866" s="16"/>
      <c r="I2866" s="26"/>
      <c r="K2866" s="104"/>
    </row>
    <row r="2867" spans="1:11" ht="12.75" hidden="1">
      <c r="A2867" s="16"/>
      <c r="I2867" s="26"/>
      <c r="K2867" s="104"/>
    </row>
    <row r="2868" spans="1:11" ht="12.75" hidden="1">
      <c r="A2868" s="16"/>
      <c r="I2868" s="26"/>
      <c r="K2868" s="104"/>
    </row>
    <row r="2869" spans="1:11" ht="12.75" hidden="1">
      <c r="A2869" s="16"/>
      <c r="B2869" s="10"/>
      <c r="I2869" s="26"/>
      <c r="K2869" s="104"/>
    </row>
    <row r="2870" spans="1:11" ht="12.75" hidden="1">
      <c r="A2870" s="16"/>
      <c r="B2870" s="9"/>
      <c r="I2870" s="26"/>
      <c r="K2870" s="104"/>
    </row>
    <row r="2871" spans="1:11" ht="12.75" hidden="1">
      <c r="A2871" s="16"/>
      <c r="B2871" s="9"/>
      <c r="I2871" s="26"/>
      <c r="K2871" s="104"/>
    </row>
    <row r="2872" spans="1:11" ht="12.75" hidden="1">
      <c r="A2872" s="16"/>
      <c r="I2872" s="26"/>
      <c r="K2872" s="104"/>
    </row>
    <row r="2873" spans="1:11" ht="12.75" hidden="1">
      <c r="A2873" s="16"/>
      <c r="B2873" s="11"/>
      <c r="I2873" s="26"/>
      <c r="K2873" s="104"/>
    </row>
    <row r="2874" spans="1:11" ht="12.75" hidden="1">
      <c r="A2874" s="16"/>
      <c r="B2874" s="11"/>
      <c r="I2874" s="26"/>
      <c r="K2874" s="104"/>
    </row>
    <row r="2875" spans="1:11" ht="12.75" hidden="1">
      <c r="A2875" s="16"/>
      <c r="B2875" s="11"/>
      <c r="I2875" s="26"/>
      <c r="K2875" s="104"/>
    </row>
    <row r="2876" spans="1:11" ht="12.75" hidden="1">
      <c r="A2876" s="16"/>
      <c r="B2876" s="11"/>
      <c r="I2876" s="26"/>
      <c r="K2876" s="104"/>
    </row>
    <row r="2877" spans="1:11" ht="12.75" hidden="1">
      <c r="A2877" s="16"/>
      <c r="B2877" s="11"/>
      <c r="I2877" s="26"/>
      <c r="K2877" s="104"/>
    </row>
    <row r="2878" spans="1:11" ht="12.75" hidden="1">
      <c r="A2878" s="16"/>
      <c r="B2878" s="11"/>
      <c r="I2878" s="26"/>
      <c r="K2878" s="104"/>
    </row>
    <row r="2879" spans="1:11" ht="12.75" hidden="1">
      <c r="A2879" s="16"/>
      <c r="B2879" s="11"/>
      <c r="I2879" s="26"/>
      <c r="K2879" s="104"/>
    </row>
    <row r="2880" spans="1:11" ht="12.75" hidden="1">
      <c r="A2880" s="16"/>
      <c r="B2880" s="11"/>
      <c r="I2880" s="26"/>
      <c r="K2880" s="104"/>
    </row>
    <row r="2881" spans="1:11" ht="12.75" hidden="1">
      <c r="A2881" s="16"/>
      <c r="B2881" s="11"/>
      <c r="I2881" s="26"/>
      <c r="K2881" s="104"/>
    </row>
    <row r="2882" spans="1:11" ht="12.75" hidden="1">
      <c r="A2882" s="16"/>
      <c r="B2882" s="11"/>
      <c r="I2882" s="26"/>
      <c r="K2882" s="104"/>
    </row>
    <row r="2883" spans="1:11" ht="12.75" hidden="1">
      <c r="A2883" s="16"/>
      <c r="B2883" s="11"/>
      <c r="I2883" s="26"/>
      <c r="K2883" s="104"/>
    </row>
    <row r="2884" spans="1:11" ht="12.75" hidden="1">
      <c r="A2884" s="16"/>
      <c r="B2884" s="11"/>
      <c r="I2884" s="26"/>
      <c r="K2884" s="104"/>
    </row>
    <row r="2885" spans="1:11" ht="12.75" hidden="1">
      <c r="A2885" s="16"/>
      <c r="I2885" s="26"/>
      <c r="K2885" s="104"/>
    </row>
    <row r="2886" spans="1:11" ht="12.75" hidden="1">
      <c r="A2886" s="16"/>
      <c r="I2886" s="26"/>
      <c r="K2886" s="104"/>
    </row>
    <row r="2887" spans="1:11" ht="12.75" hidden="1">
      <c r="A2887" s="16"/>
      <c r="I2887" s="26"/>
      <c r="K2887" s="104"/>
    </row>
    <row r="2888" spans="1:11" ht="12.75" hidden="1">
      <c r="A2888" s="16"/>
      <c r="I2888" s="26"/>
      <c r="K2888" s="104"/>
    </row>
    <row r="2889" spans="1:11" ht="12.75" hidden="1">
      <c r="A2889" s="16"/>
      <c r="I2889" s="26"/>
      <c r="K2889" s="104"/>
    </row>
    <row r="2890" spans="1:11" ht="12.75" hidden="1">
      <c r="A2890" s="16"/>
      <c r="I2890" s="26"/>
      <c r="K2890" s="104"/>
    </row>
    <row r="2891" spans="1:11" ht="12.75" hidden="1">
      <c r="A2891" s="16"/>
      <c r="I2891" s="26"/>
      <c r="K2891" s="104"/>
    </row>
    <row r="2892" spans="1:11" ht="12.75" hidden="1">
      <c r="A2892" s="16"/>
      <c r="I2892" s="26"/>
      <c r="K2892" s="104"/>
    </row>
    <row r="2893" spans="1:11" ht="12.75" hidden="1">
      <c r="A2893" s="16"/>
      <c r="I2893" s="26"/>
      <c r="K2893" s="104"/>
    </row>
    <row r="2894" spans="1:11" ht="12.75" hidden="1">
      <c r="A2894" s="16"/>
      <c r="I2894" s="26"/>
      <c r="K2894" s="104"/>
    </row>
    <row r="2895" spans="1:11" ht="12.75" hidden="1">
      <c r="A2895" s="16"/>
      <c r="I2895" s="26"/>
      <c r="K2895" s="104"/>
    </row>
    <row r="2896" spans="1:11" ht="12.75" hidden="1">
      <c r="A2896" s="16"/>
      <c r="I2896" s="26"/>
      <c r="K2896" s="104"/>
    </row>
    <row r="2897" spans="1:11" ht="12.75" hidden="1">
      <c r="A2897" s="16"/>
      <c r="I2897" s="26"/>
      <c r="K2897" s="104"/>
    </row>
    <row r="2898" spans="1:11" ht="12.75" hidden="1">
      <c r="A2898" s="16"/>
      <c r="I2898" s="26"/>
      <c r="K2898" s="104"/>
    </row>
    <row r="2899" spans="1:11" ht="12.75" hidden="1">
      <c r="A2899" s="16"/>
      <c r="I2899" s="26"/>
      <c r="K2899" s="104"/>
    </row>
    <row r="2900" spans="1:11" ht="12.75" hidden="1">
      <c r="A2900" s="16"/>
      <c r="I2900" s="26"/>
      <c r="K2900" s="104"/>
    </row>
    <row r="2901" spans="1:11" ht="12.75" hidden="1">
      <c r="A2901" s="16"/>
      <c r="I2901" s="26"/>
      <c r="K2901" s="104"/>
    </row>
    <row r="2902" spans="1:11" ht="12.75" hidden="1">
      <c r="A2902" s="16"/>
      <c r="I2902" s="26"/>
      <c r="K2902" s="104"/>
    </row>
    <row r="2903" spans="1:11" ht="12.75" hidden="1">
      <c r="A2903" s="16"/>
      <c r="I2903" s="26"/>
      <c r="K2903" s="104"/>
    </row>
    <row r="2904" spans="1:11" ht="12.75" hidden="1">
      <c r="A2904" s="16"/>
      <c r="I2904" s="26"/>
      <c r="K2904" s="104"/>
    </row>
    <row r="2905" spans="1:11" ht="12.75" hidden="1">
      <c r="A2905" s="16"/>
      <c r="I2905" s="26"/>
      <c r="K2905" s="104"/>
    </row>
    <row r="2906" spans="1:11" ht="12.75" hidden="1">
      <c r="A2906" s="16"/>
      <c r="I2906" s="26"/>
      <c r="K2906" s="104"/>
    </row>
    <row r="2907" spans="1:11" ht="12.75" hidden="1">
      <c r="A2907" s="16"/>
      <c r="I2907" s="26"/>
      <c r="K2907" s="104"/>
    </row>
    <row r="2908" spans="1:11" ht="12.75" hidden="1">
      <c r="A2908" s="16"/>
      <c r="I2908" s="26"/>
      <c r="K2908" s="104"/>
    </row>
    <row r="2909" spans="1:11" ht="12.75" hidden="1">
      <c r="A2909" s="16"/>
      <c r="I2909" s="26"/>
      <c r="K2909" s="104"/>
    </row>
    <row r="2910" spans="1:11" ht="12.75" hidden="1">
      <c r="A2910" s="16"/>
      <c r="I2910" s="26"/>
      <c r="K2910" s="104"/>
    </row>
    <row r="2911" spans="1:11" ht="12.75" hidden="1">
      <c r="A2911" s="16"/>
      <c r="I2911" s="26"/>
      <c r="K2911" s="104"/>
    </row>
    <row r="2912" spans="1:11" ht="12.75" hidden="1">
      <c r="A2912" s="16"/>
      <c r="I2912" s="26"/>
      <c r="K2912" s="104"/>
    </row>
    <row r="2913" spans="1:11" ht="12.75" hidden="1">
      <c r="A2913" s="16"/>
      <c r="I2913" s="26"/>
      <c r="K2913" s="104"/>
    </row>
    <row r="2914" spans="1:11" ht="12.75" hidden="1">
      <c r="A2914" s="16"/>
      <c r="I2914" s="26"/>
      <c r="K2914" s="104"/>
    </row>
    <row r="2915" spans="1:11" ht="12.75" hidden="1">
      <c r="A2915" s="16"/>
      <c r="I2915" s="26"/>
      <c r="K2915" s="104"/>
    </row>
    <row r="2916" spans="1:11" ht="12.75" hidden="1">
      <c r="A2916" s="16"/>
      <c r="I2916" s="26"/>
      <c r="K2916" s="104"/>
    </row>
    <row r="2917" spans="1:11" ht="12.75" hidden="1">
      <c r="A2917" s="16"/>
      <c r="I2917" s="26"/>
      <c r="K2917" s="104"/>
    </row>
    <row r="2918" spans="1:11" ht="12.75" hidden="1">
      <c r="A2918" s="16"/>
      <c r="I2918" s="26"/>
      <c r="K2918" s="104"/>
    </row>
    <row r="2919" spans="1:11" ht="12.75" hidden="1">
      <c r="A2919" s="16"/>
      <c r="I2919" s="26"/>
      <c r="K2919" s="104"/>
    </row>
    <row r="2920" spans="1:11" ht="12.75" hidden="1">
      <c r="A2920" s="16"/>
      <c r="I2920" s="26"/>
      <c r="K2920" s="104"/>
    </row>
    <row r="2921" spans="1:11" ht="12.75" hidden="1">
      <c r="A2921" s="16"/>
      <c r="I2921" s="26"/>
      <c r="K2921" s="104"/>
    </row>
    <row r="2922" spans="1:11" ht="12.75" hidden="1">
      <c r="A2922" s="16"/>
      <c r="I2922" s="26"/>
      <c r="K2922" s="104"/>
    </row>
    <row r="2923" spans="1:11" ht="12.75" hidden="1">
      <c r="A2923" s="16"/>
      <c r="I2923" s="26"/>
      <c r="K2923" s="104"/>
    </row>
    <row r="2924" spans="1:11" ht="12.75" hidden="1">
      <c r="A2924" s="16"/>
      <c r="I2924" s="26"/>
      <c r="K2924" s="104"/>
    </row>
    <row r="2925" spans="1:11" ht="12.75" hidden="1">
      <c r="A2925" s="16"/>
      <c r="I2925" s="26"/>
      <c r="K2925" s="104"/>
    </row>
    <row r="2926" spans="1:11" ht="12.75" hidden="1">
      <c r="A2926" s="16"/>
      <c r="I2926" s="26"/>
      <c r="K2926" s="104"/>
    </row>
    <row r="2927" spans="1:11" ht="12.75" hidden="1">
      <c r="A2927" s="16"/>
      <c r="I2927" s="26"/>
      <c r="K2927" s="104"/>
    </row>
    <row r="2928" spans="1:11" ht="12.75" hidden="1">
      <c r="A2928" s="16"/>
      <c r="I2928" s="26"/>
      <c r="K2928" s="104"/>
    </row>
    <row r="2929" spans="1:11" ht="12.75" hidden="1">
      <c r="A2929" s="16"/>
      <c r="I2929" s="26"/>
      <c r="K2929" s="104"/>
    </row>
    <row r="2930" spans="1:11" ht="12.75" hidden="1">
      <c r="A2930" s="16"/>
      <c r="I2930" s="26"/>
      <c r="K2930" s="104"/>
    </row>
    <row r="2931" spans="1:11" ht="12.75" hidden="1">
      <c r="A2931" s="16"/>
      <c r="I2931" s="26"/>
      <c r="K2931" s="104"/>
    </row>
    <row r="2932" spans="1:11" ht="12.75" hidden="1">
      <c r="A2932" s="16"/>
      <c r="I2932" s="26"/>
      <c r="K2932" s="104"/>
    </row>
    <row r="2933" spans="1:11" ht="12.75" hidden="1">
      <c r="A2933" s="16"/>
      <c r="I2933" s="26"/>
      <c r="K2933" s="104"/>
    </row>
    <row r="2934" spans="1:11" ht="12.75" hidden="1">
      <c r="A2934" s="16"/>
      <c r="I2934" s="26"/>
      <c r="K2934" s="104"/>
    </row>
    <row r="2935" spans="1:11" ht="12.75" hidden="1">
      <c r="A2935" s="16"/>
      <c r="I2935" s="26"/>
      <c r="K2935" s="104"/>
    </row>
    <row r="2936" spans="1:11" ht="12.75" hidden="1">
      <c r="A2936" s="16"/>
      <c r="I2936" s="26"/>
      <c r="K2936" s="104"/>
    </row>
    <row r="2937" spans="1:11" ht="12.75" hidden="1">
      <c r="A2937" s="16"/>
      <c r="I2937" s="26"/>
      <c r="K2937" s="104"/>
    </row>
    <row r="2938" spans="1:11" ht="12.75" hidden="1">
      <c r="A2938" s="16"/>
      <c r="I2938" s="26"/>
      <c r="K2938" s="104"/>
    </row>
    <row r="2939" spans="1:11" ht="12.75" hidden="1">
      <c r="A2939" s="16"/>
      <c r="I2939" s="26"/>
      <c r="K2939" s="104"/>
    </row>
    <row r="2940" spans="1:11" ht="12.75" hidden="1">
      <c r="A2940" s="16"/>
      <c r="I2940" s="26"/>
      <c r="K2940" s="104"/>
    </row>
    <row r="2941" spans="1:11" ht="12.75" hidden="1">
      <c r="A2941" s="16"/>
      <c r="I2941" s="26"/>
      <c r="K2941" s="104"/>
    </row>
    <row r="2942" spans="1:11" ht="12.75" hidden="1">
      <c r="A2942" s="16"/>
      <c r="I2942" s="26"/>
      <c r="K2942" s="104"/>
    </row>
    <row r="2943" spans="1:11" ht="12.75" hidden="1">
      <c r="A2943" s="16"/>
      <c r="I2943" s="26"/>
      <c r="K2943" s="104"/>
    </row>
    <row r="2944" spans="1:11" ht="12.75" hidden="1">
      <c r="A2944" s="16"/>
      <c r="I2944" s="26"/>
      <c r="K2944" s="104"/>
    </row>
    <row r="2945" spans="1:11" ht="12.75" hidden="1">
      <c r="A2945" s="16"/>
      <c r="I2945" s="26"/>
      <c r="K2945" s="104"/>
    </row>
    <row r="2946" spans="1:11" ht="12.75" hidden="1">
      <c r="A2946" s="16"/>
      <c r="I2946" s="26"/>
      <c r="K2946" s="104"/>
    </row>
    <row r="2947" spans="1:11" ht="12.75" hidden="1">
      <c r="A2947" s="16"/>
      <c r="B2947" s="10"/>
      <c r="I2947" s="26"/>
      <c r="K2947" s="104"/>
    </row>
    <row r="2948" spans="1:11" ht="12.75" hidden="1">
      <c r="A2948" s="16"/>
      <c r="B2948" s="9"/>
      <c r="I2948" s="26"/>
      <c r="K2948" s="104"/>
    </row>
    <row r="2949" spans="1:11" ht="12.75" hidden="1">
      <c r="A2949" s="16"/>
      <c r="B2949" s="9"/>
      <c r="I2949" s="26"/>
      <c r="K2949" s="104"/>
    </row>
    <row r="2950" spans="1:11" ht="12.75" hidden="1">
      <c r="A2950" s="16"/>
      <c r="I2950" s="26"/>
      <c r="K2950" s="104"/>
    </row>
    <row r="2951" spans="1:11" ht="12.75" hidden="1">
      <c r="A2951" s="16"/>
      <c r="B2951" s="11"/>
      <c r="I2951" s="26"/>
      <c r="K2951" s="104"/>
    </row>
    <row r="2952" spans="1:11" ht="12.75" hidden="1">
      <c r="A2952" s="16"/>
      <c r="B2952" s="11"/>
      <c r="I2952" s="26"/>
      <c r="K2952" s="104"/>
    </row>
    <row r="2953" spans="1:11" ht="12.75" hidden="1">
      <c r="A2953" s="16"/>
      <c r="B2953" s="11"/>
      <c r="I2953" s="26"/>
      <c r="K2953" s="104"/>
    </row>
    <row r="2954" spans="1:11" ht="12.75" hidden="1">
      <c r="A2954" s="16"/>
      <c r="B2954" s="11"/>
      <c r="I2954" s="26"/>
      <c r="K2954" s="104"/>
    </row>
    <row r="2955" spans="1:11" ht="12.75" hidden="1">
      <c r="A2955" s="16"/>
      <c r="B2955" s="11"/>
      <c r="I2955" s="26"/>
      <c r="K2955" s="104"/>
    </row>
    <row r="2956" spans="1:11" ht="12.75" hidden="1">
      <c r="A2956" s="16"/>
      <c r="B2956" s="11"/>
      <c r="I2956" s="26"/>
      <c r="K2956" s="104"/>
    </row>
    <row r="2957" spans="1:11" ht="12.75" hidden="1">
      <c r="A2957" s="16"/>
      <c r="B2957" s="11"/>
      <c r="I2957" s="26"/>
      <c r="K2957" s="104"/>
    </row>
    <row r="2958" spans="1:11" ht="12.75" hidden="1">
      <c r="A2958" s="16"/>
      <c r="B2958" s="11"/>
      <c r="I2958" s="26"/>
      <c r="K2958" s="104"/>
    </row>
    <row r="2959" spans="1:11" ht="12.75" hidden="1">
      <c r="A2959" s="16"/>
      <c r="B2959" s="11"/>
      <c r="I2959" s="26"/>
      <c r="K2959" s="104"/>
    </row>
    <row r="2960" spans="1:11" ht="12.75" hidden="1">
      <c r="A2960" s="16"/>
      <c r="B2960" s="11"/>
      <c r="I2960" s="26"/>
      <c r="K2960" s="104"/>
    </row>
    <row r="2961" spans="1:11" ht="12.75" hidden="1">
      <c r="A2961" s="16"/>
      <c r="B2961" s="11"/>
      <c r="I2961" s="26"/>
      <c r="K2961" s="104"/>
    </row>
    <row r="2962" spans="1:11" ht="12.75" hidden="1">
      <c r="A2962" s="16"/>
      <c r="B2962" s="11"/>
      <c r="I2962" s="26"/>
      <c r="K2962" s="104"/>
    </row>
    <row r="2963" spans="1:11" ht="12.75" hidden="1">
      <c r="A2963" s="16"/>
      <c r="B2963" s="11"/>
      <c r="I2963" s="26"/>
      <c r="K2963" s="104"/>
    </row>
    <row r="2964" spans="1:11" ht="12.75" hidden="1">
      <c r="A2964" s="16"/>
      <c r="B2964" s="11"/>
      <c r="I2964" s="26"/>
      <c r="K2964" s="104"/>
    </row>
    <row r="2965" spans="1:11" ht="12.75" hidden="1">
      <c r="A2965" s="16"/>
      <c r="B2965" s="11"/>
      <c r="I2965" s="26"/>
      <c r="K2965" s="104"/>
    </row>
    <row r="2966" spans="1:11" ht="12.75" hidden="1">
      <c r="A2966" s="16"/>
      <c r="B2966" s="11"/>
      <c r="I2966" s="26"/>
      <c r="K2966" s="104"/>
    </row>
    <row r="2967" spans="1:11" ht="12.75" hidden="1">
      <c r="A2967" s="16"/>
      <c r="B2967" s="11"/>
      <c r="I2967" s="26"/>
      <c r="K2967" s="104"/>
    </row>
    <row r="2968" spans="1:11" ht="12.75" hidden="1">
      <c r="A2968" s="16"/>
      <c r="B2968" s="11"/>
      <c r="I2968" s="26"/>
      <c r="K2968" s="104"/>
    </row>
    <row r="2969" spans="1:11" ht="12.75" hidden="1">
      <c r="A2969" s="16"/>
      <c r="I2969" s="26"/>
      <c r="K2969" s="104"/>
    </row>
    <row r="2970" spans="1:11" ht="12.75" hidden="1">
      <c r="A2970" s="16"/>
      <c r="B2970" s="9"/>
      <c r="I2970" s="26"/>
      <c r="K2970" s="104"/>
    </row>
    <row r="2971" spans="1:11" ht="12.75" hidden="1">
      <c r="A2971" s="16"/>
      <c r="I2971" s="26"/>
      <c r="K2971" s="104"/>
    </row>
    <row r="2972" spans="1:11" ht="12.75" hidden="1">
      <c r="A2972" s="16"/>
      <c r="I2972" s="26"/>
      <c r="K2972" s="104"/>
    </row>
    <row r="2973" spans="1:11" ht="12.75" hidden="1">
      <c r="A2973" s="16"/>
      <c r="I2973" s="26"/>
      <c r="K2973" s="104"/>
    </row>
    <row r="2974" spans="1:11" ht="12.75" hidden="1">
      <c r="A2974" s="16"/>
      <c r="I2974" s="26"/>
      <c r="K2974" s="104"/>
    </row>
    <row r="2975" spans="1:11" ht="12.75" hidden="1">
      <c r="A2975" s="16"/>
      <c r="I2975" s="26"/>
      <c r="K2975" s="104"/>
    </row>
    <row r="2976" spans="1:11" ht="12.75" hidden="1">
      <c r="A2976" s="16"/>
      <c r="I2976" s="26"/>
      <c r="K2976" s="104"/>
    </row>
    <row r="2977" spans="1:11" ht="12.75" hidden="1">
      <c r="A2977" s="16"/>
      <c r="I2977" s="26"/>
      <c r="K2977" s="104"/>
    </row>
    <row r="2978" spans="1:11" ht="12.75" hidden="1">
      <c r="A2978" s="16"/>
      <c r="I2978" s="26"/>
      <c r="K2978" s="104"/>
    </row>
    <row r="2979" spans="1:11" ht="12.75" hidden="1">
      <c r="A2979" s="16"/>
      <c r="I2979" s="26"/>
      <c r="K2979" s="104"/>
    </row>
    <row r="2980" spans="1:11" ht="12.75" hidden="1">
      <c r="A2980" s="16"/>
      <c r="I2980" s="26"/>
      <c r="K2980" s="104"/>
    </row>
    <row r="2981" spans="1:11" ht="12.75" hidden="1">
      <c r="A2981" s="16"/>
      <c r="I2981" s="26"/>
      <c r="K2981" s="104"/>
    </row>
    <row r="2982" spans="1:11" ht="12.75" hidden="1">
      <c r="A2982" s="16"/>
      <c r="I2982" s="26"/>
      <c r="K2982" s="104"/>
    </row>
    <row r="2983" spans="1:11" ht="12.75" hidden="1">
      <c r="A2983" s="16"/>
      <c r="I2983" s="26"/>
      <c r="K2983" s="104"/>
    </row>
    <row r="2984" spans="1:11" ht="12.75" hidden="1">
      <c r="A2984" s="16"/>
      <c r="I2984" s="26"/>
      <c r="K2984" s="104"/>
    </row>
    <row r="2985" spans="1:11" ht="12.75" hidden="1">
      <c r="A2985" s="16"/>
      <c r="I2985" s="26"/>
      <c r="K2985" s="104"/>
    </row>
    <row r="2986" spans="1:11" ht="12.75" hidden="1">
      <c r="A2986" s="16"/>
      <c r="I2986" s="26"/>
      <c r="K2986" s="104"/>
    </row>
    <row r="2987" spans="1:11" ht="12.75" hidden="1">
      <c r="A2987" s="16"/>
      <c r="I2987" s="26"/>
      <c r="K2987" s="104"/>
    </row>
    <row r="2988" spans="1:11" ht="12.75" hidden="1">
      <c r="A2988" s="16"/>
      <c r="I2988" s="26"/>
      <c r="K2988" s="104"/>
    </row>
    <row r="2989" spans="1:11" ht="12.75" hidden="1">
      <c r="A2989" s="16"/>
      <c r="I2989" s="26"/>
      <c r="K2989" s="104"/>
    </row>
    <row r="2990" spans="1:11" ht="12.75" hidden="1">
      <c r="A2990" s="16"/>
      <c r="I2990" s="26"/>
      <c r="K2990" s="104"/>
    </row>
    <row r="2991" spans="1:11" ht="12.75" hidden="1">
      <c r="A2991" s="16"/>
      <c r="I2991" s="26"/>
      <c r="K2991" s="104"/>
    </row>
    <row r="2992" spans="1:11" ht="12.75" hidden="1">
      <c r="A2992" s="16"/>
      <c r="I2992" s="26"/>
      <c r="K2992" s="104"/>
    </row>
    <row r="2993" spans="1:11" ht="12.75" hidden="1">
      <c r="A2993" s="16"/>
      <c r="I2993" s="26"/>
      <c r="K2993" s="104"/>
    </row>
    <row r="2994" spans="1:11" ht="12.75" hidden="1">
      <c r="A2994" s="16"/>
      <c r="I2994" s="26"/>
      <c r="K2994" s="104"/>
    </row>
    <row r="2995" spans="1:11" ht="12.75" hidden="1">
      <c r="A2995" s="16"/>
      <c r="I2995" s="26"/>
      <c r="K2995" s="104"/>
    </row>
    <row r="2996" spans="1:11" ht="12.75" hidden="1">
      <c r="A2996" s="16"/>
      <c r="I2996" s="26"/>
      <c r="K2996" s="104"/>
    </row>
    <row r="2997" spans="1:11" ht="12.75" hidden="1">
      <c r="A2997" s="16"/>
      <c r="I2997" s="26"/>
      <c r="K2997" s="104"/>
    </row>
    <row r="2998" spans="1:11" ht="12.75" hidden="1">
      <c r="A2998" s="16"/>
      <c r="I2998" s="26"/>
      <c r="K2998" s="104"/>
    </row>
    <row r="2999" spans="1:11" ht="12.75" hidden="1">
      <c r="A2999" s="16"/>
      <c r="I2999" s="26"/>
      <c r="K2999" s="104"/>
    </row>
    <row r="3000" spans="1:11" ht="12.75" hidden="1">
      <c r="A3000" s="16"/>
      <c r="I3000" s="26"/>
      <c r="K3000" s="104"/>
    </row>
    <row r="3001" spans="1:11" ht="12.75" hidden="1">
      <c r="A3001" s="16"/>
      <c r="I3001" s="26"/>
      <c r="K3001" s="104"/>
    </row>
    <row r="3002" spans="1:11" ht="12.75" hidden="1">
      <c r="A3002" s="16"/>
      <c r="I3002" s="26"/>
      <c r="K3002" s="104"/>
    </row>
    <row r="3003" spans="1:11" ht="12.75" hidden="1">
      <c r="A3003" s="16"/>
      <c r="I3003" s="26"/>
      <c r="K3003" s="104"/>
    </row>
    <row r="3004" spans="1:11" ht="12.75" hidden="1">
      <c r="A3004" s="16"/>
      <c r="I3004" s="26"/>
      <c r="K3004" s="104"/>
    </row>
    <row r="3005" spans="1:11" ht="12.75" hidden="1">
      <c r="A3005" s="16"/>
      <c r="I3005" s="26"/>
      <c r="K3005" s="104"/>
    </row>
    <row r="3006" spans="1:11" ht="12.75" hidden="1">
      <c r="A3006" s="16"/>
      <c r="I3006" s="26"/>
      <c r="K3006" s="104"/>
    </row>
    <row r="3007" spans="1:11" ht="12.75" hidden="1">
      <c r="A3007" s="16"/>
      <c r="I3007" s="26"/>
      <c r="K3007" s="104"/>
    </row>
    <row r="3008" spans="1:11" ht="12.75" hidden="1">
      <c r="A3008" s="16"/>
      <c r="I3008" s="26"/>
      <c r="K3008" s="104"/>
    </row>
    <row r="3009" spans="1:11" ht="12.75" hidden="1">
      <c r="A3009" s="16"/>
      <c r="I3009" s="26"/>
      <c r="K3009" s="104"/>
    </row>
    <row r="3010" spans="1:11" ht="12.75" hidden="1">
      <c r="A3010" s="16"/>
      <c r="I3010" s="26"/>
      <c r="K3010" s="104"/>
    </row>
    <row r="3011" spans="1:11" ht="12.75" hidden="1">
      <c r="A3011" s="16"/>
      <c r="I3011" s="26"/>
      <c r="K3011" s="104"/>
    </row>
    <row r="3012" spans="1:11" ht="12.75" hidden="1">
      <c r="A3012" s="16"/>
      <c r="I3012" s="26"/>
      <c r="K3012" s="104"/>
    </row>
    <row r="3013" spans="1:11" ht="12.75" hidden="1">
      <c r="A3013" s="16"/>
      <c r="I3013" s="26"/>
      <c r="K3013" s="104"/>
    </row>
    <row r="3014" spans="1:11" ht="12.75" hidden="1">
      <c r="A3014" s="16"/>
      <c r="I3014" s="26"/>
      <c r="K3014" s="104"/>
    </row>
    <row r="3015" spans="1:11" ht="12.75" hidden="1">
      <c r="A3015" s="16"/>
      <c r="I3015" s="26"/>
      <c r="K3015" s="104"/>
    </row>
    <row r="3016" spans="1:11" ht="12.75" hidden="1">
      <c r="A3016" s="16"/>
      <c r="I3016" s="26"/>
      <c r="K3016" s="104"/>
    </row>
    <row r="3017" spans="1:11" ht="12.75" hidden="1">
      <c r="A3017" s="16"/>
      <c r="I3017" s="26"/>
      <c r="K3017" s="104"/>
    </row>
    <row r="3018" spans="1:11" ht="12.75" hidden="1">
      <c r="A3018" s="16"/>
      <c r="I3018" s="26"/>
      <c r="K3018" s="104"/>
    </row>
    <row r="3019" spans="1:11" ht="12.75" hidden="1">
      <c r="A3019" s="16"/>
      <c r="I3019" s="26"/>
      <c r="K3019" s="104"/>
    </row>
    <row r="3020" spans="1:11" ht="12.75" hidden="1">
      <c r="A3020" s="16"/>
      <c r="I3020" s="26"/>
      <c r="K3020" s="104"/>
    </row>
    <row r="3021" spans="1:11" ht="12.75" hidden="1">
      <c r="A3021" s="16"/>
      <c r="I3021" s="26"/>
      <c r="K3021" s="104"/>
    </row>
    <row r="3022" spans="1:11" ht="12.75" hidden="1">
      <c r="A3022" s="16"/>
      <c r="I3022" s="26"/>
      <c r="K3022" s="104"/>
    </row>
    <row r="3023" spans="1:11" ht="12.75" hidden="1">
      <c r="A3023" s="16"/>
      <c r="I3023" s="26"/>
      <c r="K3023" s="104"/>
    </row>
    <row r="3024" spans="1:11" ht="12.75" hidden="1">
      <c r="A3024" s="16"/>
      <c r="I3024" s="26"/>
      <c r="K3024" s="104"/>
    </row>
    <row r="3025" spans="1:11" ht="12.75" hidden="1">
      <c r="A3025" s="16"/>
      <c r="I3025" s="26"/>
      <c r="K3025" s="104"/>
    </row>
    <row r="3026" spans="1:11" ht="12.75" hidden="1">
      <c r="A3026" s="16"/>
      <c r="I3026" s="26"/>
      <c r="K3026" s="104"/>
    </row>
    <row r="3027" spans="1:11" ht="12.75" hidden="1">
      <c r="A3027" s="16"/>
      <c r="I3027" s="26"/>
      <c r="K3027" s="104"/>
    </row>
    <row r="3028" spans="1:11" ht="12.75" hidden="1">
      <c r="A3028" s="16"/>
      <c r="I3028" s="26"/>
      <c r="K3028" s="104"/>
    </row>
    <row r="3029" spans="1:11" ht="12.75" hidden="1">
      <c r="A3029" s="16"/>
      <c r="I3029" s="26"/>
      <c r="K3029" s="104"/>
    </row>
    <row r="3030" spans="1:11" ht="12.75" hidden="1">
      <c r="A3030" s="16"/>
      <c r="I3030" s="26"/>
      <c r="K3030" s="104"/>
    </row>
    <row r="3031" spans="1:11" ht="12.75" hidden="1">
      <c r="A3031" s="16"/>
      <c r="I3031" s="26"/>
      <c r="K3031" s="104"/>
    </row>
    <row r="3032" spans="1:11" ht="12.75" hidden="1">
      <c r="A3032" s="16"/>
      <c r="I3032" s="26"/>
      <c r="K3032" s="104"/>
    </row>
    <row r="3033" spans="1:11" ht="12.75" hidden="1">
      <c r="A3033" s="16"/>
      <c r="I3033" s="26"/>
      <c r="K3033" s="104"/>
    </row>
    <row r="3034" spans="1:11" ht="12.75" hidden="1">
      <c r="A3034" s="16"/>
      <c r="I3034" s="26"/>
      <c r="K3034" s="104"/>
    </row>
    <row r="3035" spans="1:11" ht="12.75" hidden="1">
      <c r="A3035" s="16"/>
      <c r="I3035" s="26"/>
      <c r="K3035" s="104"/>
    </row>
    <row r="3036" spans="1:11" ht="12.75" hidden="1">
      <c r="A3036" s="16"/>
      <c r="I3036" s="26"/>
      <c r="K3036" s="104"/>
    </row>
    <row r="3037" spans="1:11" ht="12.75" hidden="1">
      <c r="A3037" s="16"/>
      <c r="I3037" s="26"/>
      <c r="K3037" s="104"/>
    </row>
    <row r="3038" spans="1:11" ht="12.75" hidden="1">
      <c r="A3038" s="16"/>
      <c r="I3038" s="26"/>
      <c r="K3038" s="104"/>
    </row>
    <row r="3039" spans="1:11" ht="12.75" hidden="1">
      <c r="A3039" s="16"/>
      <c r="I3039" s="26"/>
      <c r="K3039" s="104"/>
    </row>
    <row r="3040" spans="1:11" ht="12.75" hidden="1">
      <c r="A3040" s="16"/>
      <c r="I3040" s="26"/>
      <c r="K3040" s="104"/>
    </row>
    <row r="3041" spans="1:11" ht="12.75" hidden="1">
      <c r="A3041" s="16"/>
      <c r="I3041" s="26"/>
      <c r="K3041" s="104"/>
    </row>
    <row r="3042" spans="1:11" ht="12.75" hidden="1">
      <c r="A3042" s="16"/>
      <c r="I3042" s="26"/>
      <c r="K3042" s="104"/>
    </row>
    <row r="3043" spans="1:11" ht="12.75" hidden="1">
      <c r="A3043" s="16"/>
      <c r="I3043" s="26"/>
      <c r="K3043" s="104"/>
    </row>
    <row r="3044" spans="1:11" ht="12.75" hidden="1">
      <c r="A3044" s="16"/>
      <c r="I3044" s="26"/>
      <c r="K3044" s="104"/>
    </row>
    <row r="3045" spans="1:11" ht="12.75" hidden="1">
      <c r="A3045" s="16"/>
      <c r="I3045" s="26"/>
      <c r="K3045" s="104"/>
    </row>
    <row r="3046" spans="1:11" ht="12.75" hidden="1">
      <c r="A3046" s="16"/>
      <c r="I3046" s="26"/>
      <c r="K3046" s="104"/>
    </row>
    <row r="3047" spans="1:11" ht="12.75" hidden="1">
      <c r="A3047" s="16"/>
      <c r="I3047" s="26"/>
      <c r="K3047" s="104"/>
    </row>
    <row r="3048" spans="1:11" ht="12.75" hidden="1">
      <c r="A3048" s="16"/>
      <c r="I3048" s="26"/>
      <c r="K3048" s="104"/>
    </row>
    <row r="3049" spans="1:11" ht="12.75" hidden="1">
      <c r="A3049" s="16"/>
      <c r="I3049" s="26"/>
      <c r="K3049" s="104"/>
    </row>
    <row r="3050" spans="1:11" ht="12.75" hidden="1">
      <c r="A3050" s="16"/>
      <c r="I3050" s="26"/>
      <c r="K3050" s="104"/>
    </row>
    <row r="3051" spans="1:11" ht="12.75" hidden="1">
      <c r="A3051" s="16"/>
      <c r="I3051" s="26"/>
      <c r="K3051" s="104"/>
    </row>
    <row r="3052" spans="1:11" ht="12.75" hidden="1">
      <c r="A3052" s="16"/>
      <c r="I3052" s="26"/>
      <c r="K3052" s="104"/>
    </row>
    <row r="3053" spans="1:11" ht="12.75" hidden="1">
      <c r="A3053" s="16"/>
      <c r="I3053" s="26"/>
      <c r="K3053" s="104"/>
    </row>
    <row r="3054" spans="1:11" ht="12.75" hidden="1">
      <c r="A3054" s="16"/>
      <c r="I3054" s="26"/>
      <c r="K3054" s="104"/>
    </row>
    <row r="3055" spans="1:11" ht="12.75" hidden="1">
      <c r="A3055" s="16"/>
      <c r="I3055" s="26"/>
      <c r="K3055" s="104"/>
    </row>
    <row r="3056" spans="1:11" ht="12.75" hidden="1">
      <c r="A3056" s="16"/>
      <c r="I3056" s="26"/>
      <c r="K3056" s="104"/>
    </row>
    <row r="3057" spans="1:11" ht="12.75" hidden="1">
      <c r="A3057" s="16"/>
      <c r="I3057" s="26"/>
      <c r="K3057" s="104"/>
    </row>
    <row r="3058" spans="1:11" ht="12.75" hidden="1">
      <c r="A3058" s="16"/>
      <c r="I3058" s="26"/>
      <c r="K3058" s="104"/>
    </row>
    <row r="3059" spans="1:11" ht="12.75" hidden="1">
      <c r="A3059" s="16"/>
      <c r="I3059" s="26"/>
      <c r="K3059" s="104"/>
    </row>
    <row r="3060" spans="1:11" ht="12.75" hidden="1">
      <c r="A3060" s="16"/>
      <c r="I3060" s="26"/>
      <c r="K3060" s="104"/>
    </row>
    <row r="3061" spans="1:11" ht="12.75" hidden="1">
      <c r="A3061" s="16"/>
      <c r="I3061" s="26"/>
      <c r="K3061" s="104"/>
    </row>
    <row r="3062" spans="1:11" ht="12.75" hidden="1">
      <c r="A3062" s="16"/>
      <c r="I3062" s="26"/>
      <c r="K3062" s="104"/>
    </row>
    <row r="3063" spans="1:11" ht="12.75" hidden="1">
      <c r="A3063" s="16"/>
      <c r="I3063" s="26"/>
      <c r="K3063" s="104"/>
    </row>
    <row r="3064" spans="1:11" ht="12.75" hidden="1">
      <c r="A3064" s="16"/>
      <c r="I3064" s="26"/>
      <c r="K3064" s="104"/>
    </row>
    <row r="3065" spans="1:11" ht="12.75" hidden="1">
      <c r="A3065" s="16"/>
      <c r="I3065" s="26"/>
      <c r="K3065" s="104"/>
    </row>
    <row r="3066" spans="1:11" ht="12.75" hidden="1">
      <c r="A3066" s="16"/>
      <c r="I3066" s="26"/>
      <c r="K3066" s="104"/>
    </row>
    <row r="3067" spans="1:11" ht="12.75" hidden="1">
      <c r="A3067" s="16"/>
      <c r="I3067" s="26"/>
      <c r="K3067" s="104"/>
    </row>
    <row r="3068" spans="1:11" ht="12.75" hidden="1">
      <c r="A3068" s="16"/>
      <c r="I3068" s="26"/>
      <c r="K3068" s="104"/>
    </row>
    <row r="3069" spans="1:11" ht="12.75" hidden="1">
      <c r="A3069" s="16"/>
      <c r="I3069" s="26"/>
      <c r="K3069" s="104"/>
    </row>
    <row r="3070" spans="1:11" ht="12.75" hidden="1">
      <c r="A3070" s="16"/>
      <c r="I3070" s="26"/>
      <c r="K3070" s="104"/>
    </row>
    <row r="3071" spans="1:11" ht="12.75" hidden="1">
      <c r="A3071" s="16"/>
      <c r="I3071" s="26"/>
      <c r="K3071" s="104"/>
    </row>
    <row r="3072" spans="1:11" ht="12.75" hidden="1">
      <c r="A3072" s="16"/>
      <c r="I3072" s="26"/>
      <c r="K3072" s="104"/>
    </row>
    <row r="3073" spans="1:11" ht="12.75" hidden="1">
      <c r="A3073" s="16"/>
      <c r="I3073" s="26"/>
      <c r="K3073" s="104"/>
    </row>
    <row r="3074" spans="1:11" ht="12.75" hidden="1">
      <c r="A3074" s="16"/>
      <c r="I3074" s="26"/>
      <c r="K3074" s="104"/>
    </row>
    <row r="3075" spans="1:11" ht="12.75" hidden="1">
      <c r="A3075" s="16"/>
      <c r="I3075" s="26"/>
      <c r="K3075" s="104"/>
    </row>
    <row r="3076" spans="1:11" ht="12.75" hidden="1">
      <c r="A3076" s="16"/>
      <c r="I3076" s="26"/>
      <c r="K3076" s="104"/>
    </row>
    <row r="3077" spans="1:11" ht="12.75" hidden="1">
      <c r="A3077" s="16"/>
      <c r="I3077" s="26"/>
      <c r="K3077" s="104"/>
    </row>
    <row r="3078" spans="1:11" ht="12.75" hidden="1">
      <c r="A3078" s="16"/>
      <c r="I3078" s="26"/>
      <c r="K3078" s="104"/>
    </row>
    <row r="3079" spans="1:11" ht="12.75" hidden="1">
      <c r="A3079" s="16"/>
      <c r="I3079" s="26"/>
      <c r="K3079" s="104"/>
    </row>
    <row r="3080" spans="1:11" ht="12.75" hidden="1">
      <c r="A3080" s="16"/>
      <c r="I3080" s="26"/>
      <c r="K3080" s="104"/>
    </row>
    <row r="3081" spans="1:11" ht="12.75" hidden="1">
      <c r="A3081" s="16"/>
      <c r="I3081" s="26"/>
      <c r="K3081" s="104"/>
    </row>
    <row r="3082" spans="1:11" ht="12.75" hidden="1">
      <c r="A3082" s="16"/>
      <c r="I3082" s="26"/>
      <c r="K3082" s="104"/>
    </row>
    <row r="3083" spans="1:11" ht="12.75" hidden="1">
      <c r="A3083" s="16"/>
      <c r="I3083" s="26"/>
      <c r="K3083" s="104"/>
    </row>
    <row r="3084" spans="1:11" ht="12.75" hidden="1">
      <c r="A3084" s="16"/>
      <c r="I3084" s="26"/>
      <c r="K3084" s="104"/>
    </row>
    <row r="3085" spans="1:11" ht="12.75" hidden="1">
      <c r="A3085" s="16"/>
      <c r="I3085" s="26"/>
      <c r="K3085" s="104"/>
    </row>
    <row r="3086" spans="1:11" ht="12.75" hidden="1">
      <c r="A3086" s="16"/>
      <c r="I3086" s="26"/>
      <c r="K3086" s="104"/>
    </row>
    <row r="3087" spans="1:11" ht="12.75" hidden="1">
      <c r="A3087" s="16"/>
      <c r="I3087" s="26"/>
      <c r="K3087" s="104"/>
    </row>
    <row r="3088" spans="1:11" ht="12.75" hidden="1">
      <c r="A3088" s="16"/>
      <c r="I3088" s="26"/>
      <c r="K3088" s="104"/>
    </row>
    <row r="3089" spans="1:11" ht="12.75" hidden="1">
      <c r="A3089" s="16"/>
      <c r="I3089" s="26"/>
      <c r="K3089" s="104"/>
    </row>
    <row r="3090" spans="1:11" ht="12.75" hidden="1">
      <c r="A3090" s="16"/>
      <c r="I3090" s="26"/>
      <c r="K3090" s="104"/>
    </row>
    <row r="3091" spans="1:11" ht="12.75" hidden="1">
      <c r="A3091" s="16"/>
      <c r="I3091" s="26"/>
      <c r="K3091" s="104"/>
    </row>
    <row r="3092" spans="1:11" ht="12.75" hidden="1">
      <c r="A3092" s="16"/>
      <c r="I3092" s="26"/>
      <c r="K3092" s="104"/>
    </row>
    <row r="3093" spans="1:11" ht="12.75" hidden="1">
      <c r="A3093" s="16"/>
      <c r="I3093" s="26"/>
      <c r="K3093" s="104"/>
    </row>
    <row r="3094" spans="1:11" ht="12.75" hidden="1">
      <c r="A3094" s="16"/>
      <c r="I3094" s="26"/>
      <c r="K3094" s="104"/>
    </row>
    <row r="3095" spans="1:11" ht="12.75" hidden="1">
      <c r="A3095" s="16"/>
      <c r="I3095" s="26"/>
      <c r="K3095" s="104"/>
    </row>
    <row r="3096" spans="1:11" ht="12.75" hidden="1">
      <c r="A3096" s="16"/>
      <c r="I3096" s="26"/>
      <c r="K3096" s="104"/>
    </row>
    <row r="3097" spans="1:11" ht="12.75" hidden="1">
      <c r="A3097" s="16"/>
      <c r="I3097" s="26"/>
      <c r="K3097" s="104"/>
    </row>
    <row r="3098" spans="1:11" ht="12.75" hidden="1">
      <c r="A3098" s="16"/>
      <c r="I3098" s="26"/>
      <c r="K3098" s="104"/>
    </row>
    <row r="3099" spans="1:11" ht="12.75" hidden="1">
      <c r="A3099" s="16"/>
      <c r="I3099" s="26"/>
      <c r="K3099" s="104"/>
    </row>
    <row r="3100" spans="1:11" ht="12.75" hidden="1">
      <c r="A3100" s="16"/>
      <c r="I3100" s="26"/>
      <c r="K3100" s="104"/>
    </row>
    <row r="3101" spans="1:11" ht="12.75" hidden="1">
      <c r="A3101" s="16"/>
      <c r="I3101" s="26"/>
      <c r="K3101" s="104"/>
    </row>
    <row r="3102" spans="1:11" ht="12.75" hidden="1">
      <c r="A3102" s="16"/>
      <c r="I3102" s="26"/>
      <c r="K3102" s="104"/>
    </row>
    <row r="3103" spans="1:11" ht="12.75" hidden="1">
      <c r="A3103" s="16"/>
      <c r="I3103" s="26"/>
      <c r="K3103" s="104"/>
    </row>
    <row r="3104" spans="1:11" ht="12.75" hidden="1">
      <c r="A3104" s="16"/>
      <c r="I3104" s="26"/>
      <c r="K3104" s="104"/>
    </row>
    <row r="3105" spans="1:11" ht="12.75" hidden="1">
      <c r="A3105" s="16"/>
      <c r="I3105" s="26"/>
      <c r="K3105" s="104"/>
    </row>
    <row r="3106" spans="1:11" ht="12.75" hidden="1">
      <c r="A3106" s="16"/>
      <c r="I3106" s="26"/>
      <c r="K3106" s="104"/>
    </row>
    <row r="3107" spans="1:11" ht="12.75" hidden="1">
      <c r="A3107" s="16"/>
      <c r="I3107" s="26"/>
      <c r="K3107" s="104"/>
    </row>
    <row r="3108" spans="1:11" ht="12.75" hidden="1">
      <c r="A3108" s="16"/>
      <c r="I3108" s="26"/>
      <c r="K3108" s="104"/>
    </row>
    <row r="3109" spans="1:11" ht="12.75" hidden="1">
      <c r="A3109" s="16"/>
      <c r="I3109" s="26"/>
      <c r="K3109" s="104"/>
    </row>
    <row r="3110" spans="1:11" ht="12.75" hidden="1">
      <c r="A3110" s="16"/>
      <c r="I3110" s="26"/>
      <c r="K3110" s="104"/>
    </row>
    <row r="3111" spans="1:11" ht="12.75" hidden="1">
      <c r="A3111" s="16"/>
      <c r="I3111" s="26"/>
      <c r="K3111" s="104"/>
    </row>
    <row r="3112" spans="1:11" ht="12.75" hidden="1">
      <c r="A3112" s="16"/>
      <c r="I3112" s="26"/>
      <c r="K3112" s="104"/>
    </row>
    <row r="3113" spans="1:11" ht="12.75" hidden="1">
      <c r="A3113" s="16"/>
      <c r="I3113" s="26"/>
      <c r="K3113" s="104"/>
    </row>
    <row r="3114" spans="1:11" ht="12.75" hidden="1">
      <c r="A3114" s="16"/>
      <c r="I3114" s="26"/>
      <c r="K3114" s="104"/>
    </row>
    <row r="3115" spans="1:11" ht="12.75" hidden="1">
      <c r="A3115" s="16"/>
      <c r="I3115" s="26"/>
      <c r="K3115" s="104"/>
    </row>
    <row r="3116" spans="1:11" ht="12.75" hidden="1">
      <c r="A3116" s="16"/>
      <c r="I3116" s="26"/>
      <c r="K3116" s="104"/>
    </row>
    <row r="3117" spans="1:11" ht="12.75" hidden="1">
      <c r="A3117" s="16"/>
      <c r="I3117" s="26"/>
      <c r="K3117" s="104"/>
    </row>
    <row r="3118" spans="1:11" ht="12.75" hidden="1">
      <c r="A3118" s="16"/>
      <c r="I3118" s="26"/>
      <c r="K3118" s="104"/>
    </row>
    <row r="3119" spans="1:11" ht="12.75" hidden="1">
      <c r="A3119" s="16"/>
      <c r="I3119" s="26"/>
      <c r="K3119" s="104"/>
    </row>
    <row r="3120" spans="1:11" ht="12.75" hidden="1">
      <c r="A3120" s="16"/>
      <c r="I3120" s="26"/>
      <c r="K3120" s="104"/>
    </row>
    <row r="3121" spans="1:11" ht="12.75" hidden="1">
      <c r="A3121" s="16"/>
      <c r="I3121" s="26"/>
      <c r="K3121" s="104"/>
    </row>
    <row r="3122" spans="1:11" ht="12.75" hidden="1">
      <c r="A3122" s="16"/>
      <c r="I3122" s="26"/>
      <c r="K3122" s="104"/>
    </row>
    <row r="3123" spans="1:11" ht="12.75" hidden="1">
      <c r="A3123" s="16"/>
      <c r="I3123" s="26"/>
      <c r="K3123" s="104"/>
    </row>
    <row r="3124" spans="1:11" ht="12.75" hidden="1">
      <c r="A3124" s="16"/>
      <c r="I3124" s="26"/>
      <c r="K3124" s="104"/>
    </row>
    <row r="3125" spans="1:11" ht="12.75" hidden="1">
      <c r="A3125" s="16"/>
      <c r="I3125" s="26"/>
      <c r="K3125" s="104"/>
    </row>
    <row r="3126" spans="1:11" ht="12.75" hidden="1">
      <c r="A3126" s="16"/>
      <c r="I3126" s="26"/>
      <c r="K3126" s="104"/>
    </row>
    <row r="3127" spans="1:11" ht="12.75" hidden="1">
      <c r="A3127" s="16"/>
      <c r="I3127" s="26"/>
      <c r="K3127" s="104"/>
    </row>
    <row r="3128" spans="1:11" ht="12.75" hidden="1">
      <c r="A3128" s="16"/>
      <c r="I3128" s="26"/>
      <c r="K3128" s="104"/>
    </row>
    <row r="3129" spans="1:11" ht="12.75" hidden="1">
      <c r="A3129" s="16"/>
      <c r="I3129" s="26"/>
      <c r="K3129" s="104"/>
    </row>
    <row r="3130" spans="1:11" ht="12.75" hidden="1">
      <c r="A3130" s="16"/>
      <c r="I3130" s="26"/>
      <c r="K3130" s="104"/>
    </row>
    <row r="3131" spans="1:11" ht="12.75" hidden="1">
      <c r="A3131" s="16"/>
      <c r="I3131" s="26"/>
      <c r="K3131" s="104"/>
    </row>
    <row r="3132" spans="1:11" ht="12.75" hidden="1">
      <c r="A3132" s="16"/>
      <c r="I3132" s="26"/>
      <c r="K3132" s="104"/>
    </row>
    <row r="3133" spans="1:11" ht="12.75" hidden="1">
      <c r="A3133" s="16"/>
      <c r="I3133" s="26"/>
      <c r="K3133" s="104"/>
    </row>
    <row r="3134" spans="1:11" ht="12.75" hidden="1">
      <c r="A3134" s="16"/>
      <c r="I3134" s="26"/>
      <c r="K3134" s="104"/>
    </row>
    <row r="3135" spans="1:11" ht="12.75" hidden="1">
      <c r="A3135" s="16"/>
      <c r="I3135" s="26"/>
      <c r="K3135" s="104"/>
    </row>
    <row r="3136" spans="1:11" ht="12.75" hidden="1">
      <c r="A3136" s="16"/>
      <c r="I3136" s="26"/>
      <c r="K3136" s="104"/>
    </row>
    <row r="3137" spans="1:11" ht="12.75" hidden="1">
      <c r="A3137" s="16"/>
      <c r="I3137" s="26"/>
      <c r="K3137" s="104"/>
    </row>
    <row r="3138" spans="1:11" ht="12.75" hidden="1">
      <c r="A3138" s="16"/>
      <c r="I3138" s="26"/>
      <c r="K3138" s="104"/>
    </row>
    <row r="3139" spans="1:11" ht="12.75" hidden="1">
      <c r="A3139" s="16"/>
      <c r="I3139" s="26"/>
      <c r="K3139" s="104"/>
    </row>
    <row r="3140" spans="1:11" ht="12.75" hidden="1">
      <c r="A3140" s="16"/>
      <c r="I3140" s="26"/>
      <c r="K3140" s="104"/>
    </row>
    <row r="3141" spans="1:11" ht="12.75" hidden="1">
      <c r="A3141" s="16"/>
      <c r="I3141" s="26"/>
      <c r="K3141" s="104"/>
    </row>
    <row r="3142" spans="1:11" ht="12.75" hidden="1">
      <c r="A3142" s="16"/>
      <c r="I3142" s="26"/>
      <c r="K3142" s="104"/>
    </row>
    <row r="3143" spans="1:11" ht="12.75" hidden="1">
      <c r="A3143" s="16"/>
      <c r="I3143" s="26"/>
      <c r="K3143" s="104"/>
    </row>
    <row r="3144" spans="1:11" ht="12.75" hidden="1">
      <c r="A3144" s="16"/>
      <c r="I3144" s="26"/>
      <c r="K3144" s="104"/>
    </row>
    <row r="3145" spans="1:11" ht="12.75" hidden="1">
      <c r="A3145" s="16"/>
      <c r="I3145" s="26"/>
      <c r="K3145" s="104"/>
    </row>
    <row r="3146" spans="1:11" ht="12.75" hidden="1">
      <c r="A3146" s="16"/>
      <c r="I3146" s="26"/>
      <c r="K3146" s="104"/>
    </row>
    <row r="3147" spans="1:11" ht="12.75" hidden="1">
      <c r="A3147" s="16"/>
      <c r="I3147" s="26"/>
      <c r="K3147" s="104"/>
    </row>
    <row r="3148" spans="1:11" ht="12.75" hidden="1">
      <c r="A3148" s="16"/>
      <c r="I3148" s="26"/>
      <c r="K3148" s="104"/>
    </row>
    <row r="3149" spans="1:11" ht="12.75" hidden="1">
      <c r="A3149" s="16"/>
      <c r="I3149" s="26"/>
      <c r="K3149" s="104"/>
    </row>
    <row r="3150" spans="1:11" ht="12.75" hidden="1">
      <c r="A3150" s="16"/>
      <c r="I3150" s="26"/>
      <c r="K3150" s="104"/>
    </row>
    <row r="3151" spans="1:11" ht="12.75" hidden="1">
      <c r="A3151" s="16"/>
      <c r="I3151" s="26"/>
      <c r="K3151" s="104"/>
    </row>
    <row r="3152" spans="1:11" ht="12.75" hidden="1">
      <c r="A3152" s="16"/>
      <c r="I3152" s="26"/>
      <c r="K3152" s="104"/>
    </row>
    <row r="3153" spans="1:11" ht="12.75" hidden="1">
      <c r="A3153" s="16"/>
      <c r="I3153" s="26"/>
      <c r="K3153" s="104"/>
    </row>
    <row r="3154" spans="1:11" ht="12.75" hidden="1">
      <c r="A3154" s="16"/>
      <c r="I3154" s="26"/>
      <c r="K3154" s="104"/>
    </row>
    <row r="3155" spans="1:11" ht="12.75" hidden="1">
      <c r="A3155" s="16"/>
      <c r="I3155" s="26"/>
      <c r="K3155" s="104"/>
    </row>
    <row r="3156" spans="1:11" ht="12.75" hidden="1">
      <c r="A3156" s="16"/>
      <c r="I3156" s="26"/>
      <c r="K3156" s="104"/>
    </row>
    <row r="3157" spans="1:11" ht="12.75" hidden="1">
      <c r="A3157" s="16"/>
      <c r="I3157" s="26"/>
      <c r="K3157" s="104"/>
    </row>
    <row r="3158" spans="1:11" ht="12.75" hidden="1">
      <c r="A3158" s="16"/>
      <c r="I3158" s="26"/>
      <c r="K3158" s="104"/>
    </row>
    <row r="3159" spans="1:11" ht="12.75" hidden="1">
      <c r="A3159" s="16"/>
      <c r="I3159" s="26"/>
      <c r="K3159" s="104"/>
    </row>
    <row r="3160" spans="1:11" ht="12.75" hidden="1">
      <c r="A3160" s="16"/>
      <c r="I3160" s="26"/>
      <c r="K3160" s="104"/>
    </row>
    <row r="3161" spans="1:11" ht="12.75" hidden="1">
      <c r="A3161" s="16"/>
      <c r="I3161" s="26"/>
      <c r="K3161" s="104"/>
    </row>
    <row r="3162" spans="1:11" ht="12.75" hidden="1">
      <c r="A3162" s="16"/>
      <c r="I3162" s="26"/>
      <c r="K3162" s="104"/>
    </row>
    <row r="3163" spans="1:11" ht="12.75" hidden="1">
      <c r="A3163" s="16"/>
      <c r="I3163" s="26"/>
      <c r="K3163" s="104"/>
    </row>
    <row r="3164" spans="1:11" ht="12.75" hidden="1">
      <c r="A3164" s="16"/>
      <c r="I3164" s="26"/>
      <c r="K3164" s="104"/>
    </row>
    <row r="3165" spans="1:11" ht="12.75" hidden="1">
      <c r="A3165" s="16"/>
      <c r="I3165" s="26"/>
      <c r="K3165" s="104"/>
    </row>
    <row r="3166" spans="1:11" ht="12.75" hidden="1">
      <c r="A3166" s="16"/>
      <c r="I3166" s="26"/>
      <c r="K3166" s="104"/>
    </row>
    <row r="3167" spans="1:11" ht="12.75" hidden="1">
      <c r="A3167" s="16"/>
      <c r="I3167" s="26"/>
      <c r="K3167" s="104"/>
    </row>
    <row r="3168" spans="1:11" ht="12.75" hidden="1">
      <c r="A3168" s="16"/>
      <c r="I3168" s="26"/>
      <c r="K3168" s="104"/>
    </row>
    <row r="3169" spans="1:11" ht="12.75" hidden="1">
      <c r="A3169" s="16"/>
      <c r="I3169" s="26"/>
      <c r="K3169" s="104"/>
    </row>
    <row r="3170" spans="1:11" ht="12.75" hidden="1">
      <c r="A3170" s="16"/>
      <c r="I3170" s="26"/>
      <c r="K3170" s="104"/>
    </row>
    <row r="3171" spans="1:11" ht="12.75" hidden="1">
      <c r="A3171" s="16"/>
      <c r="I3171" s="26"/>
      <c r="K3171" s="104"/>
    </row>
    <row r="3172" spans="1:11" ht="12.75" hidden="1">
      <c r="A3172" s="16"/>
      <c r="I3172" s="26"/>
      <c r="K3172" s="104"/>
    </row>
    <row r="3173" spans="1:11" ht="12.75" hidden="1">
      <c r="A3173" s="16"/>
      <c r="I3173" s="26"/>
      <c r="K3173" s="104"/>
    </row>
    <row r="3174" spans="1:11" ht="12.75" hidden="1">
      <c r="A3174" s="16"/>
      <c r="I3174" s="26"/>
      <c r="K3174" s="104"/>
    </row>
    <row r="3175" spans="1:11" ht="12.75" hidden="1">
      <c r="A3175" s="16"/>
      <c r="I3175" s="26"/>
      <c r="K3175" s="104"/>
    </row>
    <row r="3176" spans="1:11" ht="12.75" hidden="1">
      <c r="A3176" s="16"/>
      <c r="I3176" s="26"/>
      <c r="K3176" s="104"/>
    </row>
    <row r="3177" spans="1:11" ht="12.75" hidden="1">
      <c r="A3177" s="16"/>
      <c r="I3177" s="26"/>
      <c r="K3177" s="104"/>
    </row>
    <row r="3178" spans="1:11" ht="12.75" hidden="1">
      <c r="A3178" s="16"/>
      <c r="I3178" s="26"/>
      <c r="K3178" s="104"/>
    </row>
    <row r="3179" spans="1:11" ht="12.75" hidden="1">
      <c r="A3179" s="16"/>
      <c r="I3179" s="26"/>
      <c r="K3179" s="104"/>
    </row>
    <row r="3180" spans="1:11" ht="12.75" hidden="1">
      <c r="A3180" s="16"/>
      <c r="I3180" s="26"/>
      <c r="K3180" s="104"/>
    </row>
    <row r="3181" spans="1:11" ht="12.75" hidden="1">
      <c r="A3181" s="16"/>
      <c r="I3181" s="26"/>
      <c r="K3181" s="104"/>
    </row>
    <row r="3182" spans="1:11" ht="12.75" hidden="1">
      <c r="A3182" s="16"/>
      <c r="I3182" s="26"/>
      <c r="K3182" s="104"/>
    </row>
    <row r="3183" spans="1:11" ht="12.75" hidden="1">
      <c r="A3183" s="16"/>
      <c r="I3183" s="26"/>
      <c r="K3183" s="104"/>
    </row>
    <row r="3184" spans="1:11" ht="12.75" hidden="1">
      <c r="A3184" s="16"/>
      <c r="I3184" s="26"/>
      <c r="K3184" s="104"/>
    </row>
    <row r="3185" spans="1:11" ht="12.75" hidden="1">
      <c r="A3185" s="16"/>
      <c r="I3185" s="26"/>
      <c r="K3185" s="104"/>
    </row>
    <row r="3186" spans="1:11" ht="12.75" hidden="1">
      <c r="A3186" s="16"/>
      <c r="I3186" s="26"/>
      <c r="K3186" s="104"/>
    </row>
    <row r="3187" spans="1:11" ht="12.75" hidden="1">
      <c r="A3187" s="16"/>
      <c r="I3187" s="26"/>
      <c r="K3187" s="104"/>
    </row>
    <row r="3188" spans="1:11" ht="12.75" hidden="1">
      <c r="A3188" s="16"/>
      <c r="I3188" s="26"/>
      <c r="K3188" s="104"/>
    </row>
    <row r="3189" spans="1:11" ht="12.75" hidden="1">
      <c r="A3189" s="16"/>
      <c r="I3189" s="26"/>
      <c r="K3189" s="104"/>
    </row>
    <row r="3190" spans="1:11" ht="12.75" hidden="1">
      <c r="A3190" s="16"/>
      <c r="I3190" s="26"/>
      <c r="K3190" s="104"/>
    </row>
    <row r="3191" spans="1:11" ht="12.75" hidden="1">
      <c r="A3191" s="16"/>
      <c r="I3191" s="26"/>
      <c r="K3191" s="104"/>
    </row>
    <row r="3192" spans="1:11" ht="12.75" hidden="1">
      <c r="A3192" s="16"/>
      <c r="I3192" s="26"/>
      <c r="K3192" s="104"/>
    </row>
    <row r="3193" spans="1:11" ht="12.75" hidden="1">
      <c r="A3193" s="16"/>
      <c r="I3193" s="26"/>
      <c r="K3193" s="104"/>
    </row>
    <row r="3194" spans="1:11" ht="12.75" hidden="1">
      <c r="A3194" s="16"/>
      <c r="I3194" s="26"/>
      <c r="K3194" s="104"/>
    </row>
    <row r="3195" spans="1:11" ht="12.75" hidden="1">
      <c r="A3195" s="16"/>
      <c r="I3195" s="26"/>
      <c r="K3195" s="104"/>
    </row>
    <row r="3196" spans="1:11" ht="12.75" hidden="1">
      <c r="A3196" s="16"/>
      <c r="I3196" s="26"/>
      <c r="K3196" s="104"/>
    </row>
    <row r="3197" spans="1:11" ht="12.75" hidden="1">
      <c r="A3197" s="16"/>
      <c r="I3197" s="26"/>
      <c r="K3197" s="104"/>
    </row>
    <row r="3198" spans="1:11" ht="12.75" hidden="1">
      <c r="A3198" s="16"/>
      <c r="I3198" s="26"/>
      <c r="K3198" s="104"/>
    </row>
    <row r="3199" spans="1:11" ht="12.75" hidden="1">
      <c r="A3199" s="16"/>
      <c r="I3199" s="26"/>
      <c r="K3199" s="104"/>
    </row>
    <row r="3200" spans="1:11" ht="12.75" hidden="1">
      <c r="A3200" s="16"/>
      <c r="I3200" s="26"/>
      <c r="K3200" s="104"/>
    </row>
    <row r="3201" spans="1:11" ht="12.75" hidden="1">
      <c r="A3201" s="16"/>
      <c r="I3201" s="26"/>
      <c r="K3201" s="104"/>
    </row>
    <row r="3202" spans="1:11" ht="12.75" hidden="1">
      <c r="A3202" s="16"/>
      <c r="I3202" s="26"/>
      <c r="K3202" s="104"/>
    </row>
    <row r="3203" spans="1:11" ht="12.75" hidden="1">
      <c r="A3203" s="16"/>
      <c r="I3203" s="26"/>
      <c r="K3203" s="104"/>
    </row>
    <row r="3204" spans="1:11" ht="12.75" hidden="1">
      <c r="A3204" s="16"/>
      <c r="I3204" s="26"/>
      <c r="K3204" s="104"/>
    </row>
    <row r="3205" spans="1:11" ht="12.75" hidden="1">
      <c r="A3205" s="16"/>
      <c r="I3205" s="26"/>
      <c r="K3205" s="104"/>
    </row>
    <row r="3206" spans="1:11" ht="12.75" hidden="1">
      <c r="A3206" s="16"/>
      <c r="I3206" s="26"/>
      <c r="K3206" s="104"/>
    </row>
    <row r="3207" spans="1:11" ht="12.75" hidden="1">
      <c r="A3207" s="16"/>
      <c r="I3207" s="26"/>
      <c r="K3207" s="104"/>
    </row>
    <row r="3208" spans="1:11" ht="12.75" hidden="1">
      <c r="A3208" s="16"/>
      <c r="I3208" s="26"/>
      <c r="K3208" s="104"/>
    </row>
    <row r="3209" spans="1:11" ht="12.75" hidden="1">
      <c r="A3209" s="16"/>
      <c r="I3209" s="26"/>
      <c r="K3209" s="104"/>
    </row>
    <row r="3210" spans="1:11" ht="12.75" hidden="1">
      <c r="A3210" s="16"/>
      <c r="I3210" s="26"/>
      <c r="K3210" s="104"/>
    </row>
    <row r="3211" spans="1:11" ht="12.75" hidden="1">
      <c r="A3211" s="16"/>
      <c r="I3211" s="26"/>
      <c r="K3211" s="104"/>
    </row>
    <row r="3212" spans="1:11" ht="12.75" hidden="1">
      <c r="A3212" s="16"/>
      <c r="I3212" s="26"/>
      <c r="K3212" s="104"/>
    </row>
    <row r="3213" spans="1:11" ht="12.75" hidden="1">
      <c r="A3213" s="16"/>
      <c r="I3213" s="26"/>
      <c r="K3213" s="104"/>
    </row>
    <row r="3214" spans="1:11" ht="12.75" hidden="1">
      <c r="A3214" s="16"/>
      <c r="I3214" s="26"/>
      <c r="K3214" s="104"/>
    </row>
    <row r="3215" spans="1:11" ht="12.75" hidden="1">
      <c r="A3215" s="16"/>
      <c r="I3215" s="26"/>
      <c r="K3215" s="104"/>
    </row>
    <row r="3216" spans="1:11" ht="12.75" hidden="1">
      <c r="A3216" s="16"/>
      <c r="I3216" s="26"/>
      <c r="K3216" s="104"/>
    </row>
    <row r="3217" spans="1:11" ht="12.75" hidden="1">
      <c r="A3217" s="16"/>
      <c r="I3217" s="26"/>
      <c r="K3217" s="104"/>
    </row>
    <row r="3218" spans="1:11" ht="12.75" hidden="1">
      <c r="A3218" s="16"/>
      <c r="I3218" s="26"/>
      <c r="K3218" s="104"/>
    </row>
    <row r="3219" spans="1:11" ht="12.75" hidden="1">
      <c r="A3219" s="16"/>
      <c r="I3219" s="26"/>
      <c r="K3219" s="104"/>
    </row>
    <row r="3220" spans="1:11" ht="12.75" hidden="1">
      <c r="A3220" s="16"/>
      <c r="I3220" s="26"/>
      <c r="K3220" s="104"/>
    </row>
    <row r="3221" spans="1:11" ht="12.75" hidden="1">
      <c r="A3221" s="16"/>
      <c r="I3221" s="26"/>
      <c r="K3221" s="104"/>
    </row>
    <row r="3222" spans="1:11" ht="12.75" hidden="1">
      <c r="A3222" s="16"/>
      <c r="I3222" s="26"/>
      <c r="K3222" s="104"/>
    </row>
    <row r="3223" spans="1:11" ht="12.75" hidden="1">
      <c r="A3223" s="16"/>
      <c r="I3223" s="26"/>
      <c r="K3223" s="104"/>
    </row>
    <row r="3224" spans="1:11" ht="12.75" hidden="1">
      <c r="A3224" s="16"/>
      <c r="I3224" s="26"/>
      <c r="K3224" s="104"/>
    </row>
    <row r="3225" spans="1:11" ht="12.75" hidden="1">
      <c r="A3225" s="16"/>
      <c r="I3225" s="26"/>
      <c r="K3225" s="104"/>
    </row>
    <row r="3226" spans="1:11" ht="12.75" hidden="1">
      <c r="A3226" s="16"/>
      <c r="I3226" s="26"/>
      <c r="K3226" s="104"/>
    </row>
    <row r="3227" spans="1:11" ht="12.75" hidden="1">
      <c r="A3227" s="16"/>
      <c r="I3227" s="26"/>
      <c r="K3227" s="104"/>
    </row>
    <row r="3228" spans="1:11" ht="12.75" hidden="1">
      <c r="A3228" s="16"/>
      <c r="I3228" s="26"/>
      <c r="K3228" s="104"/>
    </row>
    <row r="3229" spans="1:11" ht="12.75" hidden="1">
      <c r="A3229" s="16"/>
      <c r="I3229" s="26"/>
      <c r="K3229" s="104"/>
    </row>
    <row r="3230" spans="1:11" ht="12.75" hidden="1">
      <c r="A3230" s="16"/>
      <c r="I3230" s="26"/>
      <c r="K3230" s="104"/>
    </row>
    <row r="3231" spans="1:11" ht="12.75" hidden="1">
      <c r="A3231" s="16"/>
      <c r="I3231" s="26"/>
      <c r="K3231" s="104"/>
    </row>
    <row r="3232" spans="1:11" ht="12.75" hidden="1">
      <c r="A3232" s="16"/>
      <c r="I3232" s="26"/>
      <c r="K3232" s="104"/>
    </row>
    <row r="3233" spans="1:11" ht="12.75" hidden="1">
      <c r="A3233" s="16"/>
      <c r="I3233" s="26"/>
      <c r="K3233" s="104"/>
    </row>
    <row r="3234" spans="1:11" ht="12.75" hidden="1">
      <c r="A3234" s="16"/>
      <c r="I3234" s="26"/>
      <c r="K3234" s="104"/>
    </row>
    <row r="3235" spans="1:11" ht="12.75" hidden="1">
      <c r="A3235" s="16"/>
      <c r="I3235" s="26"/>
      <c r="K3235" s="104"/>
    </row>
    <row r="3236" spans="1:11" ht="12.75" hidden="1">
      <c r="A3236" s="16"/>
      <c r="I3236" s="26"/>
      <c r="K3236" s="104"/>
    </row>
    <row r="3237" spans="1:11" ht="12.75" hidden="1">
      <c r="A3237" s="16"/>
      <c r="I3237" s="26"/>
      <c r="K3237" s="104"/>
    </row>
    <row r="3238" spans="1:11" ht="12.75" hidden="1">
      <c r="A3238" s="16"/>
      <c r="I3238" s="26"/>
      <c r="K3238" s="104"/>
    </row>
    <row r="3239" spans="1:11" ht="12.75" hidden="1">
      <c r="A3239" s="16"/>
      <c r="I3239" s="26"/>
      <c r="K3239" s="104"/>
    </row>
    <row r="3240" spans="1:11" ht="12.75" hidden="1">
      <c r="A3240" s="16"/>
      <c r="I3240" s="26"/>
      <c r="K3240" s="104"/>
    </row>
    <row r="3241" spans="1:11" ht="12.75" hidden="1">
      <c r="A3241" s="16"/>
      <c r="I3241" s="26"/>
      <c r="K3241" s="104"/>
    </row>
    <row r="3242" spans="1:11" ht="12.75" hidden="1">
      <c r="A3242" s="16"/>
      <c r="I3242" s="26"/>
      <c r="K3242" s="104"/>
    </row>
    <row r="3243" spans="1:11" ht="12.75" hidden="1">
      <c r="A3243" s="16"/>
      <c r="I3243" s="26"/>
      <c r="K3243" s="104"/>
    </row>
    <row r="3244" spans="1:11" ht="12.75" hidden="1">
      <c r="A3244" s="16"/>
      <c r="I3244" s="26"/>
      <c r="K3244" s="104"/>
    </row>
    <row r="3245" spans="1:11" ht="12.75" hidden="1">
      <c r="A3245" s="16"/>
      <c r="I3245" s="26"/>
      <c r="K3245" s="104"/>
    </row>
    <row r="3246" spans="1:11" ht="12.75" hidden="1">
      <c r="A3246" s="16"/>
      <c r="B3246" s="33"/>
      <c r="D3246" s="16"/>
      <c r="G3246" s="35"/>
      <c r="I3246" s="26"/>
      <c r="K3246" s="104"/>
    </row>
    <row r="3247" spans="1:11" ht="12.75" hidden="1">
      <c r="A3247" s="16"/>
      <c r="B3247" s="36"/>
      <c r="C3247" s="37"/>
      <c r="D3247" s="16"/>
      <c r="E3247" s="37"/>
      <c r="G3247" s="35"/>
      <c r="I3247" s="26"/>
      <c r="K3247" s="104"/>
    </row>
    <row r="3248" spans="1:11" ht="12.75" hidden="1">
      <c r="A3248" s="16"/>
      <c r="B3248" s="38"/>
      <c r="C3248" s="16"/>
      <c r="D3248" s="16"/>
      <c r="E3248" s="39"/>
      <c r="G3248" s="40"/>
      <c r="I3248" s="26"/>
      <c r="K3248" s="104"/>
    </row>
    <row r="3249" spans="1:11" ht="12.75" hidden="1">
      <c r="A3249" s="16"/>
      <c r="B3249" s="33"/>
      <c r="C3249" s="16"/>
      <c r="D3249" s="16"/>
      <c r="E3249" s="16"/>
      <c r="G3249" s="34"/>
      <c r="I3249" s="26"/>
      <c r="K3249" s="104"/>
    </row>
    <row r="3250" spans="1:11" s="19" customFormat="1" ht="12.75" hidden="1">
      <c r="A3250" s="16"/>
      <c r="B3250" s="33"/>
      <c r="C3250" s="16"/>
      <c r="D3250" s="16"/>
      <c r="E3250" s="16"/>
      <c r="F3250" s="31"/>
      <c r="G3250" s="34"/>
      <c r="H3250" s="6"/>
      <c r="I3250" s="45"/>
      <c r="K3250" s="104"/>
    </row>
    <row r="3251" spans="1:11" ht="12.75" hidden="1">
      <c r="A3251" s="16"/>
      <c r="C3251" s="16"/>
      <c r="D3251" s="16"/>
      <c r="I3251" s="26"/>
      <c r="K3251" s="104"/>
    </row>
    <row r="3252" spans="1:11" ht="12.75" hidden="1">
      <c r="A3252" s="16"/>
      <c r="I3252" s="26"/>
      <c r="K3252" s="104"/>
    </row>
    <row r="3253" spans="1:11" ht="12.75" hidden="1">
      <c r="A3253" s="16"/>
      <c r="I3253" s="26"/>
      <c r="K3253" s="104"/>
    </row>
    <row r="3254" spans="1:12" ht="12.75" hidden="1">
      <c r="A3254" s="16"/>
      <c r="B3254" s="41"/>
      <c r="C3254" s="42"/>
      <c r="D3254" s="42"/>
      <c r="E3254" s="42"/>
      <c r="G3254" s="43"/>
      <c r="I3254" s="26"/>
      <c r="J3254" s="41"/>
      <c r="K3254" s="104"/>
      <c r="L3254" s="44">
        <v>500</v>
      </c>
    </row>
    <row r="3255" spans="1:11" ht="12.75" hidden="1">
      <c r="A3255" s="16"/>
      <c r="I3255" s="26"/>
      <c r="K3255" s="104"/>
    </row>
    <row r="3256" spans="1:11" ht="12.75" hidden="1">
      <c r="A3256" s="16"/>
      <c r="I3256" s="26"/>
      <c r="K3256" s="104"/>
    </row>
    <row r="3257" spans="1:11" ht="12.75" hidden="1">
      <c r="A3257" s="16"/>
      <c r="I3257" s="26"/>
      <c r="K3257" s="104"/>
    </row>
    <row r="3258" spans="1:11" ht="12.75" hidden="1">
      <c r="A3258" s="16"/>
      <c r="F3258" s="34"/>
      <c r="I3258" s="26"/>
      <c r="K3258" s="104"/>
    </row>
    <row r="3259" spans="1:11" ht="12.75" hidden="1">
      <c r="A3259" s="16"/>
      <c r="F3259" s="34"/>
      <c r="I3259" s="26"/>
      <c r="K3259" s="104"/>
    </row>
    <row r="3260" spans="1:11" ht="12.75" hidden="1">
      <c r="A3260" s="16"/>
      <c r="F3260" s="34"/>
      <c r="I3260" s="26"/>
      <c r="K3260" s="104"/>
    </row>
    <row r="3261" spans="1:11" ht="12.75" hidden="1">
      <c r="A3261" s="16"/>
      <c r="F3261" s="34"/>
      <c r="I3261" s="26"/>
      <c r="K3261" s="104"/>
    </row>
    <row r="3262" spans="1:11" ht="12.75" hidden="1">
      <c r="A3262" s="16"/>
      <c r="F3262" s="34"/>
      <c r="I3262" s="26"/>
      <c r="K3262" s="104"/>
    </row>
    <row r="3263" spans="1:11" ht="12.75" hidden="1">
      <c r="A3263" s="16"/>
      <c r="F3263" s="34"/>
      <c r="I3263" s="26"/>
      <c r="K3263" s="104"/>
    </row>
    <row r="3264" spans="1:11" ht="12.75" hidden="1">
      <c r="A3264" s="16"/>
      <c r="I3264" s="26"/>
      <c r="K3264" s="104"/>
    </row>
    <row r="3265" spans="1:11" ht="12.75" hidden="1">
      <c r="A3265" s="16"/>
      <c r="I3265" s="26"/>
      <c r="K3265" s="104"/>
    </row>
    <row r="3266" spans="1:11" ht="12.75" hidden="1">
      <c r="A3266" s="16"/>
      <c r="I3266" s="26"/>
      <c r="K3266" s="104"/>
    </row>
    <row r="3267" spans="1:11" ht="12.75" hidden="1">
      <c r="A3267" s="16"/>
      <c r="I3267" s="26"/>
      <c r="K3267" s="104"/>
    </row>
    <row r="3268" spans="1:11" ht="12.75" hidden="1">
      <c r="A3268" s="16"/>
      <c r="I3268" s="26"/>
      <c r="K3268" s="104"/>
    </row>
    <row r="3269" spans="1:11" ht="12.75" hidden="1">
      <c r="A3269" s="16"/>
      <c r="I3269" s="26"/>
      <c r="K3269" s="104"/>
    </row>
    <row r="3270" spans="1:11" ht="12.75" hidden="1">
      <c r="A3270" s="16"/>
      <c r="I3270" s="26"/>
      <c r="K3270" s="104"/>
    </row>
    <row r="3271" spans="1:11" ht="12.75" hidden="1">
      <c r="A3271" s="16"/>
      <c r="I3271" s="26"/>
      <c r="K3271" s="104"/>
    </row>
    <row r="3272" spans="1:11" ht="12.75" hidden="1">
      <c r="A3272" s="16"/>
      <c r="I3272" s="26"/>
      <c r="K3272" s="104"/>
    </row>
    <row r="3273" spans="1:11" ht="12.75" hidden="1">
      <c r="A3273" s="16"/>
      <c r="I3273" s="26"/>
      <c r="K3273" s="104"/>
    </row>
    <row r="3274" spans="1:11" ht="12.75" hidden="1">
      <c r="A3274" s="16"/>
      <c r="I3274" s="26"/>
      <c r="K3274" s="104"/>
    </row>
    <row r="3275" spans="1:11" ht="12.75" hidden="1">
      <c r="A3275" s="16"/>
      <c r="I3275" s="26"/>
      <c r="K3275" s="104"/>
    </row>
    <row r="3276" spans="1:11" ht="12.75" hidden="1">
      <c r="A3276" s="16"/>
      <c r="I3276" s="26"/>
      <c r="K3276" s="104"/>
    </row>
    <row r="3277" spans="1:11" ht="12.75" hidden="1">
      <c r="A3277" s="16"/>
      <c r="I3277" s="26"/>
      <c r="K3277" s="104"/>
    </row>
    <row r="3278" spans="1:11" ht="12.75" hidden="1">
      <c r="A3278" s="16"/>
      <c r="I3278" s="26"/>
      <c r="K3278" s="104"/>
    </row>
    <row r="3279" spans="1:11" ht="12.75" hidden="1">
      <c r="A3279" s="16"/>
      <c r="I3279" s="26"/>
      <c r="K3279" s="104"/>
    </row>
    <row r="3280" spans="1:11" ht="12.75" hidden="1">
      <c r="A3280" s="16"/>
      <c r="I3280" s="26"/>
      <c r="K3280" s="104"/>
    </row>
    <row r="3281" spans="1:11" ht="12.75" hidden="1">
      <c r="A3281" s="16"/>
      <c r="I3281" s="26"/>
      <c r="K3281" s="104"/>
    </row>
    <row r="3282" spans="1:11" ht="12.75" hidden="1">
      <c r="A3282" s="16"/>
      <c r="I3282" s="26"/>
      <c r="K3282" s="104"/>
    </row>
    <row r="3283" spans="1:11" ht="12.75" hidden="1">
      <c r="A3283" s="16"/>
      <c r="I3283" s="26"/>
      <c r="K3283" s="104"/>
    </row>
    <row r="3284" spans="1:11" ht="12.75" hidden="1">
      <c r="A3284" s="16"/>
      <c r="I3284" s="26"/>
      <c r="K3284" s="104"/>
    </row>
    <row r="3285" spans="1:11" ht="12.75" hidden="1">
      <c r="A3285" s="16"/>
      <c r="I3285" s="26"/>
      <c r="K3285" s="104"/>
    </row>
    <row r="3286" spans="1:11" ht="12.75" hidden="1">
      <c r="A3286" s="16"/>
      <c r="I3286" s="26"/>
      <c r="K3286" s="104"/>
    </row>
    <row r="3287" spans="1:11" ht="12.75" hidden="1">
      <c r="A3287" s="16"/>
      <c r="I3287" s="26"/>
      <c r="K3287" s="104"/>
    </row>
    <row r="3288" spans="1:11" ht="12.75" hidden="1">
      <c r="A3288" s="16"/>
      <c r="I3288" s="26"/>
      <c r="K3288" s="104"/>
    </row>
    <row r="3289" spans="1:11" ht="12.75" hidden="1">
      <c r="A3289" s="16"/>
      <c r="I3289" s="26"/>
      <c r="K3289" s="104"/>
    </row>
    <row r="3290" spans="1:11" ht="12.75" hidden="1">
      <c r="A3290" s="16"/>
      <c r="I3290" s="26"/>
      <c r="K3290" s="104"/>
    </row>
    <row r="3291" spans="1:11" ht="12.75" hidden="1">
      <c r="A3291" s="16"/>
      <c r="I3291" s="26"/>
      <c r="K3291" s="104"/>
    </row>
    <row r="3292" spans="1:11" ht="12.75" hidden="1">
      <c r="A3292" s="16"/>
      <c r="I3292" s="26"/>
      <c r="K3292" s="104"/>
    </row>
    <row r="3293" spans="1:11" ht="12.75" hidden="1">
      <c r="A3293" s="16"/>
      <c r="I3293" s="26"/>
      <c r="K3293" s="104"/>
    </row>
    <row r="3294" spans="1:11" ht="12.75" hidden="1">
      <c r="A3294" s="16"/>
      <c r="I3294" s="26"/>
      <c r="K3294" s="104"/>
    </row>
    <row r="3295" spans="1:11" ht="12.75" hidden="1">
      <c r="A3295" s="16"/>
      <c r="I3295" s="26"/>
      <c r="K3295" s="104"/>
    </row>
    <row r="3296" spans="1:11" ht="12.75" hidden="1">
      <c r="A3296" s="16"/>
      <c r="I3296" s="26"/>
      <c r="K3296" s="104"/>
    </row>
    <row r="3297" spans="1:11" ht="12.75" hidden="1">
      <c r="A3297" s="16"/>
      <c r="I3297" s="26"/>
      <c r="K3297" s="104"/>
    </row>
    <row r="3298" spans="1:11" ht="12.75" hidden="1">
      <c r="A3298" s="16"/>
      <c r="I3298" s="26"/>
      <c r="K3298" s="104"/>
    </row>
    <row r="3299" spans="1:11" ht="12.75" hidden="1">
      <c r="A3299" s="16"/>
      <c r="I3299" s="26"/>
      <c r="K3299" s="104"/>
    </row>
    <row r="3300" spans="1:11" ht="12.75" hidden="1">
      <c r="A3300" s="16"/>
      <c r="I3300" s="26"/>
      <c r="K3300" s="104"/>
    </row>
    <row r="3301" spans="1:11" ht="12.75" hidden="1">
      <c r="A3301" s="16"/>
      <c r="I3301" s="26"/>
      <c r="K3301" s="104"/>
    </row>
    <row r="3302" spans="1:11" ht="12.75" hidden="1">
      <c r="A3302" s="16"/>
      <c r="I3302" s="26"/>
      <c r="K3302" s="104"/>
    </row>
    <row r="3303" spans="1:11" ht="12.75" hidden="1">
      <c r="A3303" s="16"/>
      <c r="I3303" s="26"/>
      <c r="K3303" s="104"/>
    </row>
    <row r="3304" spans="1:11" ht="12.75" hidden="1">
      <c r="A3304" s="16"/>
      <c r="I3304" s="26"/>
      <c r="K3304" s="104"/>
    </row>
    <row r="3305" spans="1:11" ht="12.75" hidden="1">
      <c r="A3305" s="16"/>
      <c r="I3305" s="26"/>
      <c r="K3305" s="104"/>
    </row>
    <row r="3306" spans="1:11" ht="12.75" hidden="1">
      <c r="A3306" s="16"/>
      <c r="I3306" s="26"/>
      <c r="K3306" s="104"/>
    </row>
    <row r="3307" spans="1:11" ht="12.75" hidden="1">
      <c r="A3307" s="16"/>
      <c r="I3307" s="26"/>
      <c r="K3307" s="104"/>
    </row>
    <row r="3308" spans="1:11" ht="12.75" hidden="1">
      <c r="A3308" s="16"/>
      <c r="I3308" s="26"/>
      <c r="K3308" s="104"/>
    </row>
    <row r="3309" spans="1:11" ht="12.75" hidden="1">
      <c r="A3309" s="16"/>
      <c r="I3309" s="26"/>
      <c r="K3309" s="104"/>
    </row>
    <row r="3310" spans="1:11" ht="12.75" hidden="1">
      <c r="A3310" s="16"/>
      <c r="I3310" s="26"/>
      <c r="K3310" s="104"/>
    </row>
    <row r="3311" spans="1:11" ht="12.75" hidden="1">
      <c r="A3311" s="16"/>
      <c r="I3311" s="26"/>
      <c r="K3311" s="104"/>
    </row>
    <row r="3312" spans="1:11" ht="12.75" hidden="1">
      <c r="A3312" s="16"/>
      <c r="I3312" s="26"/>
      <c r="K3312" s="104"/>
    </row>
    <row r="3313" spans="1:11" ht="12.75" hidden="1">
      <c r="A3313" s="16"/>
      <c r="I3313" s="26"/>
      <c r="K3313" s="104"/>
    </row>
    <row r="3314" spans="1:11" ht="12.75" hidden="1">
      <c r="A3314" s="16"/>
      <c r="I3314" s="26"/>
      <c r="K3314" s="104"/>
    </row>
    <row r="3315" spans="1:11" ht="12.75" hidden="1">
      <c r="A3315" s="16"/>
      <c r="I3315" s="26"/>
      <c r="K3315" s="104"/>
    </row>
    <row r="3316" spans="1:11" ht="12.75" hidden="1">
      <c r="A3316" s="16"/>
      <c r="I3316" s="26"/>
      <c r="K3316" s="104"/>
    </row>
    <row r="3317" spans="1:11" ht="12.75" hidden="1">
      <c r="A3317" s="16"/>
      <c r="I3317" s="26"/>
      <c r="K3317" s="104"/>
    </row>
    <row r="3318" spans="1:11" ht="12.75" hidden="1">
      <c r="A3318" s="16"/>
      <c r="I3318" s="26"/>
      <c r="K3318" s="104"/>
    </row>
    <row r="3319" spans="1:11" ht="12.75" hidden="1">
      <c r="A3319" s="16"/>
      <c r="I3319" s="26"/>
      <c r="K3319" s="104"/>
    </row>
    <row r="3320" spans="1:11" ht="12.75" hidden="1">
      <c r="A3320" s="16"/>
      <c r="I3320" s="26"/>
      <c r="K3320" s="104"/>
    </row>
    <row r="3321" spans="1:11" ht="12.75" hidden="1">
      <c r="A3321" s="16"/>
      <c r="I3321" s="26"/>
      <c r="K3321" s="104"/>
    </row>
    <row r="3322" spans="1:11" ht="12.75" hidden="1">
      <c r="A3322" s="16"/>
      <c r="I3322" s="26"/>
      <c r="K3322" s="104"/>
    </row>
    <row r="3323" spans="1:11" ht="12.75" hidden="1">
      <c r="A3323" s="16"/>
      <c r="I3323" s="26"/>
      <c r="K3323" s="104"/>
    </row>
    <row r="3324" spans="1:11" ht="12.75" hidden="1">
      <c r="A3324" s="16"/>
      <c r="I3324" s="26"/>
      <c r="K3324" s="104"/>
    </row>
    <row r="3325" spans="1:11" ht="12.75" hidden="1">
      <c r="A3325" s="16"/>
      <c r="I3325" s="26"/>
      <c r="K3325" s="104"/>
    </row>
    <row r="3326" spans="1:11" ht="12.75" hidden="1">
      <c r="A3326" s="16"/>
      <c r="I3326" s="26"/>
      <c r="K3326" s="104"/>
    </row>
    <row r="3327" spans="1:11" ht="12.75" hidden="1">
      <c r="A3327" s="16"/>
      <c r="I3327" s="26"/>
      <c r="K3327" s="104"/>
    </row>
    <row r="3328" spans="1:11" ht="12.75" hidden="1">
      <c r="A3328" s="16"/>
      <c r="I3328" s="26"/>
      <c r="K3328" s="104"/>
    </row>
    <row r="3329" spans="1:11" ht="12.75" hidden="1">
      <c r="A3329" s="16"/>
      <c r="I3329" s="26"/>
      <c r="K3329" s="104"/>
    </row>
    <row r="3330" spans="1:11" ht="12.75" hidden="1">
      <c r="A3330" s="16"/>
      <c r="I3330" s="26"/>
      <c r="K3330" s="104"/>
    </row>
    <row r="3331" spans="1:11" ht="12.75" hidden="1">
      <c r="A3331" s="16"/>
      <c r="I3331" s="26"/>
      <c r="K3331" s="104"/>
    </row>
    <row r="3332" spans="1:11" ht="12.75" hidden="1">
      <c r="A3332" s="16"/>
      <c r="I3332" s="26"/>
      <c r="K3332" s="104"/>
    </row>
    <row r="3333" spans="1:11" ht="12.75" hidden="1">
      <c r="A3333" s="16"/>
      <c r="I3333" s="26"/>
      <c r="K3333" s="104"/>
    </row>
    <row r="3334" spans="1:11" ht="12.75" hidden="1">
      <c r="A3334" s="16"/>
      <c r="B3334" s="7"/>
      <c r="I3334" s="26"/>
      <c r="K3334" s="104"/>
    </row>
    <row r="3335" spans="1:11" ht="12.75" hidden="1">
      <c r="A3335" s="16"/>
      <c r="I3335" s="26"/>
      <c r="K3335" s="104"/>
    </row>
    <row r="3336" spans="1:11" ht="12.75" hidden="1">
      <c r="A3336" s="16"/>
      <c r="I3336" s="26"/>
      <c r="K3336" s="104"/>
    </row>
    <row r="3337" spans="1:11" ht="12.75" hidden="1">
      <c r="A3337" s="16"/>
      <c r="I3337" s="26"/>
      <c r="K3337" s="104"/>
    </row>
    <row r="3338" spans="1:11" ht="12.75" hidden="1">
      <c r="A3338" s="16"/>
      <c r="I3338" s="26"/>
      <c r="K3338" s="104"/>
    </row>
    <row r="3339" spans="1:11" ht="12.75" hidden="1">
      <c r="A3339" s="16"/>
      <c r="B3339" s="8"/>
      <c r="I3339" s="26"/>
      <c r="K3339" s="104"/>
    </row>
    <row r="3340" spans="1:11" ht="12.75" hidden="1">
      <c r="A3340" s="16"/>
      <c r="C3340" s="3"/>
      <c r="I3340" s="26"/>
      <c r="K3340" s="104"/>
    </row>
    <row r="3341" spans="1:11" ht="12.75" hidden="1">
      <c r="A3341" s="16"/>
      <c r="I3341" s="26"/>
      <c r="K3341" s="104"/>
    </row>
    <row r="3342" spans="1:11" ht="12.75" hidden="1">
      <c r="A3342" s="16"/>
      <c r="B3342" s="9"/>
      <c r="I3342" s="26"/>
      <c r="K3342" s="104"/>
    </row>
    <row r="3343" spans="1:11" ht="12.75" hidden="1">
      <c r="A3343" s="16"/>
      <c r="I3343" s="26"/>
      <c r="K3343" s="104"/>
    </row>
    <row r="3344" spans="1:11" ht="12.75" hidden="1">
      <c r="A3344" s="16"/>
      <c r="I3344" s="26"/>
      <c r="K3344" s="104"/>
    </row>
    <row r="3345" spans="1:11" ht="12.75" hidden="1">
      <c r="A3345" s="16"/>
      <c r="I3345" s="26"/>
      <c r="K3345" s="104"/>
    </row>
    <row r="3346" spans="1:11" ht="12.75" hidden="1">
      <c r="A3346" s="16"/>
      <c r="I3346" s="26"/>
      <c r="K3346" s="104"/>
    </row>
    <row r="3347" spans="1:11" ht="12.75" hidden="1">
      <c r="A3347" s="16"/>
      <c r="I3347" s="26"/>
      <c r="K3347" s="104"/>
    </row>
    <row r="3348" spans="1:11" ht="12.75" hidden="1">
      <c r="A3348" s="16"/>
      <c r="I3348" s="26"/>
      <c r="K3348" s="104"/>
    </row>
    <row r="3349" spans="1:11" ht="12.75" hidden="1">
      <c r="A3349" s="16"/>
      <c r="I3349" s="26"/>
      <c r="K3349" s="104"/>
    </row>
    <row r="3350" spans="1:11" ht="12.75" hidden="1">
      <c r="A3350" s="16"/>
      <c r="I3350" s="26"/>
      <c r="K3350" s="104"/>
    </row>
    <row r="3351" spans="1:11" ht="12.75" hidden="1">
      <c r="A3351" s="16"/>
      <c r="I3351" s="26"/>
      <c r="K3351" s="104"/>
    </row>
    <row r="3352" spans="1:11" ht="12.75" hidden="1">
      <c r="A3352" s="16"/>
      <c r="I3352" s="26"/>
      <c r="K3352" s="104"/>
    </row>
    <row r="3353" spans="1:11" ht="12.75" hidden="1">
      <c r="A3353" s="16"/>
      <c r="I3353" s="26"/>
      <c r="K3353" s="104"/>
    </row>
    <row r="3354" spans="1:11" ht="12.75" hidden="1">
      <c r="A3354" s="16"/>
      <c r="I3354" s="26"/>
      <c r="K3354" s="104"/>
    </row>
    <row r="3355" spans="1:11" ht="12.75" hidden="1">
      <c r="A3355" s="16"/>
      <c r="I3355" s="26"/>
      <c r="K3355" s="104"/>
    </row>
    <row r="3356" spans="1:11" ht="12.75" hidden="1">
      <c r="A3356" s="16"/>
      <c r="I3356" s="26"/>
      <c r="K3356" s="104"/>
    </row>
    <row r="3357" spans="1:11" ht="12.75" hidden="1">
      <c r="A3357" s="16"/>
      <c r="I3357" s="26"/>
      <c r="K3357" s="104"/>
    </row>
    <row r="3358" spans="1:11" ht="12.75" hidden="1">
      <c r="A3358" s="16"/>
      <c r="I3358" s="26"/>
      <c r="K3358" s="104"/>
    </row>
    <row r="3359" spans="1:11" ht="12.75" hidden="1">
      <c r="A3359" s="16"/>
      <c r="I3359" s="26"/>
      <c r="K3359" s="104"/>
    </row>
    <row r="3360" spans="1:11" ht="12.75" hidden="1">
      <c r="A3360" s="16"/>
      <c r="I3360" s="26"/>
      <c r="K3360" s="104"/>
    </row>
    <row r="3361" spans="1:11" ht="12.75" hidden="1">
      <c r="A3361" s="16"/>
      <c r="B3361" s="10"/>
      <c r="I3361" s="26"/>
      <c r="K3361" s="104"/>
    </row>
    <row r="3362" spans="1:11" ht="12.75" hidden="1">
      <c r="A3362" s="16"/>
      <c r="B3362" s="9"/>
      <c r="I3362" s="26"/>
      <c r="K3362" s="104"/>
    </row>
    <row r="3363" spans="1:11" ht="12.75" hidden="1">
      <c r="A3363" s="16"/>
      <c r="B3363" s="9"/>
      <c r="I3363" s="26"/>
      <c r="K3363" s="104"/>
    </row>
    <row r="3364" spans="1:11" ht="12.75" hidden="1">
      <c r="A3364" s="16"/>
      <c r="I3364" s="26"/>
      <c r="K3364" s="104"/>
    </row>
    <row r="3365" spans="1:11" ht="12.75" hidden="1">
      <c r="A3365" s="16"/>
      <c r="B3365" s="11"/>
      <c r="I3365" s="26"/>
      <c r="K3365" s="104"/>
    </row>
    <row r="3366" spans="1:11" ht="12.75" hidden="1">
      <c r="A3366" s="16"/>
      <c r="B3366" s="11"/>
      <c r="I3366" s="26"/>
      <c r="K3366" s="104"/>
    </row>
    <row r="3367" spans="1:11" ht="12.75" hidden="1">
      <c r="A3367" s="16"/>
      <c r="B3367" s="11"/>
      <c r="I3367" s="26"/>
      <c r="K3367" s="104"/>
    </row>
    <row r="3368" spans="1:11" ht="12.75" hidden="1">
      <c r="A3368" s="16"/>
      <c r="B3368" s="11"/>
      <c r="I3368" s="26"/>
      <c r="K3368" s="104"/>
    </row>
    <row r="3369" spans="1:11" ht="12.75" hidden="1">
      <c r="A3369" s="16"/>
      <c r="B3369" s="11"/>
      <c r="I3369" s="26"/>
      <c r="K3369" s="104"/>
    </row>
    <row r="3370" spans="1:11" ht="12.75" hidden="1">
      <c r="A3370" s="16"/>
      <c r="B3370" s="11"/>
      <c r="I3370" s="26"/>
      <c r="K3370" s="104"/>
    </row>
    <row r="3371" spans="1:11" ht="12.75" hidden="1">
      <c r="A3371" s="16"/>
      <c r="B3371" s="11"/>
      <c r="I3371" s="26"/>
      <c r="K3371" s="104"/>
    </row>
    <row r="3372" spans="1:11" ht="12.75" hidden="1">
      <c r="A3372" s="16"/>
      <c r="B3372" s="11"/>
      <c r="I3372" s="26"/>
      <c r="K3372" s="104"/>
    </row>
    <row r="3373" spans="1:11" ht="12.75" hidden="1">
      <c r="A3373" s="16"/>
      <c r="B3373" s="11"/>
      <c r="I3373" s="26"/>
      <c r="K3373" s="104"/>
    </row>
    <row r="3374" spans="1:11" ht="12.75" hidden="1">
      <c r="A3374" s="16"/>
      <c r="B3374" s="11"/>
      <c r="I3374" s="26"/>
      <c r="K3374" s="104"/>
    </row>
    <row r="3375" spans="1:11" ht="12.75" hidden="1">
      <c r="A3375" s="16"/>
      <c r="B3375" s="11"/>
      <c r="I3375" s="26"/>
      <c r="K3375" s="104"/>
    </row>
    <row r="3376" spans="1:11" ht="12.75" hidden="1">
      <c r="A3376" s="16"/>
      <c r="B3376" s="11"/>
      <c r="I3376" s="26"/>
      <c r="K3376" s="104"/>
    </row>
    <row r="3377" spans="1:11" ht="12.75" hidden="1">
      <c r="A3377" s="16"/>
      <c r="I3377" s="26"/>
      <c r="K3377" s="104"/>
    </row>
    <row r="3378" spans="1:11" ht="12.75" hidden="1">
      <c r="A3378" s="16"/>
      <c r="I3378" s="26"/>
      <c r="K3378" s="104"/>
    </row>
    <row r="3379" spans="1:11" ht="12.75" hidden="1">
      <c r="A3379" s="16"/>
      <c r="I3379" s="26"/>
      <c r="K3379" s="104"/>
    </row>
    <row r="3380" spans="1:11" ht="12.75" hidden="1">
      <c r="A3380" s="16"/>
      <c r="I3380" s="26"/>
      <c r="K3380" s="104"/>
    </row>
    <row r="3381" spans="1:11" ht="12.75" hidden="1">
      <c r="A3381" s="16"/>
      <c r="I3381" s="26"/>
      <c r="K3381" s="104"/>
    </row>
    <row r="3382" spans="1:11" ht="12.75" hidden="1">
      <c r="A3382" s="16"/>
      <c r="I3382" s="26"/>
      <c r="K3382" s="104"/>
    </row>
    <row r="3383" spans="1:11" ht="12.75" hidden="1">
      <c r="A3383" s="16"/>
      <c r="I3383" s="26"/>
      <c r="K3383" s="104"/>
    </row>
    <row r="3384" spans="1:11" ht="12.75" hidden="1">
      <c r="A3384" s="16"/>
      <c r="I3384" s="26"/>
      <c r="K3384" s="104"/>
    </row>
    <row r="3385" spans="1:11" ht="12.75" hidden="1">
      <c r="A3385" s="16"/>
      <c r="I3385" s="26"/>
      <c r="K3385" s="104"/>
    </row>
    <row r="3386" spans="1:11" ht="12.75" hidden="1">
      <c r="A3386" s="16"/>
      <c r="I3386" s="26"/>
      <c r="K3386" s="104"/>
    </row>
    <row r="3387" spans="1:11" ht="12.75" hidden="1">
      <c r="A3387" s="16"/>
      <c r="I3387" s="26"/>
      <c r="K3387" s="104"/>
    </row>
    <row r="3388" spans="1:11" ht="12.75" hidden="1">
      <c r="A3388" s="16"/>
      <c r="I3388" s="26"/>
      <c r="K3388" s="104"/>
    </row>
    <row r="3389" spans="1:11" ht="12.75" hidden="1">
      <c r="A3389" s="16"/>
      <c r="I3389" s="26"/>
      <c r="K3389" s="104"/>
    </row>
    <row r="3390" spans="1:11" ht="12.75" hidden="1">
      <c r="A3390" s="16"/>
      <c r="I3390" s="26"/>
      <c r="K3390" s="104"/>
    </row>
    <row r="3391" spans="1:11" ht="12.75" hidden="1">
      <c r="A3391" s="16"/>
      <c r="I3391" s="26"/>
      <c r="K3391" s="104"/>
    </row>
    <row r="3392" spans="1:11" ht="12.75" hidden="1">
      <c r="A3392" s="16"/>
      <c r="I3392" s="26"/>
      <c r="K3392" s="104"/>
    </row>
    <row r="3393" spans="1:11" ht="12.75" hidden="1">
      <c r="A3393" s="16"/>
      <c r="I3393" s="26"/>
      <c r="K3393" s="104"/>
    </row>
    <row r="3394" spans="1:11" ht="12.75" hidden="1">
      <c r="A3394" s="16"/>
      <c r="I3394" s="26"/>
      <c r="K3394" s="104"/>
    </row>
    <row r="3395" spans="1:11" ht="12.75" hidden="1">
      <c r="A3395" s="16"/>
      <c r="I3395" s="26"/>
      <c r="K3395" s="104"/>
    </row>
    <row r="3396" spans="1:11" ht="12.75" hidden="1">
      <c r="A3396" s="16"/>
      <c r="I3396" s="26"/>
      <c r="K3396" s="104"/>
    </row>
    <row r="3397" spans="1:11" ht="12.75" hidden="1">
      <c r="A3397" s="16"/>
      <c r="I3397" s="26"/>
      <c r="K3397" s="104"/>
    </row>
    <row r="3398" spans="1:11" ht="12.75" hidden="1">
      <c r="A3398" s="16"/>
      <c r="I3398" s="26"/>
      <c r="K3398" s="104"/>
    </row>
    <row r="3399" spans="1:11" ht="12.75" hidden="1">
      <c r="A3399" s="16"/>
      <c r="I3399" s="26"/>
      <c r="K3399" s="104"/>
    </row>
    <row r="3400" spans="1:11" ht="12.75" hidden="1">
      <c r="A3400" s="16"/>
      <c r="I3400" s="26"/>
      <c r="K3400" s="104"/>
    </row>
    <row r="3401" spans="1:11" ht="12.75" hidden="1">
      <c r="A3401" s="16"/>
      <c r="I3401" s="26"/>
      <c r="K3401" s="104"/>
    </row>
    <row r="3402" spans="1:11" ht="12.75" hidden="1">
      <c r="A3402" s="16"/>
      <c r="I3402" s="26"/>
      <c r="K3402" s="104"/>
    </row>
    <row r="3403" spans="1:11" ht="12.75" hidden="1">
      <c r="A3403" s="16"/>
      <c r="I3403" s="26"/>
      <c r="K3403" s="104"/>
    </row>
    <row r="3404" spans="1:11" ht="12.75" hidden="1">
      <c r="A3404" s="16"/>
      <c r="I3404" s="26"/>
      <c r="K3404" s="104"/>
    </row>
    <row r="3405" spans="1:11" ht="12.75" hidden="1">
      <c r="A3405" s="16"/>
      <c r="I3405" s="26"/>
      <c r="K3405" s="104"/>
    </row>
    <row r="3406" spans="1:11" ht="12.75" hidden="1">
      <c r="A3406" s="16"/>
      <c r="I3406" s="26"/>
      <c r="K3406" s="104"/>
    </row>
    <row r="3407" spans="1:11" ht="12.75" hidden="1">
      <c r="A3407" s="16"/>
      <c r="I3407" s="26"/>
      <c r="K3407" s="104"/>
    </row>
    <row r="3408" spans="1:11" ht="12.75" hidden="1">
      <c r="A3408" s="16"/>
      <c r="I3408" s="26"/>
      <c r="K3408" s="104"/>
    </row>
    <row r="3409" spans="1:11" ht="12.75" hidden="1">
      <c r="A3409" s="16"/>
      <c r="I3409" s="26"/>
      <c r="K3409" s="104"/>
    </row>
    <row r="3410" spans="1:11" ht="12.75" hidden="1">
      <c r="A3410" s="16"/>
      <c r="I3410" s="26"/>
      <c r="K3410" s="104"/>
    </row>
    <row r="3411" spans="1:11" ht="12.75" hidden="1">
      <c r="A3411" s="16"/>
      <c r="I3411" s="26"/>
      <c r="K3411" s="104"/>
    </row>
    <row r="3412" spans="1:11" ht="12.75" hidden="1">
      <c r="A3412" s="16"/>
      <c r="I3412" s="26"/>
      <c r="K3412" s="104"/>
    </row>
    <row r="3413" spans="1:11" ht="12.75" hidden="1">
      <c r="A3413" s="16"/>
      <c r="I3413" s="26"/>
      <c r="K3413" s="104"/>
    </row>
    <row r="3414" spans="1:11" ht="12.75" hidden="1">
      <c r="A3414" s="16"/>
      <c r="I3414" s="26"/>
      <c r="K3414" s="104"/>
    </row>
    <row r="3415" spans="1:11" ht="12.75" hidden="1">
      <c r="A3415" s="16"/>
      <c r="I3415" s="26"/>
      <c r="K3415" s="104"/>
    </row>
    <row r="3416" spans="1:11" ht="12.75" hidden="1">
      <c r="A3416" s="16"/>
      <c r="I3416" s="26"/>
      <c r="K3416" s="104"/>
    </row>
    <row r="3417" spans="1:11" ht="12.75" hidden="1">
      <c r="A3417" s="16"/>
      <c r="I3417" s="26"/>
      <c r="K3417" s="104"/>
    </row>
    <row r="3418" spans="1:11" ht="12.75" hidden="1">
      <c r="A3418" s="16"/>
      <c r="I3418" s="26"/>
      <c r="K3418" s="104"/>
    </row>
    <row r="3419" spans="1:11" ht="12.75" hidden="1">
      <c r="A3419" s="16"/>
      <c r="I3419" s="26"/>
      <c r="K3419" s="104"/>
    </row>
    <row r="3420" spans="1:11" ht="12.75" hidden="1">
      <c r="A3420" s="16"/>
      <c r="I3420" s="26"/>
      <c r="K3420" s="104"/>
    </row>
    <row r="3421" spans="1:11" ht="12.75" hidden="1">
      <c r="A3421" s="16"/>
      <c r="I3421" s="26"/>
      <c r="K3421" s="104"/>
    </row>
    <row r="3422" spans="1:11" ht="12.75" hidden="1">
      <c r="A3422" s="16"/>
      <c r="I3422" s="26"/>
      <c r="K3422" s="104"/>
    </row>
    <row r="3423" spans="1:11" ht="12.75" hidden="1">
      <c r="A3423" s="16"/>
      <c r="I3423" s="26"/>
      <c r="K3423" s="104"/>
    </row>
    <row r="3424" spans="1:11" ht="12.75" hidden="1">
      <c r="A3424" s="16"/>
      <c r="I3424" s="26"/>
      <c r="K3424" s="104"/>
    </row>
    <row r="3425" spans="1:11" ht="12.75" hidden="1">
      <c r="A3425" s="16"/>
      <c r="I3425" s="26"/>
      <c r="K3425" s="104"/>
    </row>
    <row r="3426" spans="1:11" ht="12.75" hidden="1">
      <c r="A3426" s="16"/>
      <c r="I3426" s="26"/>
      <c r="K3426" s="104"/>
    </row>
    <row r="3427" spans="1:11" ht="12.75" hidden="1">
      <c r="A3427" s="16"/>
      <c r="I3427" s="26"/>
      <c r="K3427" s="104"/>
    </row>
    <row r="3428" spans="1:11" ht="12.75" hidden="1">
      <c r="A3428" s="16"/>
      <c r="I3428" s="26"/>
      <c r="K3428" s="104"/>
    </row>
    <row r="3429" spans="1:11" ht="12.75" hidden="1">
      <c r="A3429" s="16"/>
      <c r="I3429" s="26"/>
      <c r="K3429" s="104"/>
    </row>
    <row r="3430" spans="1:11" ht="12.75" hidden="1">
      <c r="A3430" s="16"/>
      <c r="I3430" s="26"/>
      <c r="K3430" s="104"/>
    </row>
    <row r="3431" spans="1:11" ht="12.75" hidden="1">
      <c r="A3431" s="16"/>
      <c r="I3431" s="26"/>
      <c r="K3431" s="104"/>
    </row>
    <row r="3432" spans="1:11" ht="12.75" hidden="1">
      <c r="A3432" s="16"/>
      <c r="I3432" s="26"/>
      <c r="K3432" s="104"/>
    </row>
    <row r="3433" spans="1:11" ht="12.75" hidden="1">
      <c r="A3433" s="16"/>
      <c r="I3433" s="26"/>
      <c r="K3433" s="104"/>
    </row>
    <row r="3434" spans="1:11" ht="12.75" hidden="1">
      <c r="A3434" s="16"/>
      <c r="I3434" s="26"/>
      <c r="K3434" s="104"/>
    </row>
    <row r="3435" spans="1:11" ht="12.75" hidden="1">
      <c r="A3435" s="16"/>
      <c r="I3435" s="26"/>
      <c r="K3435" s="104"/>
    </row>
    <row r="3436" spans="1:11" ht="12.75" hidden="1">
      <c r="A3436" s="16"/>
      <c r="I3436" s="26"/>
      <c r="K3436" s="104"/>
    </row>
    <row r="3437" spans="1:11" ht="12.75" hidden="1">
      <c r="A3437" s="16"/>
      <c r="I3437" s="26"/>
      <c r="K3437" s="104"/>
    </row>
    <row r="3438" spans="1:11" ht="12.75" hidden="1">
      <c r="A3438" s="16"/>
      <c r="I3438" s="26"/>
      <c r="K3438" s="104"/>
    </row>
    <row r="3439" spans="1:11" ht="12.75" hidden="1">
      <c r="A3439" s="16"/>
      <c r="B3439" s="10"/>
      <c r="I3439" s="26"/>
      <c r="K3439" s="104"/>
    </row>
    <row r="3440" spans="1:11" ht="12.75" hidden="1">
      <c r="A3440" s="16"/>
      <c r="B3440" s="9"/>
      <c r="I3440" s="26"/>
      <c r="K3440" s="104"/>
    </row>
    <row r="3441" spans="1:11" ht="12.75" hidden="1">
      <c r="A3441" s="16"/>
      <c r="B3441" s="9"/>
      <c r="I3441" s="26"/>
      <c r="K3441" s="104"/>
    </row>
    <row r="3442" spans="1:11" ht="12.75" hidden="1">
      <c r="A3442" s="16"/>
      <c r="I3442" s="26"/>
      <c r="K3442" s="104"/>
    </row>
    <row r="3443" spans="1:11" ht="12.75" hidden="1">
      <c r="A3443" s="16"/>
      <c r="B3443" s="11"/>
      <c r="I3443" s="26"/>
      <c r="K3443" s="104"/>
    </row>
    <row r="3444" spans="1:11" ht="12.75" hidden="1">
      <c r="A3444" s="16"/>
      <c r="B3444" s="11"/>
      <c r="I3444" s="26"/>
      <c r="K3444" s="104"/>
    </row>
    <row r="3445" spans="1:11" ht="12.75" hidden="1">
      <c r="A3445" s="16"/>
      <c r="B3445" s="11"/>
      <c r="I3445" s="26"/>
      <c r="K3445" s="104"/>
    </row>
    <row r="3446" spans="1:11" ht="12.75" hidden="1">
      <c r="A3446" s="16"/>
      <c r="B3446" s="11"/>
      <c r="I3446" s="26"/>
      <c r="K3446" s="104"/>
    </row>
    <row r="3447" spans="1:11" ht="12.75" hidden="1">
      <c r="A3447" s="16"/>
      <c r="B3447" s="11"/>
      <c r="I3447" s="26"/>
      <c r="K3447" s="104"/>
    </row>
    <row r="3448" spans="1:11" ht="12.75" hidden="1">
      <c r="A3448" s="16"/>
      <c r="B3448" s="11"/>
      <c r="I3448" s="26"/>
      <c r="K3448" s="104"/>
    </row>
    <row r="3449" spans="1:11" ht="12.75" hidden="1">
      <c r="A3449" s="16"/>
      <c r="B3449" s="11"/>
      <c r="I3449" s="26"/>
      <c r="K3449" s="104"/>
    </row>
    <row r="3450" spans="1:11" ht="12.75" hidden="1">
      <c r="A3450" s="16"/>
      <c r="B3450" s="11"/>
      <c r="I3450" s="26"/>
      <c r="K3450" s="104"/>
    </row>
    <row r="3451" spans="1:11" ht="12.75" hidden="1">
      <c r="A3451" s="16"/>
      <c r="B3451" s="11"/>
      <c r="I3451" s="26"/>
      <c r="K3451" s="104"/>
    </row>
    <row r="3452" spans="1:11" ht="12.75" hidden="1">
      <c r="A3452" s="16"/>
      <c r="B3452" s="11"/>
      <c r="I3452" s="26"/>
      <c r="K3452" s="104"/>
    </row>
    <row r="3453" spans="1:11" ht="12.75" hidden="1">
      <c r="A3453" s="16"/>
      <c r="B3453" s="11"/>
      <c r="I3453" s="26"/>
      <c r="K3453" s="104"/>
    </row>
    <row r="3454" spans="1:11" ht="12.75" hidden="1">
      <c r="A3454" s="16"/>
      <c r="B3454" s="11"/>
      <c r="I3454" s="26"/>
      <c r="K3454" s="104"/>
    </row>
    <row r="3455" spans="1:11" ht="12.75" hidden="1">
      <c r="A3455" s="16"/>
      <c r="B3455" s="11"/>
      <c r="I3455" s="26"/>
      <c r="K3455" s="104"/>
    </row>
    <row r="3456" spans="1:11" ht="12.75" hidden="1">
      <c r="A3456" s="16"/>
      <c r="B3456" s="11"/>
      <c r="I3456" s="26"/>
      <c r="K3456" s="104"/>
    </row>
    <row r="3457" spans="1:11" ht="12.75" hidden="1">
      <c r="A3457" s="16"/>
      <c r="B3457" s="11"/>
      <c r="I3457" s="26"/>
      <c r="K3457" s="104"/>
    </row>
    <row r="3458" spans="1:11" ht="12.75" hidden="1">
      <c r="A3458" s="16"/>
      <c r="B3458" s="11"/>
      <c r="I3458" s="26"/>
      <c r="K3458" s="104"/>
    </row>
    <row r="3459" spans="1:11" ht="12.75" hidden="1">
      <c r="A3459" s="16"/>
      <c r="B3459" s="11"/>
      <c r="I3459" s="26"/>
      <c r="K3459" s="104"/>
    </row>
    <row r="3460" spans="1:11" ht="12.75" hidden="1">
      <c r="A3460" s="16"/>
      <c r="B3460" s="11"/>
      <c r="I3460" s="26"/>
      <c r="K3460" s="104"/>
    </row>
    <row r="3461" spans="1:11" ht="12.75" hidden="1">
      <c r="A3461" s="16"/>
      <c r="I3461" s="26"/>
      <c r="K3461" s="104"/>
    </row>
    <row r="3462" spans="1:11" ht="12.75" hidden="1">
      <c r="A3462" s="16"/>
      <c r="B3462" s="9"/>
      <c r="I3462" s="26"/>
      <c r="K3462" s="104"/>
    </row>
    <row r="3463" spans="1:11" ht="12.75" hidden="1">
      <c r="A3463" s="16"/>
      <c r="I3463" s="26"/>
      <c r="K3463" s="104"/>
    </row>
    <row r="3464" spans="1:11" ht="12.75" hidden="1">
      <c r="A3464" s="16"/>
      <c r="I3464" s="26"/>
      <c r="K3464" s="104"/>
    </row>
    <row r="3465" spans="1:11" ht="12.75" hidden="1">
      <c r="A3465" s="16"/>
      <c r="I3465" s="26"/>
      <c r="K3465" s="104"/>
    </row>
    <row r="3466" spans="1:11" ht="12.75" hidden="1">
      <c r="A3466" s="16"/>
      <c r="I3466" s="26"/>
      <c r="K3466" s="104"/>
    </row>
    <row r="3467" spans="1:11" ht="12.75" hidden="1">
      <c r="A3467" s="16"/>
      <c r="I3467" s="26"/>
      <c r="K3467" s="104"/>
    </row>
    <row r="3468" spans="1:11" ht="12.75" hidden="1">
      <c r="A3468" s="16"/>
      <c r="I3468" s="26"/>
      <c r="K3468" s="104"/>
    </row>
    <row r="3469" spans="1:11" ht="12.75" hidden="1">
      <c r="A3469" s="16"/>
      <c r="I3469" s="26"/>
      <c r="K3469" s="104"/>
    </row>
    <row r="3470" spans="1:11" ht="12.75" hidden="1">
      <c r="A3470" s="16"/>
      <c r="I3470" s="26"/>
      <c r="K3470" s="104"/>
    </row>
    <row r="3471" spans="1:11" ht="12.75" hidden="1">
      <c r="A3471" s="16"/>
      <c r="I3471" s="26"/>
      <c r="K3471" s="104"/>
    </row>
    <row r="3472" spans="1:11" ht="12.75" hidden="1">
      <c r="A3472" s="16"/>
      <c r="I3472" s="26"/>
      <c r="K3472" s="104"/>
    </row>
    <row r="3473" spans="1:11" ht="12.75" hidden="1">
      <c r="A3473" s="16"/>
      <c r="I3473" s="26"/>
      <c r="K3473" s="104"/>
    </row>
    <row r="3474" spans="1:11" ht="12.75" hidden="1">
      <c r="A3474" s="16"/>
      <c r="I3474" s="26"/>
      <c r="K3474" s="104"/>
    </row>
    <row r="3475" spans="1:11" ht="12.75" hidden="1">
      <c r="A3475" s="16"/>
      <c r="I3475" s="26"/>
      <c r="K3475" s="104"/>
    </row>
    <row r="3476" spans="1:11" ht="12.75" hidden="1">
      <c r="A3476" s="16"/>
      <c r="I3476" s="26"/>
      <c r="K3476" s="104"/>
    </row>
    <row r="3477" spans="1:11" ht="12.75" hidden="1">
      <c r="A3477" s="16"/>
      <c r="I3477" s="26"/>
      <c r="K3477" s="104"/>
    </row>
    <row r="3478" spans="1:11" ht="12.75" hidden="1">
      <c r="A3478" s="16"/>
      <c r="I3478" s="26"/>
      <c r="K3478" s="104"/>
    </row>
    <row r="3479" spans="1:11" ht="12.75" hidden="1">
      <c r="A3479" s="16"/>
      <c r="I3479" s="26"/>
      <c r="K3479" s="104"/>
    </row>
    <row r="3480" spans="1:11" ht="12.75" hidden="1">
      <c r="A3480" s="16"/>
      <c r="I3480" s="26"/>
      <c r="K3480" s="104"/>
    </row>
    <row r="3481" spans="1:11" ht="12.75" hidden="1">
      <c r="A3481" s="16"/>
      <c r="I3481" s="26"/>
      <c r="K3481" s="104"/>
    </row>
    <row r="3482" spans="1:11" ht="12.75" hidden="1">
      <c r="A3482" s="16"/>
      <c r="I3482" s="26"/>
      <c r="K3482" s="104"/>
    </row>
    <row r="3483" spans="1:11" ht="12.75" hidden="1">
      <c r="A3483" s="16"/>
      <c r="I3483" s="26"/>
      <c r="K3483" s="104"/>
    </row>
    <row r="3484" spans="1:11" ht="12.75" hidden="1">
      <c r="A3484" s="16"/>
      <c r="I3484" s="26"/>
      <c r="K3484" s="104"/>
    </row>
    <row r="3485" spans="1:11" ht="12.75" hidden="1">
      <c r="A3485" s="16"/>
      <c r="I3485" s="26"/>
      <c r="K3485" s="104"/>
    </row>
    <row r="3486" spans="1:11" ht="12.75" hidden="1">
      <c r="A3486" s="16"/>
      <c r="I3486" s="26"/>
      <c r="K3486" s="104"/>
    </row>
    <row r="3487" spans="1:11" ht="12.75" hidden="1">
      <c r="A3487" s="16"/>
      <c r="I3487" s="26"/>
      <c r="K3487" s="104"/>
    </row>
    <row r="3488" spans="1:11" ht="12.75" hidden="1">
      <c r="A3488" s="16"/>
      <c r="I3488" s="26"/>
      <c r="K3488" s="104"/>
    </row>
    <row r="3489" spans="1:11" ht="12.75" hidden="1">
      <c r="A3489" s="16"/>
      <c r="I3489" s="26"/>
      <c r="K3489" s="104"/>
    </row>
    <row r="3490" spans="1:11" ht="12.75" hidden="1">
      <c r="A3490" s="16"/>
      <c r="I3490" s="26"/>
      <c r="K3490" s="104"/>
    </row>
    <row r="3491" spans="1:11" ht="12.75" hidden="1">
      <c r="A3491" s="16"/>
      <c r="I3491" s="26"/>
      <c r="K3491" s="104"/>
    </row>
    <row r="3492" spans="1:11" ht="12.75" hidden="1">
      <c r="A3492" s="16"/>
      <c r="I3492" s="26"/>
      <c r="K3492" s="104"/>
    </row>
    <row r="3493" spans="1:11" ht="12.75" hidden="1">
      <c r="A3493" s="16"/>
      <c r="I3493" s="26"/>
      <c r="K3493" s="104"/>
    </row>
    <row r="3494" spans="1:11" ht="12.75" hidden="1">
      <c r="A3494" s="16"/>
      <c r="I3494" s="26"/>
      <c r="K3494" s="104"/>
    </row>
    <row r="3495" spans="1:11" ht="12.75" hidden="1">
      <c r="A3495" s="16"/>
      <c r="I3495" s="26"/>
      <c r="K3495" s="104"/>
    </row>
    <row r="3496" spans="1:11" ht="12.75" hidden="1">
      <c r="A3496" s="16"/>
      <c r="I3496" s="26"/>
      <c r="K3496" s="104"/>
    </row>
    <row r="3497" spans="1:11" ht="12.75" hidden="1">
      <c r="A3497" s="16"/>
      <c r="I3497" s="26"/>
      <c r="K3497" s="104"/>
    </row>
    <row r="3498" spans="1:11" ht="12.75" hidden="1">
      <c r="A3498" s="16"/>
      <c r="I3498" s="26"/>
      <c r="K3498" s="104"/>
    </row>
    <row r="3499" spans="1:11" ht="12.75" hidden="1">
      <c r="A3499" s="16"/>
      <c r="I3499" s="26"/>
      <c r="K3499" s="104"/>
    </row>
    <row r="3500" spans="1:11" ht="12.75" hidden="1">
      <c r="A3500" s="16"/>
      <c r="I3500" s="26"/>
      <c r="K3500" s="104"/>
    </row>
    <row r="3501" spans="1:11" ht="12.75" hidden="1">
      <c r="A3501" s="16"/>
      <c r="I3501" s="26"/>
      <c r="K3501" s="104"/>
    </row>
    <row r="3502" spans="1:11" ht="12.75" hidden="1">
      <c r="A3502" s="16"/>
      <c r="I3502" s="26"/>
      <c r="K3502" s="104"/>
    </row>
    <row r="3503" spans="1:11" ht="12.75" hidden="1">
      <c r="A3503" s="16"/>
      <c r="I3503" s="26"/>
      <c r="K3503" s="104"/>
    </row>
    <row r="3504" spans="1:11" ht="12.75" hidden="1">
      <c r="A3504" s="16"/>
      <c r="I3504" s="26"/>
      <c r="K3504" s="104"/>
    </row>
    <row r="3505" spans="1:11" ht="12.75" hidden="1">
      <c r="A3505" s="16"/>
      <c r="I3505" s="26"/>
      <c r="K3505" s="104"/>
    </row>
    <row r="3506" spans="1:11" ht="12.75" hidden="1">
      <c r="A3506" s="16"/>
      <c r="I3506" s="26"/>
      <c r="K3506" s="104"/>
    </row>
    <row r="3507" spans="1:11" ht="12.75" hidden="1">
      <c r="A3507" s="16"/>
      <c r="I3507" s="26"/>
      <c r="K3507" s="104"/>
    </row>
    <row r="3508" spans="1:11" ht="12.75" hidden="1">
      <c r="A3508" s="16"/>
      <c r="I3508" s="26"/>
      <c r="K3508" s="104"/>
    </row>
    <row r="3509" spans="1:11" ht="12.75" hidden="1">
      <c r="A3509" s="16"/>
      <c r="I3509" s="26"/>
      <c r="K3509" s="104"/>
    </row>
    <row r="3510" spans="1:11" ht="12.75" hidden="1">
      <c r="A3510" s="16"/>
      <c r="I3510" s="26"/>
      <c r="K3510" s="104"/>
    </row>
    <row r="3511" spans="1:11" ht="12.75" hidden="1">
      <c r="A3511" s="16"/>
      <c r="I3511" s="26"/>
      <c r="K3511" s="104"/>
    </row>
    <row r="3512" spans="1:11" ht="12.75" hidden="1">
      <c r="A3512" s="16"/>
      <c r="I3512" s="26"/>
      <c r="K3512" s="104"/>
    </row>
    <row r="3513" spans="1:11" ht="12.75" hidden="1">
      <c r="A3513" s="16"/>
      <c r="I3513" s="26"/>
      <c r="K3513" s="104"/>
    </row>
    <row r="3514" spans="1:11" ht="12.75" hidden="1">
      <c r="A3514" s="16"/>
      <c r="I3514" s="26"/>
      <c r="K3514" s="104"/>
    </row>
    <row r="3515" spans="1:11" ht="12.75" hidden="1">
      <c r="A3515" s="16"/>
      <c r="I3515" s="26"/>
      <c r="K3515" s="104"/>
    </row>
    <row r="3516" spans="1:11" ht="12.75" hidden="1">
      <c r="A3516" s="16"/>
      <c r="I3516" s="26"/>
      <c r="K3516" s="104"/>
    </row>
    <row r="3517" spans="1:11" ht="12.75" hidden="1">
      <c r="A3517" s="16"/>
      <c r="I3517" s="26"/>
      <c r="K3517" s="104"/>
    </row>
    <row r="3518" spans="1:11" ht="12.75" hidden="1">
      <c r="A3518" s="16"/>
      <c r="I3518" s="26"/>
      <c r="K3518" s="104"/>
    </row>
    <row r="3519" spans="1:11" ht="12.75" hidden="1">
      <c r="A3519" s="16"/>
      <c r="I3519" s="26"/>
      <c r="K3519" s="104"/>
    </row>
    <row r="3520" spans="1:11" ht="12.75" hidden="1">
      <c r="A3520" s="16"/>
      <c r="I3520" s="26"/>
      <c r="K3520" s="104"/>
    </row>
    <row r="3521" spans="1:11" ht="12.75" hidden="1">
      <c r="A3521" s="16"/>
      <c r="I3521" s="26"/>
      <c r="K3521" s="104"/>
    </row>
    <row r="3522" spans="1:11" ht="12.75" hidden="1">
      <c r="A3522" s="16"/>
      <c r="I3522" s="26"/>
      <c r="K3522" s="104"/>
    </row>
    <row r="3523" spans="1:11" ht="12.75" hidden="1">
      <c r="A3523" s="16"/>
      <c r="I3523" s="26"/>
      <c r="K3523" s="104"/>
    </row>
    <row r="3524" spans="1:11" ht="12.75" hidden="1">
      <c r="A3524" s="16"/>
      <c r="I3524" s="26"/>
      <c r="K3524" s="104"/>
    </row>
    <row r="3525" spans="1:11" ht="12.75" hidden="1">
      <c r="A3525" s="16"/>
      <c r="I3525" s="26"/>
      <c r="K3525" s="104"/>
    </row>
    <row r="3526" spans="1:11" ht="12.75" hidden="1">
      <c r="A3526" s="16"/>
      <c r="I3526" s="26"/>
      <c r="K3526" s="104"/>
    </row>
    <row r="3527" spans="1:11" ht="12.75" hidden="1">
      <c r="A3527" s="16"/>
      <c r="I3527" s="26"/>
      <c r="K3527" s="104"/>
    </row>
    <row r="3528" spans="1:11" ht="12.75" hidden="1">
      <c r="A3528" s="16"/>
      <c r="I3528" s="26"/>
      <c r="K3528" s="104"/>
    </row>
    <row r="3529" spans="1:11" ht="12.75" hidden="1">
      <c r="A3529" s="16"/>
      <c r="I3529" s="26"/>
      <c r="K3529" s="104"/>
    </row>
    <row r="3530" spans="1:11" ht="12.75" hidden="1">
      <c r="A3530" s="16"/>
      <c r="I3530" s="26"/>
      <c r="K3530" s="104"/>
    </row>
    <row r="3531" spans="1:11" ht="12.75" hidden="1">
      <c r="A3531" s="16"/>
      <c r="I3531" s="26"/>
      <c r="K3531" s="104"/>
    </row>
    <row r="3532" spans="1:11" ht="12.75" hidden="1">
      <c r="A3532" s="16"/>
      <c r="I3532" s="26"/>
      <c r="K3532" s="104"/>
    </row>
    <row r="3533" spans="1:11" ht="12.75" hidden="1">
      <c r="A3533" s="16"/>
      <c r="I3533" s="26"/>
      <c r="K3533" s="104"/>
    </row>
    <row r="3534" spans="1:11" ht="12.75" hidden="1">
      <c r="A3534" s="16"/>
      <c r="I3534" s="26"/>
      <c r="K3534" s="104"/>
    </row>
    <row r="3535" spans="1:11" ht="12.75" hidden="1">
      <c r="A3535" s="16"/>
      <c r="I3535" s="26"/>
      <c r="K3535" s="104"/>
    </row>
    <row r="3536" spans="1:11" ht="12.75" hidden="1">
      <c r="A3536" s="16"/>
      <c r="I3536" s="26"/>
      <c r="K3536" s="104"/>
    </row>
    <row r="3537" spans="1:11" ht="12.75" hidden="1">
      <c r="A3537" s="16"/>
      <c r="I3537" s="26"/>
      <c r="K3537" s="104"/>
    </row>
    <row r="3538" spans="1:11" ht="12.75" hidden="1">
      <c r="A3538" s="16"/>
      <c r="I3538" s="26"/>
      <c r="K3538" s="104"/>
    </row>
    <row r="3539" spans="1:11" ht="12.75" hidden="1">
      <c r="A3539" s="16"/>
      <c r="I3539" s="26"/>
      <c r="K3539" s="104"/>
    </row>
    <row r="3540" spans="1:11" ht="12.75" hidden="1">
      <c r="A3540" s="16"/>
      <c r="I3540" s="26"/>
      <c r="K3540" s="104"/>
    </row>
    <row r="3541" spans="1:11" ht="12.75" hidden="1">
      <c r="A3541" s="16"/>
      <c r="I3541" s="26"/>
      <c r="K3541" s="104"/>
    </row>
    <row r="3542" spans="1:11" ht="12.75" hidden="1">
      <c r="A3542" s="16"/>
      <c r="I3542" s="26"/>
      <c r="K3542" s="104"/>
    </row>
    <row r="3543" spans="1:11" ht="12.75" hidden="1">
      <c r="A3543" s="16"/>
      <c r="I3543" s="26"/>
      <c r="K3543" s="104"/>
    </row>
    <row r="3544" spans="1:11" ht="12.75" hidden="1">
      <c r="A3544" s="16"/>
      <c r="I3544" s="26"/>
      <c r="K3544" s="104"/>
    </row>
    <row r="3545" spans="1:11" ht="12.75" hidden="1">
      <c r="A3545" s="16"/>
      <c r="I3545" s="26"/>
      <c r="K3545" s="104"/>
    </row>
    <row r="3546" spans="1:11" ht="12.75" hidden="1">
      <c r="A3546" s="16"/>
      <c r="I3546" s="26"/>
      <c r="K3546" s="104"/>
    </row>
    <row r="3547" spans="1:11" ht="12.75" hidden="1">
      <c r="A3547" s="16"/>
      <c r="I3547" s="26"/>
      <c r="K3547" s="104"/>
    </row>
    <row r="3548" spans="1:11" ht="12.75" hidden="1">
      <c r="A3548" s="16"/>
      <c r="I3548" s="26"/>
      <c r="K3548" s="104"/>
    </row>
    <row r="3549" spans="1:11" ht="12.75" hidden="1">
      <c r="A3549" s="16"/>
      <c r="I3549" s="26"/>
      <c r="K3549" s="104"/>
    </row>
    <row r="3550" spans="1:11" ht="12.75" hidden="1">
      <c r="A3550" s="16"/>
      <c r="I3550" s="26"/>
      <c r="K3550" s="104"/>
    </row>
    <row r="3551" spans="1:11" ht="12.75" hidden="1">
      <c r="A3551" s="16"/>
      <c r="I3551" s="26"/>
      <c r="K3551" s="104"/>
    </row>
    <row r="3552" spans="1:11" ht="12.75" hidden="1">
      <c r="A3552" s="16"/>
      <c r="I3552" s="26"/>
      <c r="K3552" s="104"/>
    </row>
    <row r="3553" spans="1:11" ht="12.75" hidden="1">
      <c r="A3553" s="16"/>
      <c r="I3553" s="26"/>
      <c r="K3553" s="104"/>
    </row>
    <row r="3554" spans="1:11" ht="12.75" hidden="1">
      <c r="A3554" s="16"/>
      <c r="I3554" s="26"/>
      <c r="K3554" s="104"/>
    </row>
    <row r="3555" spans="1:11" ht="12.75" hidden="1">
      <c r="A3555" s="16"/>
      <c r="I3555" s="26"/>
      <c r="K3555" s="104"/>
    </row>
    <row r="3556" spans="1:11" ht="12.75" hidden="1">
      <c r="A3556" s="16"/>
      <c r="I3556" s="26"/>
      <c r="K3556" s="104"/>
    </row>
    <row r="3557" spans="1:11" ht="12.75" hidden="1">
      <c r="A3557" s="16"/>
      <c r="I3557" s="26"/>
      <c r="K3557" s="104"/>
    </row>
    <row r="3558" spans="1:11" ht="12.75" hidden="1">
      <c r="A3558" s="16"/>
      <c r="I3558" s="26"/>
      <c r="K3558" s="104"/>
    </row>
    <row r="3559" spans="1:11" ht="12.75" hidden="1">
      <c r="A3559" s="16"/>
      <c r="I3559" s="26"/>
      <c r="K3559" s="104"/>
    </row>
    <row r="3560" spans="1:11" ht="12.75" hidden="1">
      <c r="A3560" s="16"/>
      <c r="I3560" s="26"/>
      <c r="K3560" s="104"/>
    </row>
    <row r="3561" spans="1:11" ht="12.75" hidden="1">
      <c r="A3561" s="16"/>
      <c r="I3561" s="26"/>
      <c r="K3561" s="104"/>
    </row>
    <row r="3562" spans="1:11" ht="12.75" hidden="1">
      <c r="A3562" s="16"/>
      <c r="I3562" s="26"/>
      <c r="K3562" s="104"/>
    </row>
    <row r="3563" spans="1:11" ht="12.75" hidden="1">
      <c r="A3563" s="16"/>
      <c r="I3563" s="26"/>
      <c r="K3563" s="104"/>
    </row>
    <row r="3564" spans="1:11" ht="12.75" hidden="1">
      <c r="A3564" s="16"/>
      <c r="I3564" s="26"/>
      <c r="K3564" s="104"/>
    </row>
    <row r="3565" spans="1:11" ht="12.75" hidden="1">
      <c r="A3565" s="16"/>
      <c r="I3565" s="26"/>
      <c r="K3565" s="104"/>
    </row>
    <row r="3566" spans="1:11" ht="12.75" hidden="1">
      <c r="A3566" s="16"/>
      <c r="I3566" s="26"/>
      <c r="K3566" s="104"/>
    </row>
    <row r="3567" spans="1:11" ht="12.75" hidden="1">
      <c r="A3567" s="16"/>
      <c r="I3567" s="26"/>
      <c r="K3567" s="104"/>
    </row>
    <row r="3568" spans="1:11" ht="12.75" hidden="1">
      <c r="A3568" s="16"/>
      <c r="I3568" s="26"/>
      <c r="K3568" s="104"/>
    </row>
    <row r="3569" spans="1:11" ht="12.75" hidden="1">
      <c r="A3569" s="16"/>
      <c r="I3569" s="26"/>
      <c r="K3569" s="104"/>
    </row>
    <row r="3570" spans="1:11" ht="12.75" hidden="1">
      <c r="A3570" s="16"/>
      <c r="I3570" s="26"/>
      <c r="K3570" s="104"/>
    </row>
    <row r="3571" spans="1:11" ht="12.75" hidden="1">
      <c r="A3571" s="16"/>
      <c r="I3571" s="26"/>
      <c r="K3571" s="104"/>
    </row>
    <row r="3572" spans="1:11" ht="12.75" hidden="1">
      <c r="A3572" s="16"/>
      <c r="I3572" s="26"/>
      <c r="K3572" s="104"/>
    </row>
    <row r="3573" spans="1:11" ht="12.75" hidden="1">
      <c r="A3573" s="16"/>
      <c r="I3573" s="26"/>
      <c r="K3573" s="104"/>
    </row>
    <row r="3574" spans="1:11" ht="12.75" hidden="1">
      <c r="A3574" s="16"/>
      <c r="I3574" s="26"/>
      <c r="K3574" s="104"/>
    </row>
    <row r="3575" spans="1:11" ht="12.75" hidden="1">
      <c r="A3575" s="16"/>
      <c r="I3575" s="26"/>
      <c r="K3575" s="104"/>
    </row>
    <row r="3576" spans="1:11" ht="12.75" hidden="1">
      <c r="A3576" s="16"/>
      <c r="I3576" s="26"/>
      <c r="K3576" s="104"/>
    </row>
    <row r="3577" spans="1:11" ht="12.75" hidden="1">
      <c r="A3577" s="16"/>
      <c r="I3577" s="26"/>
      <c r="K3577" s="104"/>
    </row>
    <row r="3578" spans="1:11" ht="12.75" hidden="1">
      <c r="A3578" s="16"/>
      <c r="I3578" s="26"/>
      <c r="K3578" s="104"/>
    </row>
    <row r="3579" spans="1:11" ht="12.75" hidden="1">
      <c r="A3579" s="16"/>
      <c r="I3579" s="26"/>
      <c r="K3579" s="104"/>
    </row>
    <row r="3580" spans="1:11" ht="12.75" hidden="1">
      <c r="A3580" s="16"/>
      <c r="I3580" s="26"/>
      <c r="K3580" s="104"/>
    </row>
    <row r="3581" spans="1:11" ht="12.75" hidden="1">
      <c r="A3581" s="16"/>
      <c r="I3581" s="26"/>
      <c r="K3581" s="104"/>
    </row>
    <row r="3582" spans="1:11" ht="12.75" hidden="1">
      <c r="A3582" s="16"/>
      <c r="I3582" s="26"/>
      <c r="K3582" s="104"/>
    </row>
    <row r="3583" spans="1:11" ht="12.75" hidden="1">
      <c r="A3583" s="16"/>
      <c r="I3583" s="26"/>
      <c r="K3583" s="104"/>
    </row>
    <row r="3584" spans="1:11" ht="12.75" hidden="1">
      <c r="A3584" s="16"/>
      <c r="I3584" s="26"/>
      <c r="K3584" s="104"/>
    </row>
    <row r="3585" spans="1:11" ht="12.75" hidden="1">
      <c r="A3585" s="16"/>
      <c r="I3585" s="26"/>
      <c r="K3585" s="104"/>
    </row>
    <row r="3586" spans="1:11" ht="12.75" hidden="1">
      <c r="A3586" s="16"/>
      <c r="I3586" s="26"/>
      <c r="K3586" s="104"/>
    </row>
    <row r="3587" spans="1:11" ht="12.75" hidden="1">
      <c r="A3587" s="16"/>
      <c r="I3587" s="26"/>
      <c r="K3587" s="104"/>
    </row>
    <row r="3588" spans="1:11" ht="12.75" hidden="1">
      <c r="A3588" s="16"/>
      <c r="I3588" s="26"/>
      <c r="K3588" s="104"/>
    </row>
    <row r="3589" spans="1:11" ht="12.75" hidden="1">
      <c r="A3589" s="16"/>
      <c r="I3589" s="26"/>
      <c r="K3589" s="104"/>
    </row>
    <row r="3590" spans="1:11" ht="12.75" hidden="1">
      <c r="A3590" s="16"/>
      <c r="I3590" s="26"/>
      <c r="K3590" s="104"/>
    </row>
    <row r="3591" spans="1:11" ht="12.75" hidden="1">
      <c r="A3591" s="16"/>
      <c r="I3591" s="26"/>
      <c r="K3591" s="104"/>
    </row>
    <row r="3592" spans="1:11" ht="12.75" hidden="1">
      <c r="A3592" s="16"/>
      <c r="I3592" s="26"/>
      <c r="K3592" s="104"/>
    </row>
    <row r="3593" spans="1:11" ht="12.75" hidden="1">
      <c r="A3593" s="16"/>
      <c r="I3593" s="26"/>
      <c r="K3593" s="104"/>
    </row>
    <row r="3594" spans="1:11" ht="12.75" hidden="1">
      <c r="A3594" s="16"/>
      <c r="I3594" s="26"/>
      <c r="K3594" s="104"/>
    </row>
    <row r="3595" spans="1:11" ht="12.75" hidden="1">
      <c r="A3595" s="16"/>
      <c r="I3595" s="26"/>
      <c r="K3595" s="104"/>
    </row>
    <row r="3596" spans="1:11" ht="12.75" hidden="1">
      <c r="A3596" s="16"/>
      <c r="I3596" s="26"/>
      <c r="K3596" s="104"/>
    </row>
    <row r="3597" spans="1:11" ht="12.75" hidden="1">
      <c r="A3597" s="16"/>
      <c r="I3597" s="26"/>
      <c r="K3597" s="104"/>
    </row>
    <row r="3598" spans="1:11" ht="12.75" hidden="1">
      <c r="A3598" s="16"/>
      <c r="I3598" s="26"/>
      <c r="K3598" s="104"/>
    </row>
    <row r="3599" spans="1:11" ht="12.75" hidden="1">
      <c r="A3599" s="16"/>
      <c r="I3599" s="26"/>
      <c r="K3599" s="104"/>
    </row>
    <row r="3600" spans="1:11" ht="12.75" hidden="1">
      <c r="A3600" s="16"/>
      <c r="I3600" s="26"/>
      <c r="K3600" s="104"/>
    </row>
    <row r="3601" spans="1:11" ht="12.75" hidden="1">
      <c r="A3601" s="16"/>
      <c r="I3601" s="26"/>
      <c r="K3601" s="104"/>
    </row>
    <row r="3602" spans="1:11" ht="12.75" hidden="1">
      <c r="A3602" s="16"/>
      <c r="I3602" s="26"/>
      <c r="K3602" s="104"/>
    </row>
    <row r="3603" spans="1:11" ht="12.75" hidden="1">
      <c r="A3603" s="16"/>
      <c r="I3603" s="26"/>
      <c r="K3603" s="104"/>
    </row>
    <row r="3604" spans="1:11" ht="12.75" hidden="1">
      <c r="A3604" s="16"/>
      <c r="I3604" s="26"/>
      <c r="K3604" s="104"/>
    </row>
    <row r="3605" spans="1:11" ht="12.75" hidden="1">
      <c r="A3605" s="16"/>
      <c r="I3605" s="26"/>
      <c r="K3605" s="104"/>
    </row>
    <row r="3606" spans="1:11" ht="12.75" hidden="1">
      <c r="A3606" s="16"/>
      <c r="I3606" s="26"/>
      <c r="K3606" s="104"/>
    </row>
    <row r="3607" spans="1:11" ht="12.75" hidden="1">
      <c r="A3607" s="16"/>
      <c r="I3607" s="26"/>
      <c r="K3607" s="104"/>
    </row>
    <row r="3608" spans="1:11" ht="12.75" hidden="1">
      <c r="A3608" s="16"/>
      <c r="I3608" s="26"/>
      <c r="K3608" s="104"/>
    </row>
    <row r="3609" spans="1:11" ht="12.75" hidden="1">
      <c r="A3609" s="16"/>
      <c r="I3609" s="26"/>
      <c r="K3609" s="104"/>
    </row>
    <row r="3610" spans="1:11" ht="12.75" hidden="1">
      <c r="A3610" s="16"/>
      <c r="I3610" s="26"/>
      <c r="K3610" s="104"/>
    </row>
    <row r="3611" spans="1:11" ht="12.75" hidden="1">
      <c r="A3611" s="16"/>
      <c r="I3611" s="26"/>
      <c r="K3611" s="104"/>
    </row>
    <row r="3612" spans="1:11" ht="12.75" hidden="1">
      <c r="A3612" s="16"/>
      <c r="I3612" s="26"/>
      <c r="K3612" s="104"/>
    </row>
    <row r="3613" spans="1:11" ht="12.75" hidden="1">
      <c r="A3613" s="16"/>
      <c r="I3613" s="26"/>
      <c r="K3613" s="104"/>
    </row>
    <row r="3614" spans="1:11" ht="12.75" hidden="1">
      <c r="A3614" s="16"/>
      <c r="I3614" s="26"/>
      <c r="K3614" s="104"/>
    </row>
    <row r="3615" spans="1:11" ht="12.75" hidden="1">
      <c r="A3615" s="16"/>
      <c r="I3615" s="26"/>
      <c r="K3615" s="104"/>
    </row>
    <row r="3616" spans="1:11" ht="12.75" hidden="1">
      <c r="A3616" s="16"/>
      <c r="I3616" s="26"/>
      <c r="K3616" s="104"/>
    </row>
    <row r="3617" spans="1:11" ht="12.75" hidden="1">
      <c r="A3617" s="16"/>
      <c r="I3617" s="26"/>
      <c r="K3617" s="104"/>
    </row>
    <row r="3618" spans="1:11" ht="12.75" hidden="1">
      <c r="A3618" s="16"/>
      <c r="I3618" s="26"/>
      <c r="K3618" s="104"/>
    </row>
    <row r="3619" spans="1:11" ht="12.75" hidden="1">
      <c r="A3619" s="16"/>
      <c r="I3619" s="26"/>
      <c r="K3619" s="104"/>
    </row>
    <row r="3620" spans="1:11" ht="12.75" hidden="1">
      <c r="A3620" s="16"/>
      <c r="I3620" s="26"/>
      <c r="K3620" s="104"/>
    </row>
    <row r="3621" spans="1:11" ht="12.75" hidden="1">
      <c r="A3621" s="16"/>
      <c r="I3621" s="26"/>
      <c r="K3621" s="104"/>
    </row>
    <row r="3622" spans="1:11" ht="12.75" hidden="1">
      <c r="A3622" s="16"/>
      <c r="I3622" s="26"/>
      <c r="K3622" s="104"/>
    </row>
    <row r="3623" spans="1:11" ht="12.75" hidden="1">
      <c r="A3623" s="16"/>
      <c r="I3623" s="26"/>
      <c r="K3623" s="104"/>
    </row>
    <row r="3624" spans="1:11" ht="12.75" hidden="1">
      <c r="A3624" s="16"/>
      <c r="I3624" s="26"/>
      <c r="K3624" s="104"/>
    </row>
    <row r="3625" spans="1:11" ht="12.75" hidden="1">
      <c r="A3625" s="16"/>
      <c r="I3625" s="26"/>
      <c r="K3625" s="104"/>
    </row>
    <row r="3626" spans="1:11" ht="12.75" hidden="1">
      <c r="A3626" s="16"/>
      <c r="I3626" s="26"/>
      <c r="K3626" s="104"/>
    </row>
    <row r="3627" spans="1:11" ht="12.75" hidden="1">
      <c r="A3627" s="16"/>
      <c r="I3627" s="26"/>
      <c r="K3627" s="104"/>
    </row>
    <row r="3628" spans="1:11" ht="12.75" hidden="1">
      <c r="A3628" s="16"/>
      <c r="I3628" s="26"/>
      <c r="K3628" s="104"/>
    </row>
    <row r="3629" spans="1:11" ht="12.75" hidden="1">
      <c r="A3629" s="16"/>
      <c r="I3629" s="26"/>
      <c r="K3629" s="104"/>
    </row>
    <row r="3630" spans="1:11" ht="12.75" hidden="1">
      <c r="A3630" s="16"/>
      <c r="I3630" s="26"/>
      <c r="K3630" s="104"/>
    </row>
    <row r="3631" spans="1:11" ht="12.75" hidden="1">
      <c r="A3631" s="16"/>
      <c r="I3631" s="26"/>
      <c r="K3631" s="104"/>
    </row>
    <row r="3632" spans="1:11" ht="12.75" hidden="1">
      <c r="A3632" s="16"/>
      <c r="I3632" s="26"/>
      <c r="K3632" s="104"/>
    </row>
    <row r="3633" spans="1:11" ht="12.75" hidden="1">
      <c r="A3633" s="16"/>
      <c r="I3633" s="26"/>
      <c r="K3633" s="104"/>
    </row>
    <row r="3634" spans="1:11" ht="12.75" hidden="1">
      <c r="A3634" s="16"/>
      <c r="I3634" s="26"/>
      <c r="K3634" s="104"/>
    </row>
    <row r="3635" spans="1:11" ht="12.75" hidden="1">
      <c r="A3635" s="16"/>
      <c r="I3635" s="26"/>
      <c r="K3635" s="104"/>
    </row>
    <row r="3636" spans="1:11" ht="12.75" hidden="1">
      <c r="A3636" s="16"/>
      <c r="I3636" s="26"/>
      <c r="K3636" s="104"/>
    </row>
    <row r="3637" spans="1:11" ht="12.75" hidden="1">
      <c r="A3637" s="16"/>
      <c r="I3637" s="26"/>
      <c r="K3637" s="104"/>
    </row>
    <row r="3638" spans="1:11" ht="12.75" hidden="1">
      <c r="A3638" s="16"/>
      <c r="I3638" s="26"/>
      <c r="K3638" s="104"/>
    </row>
    <row r="3639" spans="1:11" ht="12.75" hidden="1">
      <c r="A3639" s="16"/>
      <c r="I3639" s="26"/>
      <c r="K3639" s="104"/>
    </row>
    <row r="3640" spans="1:11" ht="12.75" hidden="1">
      <c r="A3640" s="16"/>
      <c r="I3640" s="26"/>
      <c r="K3640" s="104"/>
    </row>
    <row r="3641" spans="1:11" ht="12.75" hidden="1">
      <c r="A3641" s="16"/>
      <c r="I3641" s="26"/>
      <c r="K3641" s="104"/>
    </row>
    <row r="3642" spans="1:11" ht="12.75" hidden="1">
      <c r="A3642" s="16"/>
      <c r="I3642" s="26"/>
      <c r="K3642" s="104"/>
    </row>
    <row r="3643" spans="1:11" ht="12.75" hidden="1">
      <c r="A3643" s="16"/>
      <c r="I3643" s="26"/>
      <c r="K3643" s="104"/>
    </row>
    <row r="3644" spans="1:11" ht="12.75" hidden="1">
      <c r="A3644" s="16"/>
      <c r="I3644" s="26"/>
      <c r="K3644" s="104"/>
    </row>
    <row r="3645" spans="1:11" ht="12.75" hidden="1">
      <c r="A3645" s="16"/>
      <c r="I3645" s="26"/>
      <c r="K3645" s="104"/>
    </row>
    <row r="3646" spans="1:11" ht="12.75" hidden="1">
      <c r="A3646" s="16"/>
      <c r="I3646" s="26"/>
      <c r="K3646" s="104"/>
    </row>
    <row r="3647" spans="1:11" ht="12.75" hidden="1">
      <c r="A3647" s="16"/>
      <c r="I3647" s="26"/>
      <c r="K3647" s="104"/>
    </row>
    <row r="3648" spans="1:11" ht="12.75" hidden="1">
      <c r="A3648" s="16"/>
      <c r="I3648" s="26"/>
      <c r="K3648" s="104"/>
    </row>
    <row r="3649" spans="1:11" ht="12.75" hidden="1">
      <c r="A3649" s="16"/>
      <c r="I3649" s="26"/>
      <c r="K3649" s="104"/>
    </row>
    <row r="3650" spans="1:11" ht="12.75" hidden="1">
      <c r="A3650" s="16"/>
      <c r="I3650" s="26"/>
      <c r="K3650" s="104"/>
    </row>
    <row r="3651" spans="1:11" ht="12.75" hidden="1">
      <c r="A3651" s="16"/>
      <c r="I3651" s="26"/>
      <c r="K3651" s="104"/>
    </row>
    <row r="3652" spans="1:11" ht="12.75" hidden="1">
      <c r="A3652" s="16"/>
      <c r="I3652" s="26"/>
      <c r="K3652" s="104"/>
    </row>
    <row r="3653" spans="1:11" ht="12.75" hidden="1">
      <c r="A3653" s="16"/>
      <c r="I3653" s="26"/>
      <c r="K3653" s="104"/>
    </row>
    <row r="3654" spans="1:11" ht="12.75" hidden="1">
      <c r="A3654" s="16"/>
      <c r="I3654" s="26"/>
      <c r="K3654" s="104"/>
    </row>
    <row r="3655" spans="1:11" ht="12.75" hidden="1">
      <c r="A3655" s="16"/>
      <c r="I3655" s="26"/>
      <c r="K3655" s="104"/>
    </row>
    <row r="3656" spans="1:11" ht="12.75" hidden="1">
      <c r="A3656" s="16"/>
      <c r="I3656" s="26"/>
      <c r="K3656" s="104"/>
    </row>
    <row r="3657" spans="1:11" ht="12.75" hidden="1">
      <c r="A3657" s="16"/>
      <c r="I3657" s="26"/>
      <c r="K3657" s="104"/>
    </row>
    <row r="3658" spans="1:11" ht="12.75" hidden="1">
      <c r="A3658" s="16"/>
      <c r="I3658" s="26"/>
      <c r="K3658" s="104"/>
    </row>
    <row r="3659" spans="1:11" ht="12.75" hidden="1">
      <c r="A3659" s="16"/>
      <c r="I3659" s="26"/>
      <c r="K3659" s="104"/>
    </row>
    <row r="3660" spans="1:11" ht="12.75" hidden="1">
      <c r="A3660" s="16"/>
      <c r="I3660" s="26"/>
      <c r="K3660" s="104"/>
    </row>
    <row r="3661" spans="1:11" ht="12.75" hidden="1">
      <c r="A3661" s="16"/>
      <c r="I3661" s="26"/>
      <c r="K3661" s="104"/>
    </row>
    <row r="3662" spans="1:11" ht="12.75" hidden="1">
      <c r="A3662" s="16"/>
      <c r="I3662" s="26"/>
      <c r="K3662" s="104"/>
    </row>
    <row r="3663" spans="1:11" ht="12.75" hidden="1">
      <c r="A3663" s="16"/>
      <c r="I3663" s="26"/>
      <c r="K3663" s="104"/>
    </row>
    <row r="3664" spans="1:11" ht="12.75" hidden="1">
      <c r="A3664" s="16"/>
      <c r="I3664" s="26"/>
      <c r="K3664" s="104"/>
    </row>
    <row r="3665" spans="1:11" ht="12.75" hidden="1">
      <c r="A3665" s="16"/>
      <c r="I3665" s="26"/>
      <c r="K3665" s="104"/>
    </row>
    <row r="3666" spans="1:11" ht="12.75" hidden="1">
      <c r="A3666" s="16"/>
      <c r="I3666" s="26"/>
      <c r="K3666" s="104"/>
    </row>
    <row r="3667" spans="1:11" ht="12.75" hidden="1">
      <c r="A3667" s="16"/>
      <c r="I3667" s="26"/>
      <c r="K3667" s="104"/>
    </row>
    <row r="3668" spans="1:11" ht="12.75" hidden="1">
      <c r="A3668" s="16"/>
      <c r="I3668" s="26"/>
      <c r="K3668" s="104"/>
    </row>
    <row r="3669" spans="1:11" ht="12.75" hidden="1">
      <c r="A3669" s="16"/>
      <c r="I3669" s="26"/>
      <c r="K3669" s="104"/>
    </row>
    <row r="3670" spans="1:11" ht="12.75" hidden="1">
      <c r="A3670" s="16"/>
      <c r="I3670" s="26"/>
      <c r="K3670" s="104"/>
    </row>
    <row r="3671" spans="1:11" ht="12.75" hidden="1">
      <c r="A3671" s="16"/>
      <c r="I3671" s="26"/>
      <c r="K3671" s="104"/>
    </row>
    <row r="3672" spans="1:11" ht="12.75" hidden="1">
      <c r="A3672" s="16"/>
      <c r="I3672" s="26"/>
      <c r="K3672" s="104"/>
    </row>
    <row r="3673" spans="1:11" ht="12.75" hidden="1">
      <c r="A3673" s="16"/>
      <c r="I3673" s="26"/>
      <c r="K3673" s="104"/>
    </row>
    <row r="3674" spans="1:11" ht="12.75" hidden="1">
      <c r="A3674" s="16"/>
      <c r="I3674" s="26"/>
      <c r="K3674" s="104"/>
    </row>
    <row r="3675" spans="1:11" ht="12.75" hidden="1">
      <c r="A3675" s="16"/>
      <c r="I3675" s="26"/>
      <c r="K3675" s="104"/>
    </row>
    <row r="3676" spans="1:11" ht="12.75" hidden="1">
      <c r="A3676" s="16"/>
      <c r="I3676" s="26"/>
      <c r="K3676" s="104"/>
    </row>
    <row r="3677" spans="1:11" ht="12.75" hidden="1">
      <c r="A3677" s="16"/>
      <c r="I3677" s="26"/>
      <c r="K3677" s="104"/>
    </row>
    <row r="3678" spans="1:11" ht="12.75" hidden="1">
      <c r="A3678" s="16"/>
      <c r="I3678" s="26"/>
      <c r="K3678" s="104"/>
    </row>
    <row r="3679" spans="1:11" ht="12.75" hidden="1">
      <c r="A3679" s="16"/>
      <c r="I3679" s="26"/>
      <c r="K3679" s="104"/>
    </row>
    <row r="3680" spans="1:11" ht="12.75" hidden="1">
      <c r="A3680" s="16"/>
      <c r="I3680" s="26"/>
      <c r="K3680" s="104"/>
    </row>
    <row r="3681" spans="1:11" ht="12.75" hidden="1">
      <c r="A3681" s="16"/>
      <c r="I3681" s="26"/>
      <c r="K3681" s="104"/>
    </row>
    <row r="3682" spans="1:11" ht="12.75" hidden="1">
      <c r="A3682" s="16"/>
      <c r="I3682" s="26"/>
      <c r="K3682" s="104"/>
    </row>
    <row r="3683" spans="1:11" ht="12.75" hidden="1">
      <c r="A3683" s="16"/>
      <c r="I3683" s="26"/>
      <c r="K3683" s="104"/>
    </row>
    <row r="3684" spans="1:11" ht="12.75" hidden="1">
      <c r="A3684" s="16"/>
      <c r="I3684" s="26"/>
      <c r="K3684" s="104"/>
    </row>
    <row r="3685" spans="1:11" ht="12.75" hidden="1">
      <c r="A3685" s="16"/>
      <c r="I3685" s="26"/>
      <c r="K3685" s="104"/>
    </row>
    <row r="3686" spans="1:11" ht="12.75" hidden="1">
      <c r="A3686" s="16"/>
      <c r="I3686" s="26"/>
      <c r="K3686" s="104"/>
    </row>
    <row r="3687" spans="1:11" ht="12.75" hidden="1">
      <c r="A3687" s="16"/>
      <c r="I3687" s="26"/>
      <c r="K3687" s="104"/>
    </row>
    <row r="3688" spans="1:11" ht="12.75" hidden="1">
      <c r="A3688" s="16"/>
      <c r="I3688" s="26"/>
      <c r="K3688" s="104"/>
    </row>
    <row r="3689" spans="1:11" ht="12.75" hidden="1">
      <c r="A3689" s="16"/>
      <c r="I3689" s="26"/>
      <c r="K3689" s="104"/>
    </row>
    <row r="3690" spans="1:11" ht="12.75" hidden="1">
      <c r="A3690" s="16"/>
      <c r="I3690" s="26"/>
      <c r="K3690" s="104"/>
    </row>
    <row r="3691" spans="1:11" ht="12.75" hidden="1">
      <c r="A3691" s="16"/>
      <c r="I3691" s="26"/>
      <c r="K3691" s="104"/>
    </row>
    <row r="3692" spans="1:11" ht="12.75" hidden="1">
      <c r="A3692" s="16"/>
      <c r="I3692" s="26"/>
      <c r="K3692" s="104"/>
    </row>
    <row r="3693" spans="1:11" ht="12.75" hidden="1">
      <c r="A3693" s="16"/>
      <c r="I3693" s="26"/>
      <c r="K3693" s="104"/>
    </row>
    <row r="3694" spans="1:11" ht="12.75" hidden="1">
      <c r="A3694" s="16"/>
      <c r="I3694" s="26"/>
      <c r="K3694" s="104"/>
    </row>
    <row r="3695" spans="1:11" ht="12.75" hidden="1">
      <c r="A3695" s="16"/>
      <c r="I3695" s="26"/>
      <c r="K3695" s="104"/>
    </row>
    <row r="3696" spans="1:11" ht="12.75" hidden="1">
      <c r="A3696" s="16"/>
      <c r="I3696" s="26"/>
      <c r="K3696" s="104"/>
    </row>
    <row r="3697" spans="1:11" ht="12.75" hidden="1">
      <c r="A3697" s="16"/>
      <c r="I3697" s="26"/>
      <c r="K3697" s="104"/>
    </row>
    <row r="3698" spans="1:11" ht="12.75" hidden="1">
      <c r="A3698" s="16"/>
      <c r="I3698" s="26"/>
      <c r="K3698" s="104"/>
    </row>
    <row r="3699" spans="1:11" ht="12.75" hidden="1">
      <c r="A3699" s="16"/>
      <c r="I3699" s="26"/>
      <c r="K3699" s="104"/>
    </row>
    <row r="3700" spans="1:11" ht="12.75" hidden="1">
      <c r="A3700" s="16"/>
      <c r="I3700" s="26"/>
      <c r="K3700" s="104"/>
    </row>
    <row r="3701" spans="1:11" ht="12.75" hidden="1">
      <c r="A3701" s="16"/>
      <c r="I3701" s="26"/>
      <c r="K3701" s="104"/>
    </row>
    <row r="3702" spans="1:11" ht="12.75" hidden="1">
      <c r="A3702" s="16"/>
      <c r="I3702" s="26"/>
      <c r="K3702" s="104"/>
    </row>
    <row r="3703" spans="1:11" ht="12.75" hidden="1">
      <c r="A3703" s="16"/>
      <c r="I3703" s="26"/>
      <c r="K3703" s="104"/>
    </row>
    <row r="3704" spans="1:11" ht="12.75" hidden="1">
      <c r="A3704" s="16"/>
      <c r="I3704" s="26"/>
      <c r="K3704" s="104"/>
    </row>
    <row r="3705" spans="1:11" ht="12.75" hidden="1">
      <c r="A3705" s="16"/>
      <c r="I3705" s="26"/>
      <c r="K3705" s="104"/>
    </row>
    <row r="3706" spans="1:11" ht="12.75" hidden="1">
      <c r="A3706" s="16"/>
      <c r="I3706" s="26"/>
      <c r="K3706" s="104"/>
    </row>
    <row r="3707" spans="1:11" ht="12.75" hidden="1">
      <c r="A3707" s="16"/>
      <c r="I3707" s="26"/>
      <c r="K3707" s="104"/>
    </row>
    <row r="3708" spans="1:11" ht="12.75" hidden="1">
      <c r="A3708" s="16"/>
      <c r="I3708" s="26"/>
      <c r="K3708" s="104"/>
    </row>
    <row r="3709" spans="1:11" ht="12.75" hidden="1">
      <c r="A3709" s="16"/>
      <c r="I3709" s="26"/>
      <c r="K3709" s="104"/>
    </row>
    <row r="3710" spans="1:11" ht="12.75" hidden="1">
      <c r="A3710" s="16"/>
      <c r="I3710" s="26"/>
      <c r="K3710" s="104"/>
    </row>
    <row r="3711" spans="1:11" ht="12.75" hidden="1">
      <c r="A3711" s="16"/>
      <c r="I3711" s="26"/>
      <c r="K3711" s="104"/>
    </row>
    <row r="3712" spans="1:11" ht="12.75" hidden="1">
      <c r="A3712" s="16"/>
      <c r="I3712" s="26"/>
      <c r="K3712" s="104"/>
    </row>
    <row r="3713" spans="1:11" ht="12.75" hidden="1">
      <c r="A3713" s="16"/>
      <c r="I3713" s="26"/>
      <c r="K3713" s="104"/>
    </row>
    <row r="3714" spans="1:11" ht="12.75" hidden="1">
      <c r="A3714" s="16"/>
      <c r="I3714" s="26"/>
      <c r="K3714" s="104"/>
    </row>
    <row r="3715" spans="1:11" ht="12.75" hidden="1">
      <c r="A3715" s="16"/>
      <c r="I3715" s="26"/>
      <c r="K3715" s="104"/>
    </row>
    <row r="3716" spans="1:11" ht="12.75" hidden="1">
      <c r="A3716" s="16"/>
      <c r="I3716" s="26"/>
      <c r="K3716" s="104"/>
    </row>
    <row r="3717" spans="1:11" ht="12.75" hidden="1">
      <c r="A3717" s="16"/>
      <c r="I3717" s="26"/>
      <c r="K3717" s="104"/>
    </row>
    <row r="3718" spans="1:11" ht="12.75" hidden="1">
      <c r="A3718" s="16"/>
      <c r="I3718" s="26"/>
      <c r="K3718" s="104"/>
    </row>
    <row r="3719" spans="1:11" ht="12.75" hidden="1">
      <c r="A3719" s="16"/>
      <c r="I3719" s="26"/>
      <c r="K3719" s="104"/>
    </row>
    <row r="3720" spans="1:11" ht="12.75" hidden="1">
      <c r="A3720" s="16"/>
      <c r="I3720" s="26"/>
      <c r="K3720" s="104"/>
    </row>
    <row r="3721" spans="1:11" ht="12.75" hidden="1">
      <c r="A3721" s="16"/>
      <c r="I3721" s="26"/>
      <c r="K3721" s="104"/>
    </row>
    <row r="3722" spans="1:11" ht="12.75" hidden="1">
      <c r="A3722" s="16"/>
      <c r="I3722" s="26"/>
      <c r="K3722" s="104"/>
    </row>
    <row r="3723" spans="1:11" ht="12.75" hidden="1">
      <c r="A3723" s="16"/>
      <c r="I3723" s="26"/>
      <c r="K3723" s="104"/>
    </row>
    <row r="3724" spans="1:11" ht="12.75" hidden="1">
      <c r="A3724" s="16"/>
      <c r="I3724" s="26"/>
      <c r="K3724" s="104"/>
    </row>
    <row r="3725" spans="1:11" ht="12.75" hidden="1">
      <c r="A3725" s="16"/>
      <c r="I3725" s="26"/>
      <c r="K3725" s="104"/>
    </row>
    <row r="3726" spans="1:11" ht="12.75" hidden="1">
      <c r="A3726" s="16"/>
      <c r="I3726" s="26"/>
      <c r="K3726" s="104"/>
    </row>
    <row r="3727" spans="1:11" ht="12.75" hidden="1">
      <c r="A3727" s="16"/>
      <c r="I3727" s="26"/>
      <c r="K3727" s="104"/>
    </row>
    <row r="3728" spans="1:11" ht="12.75" hidden="1">
      <c r="A3728" s="16"/>
      <c r="I3728" s="26"/>
      <c r="K3728" s="104"/>
    </row>
    <row r="3729" spans="1:11" ht="12.75" hidden="1">
      <c r="A3729" s="16"/>
      <c r="I3729" s="26"/>
      <c r="K3729" s="104"/>
    </row>
    <row r="3730" spans="1:11" ht="12.75" hidden="1">
      <c r="A3730" s="16"/>
      <c r="I3730" s="26"/>
      <c r="K3730" s="104"/>
    </row>
    <row r="3731" spans="1:11" ht="12.75" hidden="1">
      <c r="A3731" s="16"/>
      <c r="I3731" s="26"/>
      <c r="K3731" s="104"/>
    </row>
    <row r="3732" spans="1:11" ht="12.75" hidden="1">
      <c r="A3732" s="16"/>
      <c r="I3732" s="26"/>
      <c r="K3732" s="104"/>
    </row>
    <row r="3733" spans="1:11" ht="12.75" hidden="1">
      <c r="A3733" s="16"/>
      <c r="I3733" s="26"/>
      <c r="K3733" s="104"/>
    </row>
    <row r="3734" spans="1:11" ht="12.75" hidden="1">
      <c r="A3734" s="16"/>
      <c r="I3734" s="26"/>
      <c r="K3734" s="104"/>
    </row>
    <row r="3735" spans="1:11" ht="12.75" hidden="1">
      <c r="A3735" s="16"/>
      <c r="I3735" s="26"/>
      <c r="K3735" s="104"/>
    </row>
    <row r="3736" spans="1:11" ht="12.75" hidden="1">
      <c r="A3736" s="16"/>
      <c r="I3736" s="26"/>
      <c r="K3736" s="104"/>
    </row>
    <row r="3737" spans="1:11" ht="12.75" hidden="1">
      <c r="A3737" s="16"/>
      <c r="I3737" s="26"/>
      <c r="K3737" s="104"/>
    </row>
    <row r="3738" spans="1:11" ht="12.75" hidden="1">
      <c r="A3738" s="16"/>
      <c r="I3738" s="26"/>
      <c r="K3738" s="104"/>
    </row>
    <row r="3739" spans="1:11" ht="12.75" hidden="1">
      <c r="A3739" s="16"/>
      <c r="I3739" s="26"/>
      <c r="K3739" s="104"/>
    </row>
    <row r="3740" spans="1:11" ht="12.75" hidden="1">
      <c r="A3740" s="16"/>
      <c r="I3740" s="26"/>
      <c r="K3740" s="104"/>
    </row>
    <row r="3741" ht="12.75" hidden="1">
      <c r="A3741" s="16"/>
    </row>
    <row r="3742" ht="12.75" hidden="1">
      <c r="A3742" s="16"/>
    </row>
    <row r="3743" ht="12.75" hidden="1">
      <c r="A3743" s="16"/>
    </row>
    <row r="3744" ht="12.75" hidden="1">
      <c r="A3744" s="16"/>
    </row>
    <row r="3745" ht="12.75" hidden="1">
      <c r="A3745" s="16"/>
    </row>
    <row r="3746" ht="12.75" hidden="1">
      <c r="A3746" s="16"/>
    </row>
    <row r="3747" ht="12.75" hidden="1">
      <c r="A3747" s="16"/>
    </row>
    <row r="3748" ht="12.75" hidden="1">
      <c r="A3748" s="16"/>
    </row>
    <row r="3749" ht="12.75" hidden="1">
      <c r="A3749" s="16"/>
    </row>
    <row r="3750" ht="12.75" hidden="1">
      <c r="A3750" s="16"/>
    </row>
    <row r="3751" ht="12.75" hidden="1">
      <c r="A3751" s="16"/>
    </row>
    <row r="3752" ht="12.75" hidden="1">
      <c r="A3752" s="16"/>
    </row>
    <row r="3753" ht="12.75" hidden="1">
      <c r="A3753" s="16"/>
    </row>
    <row r="3754" ht="12.75" hidden="1">
      <c r="A3754" s="16"/>
    </row>
    <row r="3755" ht="12.75" hidden="1">
      <c r="A3755" s="16"/>
    </row>
    <row r="3756" ht="12.75" hidden="1">
      <c r="A3756" s="16"/>
    </row>
    <row r="3757" ht="12.75" hidden="1">
      <c r="A3757" s="16"/>
    </row>
    <row r="3758" ht="12.75" hidden="1">
      <c r="A3758" s="16"/>
    </row>
    <row r="3759" ht="12.75" hidden="1">
      <c r="A3759" s="16"/>
    </row>
    <row r="3760" ht="12.75" hidden="1">
      <c r="A3760" s="16"/>
    </row>
    <row r="3761" ht="12.75" hidden="1">
      <c r="A3761" s="16"/>
    </row>
    <row r="3762" ht="12.75" hidden="1">
      <c r="A3762" s="16"/>
    </row>
    <row r="3763" ht="12.75" hidden="1">
      <c r="A3763" s="16"/>
    </row>
    <row r="3764" ht="12.75" hidden="1">
      <c r="A3764" s="16"/>
    </row>
    <row r="3765" ht="12.75" hidden="1">
      <c r="A3765" s="16"/>
    </row>
    <row r="3766" ht="12.75" hidden="1">
      <c r="A3766" s="16"/>
    </row>
    <row r="3767" ht="12.75" hidden="1">
      <c r="A3767" s="16"/>
    </row>
    <row r="3768" ht="12.75" hidden="1">
      <c r="A3768" s="16"/>
    </row>
    <row r="3769" ht="12.75" hidden="1">
      <c r="A3769" s="16"/>
    </row>
    <row r="3770" ht="12.75" hidden="1">
      <c r="A3770" s="16"/>
    </row>
    <row r="3771" ht="12.75" hidden="1">
      <c r="A3771" s="16"/>
    </row>
    <row r="3772" ht="12.75" hidden="1">
      <c r="A3772" s="16"/>
    </row>
    <row r="3773" ht="12.75" hidden="1">
      <c r="A3773" s="16"/>
    </row>
    <row r="3774" ht="12.75" hidden="1">
      <c r="A3774" s="16"/>
    </row>
    <row r="3775" ht="12.75" hidden="1">
      <c r="A3775" s="16"/>
    </row>
    <row r="3776" ht="12.75" hidden="1">
      <c r="A3776" s="16"/>
    </row>
    <row r="3777" ht="12.75" hidden="1">
      <c r="A3777" s="16"/>
    </row>
    <row r="3778" ht="12.75" hidden="1">
      <c r="A3778" s="16"/>
    </row>
    <row r="3779" ht="12.75" hidden="1">
      <c r="A3779" s="16"/>
    </row>
    <row r="3780" ht="12.75" hidden="1">
      <c r="A3780" s="16"/>
    </row>
    <row r="3781" ht="12.75" hidden="1">
      <c r="A3781" s="16"/>
    </row>
    <row r="3782" ht="12.75" hidden="1">
      <c r="A3782" s="16"/>
    </row>
    <row r="3783" ht="12.75" hidden="1">
      <c r="A3783" s="16"/>
    </row>
    <row r="3784" ht="12.75" hidden="1">
      <c r="A3784" s="16"/>
    </row>
    <row r="3785" ht="12.75" hidden="1">
      <c r="A3785" s="16"/>
    </row>
    <row r="3786" ht="12.75" hidden="1">
      <c r="A3786" s="16"/>
    </row>
    <row r="3787" ht="12.75" hidden="1">
      <c r="A3787" s="16"/>
    </row>
    <row r="3788" ht="12.75" hidden="1">
      <c r="A3788" s="16"/>
    </row>
    <row r="3789" ht="12.75" hidden="1">
      <c r="A3789" s="16"/>
    </row>
    <row r="3790" ht="12.75" hidden="1">
      <c r="A3790" s="16"/>
    </row>
    <row r="3791" ht="12.75" hidden="1">
      <c r="A3791" s="16"/>
    </row>
    <row r="3792" ht="12.75" hidden="1">
      <c r="A3792" s="16"/>
    </row>
    <row r="3793" ht="12.75" hidden="1">
      <c r="A3793" s="16"/>
    </row>
    <row r="3794" ht="12.75" hidden="1">
      <c r="A3794" s="16"/>
    </row>
    <row r="3795" ht="12.75" hidden="1">
      <c r="A3795" s="16"/>
    </row>
    <row r="3796" ht="12.75" hidden="1">
      <c r="A3796" s="16"/>
    </row>
    <row r="3797" ht="12.75" hidden="1">
      <c r="A3797" s="16"/>
    </row>
    <row r="3798" ht="12.75" hidden="1">
      <c r="A3798" s="16"/>
    </row>
    <row r="3799" ht="12.75" hidden="1">
      <c r="A3799" s="16"/>
    </row>
    <row r="3800" ht="12.75" hidden="1">
      <c r="A3800" s="16"/>
    </row>
    <row r="3801" ht="12.75" hidden="1">
      <c r="A3801" s="16"/>
    </row>
    <row r="3802" ht="12.75" hidden="1">
      <c r="A3802" s="16"/>
    </row>
    <row r="3803" ht="12.75" hidden="1">
      <c r="A3803" s="16"/>
    </row>
    <row r="3804" ht="12.75" hidden="1">
      <c r="A3804" s="16"/>
    </row>
    <row r="3805" ht="12.75" hidden="1">
      <c r="A3805" s="16"/>
    </row>
    <row r="3806" ht="12.75" hidden="1">
      <c r="A3806" s="16"/>
    </row>
    <row r="3807" ht="12.75" hidden="1">
      <c r="A3807" s="16"/>
    </row>
    <row r="3808" ht="12.75" hidden="1">
      <c r="A3808" s="16"/>
    </row>
    <row r="3809" ht="12.75" hidden="1">
      <c r="A3809" s="16"/>
    </row>
    <row r="3810" ht="12.75" hidden="1">
      <c r="A3810" s="16"/>
    </row>
    <row r="3811" ht="12.75" hidden="1">
      <c r="A3811" s="16"/>
    </row>
    <row r="3812" ht="12.75" hidden="1">
      <c r="A3812" s="16"/>
    </row>
    <row r="3813" ht="12.75" hidden="1">
      <c r="A3813" s="16"/>
    </row>
    <row r="3814" ht="12.75" hidden="1">
      <c r="A3814" s="16"/>
    </row>
    <row r="3815" ht="12.75" hidden="1">
      <c r="A3815" s="16"/>
    </row>
    <row r="3816" ht="12.75" hidden="1">
      <c r="A3816" s="16"/>
    </row>
    <row r="3817" ht="12.75" hidden="1">
      <c r="A3817" s="16"/>
    </row>
    <row r="3818" ht="12.75" hidden="1">
      <c r="A3818" s="16"/>
    </row>
    <row r="3819" ht="12.75" hidden="1">
      <c r="A3819" s="16"/>
    </row>
    <row r="3820" ht="12.75" hidden="1">
      <c r="A3820" s="16"/>
    </row>
    <row r="3821" ht="12.75" hidden="1">
      <c r="A3821" s="16"/>
    </row>
    <row r="3822" ht="12.75" hidden="1">
      <c r="A3822" s="16"/>
    </row>
    <row r="3823" ht="12.75" hidden="1">
      <c r="A3823" s="16"/>
    </row>
    <row r="3824" ht="12.75" hidden="1">
      <c r="A3824" s="16"/>
    </row>
    <row r="3825" ht="12.75" hidden="1">
      <c r="A3825" s="16"/>
    </row>
    <row r="3826" ht="12.75" hidden="1">
      <c r="A3826" s="16"/>
    </row>
    <row r="3827" ht="12.75" hidden="1">
      <c r="A3827" s="16"/>
    </row>
    <row r="3828" ht="12.75" hidden="1">
      <c r="A3828" s="16"/>
    </row>
    <row r="3829" ht="12.75" hidden="1">
      <c r="A3829" s="16"/>
    </row>
    <row r="3830" ht="12.75" hidden="1">
      <c r="A3830" s="16"/>
    </row>
    <row r="3831" ht="12.75" hidden="1">
      <c r="A3831" s="16"/>
    </row>
    <row r="3832" ht="12.75" hidden="1">
      <c r="A3832" s="16"/>
    </row>
    <row r="3833" ht="12.75" hidden="1">
      <c r="A3833" s="16"/>
    </row>
    <row r="3834" ht="12.75" hidden="1">
      <c r="A3834" s="16"/>
    </row>
    <row r="3835" ht="12.75" hidden="1">
      <c r="A3835" s="16"/>
    </row>
    <row r="3836" ht="12.75" hidden="1">
      <c r="A3836" s="16"/>
    </row>
    <row r="3837" ht="12.75" hidden="1">
      <c r="A3837" s="16"/>
    </row>
    <row r="3838" ht="12.75" hidden="1">
      <c r="A3838" s="16"/>
    </row>
    <row r="3839" ht="12.75" hidden="1">
      <c r="A3839" s="16"/>
    </row>
    <row r="3840" ht="12.75" hidden="1">
      <c r="A3840" s="16"/>
    </row>
    <row r="3841" ht="12.75" hidden="1">
      <c r="A3841" s="16"/>
    </row>
    <row r="3842" ht="12.75" hidden="1">
      <c r="A3842" s="16"/>
    </row>
    <row r="3843" ht="12.75" hidden="1">
      <c r="A3843" s="16"/>
    </row>
    <row r="3844" ht="12.75" hidden="1">
      <c r="A3844" s="16"/>
    </row>
    <row r="3845" ht="12.75" hidden="1">
      <c r="A3845" s="16"/>
    </row>
    <row r="3846" ht="12.75" hidden="1">
      <c r="A3846" s="16"/>
    </row>
    <row r="3847" ht="12.75" hidden="1">
      <c r="A3847" s="16"/>
    </row>
    <row r="3848" ht="12.75" hidden="1">
      <c r="A3848" s="16"/>
    </row>
    <row r="3849" ht="12.75" hidden="1">
      <c r="A3849" s="16"/>
    </row>
    <row r="3850" ht="12.75" hidden="1">
      <c r="A3850" s="16"/>
    </row>
    <row r="3851" ht="12.75" hidden="1">
      <c r="A3851" s="16"/>
    </row>
    <row r="3852" ht="12.75" hidden="1">
      <c r="A3852" s="16"/>
    </row>
    <row r="3853" ht="12.75" hidden="1">
      <c r="A3853" s="16"/>
    </row>
    <row r="3854" ht="12.75" hidden="1">
      <c r="A3854" s="16"/>
    </row>
    <row r="3855" ht="12.75" hidden="1">
      <c r="A3855" s="16"/>
    </row>
    <row r="3856" ht="12.75" hidden="1">
      <c r="A3856" s="16"/>
    </row>
    <row r="3857" ht="12.75" hidden="1">
      <c r="A3857" s="16"/>
    </row>
    <row r="3858" ht="12.75" hidden="1">
      <c r="A3858" s="16"/>
    </row>
    <row r="3859" ht="12.75" hidden="1">
      <c r="A3859" s="16"/>
    </row>
    <row r="3860" ht="12.75" hidden="1">
      <c r="A3860" s="16"/>
    </row>
    <row r="3861" ht="12.75" hidden="1">
      <c r="A3861" s="16"/>
    </row>
    <row r="3862" ht="12.75" hidden="1">
      <c r="A3862" s="16"/>
    </row>
    <row r="3863" ht="12.75" hidden="1">
      <c r="A3863" s="16"/>
    </row>
    <row r="3864" ht="12.75" hidden="1">
      <c r="A3864" s="16"/>
    </row>
    <row r="3865" ht="12.75" hidden="1">
      <c r="A3865" s="16"/>
    </row>
    <row r="3866" ht="12.75" hidden="1">
      <c r="A3866" s="16"/>
    </row>
    <row r="3867" ht="12.75" hidden="1">
      <c r="A3867" s="16"/>
    </row>
    <row r="3868" ht="12.75" hidden="1">
      <c r="A3868" s="16"/>
    </row>
    <row r="3869" ht="12.75" hidden="1">
      <c r="A3869" s="16"/>
    </row>
    <row r="3870" ht="12.75" hidden="1">
      <c r="A3870" s="16"/>
    </row>
    <row r="3871" ht="12.75" hidden="1">
      <c r="A3871" s="16"/>
    </row>
    <row r="3872" ht="12.75" hidden="1">
      <c r="A3872" s="16"/>
    </row>
    <row r="3873" ht="12.75" hidden="1">
      <c r="A3873" s="16"/>
    </row>
    <row r="3874" ht="12.75" hidden="1">
      <c r="A3874" s="16"/>
    </row>
    <row r="3875" ht="12.75" hidden="1">
      <c r="A3875" s="16"/>
    </row>
    <row r="3876" ht="12.75" hidden="1">
      <c r="A3876" s="16"/>
    </row>
    <row r="3877" ht="12.75" hidden="1">
      <c r="A3877" s="16"/>
    </row>
    <row r="3878" ht="12.75" hidden="1">
      <c r="A3878" s="16"/>
    </row>
    <row r="3879" ht="12.75" hidden="1">
      <c r="A3879" s="16"/>
    </row>
    <row r="3880" ht="12.75" hidden="1">
      <c r="A3880" s="16"/>
    </row>
    <row r="3881" ht="12.75" hidden="1">
      <c r="A3881" s="16"/>
    </row>
    <row r="3882" ht="12.75" hidden="1">
      <c r="A3882" s="16"/>
    </row>
    <row r="3883" ht="12.75" hidden="1">
      <c r="A3883" s="16"/>
    </row>
    <row r="3884" ht="12.75" hidden="1">
      <c r="A3884" s="16"/>
    </row>
    <row r="3885" ht="12.75" hidden="1">
      <c r="A3885" s="16"/>
    </row>
    <row r="3886" ht="12.75" hidden="1">
      <c r="A3886" s="16"/>
    </row>
    <row r="3887" ht="12.75" hidden="1">
      <c r="A3887" s="16"/>
    </row>
    <row r="3888" ht="12.75" hidden="1">
      <c r="A3888" s="16"/>
    </row>
    <row r="3889" ht="12.75" hidden="1">
      <c r="A3889" s="16"/>
    </row>
    <row r="3890" ht="12.75" hidden="1">
      <c r="A3890" s="16"/>
    </row>
    <row r="3891" ht="12.75" hidden="1">
      <c r="A3891" s="16"/>
    </row>
    <row r="3892" ht="12.75" hidden="1">
      <c r="A3892" s="16"/>
    </row>
    <row r="3893" ht="12.75" hidden="1">
      <c r="A3893" s="16"/>
    </row>
    <row r="3894" ht="12.75" hidden="1">
      <c r="A3894" s="16"/>
    </row>
    <row r="3895" ht="12.75" hidden="1">
      <c r="A3895" s="16"/>
    </row>
    <row r="3896" ht="12.75" hidden="1">
      <c r="A3896" s="16"/>
    </row>
    <row r="3897" ht="12.75" hidden="1">
      <c r="A3897" s="16"/>
    </row>
    <row r="3898" ht="12.75" hidden="1">
      <c r="A3898" s="16"/>
    </row>
    <row r="3899" ht="12.75" hidden="1">
      <c r="A3899" s="16"/>
    </row>
    <row r="3900" ht="12.75" hidden="1">
      <c r="A3900" s="16"/>
    </row>
    <row r="3901" ht="12.75" hidden="1">
      <c r="A3901" s="16"/>
    </row>
    <row r="3902" ht="12.75" hidden="1">
      <c r="A3902" s="16"/>
    </row>
    <row r="3903" ht="12.75" hidden="1">
      <c r="A3903" s="16"/>
    </row>
    <row r="3904" ht="12.75" hidden="1">
      <c r="A3904" s="16"/>
    </row>
    <row r="3905" ht="12.75" hidden="1">
      <c r="A3905" s="16"/>
    </row>
    <row r="3906" ht="12.75" hidden="1">
      <c r="A3906" s="16"/>
    </row>
    <row r="3907" ht="12.75" hidden="1">
      <c r="A3907" s="16"/>
    </row>
    <row r="3908" ht="12.75" hidden="1">
      <c r="A3908" s="16"/>
    </row>
    <row r="3909" ht="12.75" hidden="1">
      <c r="A3909" s="16"/>
    </row>
    <row r="3910" ht="12.75" hidden="1">
      <c r="A3910" s="16"/>
    </row>
    <row r="3911" ht="12.75" hidden="1">
      <c r="A3911" s="16"/>
    </row>
    <row r="3912" ht="12.75" hidden="1">
      <c r="A3912" s="16"/>
    </row>
    <row r="3913" ht="12.75" hidden="1">
      <c r="A3913" s="16"/>
    </row>
    <row r="3914" ht="12.75" hidden="1">
      <c r="A3914" s="16"/>
    </row>
    <row r="3915" ht="12.75" hidden="1">
      <c r="A3915" s="16"/>
    </row>
    <row r="3916" ht="12.75" hidden="1">
      <c r="A3916" s="16"/>
    </row>
    <row r="3917" ht="12.75" hidden="1">
      <c r="A3917" s="16"/>
    </row>
    <row r="3918" ht="12.75" hidden="1">
      <c r="A3918" s="16"/>
    </row>
    <row r="3919" ht="12.75" hidden="1">
      <c r="A3919" s="16"/>
    </row>
    <row r="3920" ht="12.75" hidden="1">
      <c r="A3920" s="16"/>
    </row>
    <row r="3921" ht="12.75" hidden="1">
      <c r="A3921" s="16"/>
    </row>
    <row r="3922" ht="12.75" hidden="1">
      <c r="A3922" s="16"/>
    </row>
    <row r="3923" ht="12.75" hidden="1">
      <c r="A3923" s="16"/>
    </row>
    <row r="3924" ht="12.75" hidden="1">
      <c r="A3924" s="16"/>
    </row>
    <row r="3925" ht="12.75" hidden="1">
      <c r="A3925" s="16"/>
    </row>
    <row r="3926" ht="12.75" hidden="1">
      <c r="A3926" s="16"/>
    </row>
    <row r="3927" ht="12.75" hidden="1">
      <c r="A3927" s="16"/>
    </row>
    <row r="3928" ht="12.75" hidden="1">
      <c r="A3928" s="16"/>
    </row>
    <row r="3929" ht="12.75" hidden="1">
      <c r="A3929" s="16"/>
    </row>
    <row r="3930" ht="12.75" hidden="1">
      <c r="A3930" s="16"/>
    </row>
    <row r="3931" ht="12.75" hidden="1">
      <c r="A3931" s="16"/>
    </row>
    <row r="3932" ht="12.75" hidden="1">
      <c r="A3932" s="16"/>
    </row>
    <row r="3933" ht="12.75" hidden="1">
      <c r="A3933" s="16"/>
    </row>
    <row r="3934" ht="12.75" hidden="1">
      <c r="A3934" s="16"/>
    </row>
    <row r="3935" ht="12.75" hidden="1">
      <c r="A3935" s="16"/>
    </row>
    <row r="3936" ht="12.75" hidden="1">
      <c r="A3936" s="16"/>
    </row>
    <row r="3937" ht="12.75" hidden="1">
      <c r="A3937" s="16"/>
    </row>
    <row r="3938" ht="12.75" hidden="1">
      <c r="A3938" s="16"/>
    </row>
    <row r="3939" ht="12.75" hidden="1">
      <c r="A3939" s="16"/>
    </row>
    <row r="3940" ht="12.75" hidden="1">
      <c r="A3940" s="16"/>
    </row>
    <row r="3941" ht="12.75" hidden="1">
      <c r="A3941" s="16"/>
    </row>
    <row r="3942" ht="12.75" hidden="1">
      <c r="A3942" s="16"/>
    </row>
    <row r="3943" ht="12.75" hidden="1">
      <c r="A3943" s="16"/>
    </row>
    <row r="3944" ht="12.75" hidden="1">
      <c r="A3944" s="16"/>
    </row>
    <row r="3945" ht="12.75" hidden="1">
      <c r="A3945" s="16"/>
    </row>
    <row r="3946" ht="12.75" hidden="1">
      <c r="A3946" s="16"/>
    </row>
    <row r="3947" ht="12.75" hidden="1">
      <c r="A3947" s="16"/>
    </row>
    <row r="3948" ht="12.75" hidden="1">
      <c r="A3948" s="16"/>
    </row>
    <row r="3949" ht="12.75" hidden="1">
      <c r="A3949" s="16"/>
    </row>
    <row r="3950" ht="12.75" hidden="1">
      <c r="A3950" s="16"/>
    </row>
    <row r="3951" ht="12.75" hidden="1">
      <c r="A3951" s="16"/>
    </row>
    <row r="3952" ht="12.75" hidden="1">
      <c r="A3952" s="16"/>
    </row>
    <row r="3953" ht="12.75" hidden="1">
      <c r="A3953" s="16"/>
    </row>
    <row r="3954" ht="12.75" hidden="1">
      <c r="A3954" s="16"/>
    </row>
    <row r="3955" ht="12.75" hidden="1">
      <c r="A3955" s="16"/>
    </row>
    <row r="3956" ht="12.75" hidden="1">
      <c r="A3956" s="16"/>
    </row>
    <row r="3957" ht="12.75" hidden="1">
      <c r="A3957" s="16"/>
    </row>
    <row r="3958" ht="12.75" hidden="1">
      <c r="A3958" s="16"/>
    </row>
    <row r="3959" ht="12.75" hidden="1">
      <c r="A3959" s="16"/>
    </row>
    <row r="3960" ht="12.75" hidden="1">
      <c r="A3960" s="16"/>
    </row>
    <row r="3961" ht="12.75" hidden="1">
      <c r="A3961" s="16"/>
    </row>
    <row r="3962" ht="12.75" hidden="1">
      <c r="A3962" s="16"/>
    </row>
    <row r="3963" ht="12.75" hidden="1">
      <c r="A3963" s="16"/>
    </row>
    <row r="3964" ht="12.75" hidden="1">
      <c r="A3964" s="16"/>
    </row>
    <row r="3965" ht="12.75" hidden="1">
      <c r="A3965" s="16"/>
    </row>
    <row r="3966" ht="12.75" hidden="1">
      <c r="A3966" s="16"/>
    </row>
    <row r="3967" ht="12.75" hidden="1">
      <c r="A3967" s="16"/>
    </row>
    <row r="3968" ht="12.75" hidden="1">
      <c r="A3968" s="16"/>
    </row>
    <row r="3969" ht="12.75" hidden="1">
      <c r="A3969" s="16"/>
    </row>
    <row r="3970" ht="12.75" hidden="1">
      <c r="A3970" s="16"/>
    </row>
    <row r="3971" ht="12.75" hidden="1">
      <c r="A3971" s="16"/>
    </row>
    <row r="3972" ht="12.75" hidden="1">
      <c r="A3972" s="16"/>
    </row>
    <row r="3973" ht="12.75" hidden="1">
      <c r="A3973" s="16"/>
    </row>
    <row r="3974" ht="12.75" hidden="1">
      <c r="A3974" s="16"/>
    </row>
    <row r="3975" ht="12.75">
      <c r="A3975" s="16"/>
    </row>
    <row r="3976" ht="12.75">
      <c r="A3976" s="16"/>
    </row>
    <row r="3977" ht="12.75">
      <c r="A3977" s="16"/>
    </row>
    <row r="3978" ht="12.75">
      <c r="A3978" s="16"/>
    </row>
    <row r="3979" ht="12.75">
      <c r="A3979" s="16"/>
    </row>
    <row r="3980" ht="12.75">
      <c r="A3980" s="16"/>
    </row>
  </sheetData>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2004-04-21T05:05:51Z</cp:lastPrinted>
  <dcterms:created xsi:type="dcterms:W3CDTF">2002-09-25T18:25:46Z</dcterms:created>
  <dcterms:modified xsi:type="dcterms:W3CDTF">2007-03-28T10:44:51Z</dcterms:modified>
  <cp:category/>
  <cp:version/>
  <cp:contentType/>
  <cp:contentStatus/>
</cp:coreProperties>
</file>