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February 08-Summary" sheetId="1" r:id="rId1"/>
    <sheet name="February 08-Detailed" sheetId="2" r:id="rId2"/>
  </sheets>
  <definedNames>
    <definedName name="_xlnm.Print_Titles" localSheetId="1">'February 08-Detailed'!$1:$4</definedName>
    <definedName name="_xlnm.Print_Titles" localSheetId="0">'February 08-Summary'!$1:$4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laga</author>
    <author>media</author>
    <author>Sone</author>
    <author>Cynthia</author>
  </authors>
  <commentList>
    <comment ref="C32" authorId="0">
      <text>
        <r>
          <rPr>
            <b/>
            <sz val="8"/>
            <rFont val="Tahoma"/>
            <family val="0"/>
          </rPr>
          <t>i5:by taxi</t>
        </r>
        <r>
          <rPr>
            <sz val="8"/>
            <rFont val="Tahoma"/>
            <family val="0"/>
          </rPr>
          <t xml:space="preserve">
with informer.</t>
        </r>
      </text>
    </comment>
    <comment ref="C33" authorId="0">
      <text>
        <r>
          <rPr>
            <b/>
            <sz val="8"/>
            <rFont val="Tahoma"/>
            <family val="0"/>
          </rPr>
          <t>i5:by taxi</t>
        </r>
        <r>
          <rPr>
            <sz val="8"/>
            <rFont val="Tahoma"/>
            <family val="0"/>
          </rPr>
          <t xml:space="preserve">
</t>
        </r>
      </text>
    </comment>
    <comment ref="C3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in Bamenda with informer</t>
        </r>
      </text>
    </comment>
    <comment ref="C39" authorId="2">
      <text>
        <r>
          <rPr>
            <sz val="8"/>
            <rFont val="Tahoma"/>
            <family val="0"/>
          </rPr>
          <t xml:space="preserve"> In Ndop On byke with infomer.
</t>
        </r>
      </text>
    </comment>
    <comment ref="C40" authorId="2">
      <text>
        <r>
          <rPr>
            <sz val="8"/>
            <rFont val="Tahoma"/>
            <family val="0"/>
          </rPr>
          <t xml:space="preserve">i5: In B,da  and Bambili with informer.
</t>
        </r>
      </text>
    </comment>
    <comment ref="C151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152" authorId="2">
      <text>
        <r>
          <rPr>
            <b/>
            <sz val="8"/>
            <rFont val="Tahoma"/>
            <family val="0"/>
          </rPr>
          <t>i5: Second time on the same day to flash.</t>
        </r>
        <r>
          <rPr>
            <sz val="8"/>
            <rFont val="Tahoma"/>
            <family val="0"/>
          </rPr>
          <t xml:space="preserve">
</t>
        </r>
      </text>
    </comment>
    <comment ref="C157" authorId="2">
      <text>
        <r>
          <rPr>
            <sz val="8"/>
            <rFont val="Tahoma"/>
            <family val="0"/>
          </rPr>
          <t xml:space="preserve"> i5: in Y'de,  Sag and  Djoum
</t>
        </r>
      </text>
    </comment>
    <comment ref="C158" authorId="2">
      <text>
        <r>
          <rPr>
            <sz val="8"/>
            <rFont val="Tahoma"/>
            <family val="0"/>
          </rPr>
          <t xml:space="preserve">i5: In Djoum
</t>
        </r>
      </text>
    </comment>
    <comment ref="C170" authorId="0">
      <text>
        <r>
          <rPr>
            <b/>
            <sz val="8"/>
            <rFont val="Tahoma"/>
            <family val="0"/>
          </rPr>
          <t>i5: mineral water</t>
        </r>
        <r>
          <rPr>
            <sz val="8"/>
            <rFont val="Tahoma"/>
            <family val="0"/>
          </rPr>
          <t xml:space="preserve">
</t>
        </r>
      </text>
    </comment>
    <comment ref="C172" authorId="0">
      <text>
        <r>
          <rPr>
            <b/>
            <sz val="8"/>
            <rFont val="Tahoma"/>
            <family val="0"/>
          </rPr>
          <t>i5: mineral water</t>
        </r>
        <r>
          <rPr>
            <sz val="8"/>
            <rFont val="Tahoma"/>
            <family val="0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0"/>
          </rPr>
          <t>i30:preparing Baligham operation</t>
        </r>
        <r>
          <rPr>
            <sz val="8"/>
            <rFont val="Tahoma"/>
            <family val="0"/>
          </rPr>
          <t xml:space="preserve">
</t>
        </r>
      </text>
    </comment>
    <comment ref="C188" authorId="0">
      <text>
        <r>
          <rPr>
            <b/>
            <sz val="8"/>
            <rFont val="Tahoma"/>
            <family val="0"/>
          </rPr>
          <t>i30:preparing Baligham operation</t>
        </r>
        <r>
          <rPr>
            <sz val="8"/>
            <rFont val="Tahoma"/>
            <family val="0"/>
          </rPr>
          <t xml:space="preserve">
</t>
        </r>
      </text>
    </comment>
    <comment ref="C199" authorId="0">
      <text>
        <r>
          <rPr>
            <b/>
            <sz val="8"/>
            <rFont val="Tahoma"/>
            <family val="0"/>
          </rPr>
          <t>i30:</t>
        </r>
        <r>
          <rPr>
            <sz val="8"/>
            <rFont val="Tahoma"/>
            <family val="0"/>
          </rPr>
          <t xml:space="preserve">
on bike</t>
        </r>
      </text>
    </comment>
    <comment ref="C200" authorId="0">
      <text>
        <r>
          <rPr>
            <b/>
            <sz val="8"/>
            <rFont val="Tahoma"/>
            <family val="0"/>
          </rPr>
          <t>Julius: by private tranport</t>
        </r>
        <r>
          <rPr>
            <sz val="8"/>
            <rFont val="Tahoma"/>
            <family val="0"/>
          </rPr>
          <t xml:space="preserve">
</t>
        </r>
      </text>
    </comment>
    <comment ref="C201" authorId="0">
      <text>
        <r>
          <rPr>
            <sz val="8"/>
            <rFont val="Tahoma"/>
            <family val="0"/>
          </rPr>
          <t xml:space="preserve">jul: Hired car from B'da to Santa for 7 hrs. for attemted operation
</t>
        </r>
      </text>
    </comment>
    <comment ref="C203" authorId="0">
      <text>
        <r>
          <rPr>
            <b/>
            <sz val="8"/>
            <rFont val="Tahoma"/>
            <family val="0"/>
          </rPr>
          <t>Julius: by private tranport</t>
        </r>
        <r>
          <rPr>
            <sz val="8"/>
            <rFont val="Tahoma"/>
            <family val="0"/>
          </rPr>
          <t xml:space="preserve">
</t>
        </r>
      </text>
    </comment>
    <comment ref="C204" authorId="0">
      <text>
        <r>
          <rPr>
            <b/>
            <sz val="8"/>
            <rFont val="Tahoma"/>
            <family val="0"/>
          </rPr>
          <t>jul:</t>
        </r>
        <r>
          <rPr>
            <sz val="8"/>
            <rFont val="Tahoma"/>
            <family val="0"/>
          </rPr>
          <t xml:space="preserve">
on bike</t>
        </r>
      </text>
    </comment>
    <comment ref="C205" authorId="0">
      <text>
        <r>
          <rPr>
            <sz val="8"/>
            <rFont val="Tahoma"/>
            <family val="0"/>
          </rPr>
          <t xml:space="preserve">jul: Local transport for 3 elements and undercover from B'da to Santa and back.
</t>
        </r>
      </text>
    </comment>
    <comment ref="C206" authorId="0">
      <text>
        <r>
          <rPr>
            <b/>
            <sz val="8"/>
            <rFont val="Tahoma"/>
            <family val="0"/>
          </rPr>
          <t>Julius: by private tranport</t>
        </r>
        <r>
          <rPr>
            <sz val="8"/>
            <rFont val="Tahoma"/>
            <family val="0"/>
          </rPr>
          <t xml:space="preserve">
</t>
        </r>
      </text>
    </comment>
    <comment ref="C207" authorId="0">
      <text>
        <r>
          <rPr>
            <b/>
            <sz val="8"/>
            <rFont val="Tahoma"/>
            <family val="0"/>
          </rPr>
          <t>i30:  by clando</t>
        </r>
        <r>
          <rPr>
            <sz val="8"/>
            <rFont val="Tahoma"/>
            <family val="0"/>
          </rPr>
          <t xml:space="preserve">
</t>
        </r>
      </text>
    </comment>
    <comment ref="C208" authorId="0">
      <text>
        <r>
          <rPr>
            <b/>
            <sz val="8"/>
            <rFont val="Tahoma"/>
            <family val="0"/>
          </rPr>
          <t>i30:  by clando</t>
        </r>
        <r>
          <rPr>
            <sz val="8"/>
            <rFont val="Tahoma"/>
            <family val="0"/>
          </rPr>
          <t xml:space="preserve">
</t>
        </r>
      </text>
    </comment>
    <comment ref="C222" authorId="0">
      <text>
        <r>
          <rPr>
            <sz val="8"/>
            <rFont val="Tahoma"/>
            <family val="0"/>
          </rPr>
          <t>i30: Still in Baligham
no receipt</t>
        </r>
      </text>
    </comment>
    <comment ref="C223" authorId="0">
      <text>
        <r>
          <rPr>
            <sz val="8"/>
            <rFont val="Tahoma"/>
            <family val="0"/>
          </rPr>
          <t>i30: Still in Baligham
no receipt</t>
        </r>
      </text>
    </comment>
    <comment ref="C260" authorId="2">
      <text>
        <r>
          <rPr>
            <sz val="8"/>
            <rFont val="Tahoma"/>
            <family val="0"/>
          </rPr>
          <t xml:space="preserve">Call Box. Network problems in Pela
</t>
        </r>
      </text>
    </comment>
    <comment ref="C266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267" authorId="2">
      <text>
        <r>
          <rPr>
            <sz val="8"/>
            <rFont val="Tahoma"/>
            <family val="0"/>
          </rPr>
          <t xml:space="preserve">i25: Special Taxi moto by the order of Ofir.
</t>
        </r>
      </text>
    </comment>
    <comment ref="C268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286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288" authorId="0">
      <text>
        <r>
          <rPr>
            <b/>
            <sz val="8"/>
            <rFont val="Tahoma"/>
            <family val="0"/>
          </rPr>
          <t>i25: mineral water</t>
        </r>
        <r>
          <rPr>
            <sz val="8"/>
            <rFont val="Tahoma"/>
            <family val="0"/>
          </rPr>
          <t xml:space="preserve">
</t>
        </r>
      </text>
    </comment>
    <comment ref="C290" authorId="2">
      <text>
        <r>
          <rPr>
            <sz val="8"/>
            <rFont val="Tahoma"/>
            <family val="0"/>
          </rPr>
          <t xml:space="preserve">i25: Min. Water.
</t>
        </r>
      </text>
    </comment>
    <comment ref="C316" authorId="0">
      <text>
        <r>
          <rPr>
            <b/>
            <sz val="8"/>
            <rFont val="Tahoma"/>
            <family val="0"/>
          </rPr>
          <t>user:  by clando</t>
        </r>
        <r>
          <rPr>
            <sz val="8"/>
            <rFont val="Tahoma"/>
            <family val="0"/>
          </rPr>
          <t xml:space="preserve">
</t>
        </r>
      </text>
    </comment>
    <comment ref="C317" authorId="0">
      <text>
        <r>
          <rPr>
            <b/>
            <sz val="8"/>
            <rFont val="Tahoma"/>
            <family val="0"/>
          </rPr>
          <t>user:  by clando</t>
        </r>
        <r>
          <rPr>
            <sz val="8"/>
            <rFont val="Tahoma"/>
            <family val="0"/>
          </rPr>
          <t xml:space="preserve">
</t>
        </r>
      </text>
    </comment>
    <comment ref="C361" authorId="2">
      <text>
        <r>
          <rPr>
            <sz val="8"/>
            <rFont val="Tahoma"/>
            <family val="0"/>
          </rPr>
          <t xml:space="preserve">Bertoua-Djang-Bertoua on byke.
</t>
        </r>
      </text>
    </comment>
    <comment ref="C366" authorId="2">
      <text>
        <r>
          <rPr>
            <sz val="8"/>
            <rFont val="Tahoma"/>
            <family val="0"/>
          </rPr>
          <t xml:space="preserve"> by Clado.
</t>
        </r>
      </text>
    </comment>
    <comment ref="C367" authorId="2">
      <text>
        <r>
          <rPr>
            <sz val="8"/>
            <rFont val="Tahoma"/>
            <family val="0"/>
          </rPr>
          <t xml:space="preserve"> by Cado.
</t>
        </r>
      </text>
    </comment>
    <comment ref="C368" authorId="2">
      <text>
        <r>
          <rPr>
            <sz val="8"/>
            <rFont val="Tahoma"/>
            <family val="0"/>
          </rPr>
          <t xml:space="preserve"> with informer Bazil (Cando)
</t>
        </r>
      </text>
    </comment>
    <comment ref="C369" authorId="2">
      <text>
        <r>
          <rPr>
            <sz val="8"/>
            <rFont val="Tahoma"/>
            <family val="0"/>
          </rPr>
          <t xml:space="preserve">i5:by bike
</t>
        </r>
      </text>
    </comment>
    <comment ref="C370" authorId="2">
      <text>
        <r>
          <rPr>
            <sz val="8"/>
            <rFont val="Tahoma"/>
            <family val="0"/>
          </rPr>
          <t xml:space="preserve">i5:by bike
</t>
        </r>
      </text>
    </comment>
    <comment ref="C371" authorId="2">
      <text>
        <r>
          <rPr>
            <sz val="8"/>
            <rFont val="Tahoma"/>
            <family val="0"/>
          </rPr>
          <t xml:space="preserve">i5:by bike
</t>
        </r>
      </text>
    </comment>
    <comment ref="C372" authorId="2">
      <text>
        <r>
          <rPr>
            <sz val="8"/>
            <rFont val="Tahoma"/>
            <family val="0"/>
          </rPr>
          <t xml:space="preserve"> i5: by clando.
</t>
        </r>
      </text>
    </comment>
    <comment ref="C382" authorId="2">
      <text>
        <r>
          <rPr>
            <sz val="8"/>
            <rFont val="Tahoma"/>
            <family val="0"/>
          </rPr>
          <t xml:space="preserve">i5: In the Mentioned towns above.
</t>
        </r>
      </text>
    </comment>
    <comment ref="C383" authorId="2">
      <text>
        <r>
          <rPr>
            <sz val="8"/>
            <rFont val="Tahoma"/>
            <family val="0"/>
          </rPr>
          <t xml:space="preserve">i5: 400 in Bertoua, 600 Agency -home, 400 house synthia,1400 Airport -home.
</t>
        </r>
      </text>
    </comment>
    <comment ref="C384" authorId="0">
      <text>
        <r>
          <rPr>
            <sz val="8"/>
            <rFont val="Tahoma"/>
            <family val="0"/>
          </rPr>
          <t xml:space="preserve">i5: Local Transport only in Y'de.
</t>
        </r>
      </text>
    </comment>
    <comment ref="C395" authorId="2">
      <text>
        <r>
          <rPr>
            <sz val="8"/>
            <rFont val="Tahoma"/>
            <family val="0"/>
          </rPr>
          <t xml:space="preserve">i5:Min. Water.
</t>
        </r>
      </text>
    </comment>
    <comment ref="C397" authorId="2">
      <text>
        <r>
          <rPr>
            <b/>
            <sz val="8"/>
            <rFont val="Tahoma"/>
            <family val="0"/>
          </rPr>
          <t>i5:Min. Water.</t>
        </r>
        <r>
          <rPr>
            <sz val="8"/>
            <rFont val="Tahoma"/>
            <family val="0"/>
          </rPr>
          <t xml:space="preserve">
</t>
        </r>
      </text>
    </comment>
    <comment ref="C414" authorId="2">
      <text>
        <r>
          <rPr>
            <sz val="8"/>
            <rFont val="Tahoma"/>
            <family val="0"/>
          </rPr>
          <t xml:space="preserve">With Martin.
</t>
        </r>
      </text>
    </comment>
    <comment ref="C415" authorId="2">
      <text>
        <r>
          <rPr>
            <sz val="8"/>
            <rFont val="Tahoma"/>
            <family val="0"/>
          </rPr>
          <t xml:space="preserve">To Idrison
</t>
        </r>
      </text>
    </comment>
    <comment ref="C416" authorId="2">
      <text>
        <r>
          <rPr>
            <sz val="8"/>
            <rFont val="Tahoma"/>
            <family val="0"/>
          </rPr>
          <t xml:space="preserve">Philip in Bertoua, Jackline in Bouam.
</t>
        </r>
      </text>
    </comment>
    <comment ref="C462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489" authorId="2">
      <text>
        <r>
          <rPr>
            <sz val="8"/>
            <rFont val="Tahoma"/>
            <family val="0"/>
          </rPr>
          <t xml:space="preserve">Gradat-Laga-Gradat, Gradat-Van, Akwa-Diedo.
</t>
        </r>
      </text>
    </comment>
    <comment ref="C490" authorId="2">
      <text>
        <r>
          <rPr>
            <sz val="8"/>
            <rFont val="Tahoma"/>
            <family val="0"/>
          </rPr>
          <t xml:space="preserve">250 Deido-Akwa,500Akwa-Ndokoti,300 Ndokoti-Pk14,300 Pk14-Ndokoti,500 Ndokoti-Akwa,300Nvan-Gradat.
</t>
        </r>
      </text>
    </comment>
    <comment ref="C514" authorId="0">
      <text>
        <r>
          <rPr>
            <b/>
            <sz val="8"/>
            <rFont val="Tahoma"/>
            <family val="0"/>
          </rPr>
          <t>i30:</t>
        </r>
        <r>
          <rPr>
            <sz val="8"/>
            <rFont val="Tahoma"/>
            <family val="0"/>
          </rPr>
          <t xml:space="preserve">
on bike</t>
        </r>
      </text>
    </comment>
    <comment ref="C532" authorId="0">
      <text>
        <r>
          <rPr>
            <sz val="8"/>
            <rFont val="Tahoma"/>
            <family val="0"/>
          </rPr>
          <t xml:space="preserve">With Mr. Ngowo
</t>
        </r>
      </text>
    </comment>
    <comment ref="C545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546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50" authorId="2">
      <text>
        <r>
          <rPr>
            <sz val="8"/>
            <rFont val="Tahoma"/>
            <family val="0"/>
          </rPr>
          <t xml:space="preserve">i25: Bertoua town.
</t>
        </r>
      </text>
    </comment>
    <comment ref="C551" authorId="2">
      <text>
        <r>
          <rPr>
            <sz val="8"/>
            <rFont val="Tahoma"/>
            <family val="0"/>
          </rPr>
          <t xml:space="preserve">
i25: Batoumi and Bertoua town.</t>
        </r>
      </text>
    </comment>
    <comment ref="C561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605" authorId="0">
      <text>
        <r>
          <rPr>
            <b/>
            <sz val="8"/>
            <rFont val="Tahoma"/>
            <family val="0"/>
          </rPr>
          <t>i30:</t>
        </r>
        <r>
          <rPr>
            <sz val="8"/>
            <rFont val="Tahoma"/>
            <family val="0"/>
          </rPr>
          <t xml:space="preserve">
on bike</t>
        </r>
      </text>
    </comment>
    <comment ref="C727" authorId="2">
      <text>
        <r>
          <rPr>
            <sz val="8"/>
            <rFont val="Tahoma"/>
            <family val="0"/>
          </rPr>
          <t xml:space="preserve">Min. Water
</t>
        </r>
      </text>
    </comment>
    <comment ref="C740" authorId="0">
      <text>
        <r>
          <rPr>
            <b/>
            <sz val="8"/>
            <rFont val="Tahoma"/>
            <family val="0"/>
          </rPr>
          <t>user: Limbe</t>
        </r>
        <r>
          <rPr>
            <sz val="8"/>
            <rFont val="Tahoma"/>
            <family val="0"/>
          </rPr>
          <t xml:space="preserve">
</t>
        </r>
      </text>
    </comment>
    <comment ref="C749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50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51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52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53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92" authorId="0">
      <text>
        <r>
          <rPr>
            <sz val="8"/>
            <rFont val="Tahoma"/>
            <family val="0"/>
          </rPr>
          <t xml:space="preserve">Part in Y'de and part in D'la.Village -Deido is 500F, Deido - Banagam is 200F, etc and 500F in Y'de.
</t>
        </r>
      </text>
    </comment>
    <comment ref="C801" authorId="0">
      <text>
        <r>
          <rPr>
            <sz val="8"/>
            <rFont val="Tahoma"/>
            <family val="0"/>
          </rPr>
          <t xml:space="preserve">Mineral water.
</t>
        </r>
      </text>
    </comment>
    <comment ref="C817" authorId="0">
      <text>
        <r>
          <rPr>
            <sz val="8"/>
            <rFont val="Tahoma"/>
            <family val="0"/>
          </rPr>
          <t xml:space="preserve">By clando
</t>
        </r>
      </text>
    </comment>
    <comment ref="C818" authorId="0">
      <text>
        <r>
          <rPr>
            <sz val="8"/>
            <rFont val="Tahoma"/>
            <family val="0"/>
          </rPr>
          <t xml:space="preserve">By clando
</t>
        </r>
      </text>
    </comment>
    <comment ref="C819" authorId="0">
      <text>
        <r>
          <rPr>
            <sz val="8"/>
            <rFont val="Tahoma"/>
            <family val="0"/>
          </rPr>
          <t xml:space="preserve">By Byke.
</t>
        </r>
      </text>
    </comment>
    <comment ref="C847" authorId="0">
      <text>
        <r>
          <rPr>
            <b/>
            <sz val="8"/>
            <rFont val="Tahoma"/>
            <family val="0"/>
          </rPr>
          <t>i5:  by taxi</t>
        </r>
        <r>
          <rPr>
            <sz val="8"/>
            <rFont val="Tahoma"/>
            <family val="0"/>
          </rPr>
          <t xml:space="preserve">
</t>
        </r>
      </text>
    </comment>
    <comment ref="C848" authorId="0">
      <text>
        <r>
          <rPr>
            <sz val="8"/>
            <rFont val="Tahoma"/>
            <family val="0"/>
          </rPr>
          <t xml:space="preserve">With informerJohn by taxi
</t>
        </r>
      </text>
    </comment>
    <comment ref="C849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850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884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916" authorId="1">
      <text>
        <r>
          <rPr>
            <sz val="8"/>
            <rFont val="Tahoma"/>
            <family val="0"/>
          </rPr>
          <t xml:space="preserve">coordinatingl investigation,
</t>
        </r>
      </text>
    </comment>
    <comment ref="C924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925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926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928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008" authorId="0">
      <text>
        <r>
          <rPr>
            <sz val="8"/>
            <rFont val="Tahoma"/>
            <family val="0"/>
          </rPr>
          <t xml:space="preserve">By Bike.
</t>
        </r>
      </text>
    </comment>
    <comment ref="C1009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10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11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12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13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14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076" authorId="3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Went to Bonamoussadi to check parrots trafficker, and to Bonaberi for an appointment with Maggi, informer of hippo case. She did not honour our appointment on that day</t>
        </r>
      </text>
    </comment>
    <comment ref="C1077" authorId="3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Went to the seaport and airport for field investigations, then to Bonaberi to meet Maggi, an informer.</t>
        </r>
      </text>
    </comment>
    <comment ref="C1111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112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1113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1146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47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48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49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50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51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52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53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54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190" authorId="0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1237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238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239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282" authorId="0">
      <text>
        <r>
          <rPr>
            <sz val="8"/>
            <rFont val="Tahoma"/>
            <family val="0"/>
          </rPr>
          <t xml:space="preserve">2 hired taxis for 4 hours each
</t>
        </r>
      </text>
    </comment>
    <comment ref="C1283" authorId="0">
      <text>
        <r>
          <rPr>
            <sz val="8"/>
            <rFont val="Tahoma"/>
            <family val="0"/>
          </rPr>
          <t xml:space="preserve">Local transport for myself
</t>
        </r>
      </text>
    </comment>
    <comment ref="C1300" authorId="0">
      <text>
        <r>
          <rPr>
            <sz val="8"/>
            <rFont val="Tahoma"/>
            <family val="0"/>
          </rPr>
          <t xml:space="preserve">5000F for each.
</t>
        </r>
      </text>
    </comment>
    <comment ref="C1370" authorId="3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No electricity in office, went to work in the house, then went to Cynthia's house for her sending-off party.</t>
        </r>
      </text>
    </comment>
    <comment ref="C1417" authorId="1">
      <text>
        <r>
          <rPr>
            <sz val="8"/>
            <rFont val="Tahoma"/>
            <family val="0"/>
          </rPr>
          <t xml:space="preserve">Douala parrots
</t>
        </r>
      </text>
    </comment>
    <comment ref="C1418" authorId="1">
      <text>
        <r>
          <rPr>
            <b/>
            <sz val="8"/>
            <rFont val="Tahoma"/>
            <family val="0"/>
          </rPr>
          <t>Douala parrots</t>
        </r>
      </text>
    </comment>
    <comment ref="C1419" authorId="1">
      <text>
        <r>
          <rPr>
            <b/>
            <sz val="8"/>
            <rFont val="Tahoma"/>
            <family val="0"/>
          </rPr>
          <t>laga: In Douala,</t>
        </r>
        <r>
          <rPr>
            <sz val="8"/>
            <rFont val="Tahoma"/>
            <family val="0"/>
          </rPr>
          <t xml:space="preserve">
</t>
        </r>
      </text>
    </comment>
    <comment ref="C1428" authorId="0">
      <text>
        <r>
          <rPr>
            <b/>
            <sz val="8"/>
            <rFont val="Tahoma"/>
            <family val="0"/>
          </rPr>
          <t>user: Djoum hearing</t>
        </r>
        <r>
          <rPr>
            <sz val="8"/>
            <rFont val="Tahoma"/>
            <family val="0"/>
          </rPr>
          <t xml:space="preserve">
</t>
        </r>
      </text>
    </comment>
    <comment ref="C1430" authorId="0">
      <text>
        <r>
          <rPr>
            <b/>
            <sz val="8"/>
            <rFont val="Tahoma"/>
            <family val="0"/>
          </rPr>
          <t>user:Djoum</t>
        </r>
        <r>
          <rPr>
            <sz val="8"/>
            <rFont val="Tahoma"/>
            <family val="0"/>
          </rPr>
          <t xml:space="preserve">
</t>
        </r>
      </text>
    </comment>
    <comment ref="C1436" authorId="0">
      <text>
        <r>
          <rPr>
            <b/>
            <sz val="8"/>
            <rFont val="Tahoma"/>
            <family val="0"/>
          </rPr>
          <t>user:At Abongmbang.</t>
        </r>
        <r>
          <rPr>
            <sz val="8"/>
            <rFont val="Tahoma"/>
            <family val="0"/>
          </rPr>
          <t xml:space="preserve">
</t>
        </r>
      </text>
    </comment>
    <comment ref="C1456" authorId="0">
      <text>
        <r>
          <rPr>
            <b/>
            <sz val="8"/>
            <rFont val="Tahoma"/>
            <family val="0"/>
          </rPr>
          <t>user: Douala</t>
        </r>
        <r>
          <rPr>
            <sz val="8"/>
            <rFont val="Tahoma"/>
            <family val="0"/>
          </rPr>
          <t xml:space="preserve">
</t>
        </r>
      </text>
    </comment>
    <comment ref="C1467" authorId="1">
      <text>
        <r>
          <rPr>
            <b/>
            <sz val="8"/>
            <rFont val="Tahoma"/>
            <family val="0"/>
          </rPr>
          <t>lagal: In Douala</t>
        </r>
        <r>
          <rPr>
            <sz val="8"/>
            <rFont val="Tahoma"/>
            <family val="0"/>
          </rPr>
          <t xml:space="preserve">
</t>
        </r>
      </text>
    </comment>
    <comment ref="C1470" authorId="1">
      <text>
        <r>
          <rPr>
            <b/>
            <sz val="8"/>
            <rFont val="Tahoma"/>
            <family val="0"/>
          </rPr>
          <t>laga: in Douala,</t>
        </r>
        <r>
          <rPr>
            <sz val="8"/>
            <rFont val="Tahoma"/>
            <family val="0"/>
          </rPr>
          <t xml:space="preserve">
</t>
        </r>
      </text>
    </comment>
    <comment ref="C1523" authorId="0">
      <text>
        <r>
          <rPr>
            <b/>
            <sz val="8"/>
            <rFont val="Tahoma"/>
            <family val="0"/>
          </rPr>
          <t>user: Bafang hearing</t>
        </r>
        <r>
          <rPr>
            <sz val="8"/>
            <rFont val="Tahoma"/>
            <family val="0"/>
          </rPr>
          <t xml:space="preserve">
</t>
        </r>
      </text>
    </comment>
    <comment ref="C1524" authorId="0">
      <text>
        <r>
          <rPr>
            <b/>
            <sz val="8"/>
            <rFont val="Tahoma"/>
            <family val="0"/>
          </rPr>
          <t>user: Djoum</t>
        </r>
        <r>
          <rPr>
            <sz val="8"/>
            <rFont val="Tahoma"/>
            <family val="0"/>
          </rPr>
          <t xml:space="preserve">
</t>
        </r>
      </text>
    </comment>
    <comment ref="C1525" authorId="0">
      <text>
        <r>
          <rPr>
            <b/>
            <sz val="8"/>
            <rFont val="Tahoma"/>
            <family val="0"/>
          </rPr>
          <t>user: D'la and Baham</t>
        </r>
        <r>
          <rPr>
            <sz val="8"/>
            <rFont val="Tahoma"/>
            <family val="0"/>
          </rPr>
          <t xml:space="preserve">
</t>
        </r>
      </text>
    </comment>
    <comment ref="C1527" authorId="0">
      <text>
        <r>
          <rPr>
            <sz val="8"/>
            <rFont val="Tahoma"/>
            <family val="0"/>
          </rPr>
          <t xml:space="preserve">D'la
</t>
        </r>
      </text>
    </comment>
    <comment ref="C1528" authorId="0">
      <text>
        <r>
          <rPr>
            <b/>
            <sz val="8"/>
            <rFont val="Tahoma"/>
            <family val="0"/>
          </rPr>
          <t>user:all in Abongbang.</t>
        </r>
        <r>
          <rPr>
            <sz val="8"/>
            <rFont val="Tahoma"/>
            <family val="0"/>
          </rPr>
          <t xml:space="preserve">
</t>
        </r>
      </text>
    </comment>
    <comment ref="C1529" authorId="0">
      <text>
        <r>
          <rPr>
            <b/>
            <sz val="8"/>
            <rFont val="Tahoma"/>
            <family val="0"/>
          </rPr>
          <t>user:Abongmbang.</t>
        </r>
        <r>
          <rPr>
            <sz val="8"/>
            <rFont val="Tahoma"/>
            <family val="0"/>
          </rPr>
          <t xml:space="preserve">
</t>
        </r>
      </text>
    </comment>
    <comment ref="C1538" authorId="1">
      <text>
        <r>
          <rPr>
            <b/>
            <sz val="8"/>
            <rFont val="Tahoma"/>
            <family val="0"/>
          </rPr>
          <t>laga: At Douala</t>
        </r>
        <r>
          <rPr>
            <sz val="8"/>
            <rFont val="Tahoma"/>
            <family val="0"/>
          </rPr>
          <t xml:space="preserve">
</t>
        </r>
      </text>
    </comment>
    <comment ref="C1539" authorId="1">
      <text>
        <r>
          <rPr>
            <b/>
            <sz val="8"/>
            <rFont val="Tahoma"/>
            <family val="0"/>
          </rPr>
          <t>laga: Douala,</t>
        </r>
        <r>
          <rPr>
            <sz val="8"/>
            <rFont val="Tahoma"/>
            <family val="0"/>
          </rPr>
          <t xml:space="preserve">
</t>
        </r>
      </text>
    </comment>
    <comment ref="C1540" authorId="1">
      <text>
        <r>
          <rPr>
            <b/>
            <sz val="8"/>
            <rFont val="Tahoma"/>
            <family val="0"/>
          </rPr>
          <t>laga: during the strike in D'la</t>
        </r>
        <r>
          <rPr>
            <sz val="8"/>
            <rFont val="Tahoma"/>
            <family val="0"/>
          </rPr>
          <t xml:space="preserve">
</t>
        </r>
      </text>
    </comment>
    <comment ref="C1541" authorId="1">
      <text>
        <r>
          <rPr>
            <b/>
            <sz val="8"/>
            <rFont val="Tahoma"/>
            <family val="0"/>
          </rPr>
          <t>laga: In Douala</t>
        </r>
        <r>
          <rPr>
            <sz val="8"/>
            <rFont val="Tahoma"/>
            <family val="0"/>
          </rPr>
          <t xml:space="preserve">
</t>
        </r>
      </text>
    </comment>
    <comment ref="C1542" authorId="1">
      <text>
        <r>
          <rPr>
            <b/>
            <sz val="8"/>
            <rFont val="Tahoma"/>
            <family val="0"/>
          </rPr>
          <t>laga: Security in Douala,</t>
        </r>
        <r>
          <rPr>
            <sz val="8"/>
            <rFont val="Tahoma"/>
            <family val="0"/>
          </rPr>
          <t xml:space="preserve">
</t>
        </r>
      </text>
    </comment>
    <comment ref="C154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 to call Ofir</t>
        </r>
      </text>
    </comment>
    <comment ref="C154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call Emeline</t>
        </r>
      </text>
    </comment>
    <comment ref="C155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up date Horline</t>
        </r>
      </text>
    </comment>
    <comment ref="C155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hour internet in douala to type a request for transmittal of the Sama's case to the high court addressed to the State Counsel of the court of first instance and letter of information</t>
        </r>
      </text>
    </comment>
    <comment ref="C155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1hour30min to update Horline</t>
        </r>
      </text>
    </comment>
    <comment ref="C155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check if Me Happy already sent the complaint report of Boubakary</t>
        </r>
      </text>
    </comment>
    <comment ref="C155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fax the request for test, the CITES permit and the certificate of origine to Dr Ken Goddar in USA</t>
        </r>
      </text>
    </comment>
    <comment ref="C155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fax from Douala to Minfof</t>
        </r>
      </text>
    </comment>
    <comment ref="C155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fax the letter from delegation of littoral to MINFOF</t>
        </r>
      </text>
    </comment>
    <comment ref="C162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Yaounde and Edea</t>
        </r>
      </text>
    </comment>
    <comment ref="C162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Bamenda
</t>
        </r>
      </text>
    </comment>
    <comment ref="C162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taxi to go at Cynthia's place</t>
        </r>
      </text>
    </comment>
    <comment ref="C163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Taxi to go buy the ticket </t>
        </r>
      </text>
    </comment>
    <comment ref="C165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to go at Sam Muhma's place for a meeting</t>
        </r>
      </text>
    </comment>
    <comment ref="C168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meet Cynthia to take prof card of Julius</t>
        </r>
      </text>
    </comment>
    <comment ref="C168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tranport in Yaounde and Douala</t>
        </r>
      </text>
    </comment>
    <comment ref="C168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Yaounde</t>
        </r>
      </text>
    </comment>
    <comment ref="C169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69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motorbike from central voyage to the house</t>
        </r>
      </text>
    </comment>
    <comment ref="C173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authorized by Ofir, to obtain informations about the ivory seized in Djoum</t>
        </r>
      </text>
    </comment>
    <comment ref="C176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duplication  key of the office</t>
        </r>
      </text>
    </comment>
    <comment ref="C176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the UN convention against corruption and a document on the corruption</t>
        </r>
      </text>
    </comment>
    <comment ref="C176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the UN convention against corruption and a document on the corruption</t>
        </r>
      </text>
    </comment>
    <comment ref="C176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Mgbwa Ella file </t>
        </r>
      </text>
    </comment>
    <comment ref="C17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Penal code</t>
        </r>
      </text>
    </comment>
    <comment ref="C177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Djeukeng file and catherine Fouda file </t>
        </r>
      </text>
    </comment>
    <comment ref="C177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Sama's file</t>
        </r>
      </text>
    </comment>
    <comment ref="C177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priting of the request for transmittal of the case to the high court addressed to the State Counsel of the court of first instance and latter of information</t>
        </r>
      </text>
    </comment>
    <comment ref="C17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Court fees paid by Me Mbuan for appeal fees for the case of Hayap and Dakam</t>
        </r>
      </text>
    </comment>
    <comment ref="C178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transport and travelling expensives to Djoum  for the case of Nkonglo &amp; Abolo</t>
        </r>
      </text>
    </comment>
    <comment ref="C17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transport and travelling expensives to Bafang for the cases of Noubayouo</t>
        </r>
      </text>
    </comment>
    <comment ref="C178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 transport to Bafoussam and Douala for the case of Mabou and Fopa and Eroko and Sama</t>
        </r>
      </text>
    </comment>
    <comment ref="C178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transport and travelling expensives for 3 days in Abong Mbang for the case of Mabaya</t>
        </r>
      </text>
    </comment>
    <comment ref="C178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transport and travelling expensives for Douala for the cases of Sama and Eroko</t>
        </r>
      </text>
    </comment>
    <comment ref="C178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transport and travelling expensives for 2 days in Douala for the cases of Sama and Eroko</t>
        </r>
      </text>
    </comment>
    <comment ref="C17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transport and travelling expensives for 2 days in Douala for the cases of Sama and Eroko (during the strike period)</t>
        </r>
      </text>
    </comment>
    <comment ref="C179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case of Mgbwa Ella</t>
        </r>
      </text>
    </comment>
    <comment ref="C179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Mémoire d'appel to Delegate of Ebolowa</t>
        </r>
      </text>
    </comment>
    <comment ref="C1890" authorId="2">
      <text>
        <r>
          <rPr>
            <b/>
            <sz val="8"/>
            <rFont val="Tahoma"/>
            <family val="2"/>
          </rPr>
          <t>anna: 2 hours of internet working on youtube, transcription and sending of news flash to ssn.</t>
        </r>
        <r>
          <rPr>
            <sz val="8"/>
            <rFont val="Tahoma"/>
            <family val="2"/>
          </rPr>
          <t xml:space="preserve">
</t>
        </r>
      </text>
    </comment>
    <comment ref="C1891" authorId="4">
      <text>
        <r>
          <rPr>
            <b/>
            <sz val="9"/>
            <rFont val="Tahoma"/>
            <family val="2"/>
          </rPr>
          <t>Cynthia:checking of LAGA email box, no internet in office</t>
        </r>
        <r>
          <rPr>
            <sz val="9"/>
            <rFont val="Tahoma"/>
            <family val="2"/>
          </rPr>
          <t xml:space="preserve">
</t>
        </r>
      </text>
    </comment>
    <comment ref="C1899" authorId="2">
      <text>
        <r>
          <rPr>
            <b/>
            <sz val="8"/>
            <rFont val="Tahoma"/>
            <family val="2"/>
          </rPr>
          <t>eric: taxi from bamenda-bamungo-bamenda.</t>
        </r>
        <r>
          <rPr>
            <sz val="8"/>
            <rFont val="Tahoma"/>
            <family val="2"/>
          </rPr>
          <t xml:space="preserve">
</t>
        </r>
      </text>
    </comment>
    <comment ref="C1903" authorId="2">
      <text>
        <r>
          <rPr>
            <b/>
            <sz val="8"/>
            <rFont val="Tahoma"/>
            <family val="2"/>
          </rPr>
          <t>vincent: taxi from bamenda - bamungo and back to bamenda.</t>
        </r>
        <r>
          <rPr>
            <sz val="8"/>
            <rFont val="Tahoma"/>
            <family val="2"/>
          </rPr>
          <t xml:space="preserve">
</t>
        </r>
      </text>
    </comment>
    <comment ref="C1932" authorId="2">
      <text>
        <r>
          <rPr>
            <b/>
            <sz val="8"/>
            <rFont val="Tahoma"/>
            <family val="2"/>
          </rPr>
          <t>eric: distribution of wildlife justice.</t>
        </r>
        <r>
          <rPr>
            <sz val="8"/>
            <rFont val="Tahoma"/>
            <family val="2"/>
          </rPr>
          <t xml:space="preserve">
</t>
        </r>
      </text>
    </comment>
    <comment ref="C1936" authorId="2">
      <text>
        <r>
          <rPr>
            <b/>
            <sz val="8"/>
            <rFont val="Tahoma"/>
            <family val="2"/>
          </rPr>
          <t>eric: distribution of wildlife justice.</t>
        </r>
        <r>
          <rPr>
            <sz val="8"/>
            <rFont val="Tahoma"/>
            <family val="2"/>
          </rPr>
          <t xml:space="preserve">
</t>
        </r>
      </text>
    </comment>
    <comment ref="C1941" authorId="2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l</t>
        </r>
        <r>
          <rPr>
            <b/>
            <sz val="8"/>
            <rFont val="Tahoma"/>
            <family val="2"/>
          </rPr>
          <t>ocal transport in Douala and distribution of wildlife justice</t>
        </r>
      </text>
    </comment>
    <comment ref="C1960" authorId="2">
      <text>
        <r>
          <rPr>
            <b/>
            <sz val="8"/>
            <rFont val="Tahoma"/>
            <family val="2"/>
          </rPr>
          <t>vincent:hiring of taxi to radio for a talkshow.</t>
        </r>
        <r>
          <rPr>
            <sz val="8"/>
            <rFont val="Tahoma"/>
            <family val="2"/>
          </rPr>
          <t xml:space="preserve">
</t>
        </r>
      </text>
    </comment>
    <comment ref="C2067" authorId="2">
      <text>
        <r>
          <rPr>
            <b/>
            <sz val="8"/>
            <rFont val="Tahoma"/>
            <family val="2"/>
          </rPr>
          <t>anna: 3 duplication of The Trouble With Africa  for office liberary.</t>
        </r>
        <r>
          <rPr>
            <sz val="8"/>
            <rFont val="Tahoma"/>
            <family val="2"/>
          </rPr>
          <t xml:space="preserve">
</t>
        </r>
      </text>
    </comment>
    <comment ref="C2068" authorId="2">
      <text>
        <r>
          <rPr>
            <b/>
            <sz val="8"/>
            <rFont val="Tahoma"/>
            <family val="2"/>
          </rPr>
          <t xml:space="preserve">anna: 3 duplication of </t>
        </r>
        <r>
          <rPr>
            <b/>
            <u val="single"/>
            <sz val="8"/>
            <rFont val="Tahoma"/>
            <family val="2"/>
          </rPr>
          <t>The road to hell</t>
        </r>
        <r>
          <rPr>
            <b/>
            <sz val="8"/>
            <rFont val="Tahoma"/>
            <family val="2"/>
          </rPr>
          <t xml:space="preserve"> for office liberary</t>
        </r>
        <r>
          <rPr>
            <sz val="8"/>
            <rFont val="Tahoma"/>
            <family val="2"/>
          </rPr>
          <t xml:space="preserve">
</t>
        </r>
      </text>
    </comment>
    <comment ref="C2070" authorId="2">
      <text>
        <r>
          <rPr>
            <b/>
            <sz val="8"/>
            <rFont val="Tahoma"/>
            <family val="2"/>
          </rPr>
          <t>anna: 1 fax to MINFOF requesting for an audience.</t>
        </r>
        <r>
          <rPr>
            <sz val="8"/>
            <rFont val="Tahoma"/>
            <family val="2"/>
          </rPr>
          <t xml:space="preserve">
</t>
        </r>
      </text>
    </comment>
    <comment ref="C2071" authorId="2">
      <text>
        <r>
          <rPr>
            <b/>
            <sz val="8"/>
            <rFont val="Tahoma"/>
            <family val="2"/>
          </rPr>
          <t>Anna: photocopy of interim and annual reports with binings.</t>
        </r>
        <r>
          <rPr>
            <sz val="8"/>
            <rFont val="Tahoma"/>
            <family val="2"/>
          </rPr>
          <t xml:space="preserve">
</t>
        </r>
      </text>
    </comment>
    <comment ref="C2078" authorId="2">
      <text>
        <r>
          <rPr>
            <b/>
            <sz val="8"/>
            <rFont val="Tahoma"/>
            <family val="2"/>
          </rPr>
          <t>eric: photocopy of wildlife justice letters for distribution.</t>
        </r>
        <r>
          <rPr>
            <sz val="8"/>
            <rFont val="Tahoma"/>
            <family val="2"/>
          </rPr>
          <t xml:space="preserve">
</t>
        </r>
      </text>
    </comment>
    <comment ref="C2080" authorId="2">
      <text>
        <r>
          <rPr>
            <b/>
            <sz val="8"/>
            <rFont val="Tahoma"/>
            <family val="2"/>
          </rPr>
          <t>eric: photocopy of wildlife justice letters</t>
        </r>
        <r>
          <rPr>
            <sz val="8"/>
            <rFont val="Tahoma"/>
            <family val="2"/>
          </rPr>
          <t xml:space="preserve">
</t>
        </r>
      </text>
    </comment>
    <comment ref="C2082" authorId="2">
      <text>
        <r>
          <rPr>
            <b/>
            <sz val="8"/>
            <rFont val="Tahoma"/>
            <family val="2"/>
          </rPr>
          <t>eric: x30 photocopy of short notes prepared by cynthia and 30 copies of wildlife justice distribution letters.</t>
        </r>
        <r>
          <rPr>
            <sz val="8"/>
            <rFont val="Tahoma"/>
            <family val="2"/>
          </rPr>
          <t xml:space="preserve">
</t>
        </r>
      </text>
    </comment>
    <comment ref="C2115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Call JEAN fRANCOIS</t>
        </r>
      </text>
    </comment>
    <comment ref="C2116" authorId="0">
      <text>
        <r>
          <rPr>
            <b/>
            <sz val="8"/>
            <rFont val="Tahoma"/>
            <family val="0"/>
          </rPr>
          <t>User:Ofir</t>
        </r>
      </text>
    </comment>
    <comment ref="C2117" authorId="0">
      <text>
        <r>
          <rPr>
            <b/>
            <sz val="8"/>
            <rFont val="Tahoma"/>
            <family val="0"/>
          </rPr>
          <t>OFIR: Called Lyne</t>
        </r>
        <r>
          <rPr>
            <sz val="8"/>
            <rFont val="Tahoma"/>
            <family val="0"/>
          </rPr>
          <t xml:space="preserve">
</t>
        </r>
      </text>
    </comment>
    <comment ref="C2118" authorId="0">
      <text>
        <r>
          <rPr>
            <sz val="8"/>
            <rFont val="Tahoma"/>
            <family val="0"/>
          </rPr>
          <t xml:space="preserve">user:Ofir
</t>
        </r>
      </text>
    </comment>
    <comment ref="C2119" authorId="0">
      <text>
        <r>
          <rPr>
            <sz val="8"/>
            <rFont val="Tahoma"/>
            <family val="0"/>
          </rPr>
          <t xml:space="preserve">user:Ofir
</t>
        </r>
      </text>
    </comment>
    <comment ref="C212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</t>
        </r>
      </text>
    </comment>
    <comment ref="C2158" authorId="0">
      <text>
        <r>
          <rPr>
            <b/>
            <sz val="8"/>
            <rFont val="Tahoma"/>
            <family val="0"/>
          </rPr>
          <t>user: used Cynthia's phone and replaced</t>
        </r>
        <r>
          <rPr>
            <sz val="8"/>
            <rFont val="Tahoma"/>
            <family val="0"/>
          </rPr>
          <t xml:space="preserve">
</t>
        </r>
      </text>
    </comment>
    <comment ref="C2241" authorId="1">
      <text>
        <r>
          <rPr>
            <b/>
            <sz val="8"/>
            <rFont val="Tahoma"/>
            <family val="0"/>
          </rPr>
          <t>laga:Calling M,Mbaum and JP,</t>
        </r>
        <r>
          <rPr>
            <sz val="8"/>
            <rFont val="Tahoma"/>
            <family val="0"/>
          </rPr>
          <t xml:space="preserve">
</t>
        </r>
      </text>
    </comment>
    <comment ref="C22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5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take LAGA members to cynthia house to send her off</t>
        </r>
      </text>
    </comment>
    <comment ref="C22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6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unics ot office</t>
        </r>
      </text>
    </comment>
    <comment ref="C22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take LAGA members home because of taxi strike</t>
        </r>
      </text>
    </comment>
    <comment ref="C227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take LAGA members to work  because of taxi strike</t>
        </r>
      </text>
    </comment>
    <comment ref="C22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to take LAGA members home because of taxi strike</t>
        </r>
      </text>
    </comment>
    <comment ref="C2289" authorId="0">
      <text>
        <r>
          <rPr>
            <sz val="8"/>
            <rFont val="Tahoma"/>
            <family val="0"/>
          </rPr>
          <t xml:space="preserve">x4 ie 250f x 4 =1000f
</t>
        </r>
      </text>
    </comment>
    <comment ref="C2293" authorId="4">
      <text>
        <r>
          <rPr>
            <b/>
            <sz val="9"/>
            <rFont val="Tahoma"/>
            <family val="0"/>
          </rPr>
          <t>Emeline: financial reports</t>
        </r>
        <r>
          <rPr>
            <sz val="9"/>
            <rFont val="Tahoma"/>
            <family val="0"/>
          </rPr>
          <t xml:space="preserve">
</t>
        </r>
      </text>
    </comment>
    <comment ref="C2301" authorId="0">
      <text>
        <r>
          <rPr>
            <b/>
            <sz val="8"/>
            <rFont val="Tahoma"/>
            <family val="0"/>
          </rPr>
          <t>Emeline:   13.500frs to i5 in Bamenda</t>
        </r>
        <r>
          <rPr>
            <sz val="8"/>
            <rFont val="Tahoma"/>
            <family val="0"/>
          </rPr>
          <t xml:space="preserve">
</t>
        </r>
      </text>
    </comment>
    <comment ref="C2302" authorId="0">
      <text>
        <r>
          <rPr>
            <b/>
            <sz val="8"/>
            <rFont val="Tahoma"/>
            <family val="0"/>
          </rPr>
          <t>Emeline:28.500frs to Kennedy in Bamenda</t>
        </r>
        <r>
          <rPr>
            <sz val="8"/>
            <rFont val="Tahoma"/>
            <family val="0"/>
          </rPr>
          <t xml:space="preserve">
</t>
        </r>
      </text>
    </comment>
    <comment ref="C2303" authorId="0">
      <text>
        <r>
          <rPr>
            <b/>
            <sz val="8"/>
            <rFont val="Tahoma"/>
            <family val="0"/>
          </rPr>
          <t>Emeline :152.838frs to Jean Francois in France</t>
        </r>
        <r>
          <rPr>
            <sz val="8"/>
            <rFont val="Tahoma"/>
            <family val="0"/>
          </rPr>
          <t xml:space="preserve">
</t>
        </r>
      </text>
    </comment>
    <comment ref="C2304" authorId="0">
      <text>
        <r>
          <rPr>
            <b/>
            <sz val="8"/>
            <rFont val="Tahoma"/>
            <family val="0"/>
          </rPr>
          <t>Emeline:120.000frs to M. Mbuam in Bamenda</t>
        </r>
        <r>
          <rPr>
            <sz val="8"/>
            <rFont val="Tahoma"/>
            <family val="0"/>
          </rPr>
          <t xml:space="preserve">
</t>
        </r>
      </text>
    </comment>
    <comment ref="C2305" authorId="0">
      <text>
        <r>
          <rPr>
            <b/>
            <sz val="8"/>
            <rFont val="Tahoma"/>
            <family val="0"/>
          </rPr>
          <t>Emeline:15.000frs to Djeumeli Maurice in Bafang</t>
        </r>
        <r>
          <rPr>
            <sz val="8"/>
            <rFont val="Tahoma"/>
            <family val="0"/>
          </rPr>
          <t xml:space="preserve">
</t>
        </r>
      </text>
    </comment>
    <comment ref="C2306" authorId="0">
      <text>
        <r>
          <rPr>
            <b/>
            <sz val="8"/>
            <rFont val="Tahoma"/>
            <family val="0"/>
          </rPr>
          <t>Emeline:30.000frs to M. Mbuam in Bafang</t>
        </r>
        <r>
          <rPr>
            <sz val="8"/>
            <rFont val="Tahoma"/>
            <family val="0"/>
          </rPr>
          <t xml:space="preserve">
</t>
        </r>
      </text>
    </comment>
    <comment ref="C2307" authorId="0">
      <text>
        <r>
          <rPr>
            <b/>
            <sz val="8"/>
            <rFont val="Tahoma"/>
            <family val="0"/>
          </rPr>
          <t>Emeline: 60.000frs to I30  in Mbouda</t>
        </r>
        <r>
          <rPr>
            <sz val="8"/>
            <rFont val="Tahoma"/>
            <family val="0"/>
          </rPr>
          <t xml:space="preserve">
</t>
        </r>
      </text>
    </comment>
    <comment ref="C2308" authorId="0">
      <text>
        <r>
          <rPr>
            <b/>
            <sz val="8"/>
            <rFont val="Tahoma"/>
            <family val="0"/>
          </rPr>
          <t>Emeline:60.000frs to i5 in Djoum</t>
        </r>
        <r>
          <rPr>
            <sz val="8"/>
            <rFont val="Tahoma"/>
            <family val="0"/>
          </rPr>
          <t xml:space="preserve">
</t>
        </r>
      </text>
    </comment>
    <comment ref="C2309" authorId="0">
      <text>
        <r>
          <rPr>
            <sz val="8"/>
            <rFont val="Tahoma"/>
            <family val="0"/>
          </rPr>
          <t xml:space="preserve">
Emeline,23000 to Juluis in Baffoussam.</t>
        </r>
      </text>
    </comment>
    <comment ref="C2310" authorId="0">
      <text>
        <r>
          <rPr>
            <sz val="8"/>
            <rFont val="Tahoma"/>
            <family val="0"/>
          </rPr>
          <t xml:space="preserve">Emeline: 150,000F to Mbuan in Bamenda.
</t>
        </r>
      </text>
    </comment>
    <comment ref="C2311" authorId="0">
      <text>
        <r>
          <rPr>
            <sz val="8"/>
            <rFont val="Tahoma"/>
            <family val="0"/>
          </rPr>
          <t xml:space="preserve">Emeline: 50,000F to Tefang in Baffoussam.
</t>
        </r>
      </text>
    </comment>
    <comment ref="C2312" authorId="0">
      <text>
        <r>
          <rPr>
            <sz val="8"/>
            <rFont val="Tahoma"/>
            <family val="0"/>
          </rPr>
          <t xml:space="preserve">Emeline: 31,500 to Tefang in Bamenda.
</t>
        </r>
      </text>
    </comment>
    <comment ref="C2313" authorId="0">
      <text>
        <r>
          <rPr>
            <sz val="8"/>
            <rFont val="Tahoma"/>
            <family val="0"/>
          </rPr>
          <t xml:space="preserve">Emeline: 50,000F to Hamidou in Douala.
</t>
        </r>
      </text>
    </comment>
    <comment ref="C2314" authorId="0">
      <text>
        <r>
          <rPr>
            <sz val="8"/>
            <rFont val="Tahoma"/>
            <family val="0"/>
          </rPr>
          <t xml:space="preserve">Emeline: 56,500F to Juluis in Bamenda
</t>
        </r>
      </text>
    </comment>
    <comment ref="C2315" authorId="4">
      <text>
        <r>
          <rPr>
            <b/>
            <sz val="9"/>
            <rFont val="Tahoma"/>
            <family val="0"/>
          </rPr>
          <t>Emeline: 12.000frs to Alain in Douala</t>
        </r>
        <r>
          <rPr>
            <sz val="9"/>
            <rFont val="Tahoma"/>
            <family val="0"/>
          </rPr>
          <t xml:space="preserve">
</t>
        </r>
      </text>
    </comment>
    <comment ref="C2316" authorId="0">
      <text>
        <r>
          <rPr>
            <sz val="8"/>
            <rFont val="Tahoma"/>
            <family val="0"/>
          </rPr>
          <t xml:space="preserve">Emeline: 120,000 to Mbuan in Bamenda.
</t>
        </r>
      </text>
    </comment>
    <comment ref="C2317" authorId="0">
      <text>
        <r>
          <rPr>
            <sz val="8"/>
            <rFont val="Tahoma"/>
            <family val="0"/>
          </rPr>
          <t xml:space="preserve">Emeline: 50,000 to Limson in Bertoua.
</t>
        </r>
      </text>
    </comment>
    <comment ref="C2318" authorId="0">
      <text>
        <r>
          <rPr>
            <sz val="8"/>
            <rFont val="Tahoma"/>
            <family val="0"/>
          </rPr>
          <t xml:space="preserve">Emeline :10,000 to Terence in Buea.
</t>
        </r>
      </text>
    </comment>
    <comment ref="C2319" authorId="0">
      <text>
        <r>
          <rPr>
            <sz val="8"/>
            <rFont val="Tahoma"/>
            <family val="0"/>
          </rPr>
          <t xml:space="preserve">Emeline: 13,500 to Bernard  in Douala.
</t>
        </r>
      </text>
    </comment>
    <comment ref="C2320" authorId="0">
      <text>
        <r>
          <rPr>
            <sz val="8"/>
            <rFont val="Tahoma"/>
            <family val="0"/>
          </rPr>
          <t xml:space="preserve">Emeline: 26,000 to Tsafack  in Bertoua.
</t>
        </r>
      </text>
    </comment>
    <comment ref="C2321" authorId="0">
      <text>
        <r>
          <rPr>
            <sz val="8"/>
            <rFont val="Tahoma"/>
            <family val="0"/>
          </rPr>
          <t xml:space="preserve">Emeline: 47,000 to Limson in Bertoua.
</t>
        </r>
      </text>
    </comment>
    <comment ref="C2322" authorId="0">
      <text>
        <r>
          <rPr>
            <sz val="8"/>
            <rFont val="Tahoma"/>
            <family val="0"/>
          </rPr>
          <t xml:space="preserve">emeline:42,000 to Joseph in Bamenda.
</t>
        </r>
      </text>
    </comment>
    <comment ref="C2323" authorId="0">
      <text>
        <r>
          <rPr>
            <sz val="8"/>
            <rFont val="Tahoma"/>
            <family val="0"/>
          </rPr>
          <t xml:space="preserve">Emeline : 9,000 to Tsafack in Bertoua.
</t>
        </r>
      </text>
    </comment>
    <comment ref="C2324" authorId="0">
      <text>
        <r>
          <rPr>
            <sz val="8"/>
            <rFont val="Tahoma"/>
            <family val="0"/>
          </rPr>
          <t xml:space="preserve">Emeline : 8500 to Josias in Bertoua.
</t>
        </r>
      </text>
    </comment>
    <comment ref="C2325" authorId="0">
      <text>
        <r>
          <rPr>
            <sz val="8"/>
            <rFont val="Tahoma"/>
            <family val="0"/>
          </rPr>
          <t xml:space="preserve">Emeline; 100,000 to Juluis in Douala.
</t>
        </r>
      </text>
    </comment>
    <comment ref="C2326" authorId="0">
      <text>
        <r>
          <rPr>
            <sz val="8"/>
            <rFont val="Tahoma"/>
            <family val="0"/>
          </rPr>
          <t xml:space="preserve">Emeline : 20,000 to Alian in Douala.
</t>
        </r>
      </text>
    </comment>
    <comment ref="C2327" authorId="0">
      <text>
        <r>
          <rPr>
            <sz val="8"/>
            <rFont val="Tahoma"/>
            <family val="0"/>
          </rPr>
          <t xml:space="preserve">Emeline: 90,000 to Juluis in Douala.
</t>
        </r>
      </text>
    </comment>
    <comment ref="C2328" authorId="0">
      <text>
        <r>
          <rPr>
            <sz val="8"/>
            <rFont val="Tahoma"/>
            <family val="0"/>
          </rPr>
          <t xml:space="preserve">Emeline: 67,400 to Tefang in Limbe.
</t>
        </r>
      </text>
    </comment>
    <comment ref="C2329" authorId="0">
      <text>
        <r>
          <rPr>
            <sz val="8"/>
            <rFont val="Tahoma"/>
            <family val="0"/>
          </rPr>
          <t xml:space="preserve">Emeline: 99,000 to Juluis in Douala.
</t>
        </r>
      </text>
    </comment>
    <comment ref="C2330" authorId="0">
      <text>
        <r>
          <rPr>
            <sz val="8"/>
            <rFont val="Tahoma"/>
            <family val="0"/>
          </rPr>
          <t xml:space="preserve">Emeline: 10,000 to Tsafack in Nanga Eboko.
</t>
        </r>
      </text>
    </comment>
    <comment ref="C2331" authorId="0">
      <text>
        <r>
          <rPr>
            <sz val="8"/>
            <rFont val="Tahoma"/>
            <family val="0"/>
          </rPr>
          <t xml:space="preserve">
Emeline: 9,000 to Alain in Douala.</t>
        </r>
      </text>
    </comment>
    <comment ref="C2332" authorId="0">
      <text>
        <r>
          <rPr>
            <sz val="8"/>
            <rFont val="Tahoma"/>
            <family val="0"/>
          </rPr>
          <t xml:space="preserve">Emeline: 10,000 to Limson in Douala.
</t>
        </r>
      </text>
    </comment>
    <comment ref="C2333" authorId="0">
      <text>
        <r>
          <rPr>
            <sz val="8"/>
            <rFont val="Tahoma"/>
            <family val="0"/>
          </rPr>
          <t xml:space="preserve">Emeline: 32,000 to Tefang in Limbe
</t>
        </r>
      </text>
    </comment>
    <comment ref="C2334" authorId="0">
      <text>
        <r>
          <rPr>
            <sz val="8"/>
            <rFont val="Tahoma"/>
            <family val="0"/>
          </rPr>
          <t xml:space="preserve">Emeline: 30,000 to Neh Beatrice in Bamenda.
</t>
        </r>
      </text>
    </comment>
    <comment ref="C2335" authorId="0">
      <text>
        <r>
          <rPr>
            <sz val="8"/>
            <rFont val="Tahoma"/>
            <family val="0"/>
          </rPr>
          <t xml:space="preserve">Emeline: 47,000 to Limson in Edea.
</t>
        </r>
      </text>
    </comment>
    <comment ref="C2336" authorId="0">
      <text>
        <r>
          <rPr>
            <sz val="8"/>
            <rFont val="Tahoma"/>
            <family val="0"/>
          </rPr>
          <t xml:space="preserve">Emeline: 50,000 to Tefang in Limbe.
</t>
        </r>
      </text>
    </comment>
    <comment ref="C2337" authorId="0">
      <text>
        <r>
          <rPr>
            <sz val="8"/>
            <rFont val="Tahoma"/>
            <family val="0"/>
          </rPr>
          <t xml:space="preserve">Emeline: 50,000 to Limson  in Bamenda.
</t>
        </r>
      </text>
    </comment>
    <comment ref="C2338" authorId="0">
      <text>
        <r>
          <rPr>
            <sz val="8"/>
            <rFont val="Tahoma"/>
            <family val="0"/>
          </rPr>
          <t xml:space="preserve">Emeline: 20,000 to Tsafack in Douala.
</t>
        </r>
      </text>
    </comment>
    <comment ref="C2339" authorId="0">
      <text>
        <r>
          <rPr>
            <sz val="8"/>
            <rFont val="Tahoma"/>
            <family val="0"/>
          </rPr>
          <t xml:space="preserve">Emeline: 27,000 to Tsafack in Bafoussam
</t>
        </r>
      </text>
    </comment>
    <comment ref="C2340" authorId="0">
      <text>
        <r>
          <rPr>
            <sz val="8"/>
            <rFont val="Tahoma"/>
            <family val="0"/>
          </rPr>
          <t xml:space="preserve">Emeline: 37,000 to Limson in Baffoussam.
</t>
        </r>
      </text>
    </comment>
    <comment ref="C2341" authorId="0">
      <text>
        <r>
          <rPr>
            <sz val="8"/>
            <rFont val="Tahoma"/>
            <family val="0"/>
          </rPr>
          <t xml:space="preserve">Emeline: 64,000 to Tefang in Bafang.
</t>
        </r>
      </text>
    </comment>
    <comment ref="C2342" authorId="0">
      <text>
        <r>
          <rPr>
            <sz val="8"/>
            <rFont val="Tahoma"/>
            <family val="0"/>
          </rPr>
          <t xml:space="preserve">Emeline: 80,000 to Mbuan in Bamenda
</t>
        </r>
      </text>
    </comment>
    <comment ref="C2343" authorId="0">
      <text>
        <r>
          <rPr>
            <sz val="8"/>
            <rFont val="Tahoma"/>
            <family val="0"/>
          </rPr>
          <t xml:space="preserve">Emeline: 84,000 to Juluis in Baffoussam.
</t>
        </r>
      </text>
    </comment>
    <comment ref="C2344" authorId="0">
      <text>
        <r>
          <rPr>
            <sz val="8"/>
            <rFont val="Tahoma"/>
            <family val="0"/>
          </rPr>
          <t>Emeline: 9,000 to Alain in  
Douala.</t>
        </r>
      </text>
    </comment>
    <comment ref="C2345" authorId="0">
      <text>
        <r>
          <rPr>
            <sz val="8"/>
            <rFont val="Tahoma"/>
            <family val="0"/>
          </rPr>
          <t xml:space="preserve">Emeline:32,500 to Tsafack in Baffoussam.
</t>
        </r>
      </text>
    </comment>
    <comment ref="C2346" authorId="0">
      <text>
        <r>
          <rPr>
            <sz val="8"/>
            <rFont val="Tahoma"/>
            <family val="0"/>
          </rPr>
          <t xml:space="preserve">Emeline: 41,000 to Limson in Bamenda.
</t>
        </r>
      </text>
    </comment>
    <comment ref="C2347" authorId="0">
      <text>
        <r>
          <rPr>
            <sz val="8"/>
            <rFont val="Tahoma"/>
            <family val="0"/>
          </rPr>
          <t xml:space="preserve">Emeline: 84,000 to Juluis in Douala.
</t>
        </r>
      </text>
    </comment>
    <comment ref="C2348" authorId="0">
      <text>
        <r>
          <rPr>
            <sz val="8"/>
            <rFont val="Tahoma"/>
            <family val="0"/>
          </rPr>
          <t xml:space="preserve">Emeline: 9000 to Alain in Douala.
</t>
        </r>
      </text>
    </comment>
    <comment ref="C2349" authorId="0">
      <text>
        <r>
          <rPr>
            <sz val="8"/>
            <rFont val="Tahoma"/>
            <family val="0"/>
          </rPr>
          <t xml:space="preserve">Emeline: 11,000 to Sone in Douala.
</t>
        </r>
      </text>
    </comment>
    <comment ref="C2350" authorId="0">
      <text>
        <r>
          <rPr>
            <sz val="8"/>
            <rFont val="Tahoma"/>
            <family val="0"/>
          </rPr>
          <t xml:space="preserve">Emeline: 21,500 to Tefang in Faffoussam.
</t>
        </r>
      </text>
    </comment>
    <comment ref="C2351" authorId="0">
      <text>
        <r>
          <rPr>
            <sz val="8"/>
            <rFont val="Tahoma"/>
            <family val="0"/>
          </rPr>
          <t xml:space="preserve">Emeline: 60,000 to Juluis in Douala.
</t>
        </r>
      </text>
    </comment>
    <comment ref="C2352" authorId="0">
      <text>
        <r>
          <rPr>
            <sz val="8"/>
            <rFont val="Tahoma"/>
            <family val="0"/>
          </rPr>
          <t xml:space="preserve">Emeline: 100,000 to Mbuan in Nkongsamba.
</t>
        </r>
      </text>
    </comment>
    <comment ref="C2353" authorId="0">
      <text>
        <r>
          <rPr>
            <sz val="8"/>
            <rFont val="Tahoma"/>
            <family val="0"/>
          </rPr>
          <t xml:space="preserve">Emeline: 71,000 to Juluis in Douala.
</t>
        </r>
      </text>
    </comment>
    <comment ref="C2354" authorId="0">
      <text>
        <r>
          <rPr>
            <sz val="8"/>
            <rFont val="Tahoma"/>
            <family val="0"/>
          </rPr>
          <t xml:space="preserve">Emeline: 32,500 to Tsafack in Bamenda.
</t>
        </r>
      </text>
    </comment>
    <comment ref="C2355" authorId="0">
      <text>
        <r>
          <rPr>
            <sz val="8"/>
            <rFont val="Tahoma"/>
            <family val="0"/>
          </rPr>
          <t xml:space="preserve">Emeline: 33,500 to Limson in Bamenda.
</t>
        </r>
      </text>
    </comment>
    <comment ref="C2356" authorId="0">
      <text>
        <r>
          <rPr>
            <sz val="8"/>
            <rFont val="Tahoma"/>
            <family val="0"/>
          </rPr>
          <t xml:space="preserve">Emeline:91505 to cynthia in Manchester.
</t>
        </r>
      </text>
    </comment>
    <comment ref="C2357" authorId="0">
      <text>
        <r>
          <rPr>
            <sz val="8"/>
            <rFont val="Tahoma"/>
            <family val="0"/>
          </rPr>
          <t xml:space="preserve">Emeline: 30,000 to Tefang in Baffoussam.
</t>
        </r>
      </text>
    </comment>
    <comment ref="C2120" authorId="1">
      <text>
        <r>
          <rPr>
            <b/>
            <sz val="8"/>
            <rFont val="Tahoma"/>
            <family val="0"/>
          </rPr>
          <t>Policy Ireland lynn</t>
        </r>
      </text>
    </comment>
    <comment ref="C2237" authorId="0">
      <text>
        <r>
          <rPr>
            <b/>
            <sz val="8"/>
            <rFont val="Tahoma"/>
            <family val="0"/>
          </rPr>
          <t>Emeline: calling i5, i25, i30 and M. Mbuan who were in the field during strike</t>
        </r>
        <r>
          <rPr>
            <sz val="8"/>
            <rFont val="Tahoma"/>
            <family val="0"/>
          </rPr>
          <t xml:space="preserve">
</t>
        </r>
      </text>
    </comment>
    <comment ref="C2238" authorId="0">
      <text>
        <r>
          <rPr>
            <b/>
            <sz val="8"/>
            <rFont val="Tahoma"/>
            <family val="0"/>
          </rPr>
          <t>Emeline: calling i5, i25, i30 and M. Mbuan who were in the field during strike</t>
        </r>
        <r>
          <rPr>
            <sz val="8"/>
            <rFont val="Tahoma"/>
            <family val="0"/>
          </rPr>
          <t xml:space="preserve">
</t>
        </r>
      </text>
    </comment>
    <comment ref="C2240" authorId="0">
      <text>
        <r>
          <rPr>
            <b/>
            <sz val="8"/>
            <rFont val="Tahoma"/>
            <family val="0"/>
          </rPr>
          <t>Emeline: calling i5, i25, i30 and M. Mbuan who were in the field during strike</t>
        </r>
        <r>
          <rPr>
            <sz val="8"/>
            <rFont val="Tahoma"/>
            <family val="0"/>
          </rPr>
          <t xml:space="preserve">
</t>
        </r>
      </text>
    </comment>
    <comment ref="C1028" authorId="0">
      <text>
        <r>
          <rPr>
            <b/>
            <sz val="8"/>
            <rFont val="Tahoma"/>
            <family val="0"/>
          </rPr>
          <t xml:space="preserve">i30: slept in Kondjock no receipt </t>
        </r>
        <r>
          <rPr>
            <sz val="8"/>
            <rFont val="Tahoma"/>
            <family val="0"/>
          </rPr>
          <t xml:space="preserve">
</t>
        </r>
      </text>
    </comment>
    <comment ref="C1029" authorId="0">
      <text>
        <r>
          <rPr>
            <b/>
            <sz val="8"/>
            <rFont val="Tahoma"/>
            <family val="0"/>
          </rPr>
          <t xml:space="preserve">i30: slept in Kondjock no receipt </t>
        </r>
        <r>
          <rPr>
            <sz val="8"/>
            <rFont val="Tahoma"/>
            <family val="0"/>
          </rPr>
          <t xml:space="preserve">
</t>
        </r>
      </text>
    </comment>
    <comment ref="C1030" authorId="0">
      <text>
        <r>
          <rPr>
            <b/>
            <sz val="8"/>
            <rFont val="Tahoma"/>
            <family val="0"/>
          </rPr>
          <t xml:space="preserve">i30: slept in Kondjock no receipt </t>
        </r>
        <r>
          <rPr>
            <sz val="8"/>
            <rFont val="Tahoma"/>
            <family val="0"/>
          </rPr>
          <t xml:space="preserve">
</t>
        </r>
      </text>
    </comment>
    <comment ref="C1845" authorId="0">
      <text>
        <r>
          <rPr>
            <b/>
            <sz val="8"/>
            <rFont val="Tahoma"/>
            <family val="0"/>
          </rPr>
          <t>cyn: journey</t>
        </r>
        <r>
          <rPr>
            <sz val="8"/>
            <rFont val="Tahoma"/>
            <family val="0"/>
          </rPr>
          <t xml:space="preserve">
</t>
        </r>
      </text>
    </comment>
    <comment ref="C1378" authorId="3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From Nsimeyong to Vallee, went back in a car hired by LAGA because of civil unrest and transporter's strike.</t>
        </r>
      </text>
    </comment>
    <comment ref="C186" authorId="0">
      <text>
        <r>
          <rPr>
            <b/>
            <sz val="8"/>
            <rFont val="Tahoma"/>
            <family val="0"/>
          </rPr>
          <t>i30:preparing Baligham operation</t>
        </r>
        <r>
          <rPr>
            <sz val="8"/>
            <rFont val="Tahoma"/>
            <family val="0"/>
          </rPr>
          <t xml:space="preserve">
</t>
        </r>
      </text>
    </comment>
    <comment ref="C261" authorId="2">
      <text>
        <r>
          <rPr>
            <sz val="8"/>
            <rFont val="Tahoma"/>
            <family val="0"/>
          </rPr>
          <t xml:space="preserve">Call Box. Network problems in Pela
</t>
        </r>
      </text>
    </comment>
    <comment ref="C540" authorId="0">
      <text>
        <r>
          <rPr>
            <b/>
            <sz val="8"/>
            <rFont val="Tahoma"/>
            <family val="0"/>
          </rPr>
          <t>i25: had mtn network problem and changed his sim card to orange</t>
        </r>
        <r>
          <rPr>
            <sz val="8"/>
            <rFont val="Tahoma"/>
            <family val="0"/>
          </rPr>
          <t xml:space="preserve">
</t>
        </r>
      </text>
    </comment>
    <comment ref="C429" authorId="0">
      <text>
        <r>
          <rPr>
            <b/>
            <sz val="8"/>
            <rFont val="Tahoma"/>
            <family val="0"/>
          </rPr>
          <t>i25: had mtn network problems and used call box</t>
        </r>
        <r>
          <rPr>
            <sz val="8"/>
            <rFont val="Tahoma"/>
            <family val="0"/>
          </rPr>
          <t xml:space="preserve">
</t>
        </r>
      </text>
    </comment>
    <comment ref="C441" authorId="2">
      <text>
        <r>
          <rPr>
            <sz val="8"/>
            <rFont val="Tahoma"/>
            <family val="0"/>
          </rPr>
          <t xml:space="preserve">i25: by bike
</t>
        </r>
      </text>
    </comment>
    <comment ref="C513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41" authorId="0">
      <text>
        <r>
          <rPr>
            <b/>
            <sz val="8"/>
            <rFont val="Tahoma"/>
            <family val="0"/>
          </rPr>
          <t>user: limbe investigations</t>
        </r>
        <r>
          <rPr>
            <sz val="8"/>
            <rFont val="Tahoma"/>
            <family val="0"/>
          </rPr>
          <t xml:space="preserve">
</t>
        </r>
      </text>
    </comment>
    <comment ref="C786" authorId="0">
      <text>
        <r>
          <rPr>
            <b/>
            <sz val="8"/>
            <rFont val="Tahoma"/>
            <family val="0"/>
          </rPr>
          <t>i5: by clando</t>
        </r>
        <r>
          <rPr>
            <sz val="8"/>
            <rFont val="Tahoma"/>
            <family val="0"/>
          </rPr>
          <t xml:space="preserve">
</t>
        </r>
      </text>
    </comment>
    <comment ref="C787" authorId="0">
      <text>
        <r>
          <rPr>
            <b/>
            <sz val="8"/>
            <rFont val="Tahoma"/>
            <family val="0"/>
          </rPr>
          <t>i5: by clando</t>
        </r>
        <r>
          <rPr>
            <sz val="8"/>
            <rFont val="Tahoma"/>
            <family val="0"/>
          </rPr>
          <t xml:space="preserve">
</t>
        </r>
      </text>
    </comment>
    <comment ref="C788" authorId="0">
      <text>
        <r>
          <rPr>
            <b/>
            <sz val="8"/>
            <rFont val="Tahoma"/>
            <family val="0"/>
          </rPr>
          <t>i5: by clando</t>
        </r>
        <r>
          <rPr>
            <sz val="8"/>
            <rFont val="Tahoma"/>
            <family val="0"/>
          </rPr>
          <t xml:space="preserve">
</t>
        </r>
      </text>
    </comment>
    <comment ref="C1145" authorId="0">
      <text>
        <r>
          <rPr>
            <b/>
            <sz val="8"/>
            <rFont val="Tahoma"/>
            <family val="0"/>
          </rPr>
          <t>i5:by private transport</t>
        </r>
        <r>
          <rPr>
            <sz val="8"/>
            <rFont val="Tahoma"/>
            <family val="0"/>
          </rPr>
          <t xml:space="preserve">
</t>
        </r>
      </text>
    </comment>
    <comment ref="C1522" authorId="0">
      <text>
        <r>
          <rPr>
            <b/>
            <sz val="8"/>
            <rFont val="Tahoma"/>
            <family val="0"/>
          </rPr>
          <t>user: B'da</t>
        </r>
        <r>
          <rPr>
            <sz val="8"/>
            <rFont val="Tahoma"/>
            <family val="0"/>
          </rPr>
          <t xml:space="preserve">
</t>
        </r>
      </text>
    </comment>
    <comment ref="C1526" authorId="0">
      <text>
        <r>
          <rPr>
            <b/>
            <sz val="8"/>
            <rFont val="Tahoma"/>
            <family val="0"/>
          </rPr>
          <t>user: B'da</t>
        </r>
        <r>
          <rPr>
            <sz val="8"/>
            <rFont val="Tahoma"/>
            <family val="0"/>
          </rPr>
          <t xml:space="preserve">
</t>
        </r>
      </text>
    </comment>
    <comment ref="C1530" authorId="0">
      <text>
        <r>
          <rPr>
            <b/>
            <sz val="8"/>
            <rFont val="Tahoma"/>
            <family val="0"/>
          </rPr>
          <t>user: abongmbang</t>
        </r>
        <r>
          <rPr>
            <sz val="8"/>
            <rFont val="Tahoma"/>
            <family val="0"/>
          </rPr>
          <t xml:space="preserve">
</t>
        </r>
      </text>
    </comment>
    <comment ref="C1531" authorId="0">
      <text>
        <r>
          <rPr>
            <b/>
            <sz val="8"/>
            <rFont val="Tahoma"/>
            <family val="0"/>
          </rPr>
          <t>user: abongmbang</t>
        </r>
        <r>
          <rPr>
            <sz val="8"/>
            <rFont val="Tahoma"/>
            <family val="0"/>
          </rPr>
          <t xml:space="preserve">
</t>
        </r>
      </text>
    </comment>
    <comment ref="C1532" authorId="0">
      <text>
        <r>
          <rPr>
            <b/>
            <sz val="8"/>
            <rFont val="Tahoma"/>
            <family val="0"/>
          </rPr>
          <t>user: abongmbang</t>
        </r>
        <r>
          <rPr>
            <sz val="8"/>
            <rFont val="Tahoma"/>
            <family val="0"/>
          </rPr>
          <t xml:space="preserve">
</t>
        </r>
      </text>
    </comment>
    <comment ref="C1533" authorId="0">
      <text>
        <r>
          <rPr>
            <b/>
            <sz val="8"/>
            <rFont val="Tahoma"/>
            <family val="0"/>
          </rPr>
          <t>user: abongmbang</t>
        </r>
        <r>
          <rPr>
            <sz val="8"/>
            <rFont val="Tahoma"/>
            <family val="0"/>
          </rPr>
          <t xml:space="preserve">
</t>
        </r>
      </text>
    </comment>
    <comment ref="C1543" authorId="1">
      <text>
        <r>
          <rPr>
            <b/>
            <sz val="8"/>
            <rFont val="Tahoma"/>
            <family val="0"/>
          </rPr>
          <t>laga: Security in Douala,</t>
        </r>
        <r>
          <rPr>
            <sz val="8"/>
            <rFont val="Tahoma"/>
            <family val="0"/>
          </rPr>
          <t xml:space="preserve">
</t>
        </r>
      </text>
    </comment>
    <comment ref="C1534" authorId="0">
      <text>
        <r>
          <rPr>
            <b/>
            <sz val="8"/>
            <rFont val="Tahoma"/>
            <family val="0"/>
          </rPr>
          <t>user: abongmbang</t>
        </r>
        <r>
          <rPr>
            <sz val="8"/>
            <rFont val="Tahoma"/>
            <family val="0"/>
          </rPr>
          <t xml:space="preserve">
</t>
        </r>
      </text>
    </comment>
    <comment ref="C1535" authorId="1">
      <text>
        <r>
          <rPr>
            <b/>
            <sz val="8"/>
            <rFont val="Tahoma"/>
            <family val="0"/>
          </rPr>
          <t>laga: At Douala</t>
        </r>
        <r>
          <rPr>
            <sz val="8"/>
            <rFont val="Tahoma"/>
            <family val="0"/>
          </rPr>
          <t xml:space="preserve">
</t>
        </r>
      </text>
    </comment>
    <comment ref="C1536" authorId="1">
      <text>
        <r>
          <rPr>
            <b/>
            <sz val="8"/>
            <rFont val="Tahoma"/>
            <family val="0"/>
          </rPr>
          <t>laga: At Douala</t>
        </r>
        <r>
          <rPr>
            <sz val="8"/>
            <rFont val="Tahoma"/>
            <family val="0"/>
          </rPr>
          <t xml:space="preserve">
</t>
        </r>
      </text>
    </comment>
    <comment ref="C1537" authorId="1">
      <text>
        <r>
          <rPr>
            <b/>
            <sz val="8"/>
            <rFont val="Tahoma"/>
            <family val="0"/>
          </rPr>
          <t>laga: At Douala</t>
        </r>
        <r>
          <rPr>
            <sz val="8"/>
            <rFont val="Tahoma"/>
            <family val="0"/>
          </rPr>
          <t xml:space="preserve">
</t>
        </r>
      </text>
    </comment>
    <comment ref="C1768" authorId="0">
      <text>
        <r>
          <rPr>
            <b/>
            <sz val="8"/>
            <rFont val="Tahoma"/>
            <family val="0"/>
          </rPr>
          <t>ken: docments of Esaay on Anti corruption</t>
        </r>
        <r>
          <rPr>
            <sz val="8"/>
            <rFont val="Tahoma"/>
            <family val="0"/>
          </rPr>
          <t xml:space="preserve">
</t>
        </r>
      </text>
    </comment>
    <comment ref="C1769" authorId="0">
      <text>
        <r>
          <rPr>
            <b/>
            <sz val="8"/>
            <rFont val="Tahoma"/>
            <family val="0"/>
          </rPr>
          <t>user: Fonseca complain report</t>
        </r>
        <r>
          <rPr>
            <sz val="8"/>
            <rFont val="Tahoma"/>
            <family val="0"/>
          </rPr>
          <t xml:space="preserve">
</t>
        </r>
      </text>
    </comment>
    <comment ref="C1770" authorId="0">
      <text>
        <r>
          <rPr>
            <b/>
            <sz val="8"/>
            <rFont val="Tahoma"/>
            <family val="0"/>
          </rPr>
          <t>Ken: penal code</t>
        </r>
        <r>
          <rPr>
            <sz val="8"/>
            <rFont val="Tahoma"/>
            <family val="0"/>
          </rPr>
          <t xml:space="preserve">
</t>
        </r>
      </text>
    </comment>
    <comment ref="C2165" authorId="0">
      <text>
        <r>
          <rPr>
            <b/>
            <sz val="8"/>
            <rFont val="Tahoma"/>
            <family val="0"/>
          </rPr>
          <t>user: Nanga eboko operation</t>
        </r>
        <r>
          <rPr>
            <sz val="8"/>
            <rFont val="Tahoma"/>
            <family val="0"/>
          </rPr>
          <t xml:space="preserve">
</t>
        </r>
      </text>
    </comment>
    <comment ref="C2166" authorId="0">
      <text>
        <r>
          <rPr>
            <b/>
            <sz val="8"/>
            <rFont val="Tahoma"/>
            <family val="0"/>
          </rPr>
          <t>user: Nanga eboko operation</t>
        </r>
        <r>
          <rPr>
            <sz val="8"/>
            <rFont val="Tahoma"/>
            <family val="0"/>
          </rPr>
          <t xml:space="preserve">
</t>
        </r>
      </text>
    </comment>
    <comment ref="C2167" authorId="0">
      <text>
        <r>
          <rPr>
            <b/>
            <sz val="8"/>
            <rFont val="Tahoma"/>
            <family val="0"/>
          </rPr>
          <t>user: Nanga eboko operation</t>
        </r>
        <r>
          <rPr>
            <sz val="8"/>
            <rFont val="Tahoma"/>
            <family val="0"/>
          </rPr>
          <t xml:space="preserve">
</t>
        </r>
      </text>
    </comment>
    <comment ref="C2168" authorId="0">
      <text>
        <r>
          <rPr>
            <b/>
            <sz val="8"/>
            <rFont val="Tahoma"/>
            <family val="0"/>
          </rPr>
          <t>user: Nanga eboko operation</t>
        </r>
        <r>
          <rPr>
            <sz val="8"/>
            <rFont val="Tahoma"/>
            <family val="0"/>
          </rPr>
          <t xml:space="preserve">
</t>
        </r>
      </text>
    </comment>
    <comment ref="C2178" authorId="0">
      <text>
        <r>
          <rPr>
            <b/>
            <sz val="8"/>
            <rFont val="Tahoma"/>
            <family val="0"/>
          </rPr>
          <t>user: calling people in the field during strike</t>
        </r>
        <r>
          <rPr>
            <sz val="8"/>
            <rFont val="Tahoma"/>
            <family val="0"/>
          </rPr>
          <t xml:space="preserve">
</t>
        </r>
      </text>
    </comment>
    <comment ref="C2177" authorId="0">
      <text>
        <r>
          <rPr>
            <b/>
            <sz val="8"/>
            <rFont val="Tahoma"/>
            <family val="0"/>
          </rPr>
          <t>user: calling people in the field during strike</t>
        </r>
        <r>
          <rPr>
            <sz val="8"/>
            <rFont val="Tahoma"/>
            <family val="0"/>
          </rPr>
          <t xml:space="preserve">
</t>
        </r>
      </text>
    </comment>
    <comment ref="C2090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West.</t>
        </r>
        <r>
          <rPr>
            <sz val="8"/>
            <rFont val="Tahoma"/>
            <family val="2"/>
          </rPr>
          <t xml:space="preserve">
</t>
        </r>
      </text>
    </comment>
    <comment ref="C2091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North West.</t>
        </r>
        <r>
          <rPr>
            <sz val="8"/>
            <rFont val="Tahoma"/>
            <family val="2"/>
          </rPr>
          <t xml:space="preserve">
</t>
        </r>
      </text>
    </comment>
    <comment ref="C2092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littoral.</t>
        </r>
        <r>
          <rPr>
            <sz val="8"/>
            <rFont val="Tahoma"/>
            <family val="2"/>
          </rPr>
          <t xml:space="preserve">
</t>
        </r>
      </text>
    </comment>
    <comment ref="C2093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South West.</t>
        </r>
        <r>
          <rPr>
            <sz val="8"/>
            <rFont val="Tahoma"/>
            <family val="2"/>
          </rPr>
          <t xml:space="preserve">
</t>
        </r>
      </text>
    </comment>
    <comment ref="C2094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Far North.</t>
        </r>
        <r>
          <rPr>
            <sz val="8"/>
            <rFont val="Tahoma"/>
            <family val="2"/>
          </rPr>
          <t xml:space="preserve">
</t>
        </r>
      </text>
    </comment>
    <comment ref="C2095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North.</t>
        </r>
        <r>
          <rPr>
            <sz val="8"/>
            <rFont val="Tahoma"/>
            <family val="2"/>
          </rPr>
          <t xml:space="preserve">
</t>
        </r>
      </text>
    </comment>
    <comment ref="C2096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Adamawa.</t>
        </r>
        <r>
          <rPr>
            <sz val="8"/>
            <rFont val="Tahoma"/>
            <family val="2"/>
          </rPr>
          <t xml:space="preserve">
</t>
        </r>
      </text>
    </comment>
    <comment ref="C2097" authorId="2">
      <text>
        <r>
          <rPr>
            <b/>
            <sz val="8"/>
            <rFont val="Tahoma"/>
            <family val="2"/>
          </rPr>
          <t>eric:discharge fees for sending copies of wildlife justice to the provincial delegation of MINFOF- East.</t>
        </r>
        <r>
          <rPr>
            <sz val="8"/>
            <rFont val="Tahoma"/>
            <family val="2"/>
          </rPr>
          <t xml:space="preserve">
</t>
        </r>
      </text>
    </comment>
    <comment ref="C2098" authorId="4">
      <text>
        <r>
          <rPr>
            <b/>
            <sz val="9"/>
            <rFont val="Tahoma"/>
            <family val="2"/>
          </rPr>
          <t>Eric:  wildlife justice to Far North Province</t>
        </r>
        <r>
          <rPr>
            <sz val="9"/>
            <rFont val="Tahoma"/>
            <family val="2"/>
          </rPr>
          <t xml:space="preserve">
</t>
        </r>
      </text>
    </comment>
    <comment ref="C2099" authorId="2">
      <text>
        <r>
          <rPr>
            <b/>
            <sz val="8"/>
            <rFont val="Tahoma"/>
            <family val="2"/>
          </rPr>
          <t>eric:discharge fees for sending wildlife justice to Julius for distribution in bafoussam.</t>
        </r>
        <r>
          <rPr>
            <sz val="8"/>
            <rFont val="Tahoma"/>
            <family val="2"/>
          </rPr>
          <t xml:space="preserve">
</t>
        </r>
      </text>
    </comment>
    <comment ref="C484" authorId="0">
      <text>
        <r>
          <rPr>
            <b/>
            <sz val="8"/>
            <rFont val="Tahoma"/>
            <family val="0"/>
          </rPr>
          <t>i35: took private transport</t>
        </r>
        <r>
          <rPr>
            <sz val="8"/>
            <rFont val="Tahoma"/>
            <family val="0"/>
          </rPr>
          <t xml:space="preserve">
</t>
        </r>
      </text>
    </comment>
    <comment ref="C485" authorId="0">
      <text>
        <r>
          <rPr>
            <b/>
            <sz val="8"/>
            <rFont val="Tahoma"/>
            <family val="0"/>
          </rPr>
          <t>i35: took private transport</t>
        </r>
        <r>
          <rPr>
            <sz val="8"/>
            <rFont val="Tahoma"/>
            <family val="0"/>
          </rPr>
          <t xml:space="preserve">
</t>
        </r>
      </text>
    </comment>
    <comment ref="C581" authorId="0">
      <text>
        <r>
          <rPr>
            <b/>
            <sz val="8"/>
            <rFont val="Tahoma"/>
            <family val="0"/>
          </rPr>
          <t>i35: took private transport</t>
        </r>
        <r>
          <rPr>
            <sz val="8"/>
            <rFont val="Tahoma"/>
            <family val="0"/>
          </rPr>
          <t xml:space="preserve">
</t>
        </r>
      </text>
    </comment>
    <comment ref="C582" authorId="0">
      <text>
        <r>
          <rPr>
            <b/>
            <sz val="8"/>
            <rFont val="Tahoma"/>
            <family val="0"/>
          </rPr>
          <t>i35: took private transport</t>
        </r>
        <r>
          <rPr>
            <sz val="8"/>
            <rFont val="Tahoma"/>
            <family val="0"/>
          </rPr>
          <t xml:space="preserve">
</t>
        </r>
      </text>
    </comment>
    <comment ref="C971" authorId="0">
      <text>
        <r>
          <rPr>
            <b/>
            <sz val="8"/>
            <rFont val="Tahoma"/>
            <family val="0"/>
          </rPr>
          <t>Ben: on bike</t>
        </r>
        <r>
          <rPr>
            <sz val="8"/>
            <rFont val="Tahoma"/>
            <family val="0"/>
          </rPr>
          <t xml:space="preserve">
</t>
        </r>
      </text>
    </comment>
    <comment ref="C973" authorId="0">
      <text>
        <r>
          <rPr>
            <b/>
            <sz val="8"/>
            <rFont val="Tahoma"/>
            <family val="0"/>
          </rPr>
          <t>i35: on bike</t>
        </r>
        <r>
          <rPr>
            <sz val="8"/>
            <rFont val="Tahoma"/>
            <family val="0"/>
          </rPr>
          <t xml:space="preserve">
</t>
        </r>
      </text>
    </comment>
    <comment ref="C970" authorId="0">
      <text>
        <r>
          <rPr>
            <b/>
            <sz val="8"/>
            <rFont val="Tahoma"/>
            <family val="0"/>
          </rPr>
          <t>i35: by private transport</t>
        </r>
        <r>
          <rPr>
            <sz val="8"/>
            <rFont val="Tahoma"/>
            <family val="0"/>
          </rPr>
          <t xml:space="preserve">
</t>
        </r>
      </text>
    </comment>
    <comment ref="C975" authorId="0">
      <text>
        <r>
          <rPr>
            <b/>
            <sz val="8"/>
            <rFont val="Tahoma"/>
            <family val="0"/>
          </rPr>
          <t>i35: by private transport</t>
        </r>
        <r>
          <rPr>
            <sz val="8"/>
            <rFont val="Tahoma"/>
            <family val="0"/>
          </rPr>
          <t xml:space="preserve">
</t>
        </r>
      </text>
    </comment>
    <comment ref="C2138" authorId="0">
      <text>
        <r>
          <rPr>
            <b/>
            <sz val="8"/>
            <rFont val="Tahoma"/>
            <family val="0"/>
          </rPr>
          <t>cynthia: 27 pounds x 881.16=23.791frs cfa</t>
        </r>
        <r>
          <rPr>
            <sz val="8"/>
            <rFont val="Tahoma"/>
            <family val="0"/>
          </rPr>
          <t xml:space="preserve">
</t>
        </r>
      </text>
    </comment>
    <comment ref="C2139" authorId="0">
      <text>
        <r>
          <rPr>
            <b/>
            <sz val="8"/>
            <rFont val="Tahoma"/>
            <family val="0"/>
          </rPr>
          <t>cynthia:17.50pounds x 881.16=15.420frs cfa</t>
        </r>
        <r>
          <rPr>
            <sz val="8"/>
            <rFont val="Tahoma"/>
            <family val="0"/>
          </rPr>
          <t xml:space="preserve">
</t>
        </r>
      </text>
    </comment>
    <comment ref="C2140" authorId="0">
      <text>
        <r>
          <rPr>
            <b/>
            <sz val="8"/>
            <rFont val="Tahoma"/>
            <family val="0"/>
          </rPr>
          <t>cynthia: 48pounds x 88.16=42.295frs cfa</t>
        </r>
        <r>
          <rPr>
            <sz val="8"/>
            <rFont val="Tahoma"/>
            <family val="0"/>
          </rPr>
          <t xml:space="preserve">
</t>
        </r>
      </text>
    </comment>
    <comment ref="C2141" authorId="0">
      <text>
        <r>
          <rPr>
            <b/>
            <sz val="8"/>
            <rFont val="Tahoma"/>
            <family val="0"/>
          </rPr>
          <t>cyn: 5.90pounds x 881.16=5.199cfa</t>
        </r>
        <r>
          <rPr>
            <sz val="8"/>
            <rFont val="Tahoma"/>
            <family val="0"/>
          </rPr>
          <t xml:space="preserve">
</t>
        </r>
      </text>
    </comment>
    <comment ref="C2142" authorId="0">
      <text>
        <r>
          <rPr>
            <b/>
            <sz val="8"/>
            <rFont val="Tahoma"/>
            <family val="0"/>
          </rPr>
          <t>Cyn: 61.40pounds x 881.16=54.103cfa</t>
        </r>
        <r>
          <rPr>
            <sz val="8"/>
            <rFont val="Tahoma"/>
            <family val="0"/>
          </rPr>
          <t xml:space="preserve">
</t>
        </r>
      </text>
    </comment>
    <comment ref="C2133" authorId="0">
      <text>
        <r>
          <rPr>
            <b/>
            <sz val="8"/>
            <rFont val="Tahoma"/>
            <family val="0"/>
          </rPr>
          <t>cyn: 5 pounds x 881.16=4406cfa</t>
        </r>
        <r>
          <rPr>
            <sz val="8"/>
            <rFont val="Tahoma"/>
            <family val="0"/>
          </rPr>
          <t xml:space="preserve">
</t>
        </r>
      </text>
    </comment>
    <comment ref="C2134" authorId="0">
      <text>
        <r>
          <rPr>
            <b/>
            <sz val="8"/>
            <rFont val="Tahoma"/>
            <family val="0"/>
          </rPr>
          <t>user: 4pounds x 881.16=3525cfa</t>
        </r>
        <r>
          <rPr>
            <sz val="8"/>
            <rFont val="Tahoma"/>
            <family val="0"/>
          </rPr>
          <t xml:space="preserve">
</t>
        </r>
      </text>
    </comment>
    <comment ref="C2146" authorId="0">
      <text>
        <r>
          <rPr>
            <b/>
            <sz val="8"/>
            <rFont val="Tahoma"/>
            <family val="0"/>
          </rPr>
          <t>user: 3.50pounds x 881.16=3084cfa</t>
        </r>
        <r>
          <rPr>
            <sz val="8"/>
            <rFont val="Tahoma"/>
            <family val="0"/>
          </rPr>
          <t xml:space="preserve">
</t>
        </r>
      </text>
    </comment>
    <comment ref="C420" authorId="0">
      <text>
        <r>
          <rPr>
            <b/>
            <sz val="8"/>
            <rFont val="Tahoma"/>
            <family val="0"/>
          </rPr>
          <t>i5: financial report forms</t>
        </r>
        <r>
          <rPr>
            <sz val="8"/>
            <rFont val="Tahoma"/>
            <family val="0"/>
          </rPr>
          <t xml:space="preserve">
</t>
        </r>
      </text>
    </comment>
    <comment ref="C1387" authorId="0">
      <text>
        <r>
          <rPr>
            <b/>
            <sz val="8"/>
            <rFont val="Tahoma"/>
            <family val="0"/>
          </rPr>
          <t>user: covering my expenses for the investigations</t>
        </r>
        <r>
          <rPr>
            <sz val="8"/>
            <rFont val="Tahoma"/>
            <family val="0"/>
          </rPr>
          <t xml:space="preserve">
Jean Francois Lagrot</t>
        </r>
      </text>
    </comment>
    <comment ref="C2297" authorId="0">
      <text>
        <r>
          <rPr>
            <b/>
            <sz val="8"/>
            <rFont val="Tahoma"/>
            <family val="0"/>
          </rPr>
          <t>cyn: for Ofir's  Laptop computer</t>
        </r>
        <r>
          <rPr>
            <sz val="8"/>
            <rFont val="Tahoma"/>
            <family val="0"/>
          </rPr>
          <t xml:space="preserve">
</t>
        </r>
      </text>
    </comment>
    <comment ref="C2288" authorId="0">
      <text>
        <r>
          <rPr>
            <b/>
            <sz val="8"/>
            <rFont val="Tahoma"/>
            <family val="0"/>
          </rPr>
          <t xml:space="preserve">Emeline: total black out in office </t>
        </r>
        <r>
          <rPr>
            <sz val="8"/>
            <rFont val="Tahoma"/>
            <family val="0"/>
          </rPr>
          <t xml:space="preserve">
</t>
        </r>
      </text>
    </comment>
    <comment ref="C2057" authorId="0">
      <text>
        <r>
          <rPr>
            <b/>
            <sz val="8"/>
            <rFont val="Tahoma"/>
            <family val="0"/>
          </rPr>
          <t>vincent: 5,000 frs for compensation over 15,000 frs for 1cd production.</t>
        </r>
        <r>
          <rPr>
            <sz val="8"/>
            <rFont val="Tahoma"/>
            <family val="0"/>
          </rPr>
          <t xml:space="preserve">
</t>
        </r>
      </text>
    </comment>
    <comment ref="C2069" authorId="0">
      <text>
        <r>
          <rPr>
            <b/>
            <sz val="8"/>
            <rFont val="Tahoma"/>
            <family val="0"/>
          </rPr>
          <t xml:space="preserve">vincent: weekly review of newspaper. </t>
        </r>
        <r>
          <rPr>
            <sz val="8"/>
            <rFont val="Tahoma"/>
            <family val="0"/>
          </rPr>
          <t xml:space="preserve">
</t>
        </r>
      </text>
    </comment>
    <comment ref="C2072" authorId="0">
      <text>
        <r>
          <rPr>
            <b/>
            <sz val="8"/>
            <rFont val="Tahoma"/>
            <family val="0"/>
          </rPr>
          <t xml:space="preserve">vincent: weekly review of newspaper. </t>
        </r>
        <r>
          <rPr>
            <sz val="8"/>
            <rFont val="Tahoma"/>
            <family val="0"/>
          </rPr>
          <t xml:space="preserve">
</t>
        </r>
      </text>
    </comment>
    <comment ref="C2074" authorId="0">
      <text>
        <r>
          <rPr>
            <b/>
            <sz val="8"/>
            <rFont val="Tahoma"/>
            <family val="0"/>
          </rPr>
          <t xml:space="preserve">vincent: weekly review of newspaper. </t>
        </r>
        <r>
          <rPr>
            <sz val="8"/>
            <rFont val="Tahoma"/>
            <family val="0"/>
          </rPr>
          <t xml:space="preserve">
</t>
        </r>
      </text>
    </comment>
    <comment ref="C1314" authorId="0">
      <text>
        <r>
          <rPr>
            <sz val="8"/>
            <rFont val="Tahoma"/>
            <family val="0"/>
          </rPr>
          <t xml:space="preserve">2 hired taxis for 2 hrs each
</t>
        </r>
      </text>
    </comment>
    <comment ref="C1315" authorId="0">
      <text>
        <r>
          <rPr>
            <sz val="8"/>
            <rFont val="Tahoma"/>
            <family val="0"/>
          </rPr>
          <t xml:space="preserve">Local transport for myself
</t>
        </r>
      </text>
    </comment>
    <comment ref="C1316" authorId="0">
      <text>
        <r>
          <rPr>
            <sz val="8"/>
            <rFont val="Tahoma"/>
            <family val="0"/>
          </rPr>
          <t xml:space="preserve">Undercover at the airport.
</t>
        </r>
      </text>
    </comment>
    <comment ref="C1329" authorId="0">
      <text>
        <r>
          <rPr>
            <sz val="8"/>
            <rFont val="Tahoma"/>
            <family val="0"/>
          </rPr>
          <t xml:space="preserve">That is 4000 for each.
</t>
        </r>
      </text>
    </comment>
    <comment ref="C1331" authorId="0">
      <text>
        <r>
          <rPr>
            <sz val="8"/>
            <rFont val="Tahoma"/>
            <family val="0"/>
          </rPr>
          <t xml:space="preserve">That is 4000 for each.
</t>
        </r>
      </text>
    </comment>
    <comment ref="C678" authorId="0">
      <text>
        <r>
          <rPr>
            <sz val="8"/>
            <rFont val="Tahoma"/>
            <family val="0"/>
          </rPr>
          <t xml:space="preserve">Local transport for myself.
</t>
        </r>
      </text>
    </comment>
    <comment ref="C679" authorId="0">
      <text>
        <r>
          <rPr>
            <sz val="8"/>
            <rFont val="Tahoma"/>
            <family val="0"/>
          </rPr>
          <t xml:space="preserve">local transport for 2 undercovers.
</t>
        </r>
      </text>
    </comment>
    <comment ref="C680" authorId="0">
      <text>
        <r>
          <rPr>
            <sz val="8"/>
            <rFont val="Tahoma"/>
            <family val="0"/>
          </rPr>
          <t xml:space="preserve">Jul: x4 hrs each for attempted operation
</t>
        </r>
      </text>
    </comment>
    <comment ref="C681" authorId="0">
      <text>
        <r>
          <rPr>
            <sz val="8"/>
            <rFont val="Tahoma"/>
            <family val="0"/>
          </rPr>
          <t xml:space="preserve">Local transport for myself.
</t>
        </r>
      </text>
    </comment>
    <comment ref="C682" authorId="0">
      <text>
        <r>
          <rPr>
            <sz val="8"/>
            <rFont val="Tahoma"/>
            <family val="0"/>
          </rPr>
          <t xml:space="preserve">2 hired taxis for 2hours
</t>
        </r>
      </text>
    </comment>
    <comment ref="C178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transport and travelling expensives for Douala for the cases of Sama and Eroko</t>
        </r>
      </text>
    </comment>
    <comment ref="C292" authorId="2">
      <text>
        <r>
          <rPr>
            <sz val="8"/>
            <rFont val="Tahoma"/>
            <family val="0"/>
          </rPr>
          <t xml:space="preserve">i25: Min. Water.
</t>
        </r>
      </text>
    </comment>
    <comment ref="C363" authorId="2">
      <text>
        <r>
          <rPr>
            <sz val="8"/>
            <rFont val="Tahoma"/>
            <family val="0"/>
          </rPr>
          <t xml:space="preserve">i5:by bike
</t>
        </r>
      </text>
    </comment>
    <comment ref="C364" authorId="2">
      <text>
        <r>
          <rPr>
            <sz val="8"/>
            <rFont val="Tahoma"/>
            <family val="0"/>
          </rPr>
          <t xml:space="preserve">i5:by bike
</t>
        </r>
      </text>
    </comment>
    <comment ref="C365" authorId="2">
      <text>
        <r>
          <rPr>
            <sz val="8"/>
            <rFont val="Tahoma"/>
            <family val="0"/>
          </rPr>
          <t xml:space="preserve">i5:by bike
</t>
        </r>
      </text>
    </comment>
    <comment ref="C362" authorId="2">
      <text>
        <r>
          <rPr>
            <sz val="8"/>
            <rFont val="Tahoma"/>
            <family val="0"/>
          </rPr>
          <t xml:space="preserve">i5:by bike
</t>
        </r>
      </text>
    </comment>
    <comment ref="C400" authorId="2">
      <text>
        <r>
          <rPr>
            <b/>
            <sz val="8"/>
            <rFont val="Tahoma"/>
            <family val="0"/>
          </rPr>
          <t>i5:Min. Water.</t>
        </r>
        <r>
          <rPr>
            <sz val="8"/>
            <rFont val="Tahoma"/>
            <family val="0"/>
          </rPr>
          <t xml:space="preserve">
</t>
        </r>
      </text>
    </comment>
    <comment ref="C403" authorId="2">
      <text>
        <r>
          <rPr>
            <b/>
            <sz val="8"/>
            <rFont val="Tahoma"/>
            <family val="0"/>
          </rPr>
          <t>i5:Min. Water.</t>
        </r>
        <r>
          <rPr>
            <sz val="8"/>
            <rFont val="Tahoma"/>
            <family val="0"/>
          </rPr>
          <t xml:space="preserve">
</t>
        </r>
      </text>
    </comment>
    <comment ref="C405" authorId="2">
      <text>
        <r>
          <rPr>
            <b/>
            <sz val="8"/>
            <rFont val="Tahoma"/>
            <family val="0"/>
          </rPr>
          <t>i5:Min. Water.</t>
        </r>
        <r>
          <rPr>
            <sz val="8"/>
            <rFont val="Tahoma"/>
            <family val="0"/>
          </rPr>
          <t xml:space="preserve">
</t>
        </r>
      </text>
    </comment>
    <comment ref="C464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466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563" authorId="2">
      <text>
        <r>
          <rPr>
            <sz val="8"/>
            <rFont val="Tahoma"/>
            <family val="0"/>
          </rPr>
          <t xml:space="preserve">i25: Min. Water
</t>
        </r>
      </text>
    </comment>
    <comment ref="C972" authorId="0">
      <text>
        <r>
          <rPr>
            <b/>
            <sz val="8"/>
            <rFont val="Tahoma"/>
            <family val="0"/>
          </rPr>
          <t>i35: on bike</t>
        </r>
        <r>
          <rPr>
            <sz val="8"/>
            <rFont val="Tahoma"/>
            <family val="0"/>
          </rPr>
          <t xml:space="preserve">
</t>
        </r>
      </text>
    </comment>
    <comment ref="C974" authorId="0">
      <text>
        <r>
          <rPr>
            <b/>
            <sz val="8"/>
            <rFont val="Tahoma"/>
            <family val="0"/>
          </rPr>
          <t>i35: on bike</t>
        </r>
        <r>
          <rPr>
            <sz val="8"/>
            <rFont val="Tahoma"/>
            <family val="0"/>
          </rPr>
          <t xml:space="preserve">
</t>
        </r>
      </text>
    </comment>
    <comment ref="C1007" authorId="0">
      <text>
        <r>
          <rPr>
            <b/>
            <sz val="8"/>
            <rFont val="Tahoma"/>
            <family val="2"/>
          </rPr>
          <t>i30:On Bike</t>
        </r>
        <r>
          <rPr>
            <sz val="8"/>
            <rFont val="Tahoma"/>
            <family val="0"/>
          </rPr>
          <t xml:space="preserve">
</t>
        </r>
      </text>
    </comment>
    <comment ref="C1240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1241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<sst xmlns="http://schemas.openxmlformats.org/spreadsheetml/2006/main" count="9769" uniqueCount="1329">
  <si>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</si>
  <si>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</si>
  <si>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</si>
  <si>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</si>
  <si>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</si>
  <si>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</si>
  <si>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</si>
  <si>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</si>
  <si>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</si>
  <si>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</si>
  <si>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</si>
  <si>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</si>
  <si>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</si>
  <si>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</si>
  <si>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1-3/02/2008</t>
  </si>
  <si>
    <t xml:space="preserve">North West </t>
  </si>
  <si>
    <t>Bali</t>
  </si>
  <si>
    <t>leopard skins</t>
  </si>
  <si>
    <t>i5</t>
  </si>
  <si>
    <t>1-phone-10</t>
  </si>
  <si>
    <t>1/2</t>
  </si>
  <si>
    <t>Phone</t>
  </si>
  <si>
    <t>1-phone-21</t>
  </si>
  <si>
    <t>2/2</t>
  </si>
  <si>
    <t>B'da-Bali-B'da</t>
  </si>
  <si>
    <t>Travelling Expenses</t>
  </si>
  <si>
    <t>1-i5-r</t>
  </si>
  <si>
    <t>01/02</t>
  </si>
  <si>
    <t>B,da-Bambili-B,da</t>
  </si>
  <si>
    <t>Travelling Epenses</t>
  </si>
  <si>
    <t>02/02</t>
  </si>
  <si>
    <t>Bd'a -Y'de</t>
  </si>
  <si>
    <t>03/02</t>
  </si>
  <si>
    <t>inter-city transport</t>
  </si>
  <si>
    <t>Transport</t>
  </si>
  <si>
    <t>Local Transport</t>
  </si>
  <si>
    <t>03/03</t>
  </si>
  <si>
    <t>Lodging</t>
  </si>
  <si>
    <t>1-i5-1a</t>
  </si>
  <si>
    <t>Feeding</t>
  </si>
  <si>
    <t>Infomer fees</t>
  </si>
  <si>
    <t>External assistance</t>
  </si>
  <si>
    <t>Drinks with infomer</t>
  </si>
  <si>
    <t>Trust Building</t>
  </si>
  <si>
    <t>Mission 2</t>
  </si>
  <si>
    <t>South West</t>
  </si>
  <si>
    <t>Buea</t>
  </si>
  <si>
    <t>Hippotamus</t>
  </si>
  <si>
    <t>i26</t>
  </si>
  <si>
    <t>2-phone-4</t>
  </si>
  <si>
    <t>2-phone-27</t>
  </si>
  <si>
    <t>x6 Hours Internet</t>
  </si>
  <si>
    <t>Communication</t>
  </si>
  <si>
    <t>2-i26-r</t>
  </si>
  <si>
    <t xml:space="preserve">Yaounde-Douala </t>
  </si>
  <si>
    <t>2-i26-1</t>
  </si>
  <si>
    <t>Douala - Mutengene</t>
  </si>
  <si>
    <t>2-i26-2</t>
  </si>
  <si>
    <t>Mut-Yaounde</t>
  </si>
  <si>
    <t>2-i26-5</t>
  </si>
  <si>
    <t>2-i26-3</t>
  </si>
  <si>
    <t>Informer Fee</t>
  </si>
  <si>
    <t>External Assistance</t>
  </si>
  <si>
    <t>2-i26-4</t>
  </si>
  <si>
    <t>Drink with Informer</t>
  </si>
  <si>
    <t>Mission 3</t>
  </si>
  <si>
    <t>1-6/02/2008</t>
  </si>
  <si>
    <t>Center</t>
  </si>
  <si>
    <t>Ezeka</t>
  </si>
  <si>
    <t>Bernard</t>
  </si>
  <si>
    <t>3-phone-14</t>
  </si>
  <si>
    <t>3-phone-84</t>
  </si>
  <si>
    <t>6/2</t>
  </si>
  <si>
    <t>Y'de-Ezeka</t>
  </si>
  <si>
    <t>Investigations</t>
  </si>
  <si>
    <t>Benard</t>
  </si>
  <si>
    <t>Local transport</t>
  </si>
  <si>
    <t>06/02</t>
  </si>
  <si>
    <t>drinks with informer</t>
  </si>
  <si>
    <t>Trust building</t>
  </si>
  <si>
    <t>Mission 4</t>
  </si>
  <si>
    <t>4-6/02/2008</t>
  </si>
  <si>
    <t>South</t>
  </si>
  <si>
    <t>Djoum</t>
  </si>
  <si>
    <t>Ivory</t>
  </si>
  <si>
    <t>4-phone-54-55</t>
  </si>
  <si>
    <t>4/2</t>
  </si>
  <si>
    <t>4-phone-62</t>
  </si>
  <si>
    <t>5/2</t>
  </si>
  <si>
    <t>4-phone-78</t>
  </si>
  <si>
    <t>Y'de-Sagmalema</t>
  </si>
  <si>
    <t>4-i5-2</t>
  </si>
  <si>
    <t>04/02</t>
  </si>
  <si>
    <t>Sagmalema-Djoum</t>
  </si>
  <si>
    <t>4-i5-3</t>
  </si>
  <si>
    <t>Djoum-Mebane-Djoum</t>
  </si>
  <si>
    <t>4-i5-r</t>
  </si>
  <si>
    <t>05/02</t>
  </si>
  <si>
    <t>Sagmelima-Y'de</t>
  </si>
  <si>
    <t>4-i5-5</t>
  </si>
  <si>
    <t>06/2</t>
  </si>
  <si>
    <t>4-i5-4</t>
  </si>
  <si>
    <t>Mission 5</t>
  </si>
  <si>
    <t>1-7/02/2008</t>
  </si>
  <si>
    <t>North west  Baligham/Santa</t>
  </si>
  <si>
    <t>Baligham/Santa</t>
  </si>
  <si>
    <t>i30</t>
  </si>
  <si>
    <t>5-phone-15-16-16a</t>
  </si>
  <si>
    <t>Julius</t>
  </si>
  <si>
    <t>5-phone-17-18-18a</t>
  </si>
  <si>
    <t>5-phone-24</t>
  </si>
  <si>
    <t>5-phone-34-35</t>
  </si>
  <si>
    <t>5-phone-37</t>
  </si>
  <si>
    <t>3/2</t>
  </si>
  <si>
    <t>5-phone-41</t>
  </si>
  <si>
    <t>5-phone-42</t>
  </si>
  <si>
    <t>5-phone-63</t>
  </si>
  <si>
    <t>5-phone-64</t>
  </si>
  <si>
    <t>5-phone-75</t>
  </si>
  <si>
    <t>5-phone-107-108</t>
  </si>
  <si>
    <t>7/2</t>
  </si>
  <si>
    <t>Baligam-Batie</t>
  </si>
  <si>
    <t>5-i30-r</t>
  </si>
  <si>
    <t>Mado</t>
  </si>
  <si>
    <t>B'ssam-B'da</t>
  </si>
  <si>
    <t>5-Jul-r</t>
  </si>
  <si>
    <t>Juluis</t>
  </si>
  <si>
    <t>5-Jul-4</t>
  </si>
  <si>
    <t>Santa-Bssam</t>
  </si>
  <si>
    <t>B'ssam-Santa-B'ssam</t>
  </si>
  <si>
    <t>Batie-Baligam</t>
  </si>
  <si>
    <t>x4 B'da-santa-B'da</t>
  </si>
  <si>
    <t>Baligam-Santa</t>
  </si>
  <si>
    <t>Santa-Mbouda</t>
  </si>
  <si>
    <t>Mbouda-Bagang</t>
  </si>
  <si>
    <t>7-i30-r</t>
  </si>
  <si>
    <t>Bangang-Bamenda</t>
  </si>
  <si>
    <t>Local Transpor</t>
  </si>
  <si>
    <t>5-i30-1</t>
  </si>
  <si>
    <t>5-Jul-1-3</t>
  </si>
  <si>
    <t>5-Jul-5</t>
  </si>
  <si>
    <t>5-Jul-6-8</t>
  </si>
  <si>
    <t>5-Jul-9</t>
  </si>
  <si>
    <t>5-Jul-10-12</t>
  </si>
  <si>
    <t>5-Jul-13</t>
  </si>
  <si>
    <t>Mission 6</t>
  </si>
  <si>
    <t>Central</t>
  </si>
  <si>
    <t>Pela/Nanga</t>
  </si>
  <si>
    <t>Apes</t>
  </si>
  <si>
    <t>i25</t>
  </si>
  <si>
    <t>6-phone-9</t>
  </si>
  <si>
    <t>6-phone-25</t>
  </si>
  <si>
    <t>6-phone-49</t>
  </si>
  <si>
    <t>6-i25-r</t>
  </si>
  <si>
    <t>Y'de-Nanga</t>
  </si>
  <si>
    <t>6-i25-2</t>
  </si>
  <si>
    <t>Nanga-Coten-Nanga</t>
  </si>
  <si>
    <t>Nanga-Pepa-Nanga</t>
  </si>
  <si>
    <t>Nanga- Y'de</t>
  </si>
  <si>
    <t>07/02</t>
  </si>
  <si>
    <t>6-i25-3</t>
  </si>
  <si>
    <t>Informer Fees</t>
  </si>
  <si>
    <t>Drinks With Infomer</t>
  </si>
  <si>
    <t>Mission 7</t>
  </si>
  <si>
    <t>6-8/02/2008</t>
  </si>
  <si>
    <t>Bagang/Bamenda</t>
  </si>
  <si>
    <t>7-phone-76</t>
  </si>
  <si>
    <t>7-phone-101-101a</t>
  </si>
  <si>
    <t>7-phone-123</t>
  </si>
  <si>
    <t>8/2</t>
  </si>
  <si>
    <t>08/02</t>
  </si>
  <si>
    <t>7-i30-2</t>
  </si>
  <si>
    <t>Mission 8</t>
  </si>
  <si>
    <t>7-14/02/2008</t>
  </si>
  <si>
    <t>East</t>
  </si>
  <si>
    <t>8-phone-102-102a</t>
  </si>
  <si>
    <t>8-phone-114</t>
  </si>
  <si>
    <t>8-phone-134</t>
  </si>
  <si>
    <t>9/2</t>
  </si>
  <si>
    <t>8-phone-152</t>
  </si>
  <si>
    <t>10/2</t>
  </si>
  <si>
    <t>8-phone-161</t>
  </si>
  <si>
    <t>11/2</t>
  </si>
  <si>
    <t>8-phone-176</t>
  </si>
  <si>
    <t>12/2</t>
  </si>
  <si>
    <t>8-phone-199</t>
  </si>
  <si>
    <t>13/2</t>
  </si>
  <si>
    <t>8-phone-239-240</t>
  </si>
  <si>
    <t>14/2</t>
  </si>
  <si>
    <t>Y'de-Bertoua</t>
  </si>
  <si>
    <t>8-i5-7</t>
  </si>
  <si>
    <t>Bertoua-Djang-Bertoua</t>
  </si>
  <si>
    <t>8-i5-r</t>
  </si>
  <si>
    <t>Bertoua-Belabo</t>
  </si>
  <si>
    <t>09/02</t>
  </si>
  <si>
    <t>Belabo- Bertoua.</t>
  </si>
  <si>
    <t>Bertoua-Njangena-Bertoua</t>
  </si>
  <si>
    <t>Travelling Expences</t>
  </si>
  <si>
    <t>Bertoua-Nangena-Bertoua</t>
  </si>
  <si>
    <t>10/02</t>
  </si>
  <si>
    <t>Bertoua-Belabo-Bertoua</t>
  </si>
  <si>
    <t>Belabo-Goyon-Belebo</t>
  </si>
  <si>
    <t>11/02</t>
  </si>
  <si>
    <t>Belabo-Bertoua</t>
  </si>
  <si>
    <t>12/02</t>
  </si>
  <si>
    <t>Bertoua -Bouam</t>
  </si>
  <si>
    <t>Bertoua-Ndoumb-Bertoua</t>
  </si>
  <si>
    <t>Bertoua-Njang-Bertoua</t>
  </si>
  <si>
    <t>Bertoua-Y'de</t>
  </si>
  <si>
    <t>8-i5-10</t>
  </si>
  <si>
    <t>13/02</t>
  </si>
  <si>
    <t>14/02</t>
  </si>
  <si>
    <t>8-i5-8</t>
  </si>
  <si>
    <t>8-i5-9</t>
  </si>
  <si>
    <t>Informer fees</t>
  </si>
  <si>
    <t>Office</t>
  </si>
  <si>
    <t>8-i5-6</t>
  </si>
  <si>
    <t>Mission 9</t>
  </si>
  <si>
    <t>8-11/02/2008</t>
  </si>
  <si>
    <t>Abongmbang</t>
  </si>
  <si>
    <t>9-phone-112</t>
  </si>
  <si>
    <t>9-i25-r</t>
  </si>
  <si>
    <t>9-phone-132</t>
  </si>
  <si>
    <t>9-phone-156</t>
  </si>
  <si>
    <t>9-phone-159</t>
  </si>
  <si>
    <t>Y'de-Abong</t>
  </si>
  <si>
    <t>Abong-Jomie</t>
  </si>
  <si>
    <t>9-i25-5</t>
  </si>
  <si>
    <t>Jomie-Abongmbang,</t>
  </si>
  <si>
    <t>9-i25-6</t>
  </si>
  <si>
    <t>Abong-Mindoura</t>
  </si>
  <si>
    <t>9-i25-7</t>
  </si>
  <si>
    <t>Mindoura-Abong</t>
  </si>
  <si>
    <t>9-i25-8</t>
  </si>
  <si>
    <t>8/02</t>
  </si>
  <si>
    <t>9-i25-4a</t>
  </si>
  <si>
    <t>Mission 10</t>
  </si>
  <si>
    <t>8-9/02/2008</t>
  </si>
  <si>
    <t>Littoral</t>
  </si>
  <si>
    <t>Douala</t>
  </si>
  <si>
    <t>10-phone-119</t>
  </si>
  <si>
    <t>Y'de-D'la</t>
  </si>
  <si>
    <t>D'la-Y'de</t>
  </si>
  <si>
    <t>lodging</t>
  </si>
  <si>
    <t>Mission 11</t>
  </si>
  <si>
    <t>9-10/02/2008</t>
  </si>
  <si>
    <t>West</t>
  </si>
  <si>
    <t>Bagang</t>
  </si>
  <si>
    <t>Protected species</t>
  </si>
  <si>
    <t>11-phone-135</t>
  </si>
  <si>
    <t>11-phone-158</t>
  </si>
  <si>
    <t>B'da-Bagang</t>
  </si>
  <si>
    <t>11-i30-r</t>
  </si>
  <si>
    <t>Bangang-Batie</t>
  </si>
  <si>
    <t>11-i30-3</t>
  </si>
  <si>
    <t>Mission 12</t>
  </si>
  <si>
    <t>12-13/02/2008</t>
  </si>
  <si>
    <t>Batouri</t>
  </si>
  <si>
    <t>12-phone-194-195</t>
  </si>
  <si>
    <t>12-phone-201</t>
  </si>
  <si>
    <t>Abang-Bertoua</t>
  </si>
  <si>
    <t>12-i25-r</t>
  </si>
  <si>
    <t>Bertoua-Batoumi-Bertoua</t>
  </si>
  <si>
    <t>12-i25-9</t>
  </si>
  <si>
    <t>Mission 13</t>
  </si>
  <si>
    <t>13-phone-180</t>
  </si>
  <si>
    <t>13-phone-203</t>
  </si>
  <si>
    <t>Mission 14</t>
  </si>
  <si>
    <t>Gorrila</t>
  </si>
  <si>
    <t>14-phone-178</t>
  </si>
  <si>
    <t>14-phone-200</t>
  </si>
  <si>
    <t>Batie-Bssam</t>
  </si>
  <si>
    <t>14-i30-r</t>
  </si>
  <si>
    <t>B'ssam-D'la.</t>
  </si>
  <si>
    <t>14-i30-4</t>
  </si>
  <si>
    <t>14-i30-5</t>
  </si>
  <si>
    <t>Mission 15</t>
  </si>
  <si>
    <t>15-phone-126-127</t>
  </si>
  <si>
    <t>15-phone-164</t>
  </si>
  <si>
    <t>15-phone-191-192-193</t>
  </si>
  <si>
    <t>15-phone-208-209</t>
  </si>
  <si>
    <t>15-phone-237-238</t>
  </si>
  <si>
    <t>15-phone-250</t>
  </si>
  <si>
    <t>15/2</t>
  </si>
  <si>
    <t>15-Jul-13a</t>
  </si>
  <si>
    <t>D'la-B'ssam</t>
  </si>
  <si>
    <t>15/02</t>
  </si>
  <si>
    <t>15-Jul-r</t>
  </si>
  <si>
    <t>15-Jul-20</t>
  </si>
  <si>
    <t>15-Jul-21</t>
  </si>
  <si>
    <t>15-Jul-22-23</t>
  </si>
  <si>
    <t>15-Jul-27-28</t>
  </si>
  <si>
    <t>15-Jul-14a</t>
  </si>
  <si>
    <t>15-Jul-14-16</t>
  </si>
  <si>
    <t>15-Jul-17</t>
  </si>
  <si>
    <t>15-Jul-18-19</t>
  </si>
  <si>
    <t>15-Jul-24</t>
  </si>
  <si>
    <t>15-Jul-25-26</t>
  </si>
  <si>
    <t>15-Jul-29</t>
  </si>
  <si>
    <t>15-Jul-30-31</t>
  </si>
  <si>
    <t>Mission 16</t>
  </si>
  <si>
    <t>14-15/02/2008</t>
  </si>
  <si>
    <t>Nanga Eboko</t>
  </si>
  <si>
    <t>16-phone-241-242</t>
  </si>
  <si>
    <t>16-phone-244</t>
  </si>
  <si>
    <t>Bertoua-Nanga</t>
  </si>
  <si>
    <t>16-i25-10</t>
  </si>
  <si>
    <t>Nanga-y'de</t>
  </si>
  <si>
    <t>16-i25-11</t>
  </si>
  <si>
    <t>16-i25-r</t>
  </si>
  <si>
    <t>16-i25-10a</t>
  </si>
  <si>
    <t>16-i25-11a</t>
  </si>
  <si>
    <t>Mission 17</t>
  </si>
  <si>
    <t>14-18/02/2008</t>
  </si>
  <si>
    <t>Edenau/Limbe</t>
  </si>
  <si>
    <t>17-phone-233-234</t>
  </si>
  <si>
    <t>17-phone-256-257</t>
  </si>
  <si>
    <t>17-phone-270</t>
  </si>
  <si>
    <t>16/2</t>
  </si>
  <si>
    <t>17-phone-273</t>
  </si>
  <si>
    <t>17-phone-282</t>
  </si>
  <si>
    <t>17/2</t>
  </si>
  <si>
    <t>17-phone-299-300</t>
  </si>
  <si>
    <t>18/2</t>
  </si>
  <si>
    <t>Limbe-Bakingili</t>
  </si>
  <si>
    <t>17-i30-r</t>
  </si>
  <si>
    <t>14/03</t>
  </si>
  <si>
    <t>Bakingili-Limbe</t>
  </si>
  <si>
    <t>Limbe-Bobende-Limbe</t>
  </si>
  <si>
    <t>Limbe-Bakugili-Limbe</t>
  </si>
  <si>
    <t>17/02</t>
  </si>
  <si>
    <t>Limbe-Bakingili-Limbe</t>
  </si>
  <si>
    <t>18/02</t>
  </si>
  <si>
    <t>16/02</t>
  </si>
  <si>
    <t>Mission 18</t>
  </si>
  <si>
    <t>15/02/2008</t>
  </si>
  <si>
    <t>littoral</t>
  </si>
  <si>
    <t>18-phone-260-261</t>
  </si>
  <si>
    <t>18-i5-11</t>
  </si>
  <si>
    <t>D'la-Limbe</t>
  </si>
  <si>
    <t>18-i5-r</t>
  </si>
  <si>
    <t>Limbe-Idenau-Limbe</t>
  </si>
  <si>
    <t>Limbe-D'la</t>
  </si>
  <si>
    <t>18-i5-12</t>
  </si>
  <si>
    <t>Mission 19</t>
  </si>
  <si>
    <t>16-17/02/2008</t>
  </si>
  <si>
    <t>Bipinbi</t>
  </si>
  <si>
    <t>19-phone-274</t>
  </si>
  <si>
    <t>D'la-Edea</t>
  </si>
  <si>
    <t>19-i5-r</t>
  </si>
  <si>
    <t>Edea-Kribi</t>
  </si>
  <si>
    <t>Kribi- Bipimbi -Kribi</t>
  </si>
  <si>
    <t>Kribi-D'la</t>
  </si>
  <si>
    <t>19-i5-13</t>
  </si>
  <si>
    <t>19-i5-14</t>
  </si>
  <si>
    <t>19-i5-12a</t>
  </si>
  <si>
    <t>Mission 20</t>
  </si>
  <si>
    <t>17-18/02/2008</t>
  </si>
  <si>
    <t>North West</t>
  </si>
  <si>
    <t>Bamenda</t>
  </si>
  <si>
    <t>20-phone-280</t>
  </si>
  <si>
    <t>20-phone-294</t>
  </si>
  <si>
    <t>Y'de-B'da</t>
  </si>
  <si>
    <t>20-i5-15</t>
  </si>
  <si>
    <t>B'da-Ndop-B'da</t>
  </si>
  <si>
    <t>20-i5-r</t>
  </si>
  <si>
    <t>B'da-Batibo</t>
  </si>
  <si>
    <t>Batibo-widikum</t>
  </si>
  <si>
    <t>Widikum-Batibo</t>
  </si>
  <si>
    <t>Batibo-B'da</t>
  </si>
  <si>
    <t>20-i5-15a</t>
  </si>
  <si>
    <t>Mission 21</t>
  </si>
  <si>
    <t>18-19/02/2008</t>
  </si>
  <si>
    <t>Penda Mboko</t>
  </si>
  <si>
    <t>Protected Species</t>
  </si>
  <si>
    <t>21-phone-297-298</t>
  </si>
  <si>
    <t>21-phone-304</t>
  </si>
  <si>
    <t>19/2</t>
  </si>
  <si>
    <t>21-i30-r</t>
  </si>
  <si>
    <t>D'la-Pendaboko-D'la</t>
  </si>
  <si>
    <t>D'la-Pendaboko-Bafang</t>
  </si>
  <si>
    <t>21-i30-9</t>
  </si>
  <si>
    <t>19/02</t>
  </si>
  <si>
    <t>21-i30-8</t>
  </si>
  <si>
    <t>21-i30-10</t>
  </si>
  <si>
    <t>Mission 22</t>
  </si>
  <si>
    <t>16-22/02/2008</t>
  </si>
  <si>
    <t>Wset</t>
  </si>
  <si>
    <t>Magba</t>
  </si>
  <si>
    <t>22-phone-272</t>
  </si>
  <si>
    <t>22-phone-301</t>
  </si>
  <si>
    <t>22-phone-307</t>
  </si>
  <si>
    <t>22-phone-323</t>
  </si>
  <si>
    <t>20/2</t>
  </si>
  <si>
    <t>22-phone-333_334</t>
  </si>
  <si>
    <t>22-phone-344</t>
  </si>
  <si>
    <t>21/2</t>
  </si>
  <si>
    <t>22-phone-363</t>
  </si>
  <si>
    <t>22/2</t>
  </si>
  <si>
    <t>22-i25-12</t>
  </si>
  <si>
    <t>B'ssam-Magba</t>
  </si>
  <si>
    <t>22-i25-13</t>
  </si>
  <si>
    <t>20/02</t>
  </si>
  <si>
    <t>Magba-Manda</t>
  </si>
  <si>
    <t>22-i25-r</t>
  </si>
  <si>
    <t>21/02</t>
  </si>
  <si>
    <t>manda-Magba</t>
  </si>
  <si>
    <t>Magba-Manda-Magba</t>
  </si>
  <si>
    <t>Magba-Barage-Magba</t>
  </si>
  <si>
    <t>22/02</t>
  </si>
  <si>
    <t>Magba-B'ssam</t>
  </si>
  <si>
    <t>22-i25-12a</t>
  </si>
  <si>
    <t>22-i25-15</t>
  </si>
  <si>
    <t>22-i25-16</t>
  </si>
  <si>
    <t>19/202</t>
  </si>
  <si>
    <t>Mission 23</t>
  </si>
  <si>
    <t>20-21/2008</t>
  </si>
  <si>
    <t>center</t>
  </si>
  <si>
    <t>Bayemen/Bafia</t>
  </si>
  <si>
    <t>23-phone-342</t>
  </si>
  <si>
    <t>Y'de-Bafia</t>
  </si>
  <si>
    <t>Bafia-Bayomen</t>
  </si>
  <si>
    <t>x2 Bayomen-Nkolbi</t>
  </si>
  <si>
    <t>x2 Nkolbi-Bayomen</t>
  </si>
  <si>
    <t>Bayomen-Bafia</t>
  </si>
  <si>
    <t>Bafia-y'de</t>
  </si>
  <si>
    <t>Mission 24</t>
  </si>
  <si>
    <t>22-29/2008</t>
  </si>
  <si>
    <t>Nkondjock/Bafang</t>
  </si>
  <si>
    <t>24-phone-374</t>
  </si>
  <si>
    <t>24-phone-384</t>
  </si>
  <si>
    <t>23/2</t>
  </si>
  <si>
    <t>24-phone-406</t>
  </si>
  <si>
    <t>24/2</t>
  </si>
  <si>
    <t>24-phone-417-418</t>
  </si>
  <si>
    <t>25/2</t>
  </si>
  <si>
    <t>24-phone-429</t>
  </si>
  <si>
    <t>26/2</t>
  </si>
  <si>
    <t>24-phone-434</t>
  </si>
  <si>
    <t>24-phone-452</t>
  </si>
  <si>
    <t>27/2</t>
  </si>
  <si>
    <t>24-phone-453</t>
  </si>
  <si>
    <t>24-phone-502</t>
  </si>
  <si>
    <t>28/2</t>
  </si>
  <si>
    <t>24-phone-507</t>
  </si>
  <si>
    <t>24-phone-511</t>
  </si>
  <si>
    <t>29/2</t>
  </si>
  <si>
    <t>24-phone-518-519</t>
  </si>
  <si>
    <t>Bafang-Kondjock</t>
  </si>
  <si>
    <t>24-i30-r</t>
  </si>
  <si>
    <t>Kondjock-Njockon-Kondjock</t>
  </si>
  <si>
    <t>20/03</t>
  </si>
  <si>
    <t>Konjock-Nkam-konjock</t>
  </si>
  <si>
    <t>Konjock-Ntem-Konjock</t>
  </si>
  <si>
    <t>Kondjock-Bafang-Bangou</t>
  </si>
  <si>
    <t>23/02</t>
  </si>
  <si>
    <t>Bangou-B'ssam</t>
  </si>
  <si>
    <t>B'ssam-Bashangou-B'ssam</t>
  </si>
  <si>
    <t>24/02</t>
  </si>
  <si>
    <t>B'ssam-Batie</t>
  </si>
  <si>
    <t>29/02</t>
  </si>
  <si>
    <t>25/02</t>
  </si>
  <si>
    <t>24-i30-11</t>
  </si>
  <si>
    <t>26/02</t>
  </si>
  <si>
    <t>27/02</t>
  </si>
  <si>
    <t>28/02</t>
  </si>
  <si>
    <t>Mission 25</t>
  </si>
  <si>
    <t>Hippopotamus</t>
  </si>
  <si>
    <t>25-phone-387</t>
  </si>
  <si>
    <t>25-phone-405</t>
  </si>
  <si>
    <t>25-i26-6</t>
  </si>
  <si>
    <t>Douala - Yaounde</t>
  </si>
  <si>
    <t>25-i26-8</t>
  </si>
  <si>
    <t>25-i26-r</t>
  </si>
  <si>
    <t>25-i26-7</t>
  </si>
  <si>
    <t>Mission 26</t>
  </si>
  <si>
    <t>23-24/2008</t>
  </si>
  <si>
    <t>Bagante/Foumban</t>
  </si>
  <si>
    <t>26-phone-385</t>
  </si>
  <si>
    <t>B'ssam-Bangante-B'ssam</t>
  </si>
  <si>
    <t>26-i25-r</t>
  </si>
  <si>
    <t>B'ssam-Fouban-B'ssam</t>
  </si>
  <si>
    <t>B'ssam-Fouma-B'ssam</t>
  </si>
  <si>
    <t>26-i25-16</t>
  </si>
  <si>
    <t>Mission 27</t>
  </si>
  <si>
    <t>19-24/02/2008</t>
  </si>
  <si>
    <t>Foumban/Bafou</t>
  </si>
  <si>
    <t>27-phone-313-314</t>
  </si>
  <si>
    <t>27-phone-331</t>
  </si>
  <si>
    <t>B'da-B'ssam</t>
  </si>
  <si>
    <t>27-i5-r</t>
  </si>
  <si>
    <t>B'ssam-Bafou</t>
  </si>
  <si>
    <t>Bafou-Fokwe</t>
  </si>
  <si>
    <t>Fokwe-B'ssam</t>
  </si>
  <si>
    <t>B'ssam-Foumbot-B'ssam</t>
  </si>
  <si>
    <t>B'ssam-Bangou</t>
  </si>
  <si>
    <t>Bango-B'ssam</t>
  </si>
  <si>
    <t>B'ssam-Bahouam</t>
  </si>
  <si>
    <t>Bahouam-B'ssam</t>
  </si>
  <si>
    <t>27-i5-16</t>
  </si>
  <si>
    <t>Mission 28</t>
  </si>
  <si>
    <t>24-29/02/2008</t>
  </si>
  <si>
    <t>bamenda</t>
  </si>
  <si>
    <t>28-phone-411</t>
  </si>
  <si>
    <t>28-phone-436</t>
  </si>
  <si>
    <t>28-phone-464</t>
  </si>
  <si>
    <t>28-phone-505</t>
  </si>
  <si>
    <t>28-phone-520-521</t>
  </si>
  <si>
    <t>28-i25-r</t>
  </si>
  <si>
    <t>B'da-Ndop</t>
  </si>
  <si>
    <t>Ndop-B'da</t>
  </si>
  <si>
    <t>28-i25-17</t>
  </si>
  <si>
    <t>Mission 29</t>
  </si>
  <si>
    <t>21-29/02/2008</t>
  </si>
  <si>
    <t>29-phone-347</t>
  </si>
  <si>
    <t>29-phone-368</t>
  </si>
  <si>
    <t>29-phone-432</t>
  </si>
  <si>
    <t>29-phone-462</t>
  </si>
  <si>
    <t>29-phone-481</t>
  </si>
  <si>
    <t>29-i5-r</t>
  </si>
  <si>
    <t>Wum-Issu-Wum</t>
  </si>
  <si>
    <t>Wum-Bu-Wum</t>
  </si>
  <si>
    <t>B'da-Bafut</t>
  </si>
  <si>
    <t>29-i5-17</t>
  </si>
  <si>
    <t>29-i5-18</t>
  </si>
  <si>
    <t>Mission 30</t>
  </si>
  <si>
    <t>30-phone-355</t>
  </si>
  <si>
    <t>30-phone-375</t>
  </si>
  <si>
    <t>30-phone-394-395</t>
  </si>
  <si>
    <t>30-phone-402-403</t>
  </si>
  <si>
    <t>30-phone-407</t>
  </si>
  <si>
    <t>30-Jul-31a</t>
  </si>
  <si>
    <t>30-Jul-r</t>
  </si>
  <si>
    <t>30-Jul-34-35</t>
  </si>
  <si>
    <t>30-Jul-39-40</t>
  </si>
  <si>
    <t>30-Jul-31b</t>
  </si>
  <si>
    <t>30-Jul-32-33</t>
  </si>
  <si>
    <t>30-Jul-36</t>
  </si>
  <si>
    <t>30-Jul-37-38</t>
  </si>
  <si>
    <t>30-Jul-41</t>
  </si>
  <si>
    <t>30-Jul-42-43</t>
  </si>
  <si>
    <t>30-Jul-44</t>
  </si>
  <si>
    <t>30-Jul-45-46</t>
  </si>
  <si>
    <t>Mission 31</t>
  </si>
  <si>
    <t>4-29/02/2008</t>
  </si>
  <si>
    <t>Yaounde</t>
  </si>
  <si>
    <t>31-phone-39</t>
  </si>
  <si>
    <t>31-phone-66</t>
  </si>
  <si>
    <t>31-phone-86</t>
  </si>
  <si>
    <t>31-phone-99</t>
  </si>
  <si>
    <t>Gerald</t>
  </si>
  <si>
    <t>31-phone-105</t>
  </si>
  <si>
    <t>31-phone-124-125</t>
  </si>
  <si>
    <t>31-phone-136</t>
  </si>
  <si>
    <t>31-phone-170</t>
  </si>
  <si>
    <t>31-phone-206-207</t>
  </si>
  <si>
    <t>31-phone-228</t>
  </si>
  <si>
    <t>31-phone-245</t>
  </si>
  <si>
    <t>31-phone-267</t>
  </si>
  <si>
    <t>31-phone-296</t>
  </si>
  <si>
    <t>31-phone-310</t>
  </si>
  <si>
    <t>31-phone-325</t>
  </si>
  <si>
    <t>31-phone-357_358</t>
  </si>
  <si>
    <t>31-phone-410</t>
  </si>
  <si>
    <t>31-phone-437</t>
  </si>
  <si>
    <t>31-phone-461</t>
  </si>
  <si>
    <t>31-phone-506</t>
  </si>
  <si>
    <t>31-phone-510</t>
  </si>
  <si>
    <t>31-i26-r</t>
  </si>
  <si>
    <t>Legal</t>
  </si>
  <si>
    <t>legal</t>
  </si>
  <si>
    <t>Horline</t>
  </si>
  <si>
    <t>phone-289</t>
  </si>
  <si>
    <t>phone-337-338-339</t>
  </si>
  <si>
    <t>phone-359-360-361</t>
  </si>
  <si>
    <t>phone-378-379-380</t>
  </si>
  <si>
    <t>phone-389</t>
  </si>
  <si>
    <t>phone-409</t>
  </si>
  <si>
    <t>phone-435</t>
  </si>
  <si>
    <t>phone-465</t>
  </si>
  <si>
    <t>phone-490-491</t>
  </si>
  <si>
    <t>phone-509</t>
  </si>
  <si>
    <t>Josias</t>
  </si>
  <si>
    <t>phone-1</t>
  </si>
  <si>
    <t>phone-31</t>
  </si>
  <si>
    <t>phone-52-53</t>
  </si>
  <si>
    <t>phone-56-56a</t>
  </si>
  <si>
    <t>phone-91-92</t>
  </si>
  <si>
    <t>phone-97</t>
  </si>
  <si>
    <t>phone-121</t>
  </si>
  <si>
    <t>phone-141</t>
  </si>
  <si>
    <t>phone-155</t>
  </si>
  <si>
    <t>phone-167</t>
  </si>
  <si>
    <t>phone-177</t>
  </si>
  <si>
    <t>phone-196</t>
  </si>
  <si>
    <t>phone-225</t>
  </si>
  <si>
    <t>phone-248</t>
  </si>
  <si>
    <t>phone-269</t>
  </si>
  <si>
    <t>phone-286</t>
  </si>
  <si>
    <t>phone-317-318</t>
  </si>
  <si>
    <t>phone-326</t>
  </si>
  <si>
    <t>phone-350</t>
  </si>
  <si>
    <t>phone-373</t>
  </si>
  <si>
    <t>phone-391</t>
  </si>
  <si>
    <t>phone-415</t>
  </si>
  <si>
    <t>phone-438-439</t>
  </si>
  <si>
    <t>phone-458</t>
  </si>
  <si>
    <t>phone-504</t>
  </si>
  <si>
    <t>phone-513</t>
  </si>
  <si>
    <t>Alain</t>
  </si>
  <si>
    <t>phone-18b</t>
  </si>
  <si>
    <t>phone-30</t>
  </si>
  <si>
    <t>phone-43</t>
  </si>
  <si>
    <t>phone-71-72</t>
  </si>
  <si>
    <t>phone-89-90</t>
  </si>
  <si>
    <t>phone-98</t>
  </si>
  <si>
    <t>phone-128-129</t>
  </si>
  <si>
    <t>phone-138</t>
  </si>
  <si>
    <t>phone-169</t>
  </si>
  <si>
    <t>phone-186-187</t>
  </si>
  <si>
    <t>phone-215-216</t>
  </si>
  <si>
    <t>phone-231-232</t>
  </si>
  <si>
    <t>phone-262-263</t>
  </si>
  <si>
    <t>phone-265</t>
  </si>
  <si>
    <t>phone-295</t>
  </si>
  <si>
    <t>phone-315-316</t>
  </si>
  <si>
    <t>phone-321</t>
  </si>
  <si>
    <t>phone-345</t>
  </si>
  <si>
    <t>phone-381-382-383</t>
  </si>
  <si>
    <t>phone-386</t>
  </si>
  <si>
    <t>phone-408</t>
  </si>
  <si>
    <t>phone-433</t>
  </si>
  <si>
    <t>phone-463</t>
  </si>
  <si>
    <t>phone-503</t>
  </si>
  <si>
    <t>phone-516-517</t>
  </si>
  <si>
    <t>Aime</t>
  </si>
  <si>
    <t>phone-11</t>
  </si>
  <si>
    <t>phone-29</t>
  </si>
  <si>
    <t>phone-38</t>
  </si>
  <si>
    <t>phone-60</t>
  </si>
  <si>
    <t>phone-80</t>
  </si>
  <si>
    <t>phone-100</t>
  </si>
  <si>
    <t>phone-118</t>
  </si>
  <si>
    <t>phone-142</t>
  </si>
  <si>
    <t>phone-172</t>
  </si>
  <si>
    <t>phone-198</t>
  </si>
  <si>
    <t>phone-223</t>
  </si>
  <si>
    <t>phone-249</t>
  </si>
  <si>
    <t>phone-266</t>
  </si>
  <si>
    <t>phone-288</t>
  </si>
  <si>
    <t>phone-302</t>
  </si>
  <si>
    <t>phone-329</t>
  </si>
  <si>
    <t>phone-352</t>
  </si>
  <si>
    <t>phone-372</t>
  </si>
  <si>
    <t>phone-414</t>
  </si>
  <si>
    <t>phone-454</t>
  </si>
  <si>
    <t>Kennedy</t>
  </si>
  <si>
    <t>phone-8</t>
  </si>
  <si>
    <t>phone-26</t>
  </si>
  <si>
    <t>phone-36</t>
  </si>
  <si>
    <t>phone-40</t>
  </si>
  <si>
    <t>phone-74</t>
  </si>
  <si>
    <t>phone-85</t>
  </si>
  <si>
    <t>phone-93-93a</t>
  </si>
  <si>
    <t>phone-117</t>
  </si>
  <si>
    <t>phone-162</t>
  </si>
  <si>
    <t>phone-171</t>
  </si>
  <si>
    <t>phone-204</t>
  </si>
  <si>
    <t>phone-222</t>
  </si>
  <si>
    <t>phone-252-253</t>
  </si>
  <si>
    <t>phone-268</t>
  </si>
  <si>
    <t>phone-287</t>
  </si>
  <si>
    <t>phone-309</t>
  </si>
  <si>
    <t>phone-328</t>
  </si>
  <si>
    <t>phone-343</t>
  </si>
  <si>
    <t>phone-366</t>
  </si>
  <si>
    <t>phone-393</t>
  </si>
  <si>
    <t>phone-419</t>
  </si>
  <si>
    <t>phone-483-484</t>
  </si>
  <si>
    <t>M Mbuam</t>
  </si>
  <si>
    <t>phone-3</t>
  </si>
  <si>
    <t>phone-50</t>
  </si>
  <si>
    <t>phone-57-57a</t>
  </si>
  <si>
    <t>phone-83</t>
  </si>
  <si>
    <t>M.Mbuam</t>
  </si>
  <si>
    <t>phone-106</t>
  </si>
  <si>
    <t>phone-120</t>
  </si>
  <si>
    <t>phone-147-148</t>
  </si>
  <si>
    <t>phone-160</t>
  </si>
  <si>
    <t>phone-179</t>
  </si>
  <si>
    <t>phone-217-218</t>
  </si>
  <si>
    <t>phone-221</t>
  </si>
  <si>
    <t>M,Mbuam</t>
  </si>
  <si>
    <t>phone-296</t>
  </si>
  <si>
    <t>phone-319-320</t>
  </si>
  <si>
    <t>phone-340-341</t>
  </si>
  <si>
    <t>phone-356</t>
  </si>
  <si>
    <t>phone-362</t>
  </si>
  <si>
    <t>phone-370</t>
  </si>
  <si>
    <t>phone-396-397</t>
  </si>
  <si>
    <t>phone-422-424</t>
  </si>
  <si>
    <t>phone-444-445-445a</t>
  </si>
  <si>
    <t>phone-466-467</t>
  </si>
  <si>
    <t>phone-485-486</t>
  </si>
  <si>
    <t>phone-508</t>
  </si>
  <si>
    <t>communication</t>
  </si>
  <si>
    <t>al-r</t>
  </si>
  <si>
    <t>alain</t>
  </si>
  <si>
    <t>aim-r</t>
  </si>
  <si>
    <t>aime</t>
  </si>
  <si>
    <t>al-4</t>
  </si>
  <si>
    <t>al-6</t>
  </si>
  <si>
    <t>jos-r</t>
  </si>
  <si>
    <t>josias</t>
  </si>
  <si>
    <t>fax</t>
  </si>
  <si>
    <t>aim-2</t>
  </si>
  <si>
    <t>ken-12</t>
  </si>
  <si>
    <t>kennedy</t>
  </si>
  <si>
    <t>al-12</t>
  </si>
  <si>
    <t>travelling expensive</t>
  </si>
  <si>
    <t>horline</t>
  </si>
  <si>
    <t>Bamenda-Bfsam</t>
  </si>
  <si>
    <t>ken-1</t>
  </si>
  <si>
    <t>Bfsam-Yde</t>
  </si>
  <si>
    <t>ken-2</t>
  </si>
  <si>
    <t>Yde-Edea</t>
  </si>
  <si>
    <t>ken-3</t>
  </si>
  <si>
    <t>Edea-Yde</t>
  </si>
  <si>
    <t>ken-4</t>
  </si>
  <si>
    <t>Yde-Bamenda</t>
  </si>
  <si>
    <t>ken-5</t>
  </si>
  <si>
    <t>ken-6</t>
  </si>
  <si>
    <t>ken-7</t>
  </si>
  <si>
    <t>ken-8</t>
  </si>
  <si>
    <t>ken-9</t>
  </si>
  <si>
    <t>ken-10</t>
  </si>
  <si>
    <t>Bamenda-Yde</t>
  </si>
  <si>
    <t>ken-11</t>
  </si>
  <si>
    <t>Yde-Sgma</t>
  </si>
  <si>
    <t>jos-1</t>
  </si>
  <si>
    <t>Sgma-Djoum</t>
  </si>
  <si>
    <t>jos-2</t>
  </si>
  <si>
    <t>Djoum-Sgma</t>
  </si>
  <si>
    <t>jos-4</t>
  </si>
  <si>
    <t>sgma-Mbalmayo</t>
  </si>
  <si>
    <t>jos-6</t>
  </si>
  <si>
    <t>Mbalmayo-Ebolowa</t>
  </si>
  <si>
    <t>Ebolowa-Yde</t>
  </si>
  <si>
    <t>jos-8</t>
  </si>
  <si>
    <t>Yde-Abg Mbg</t>
  </si>
  <si>
    <t>jos-9</t>
  </si>
  <si>
    <t>Abg Mbg- bertoua</t>
  </si>
  <si>
    <t>jos-11</t>
  </si>
  <si>
    <t>Bertoua-Yde</t>
  </si>
  <si>
    <t>jos-14</t>
  </si>
  <si>
    <t>jos-15</t>
  </si>
  <si>
    <t>Abg Mbg- Yde</t>
  </si>
  <si>
    <t>jos-18</t>
  </si>
  <si>
    <t>Yde-Douala</t>
  </si>
  <si>
    <t>al-2</t>
  </si>
  <si>
    <t>Douala-Yde</t>
  </si>
  <si>
    <t>al-5</t>
  </si>
  <si>
    <t>al-7</t>
  </si>
  <si>
    <t>al-9</t>
  </si>
  <si>
    <t>al-10</t>
  </si>
  <si>
    <t>al-13</t>
  </si>
  <si>
    <t>transport</t>
  </si>
  <si>
    <t>local transport</t>
  </si>
  <si>
    <t>aimé</t>
  </si>
  <si>
    <t>ken-r</t>
  </si>
  <si>
    <t>23/1</t>
  </si>
  <si>
    <t>25/1</t>
  </si>
  <si>
    <t>hor-r</t>
  </si>
  <si>
    <t>20/1</t>
  </si>
  <si>
    <t>jos-3</t>
  </si>
  <si>
    <t>jos-5</t>
  </si>
  <si>
    <t xml:space="preserve">jos-7    </t>
  </si>
  <si>
    <t>jos-10</t>
  </si>
  <si>
    <t>jos-12</t>
  </si>
  <si>
    <t>jos-13</t>
  </si>
  <si>
    <t>jos-16</t>
  </si>
  <si>
    <t>al-3</t>
  </si>
  <si>
    <t>al-8</t>
  </si>
  <si>
    <t>al-11</t>
  </si>
  <si>
    <t>feeding</t>
  </si>
  <si>
    <t>office</t>
  </si>
  <si>
    <t>aim-1</t>
  </si>
  <si>
    <t>x100 photocopy</t>
  </si>
  <si>
    <t>aim-3</t>
  </si>
  <si>
    <t>duster</t>
  </si>
  <si>
    <t>aim-4</t>
  </si>
  <si>
    <t>x14 photocopy</t>
  </si>
  <si>
    <t>x18 photocopy</t>
  </si>
  <si>
    <t>x6 photocopy</t>
  </si>
  <si>
    <t>x9 photocopy</t>
  </si>
  <si>
    <t>x5 photocopy</t>
  </si>
  <si>
    <t>jos-19</t>
  </si>
  <si>
    <t>x40 photocopy</t>
  </si>
  <si>
    <t>al-1</t>
  </si>
  <si>
    <t>x4 photocopy</t>
  </si>
  <si>
    <t>court fees</t>
  </si>
  <si>
    <t>Me Mbuan</t>
  </si>
  <si>
    <t>mb-2</t>
  </si>
  <si>
    <t>lawyer fees</t>
  </si>
  <si>
    <t>mb-1</t>
  </si>
  <si>
    <t>mb-3</t>
  </si>
  <si>
    <t>mb-4</t>
  </si>
  <si>
    <t>mb-5</t>
  </si>
  <si>
    <t>mb-6</t>
  </si>
  <si>
    <t>professional fees</t>
  </si>
  <si>
    <t>Me Djodo</t>
  </si>
  <si>
    <t>mau-1</t>
  </si>
  <si>
    <t>postage</t>
  </si>
  <si>
    <t>Memoire d'appel</t>
  </si>
  <si>
    <t>jos-17</t>
  </si>
  <si>
    <t>Media</t>
  </si>
  <si>
    <t>media</t>
  </si>
  <si>
    <t>Vincent</t>
  </si>
  <si>
    <t>phone-7</t>
  </si>
  <si>
    <t>phone-32-33</t>
  </si>
  <si>
    <t>phone-44</t>
  </si>
  <si>
    <t>phone-73</t>
  </si>
  <si>
    <t>phone-87-88</t>
  </si>
  <si>
    <t>phone-94</t>
  </si>
  <si>
    <t>phone-130-131</t>
  </si>
  <si>
    <t>phone-143</t>
  </si>
  <si>
    <t>phone-166</t>
  </si>
  <si>
    <t>phone-175</t>
  </si>
  <si>
    <t>phone-202</t>
  </si>
  <si>
    <t>phone-229</t>
  </si>
  <si>
    <t>phone-254-255</t>
  </si>
  <si>
    <t>phone-275-276</t>
  </si>
  <si>
    <t>phone-290</t>
  </si>
  <si>
    <t>phone-306</t>
  </si>
  <si>
    <t>phone-324</t>
  </si>
  <si>
    <t>phone-351</t>
  </si>
  <si>
    <t>phone-369</t>
  </si>
  <si>
    <t>phone-388</t>
  </si>
  <si>
    <t>phone-420-421</t>
  </si>
  <si>
    <t>phone-442-443</t>
  </si>
  <si>
    <t>phone-460</t>
  </si>
  <si>
    <t>phone-492-493</t>
  </si>
  <si>
    <t>Cynthia</t>
  </si>
  <si>
    <t>phone-6</t>
  </si>
  <si>
    <t>phone-28</t>
  </si>
  <si>
    <t>phone-45</t>
  </si>
  <si>
    <t>phone-61</t>
  </si>
  <si>
    <t>phone-79</t>
  </si>
  <si>
    <t>phone-95</t>
  </si>
  <si>
    <t>phone-116</t>
  </si>
  <si>
    <t>phone-144</t>
  </si>
  <si>
    <t>phone-165</t>
  </si>
  <si>
    <t>phone-181-182</t>
  </si>
  <si>
    <t>phone-219-220</t>
  </si>
  <si>
    <t>Eric</t>
  </si>
  <si>
    <t>phone-5</t>
  </si>
  <si>
    <t>phone-23</t>
  </si>
  <si>
    <t>phone-46-46a</t>
  </si>
  <si>
    <t>phone-59</t>
  </si>
  <si>
    <t>phone-96</t>
  </si>
  <si>
    <t>phone-122</t>
  </si>
  <si>
    <t>phone-140</t>
  </si>
  <si>
    <t>phone-174</t>
  </si>
  <si>
    <t>phone-230</t>
  </si>
  <si>
    <t>phone-246</t>
  </si>
  <si>
    <t>phone-279</t>
  </si>
  <si>
    <t>phone-284</t>
  </si>
  <si>
    <t>phone-311</t>
  </si>
  <si>
    <t>phone-349</t>
  </si>
  <si>
    <t>phone-364</t>
  </si>
  <si>
    <t>phone-412</t>
  </si>
  <si>
    <t>phone-430</t>
  </si>
  <si>
    <t>phone-459</t>
  </si>
  <si>
    <t>phone-481-482</t>
  </si>
  <si>
    <t>Anna</t>
  </si>
  <si>
    <t>phone-12</t>
  </si>
  <si>
    <t>phone-47</t>
  </si>
  <si>
    <t>phone-58</t>
  </si>
  <si>
    <t>phone-82</t>
  </si>
  <si>
    <t>phone-104</t>
  </si>
  <si>
    <t>phone-139</t>
  </si>
  <si>
    <t>phone-173</t>
  </si>
  <si>
    <t>phone-197</t>
  </si>
  <si>
    <t>phone-226</t>
  </si>
  <si>
    <t>phone-247</t>
  </si>
  <si>
    <t>phone-271</t>
  </si>
  <si>
    <t>phone-285</t>
  </si>
  <si>
    <t>phone-312</t>
  </si>
  <si>
    <t>phone-330</t>
  </si>
  <si>
    <t>phone-365</t>
  </si>
  <si>
    <t>phone-392</t>
  </si>
  <si>
    <t>phone-413</t>
  </si>
  <si>
    <t>phone-431</t>
  </si>
  <si>
    <t>phone-456</t>
  </si>
  <si>
    <t>phone-480</t>
  </si>
  <si>
    <t>phone-514</t>
  </si>
  <si>
    <t>x2 hr internet</t>
  </si>
  <si>
    <t>ann-2</t>
  </si>
  <si>
    <t>anna</t>
  </si>
  <si>
    <t>x1hr internet</t>
  </si>
  <si>
    <t>cyn-2</t>
  </si>
  <si>
    <t>cynthia</t>
  </si>
  <si>
    <t>cyn-4</t>
  </si>
  <si>
    <t>y'de-douala</t>
  </si>
  <si>
    <t>travelling expenses</t>
  </si>
  <si>
    <t>eri-18</t>
  </si>
  <si>
    <t>d'la-yaounde</t>
  </si>
  <si>
    <t>eri-19</t>
  </si>
  <si>
    <t>y'de-bamenda</t>
  </si>
  <si>
    <t>eri-20</t>
  </si>
  <si>
    <t>b'da-bamungo-bamenda</t>
  </si>
  <si>
    <t>eri-r</t>
  </si>
  <si>
    <t>B'da-Yaounde</t>
  </si>
  <si>
    <t>eri-22</t>
  </si>
  <si>
    <t>y'de-Douala</t>
  </si>
  <si>
    <t>vin-3</t>
  </si>
  <si>
    <t>vincent</t>
  </si>
  <si>
    <t>D'la-Yaounde</t>
  </si>
  <si>
    <t>vin-4</t>
  </si>
  <si>
    <t>B'da-Bamungo-b'da</t>
  </si>
  <si>
    <t>vin-r</t>
  </si>
  <si>
    <t>vin-7</t>
  </si>
  <si>
    <t>ann-r</t>
  </si>
  <si>
    <t>cyn-r</t>
  </si>
  <si>
    <t>x1 night lodging</t>
  </si>
  <si>
    <t>vin-6</t>
  </si>
  <si>
    <t>x1day feeding</t>
  </si>
  <si>
    <t>x1 day feeding</t>
  </si>
  <si>
    <t>Bonuses scaled to results</t>
  </si>
  <si>
    <t xml:space="preserve">radio news flash F </t>
  </si>
  <si>
    <t>radio talkshow E</t>
  </si>
  <si>
    <t>radio news flash F</t>
  </si>
  <si>
    <t>radio news flash E</t>
  </si>
  <si>
    <t>The Herald newspaper E</t>
  </si>
  <si>
    <t>Retired military officer arrested for trading in gorilla meat-Abong Mbang</t>
  </si>
  <si>
    <t>Tv news feature E</t>
  </si>
  <si>
    <t>radio talk show E</t>
  </si>
  <si>
    <t>Editing cost</t>
  </si>
  <si>
    <t>x1cd production</t>
  </si>
  <si>
    <t>vin-1</t>
  </si>
  <si>
    <t>vin-2</t>
  </si>
  <si>
    <t>February recordings</t>
  </si>
  <si>
    <t>radio news flashes, features,and talkshow</t>
  </si>
  <si>
    <t>vin-8</t>
  </si>
  <si>
    <t>ann-1</t>
  </si>
  <si>
    <t>ann-3</t>
  </si>
  <si>
    <t>x16 newspaper</t>
  </si>
  <si>
    <t>ann-4</t>
  </si>
  <si>
    <t>x1 fax</t>
  </si>
  <si>
    <t>ann-5</t>
  </si>
  <si>
    <t>x43photocopy</t>
  </si>
  <si>
    <t>ann-6</t>
  </si>
  <si>
    <t>ann-7</t>
  </si>
  <si>
    <t>ann-8</t>
  </si>
  <si>
    <t>x10newspaper</t>
  </si>
  <si>
    <t>ann-9</t>
  </si>
  <si>
    <t>x10 envelope A4</t>
  </si>
  <si>
    <t>eri-1</t>
  </si>
  <si>
    <t>x1 blue pen</t>
  </si>
  <si>
    <t>x60 envelopes</t>
  </si>
  <si>
    <t>eri-2</t>
  </si>
  <si>
    <t>x30 photocopy</t>
  </si>
  <si>
    <t>eri-3</t>
  </si>
  <si>
    <t>x30 envelope A4</t>
  </si>
  <si>
    <t>eri-12</t>
  </si>
  <si>
    <t>x20 photocopy</t>
  </si>
  <si>
    <t>eri-13a</t>
  </si>
  <si>
    <t>x50 envelopes A4</t>
  </si>
  <si>
    <t>eri-14</t>
  </si>
  <si>
    <t>x60 photocopy</t>
  </si>
  <si>
    <t>eri-16</t>
  </si>
  <si>
    <t>x4 DVD</t>
  </si>
  <si>
    <t>eri-17</t>
  </si>
  <si>
    <t>x1Herald newspaper</t>
  </si>
  <si>
    <t>eri-21</t>
  </si>
  <si>
    <t>x2 folder</t>
  </si>
  <si>
    <t>eri-23</t>
  </si>
  <si>
    <t>x1headphone&amp;microphone</t>
  </si>
  <si>
    <t>cyn-1</t>
  </si>
  <si>
    <t>cyn-3</t>
  </si>
  <si>
    <t>x1 postage</t>
  </si>
  <si>
    <t>eri-4</t>
  </si>
  <si>
    <t>eri-5</t>
  </si>
  <si>
    <t>eri-6</t>
  </si>
  <si>
    <t>eri-7</t>
  </si>
  <si>
    <t>eri-8</t>
  </si>
  <si>
    <t>eri-9</t>
  </si>
  <si>
    <t>eri-10</t>
  </si>
  <si>
    <t>eri-11</t>
  </si>
  <si>
    <t>x19 postage</t>
  </si>
  <si>
    <t>eri-13</t>
  </si>
  <si>
    <t>eri-15</t>
  </si>
  <si>
    <t>Policy &amp; External Relations</t>
  </si>
  <si>
    <t>phone international</t>
  </si>
  <si>
    <t>policy and external relations</t>
  </si>
  <si>
    <t>France</t>
  </si>
  <si>
    <t>phone-2</t>
  </si>
  <si>
    <t>phone-2a</t>
  </si>
  <si>
    <t>Ireland</t>
  </si>
  <si>
    <t>phone-67-68</t>
  </si>
  <si>
    <t>phone-109-110</t>
  </si>
  <si>
    <t>phone-157</t>
  </si>
  <si>
    <t>UK</t>
  </si>
  <si>
    <t>phone-470-479</t>
  </si>
  <si>
    <t>house-report</t>
  </si>
  <si>
    <t>Management</t>
  </si>
  <si>
    <t>management</t>
  </si>
  <si>
    <t>Ofir</t>
  </si>
  <si>
    <t>phone-19-20-20a</t>
  </si>
  <si>
    <t>phone-22</t>
  </si>
  <si>
    <t>phone-51</t>
  </si>
  <si>
    <t>phone-69-70a</t>
  </si>
  <si>
    <t>phone-77</t>
  </si>
  <si>
    <t>phone-111</t>
  </si>
  <si>
    <t>phone-113</t>
  </si>
  <si>
    <t>phone-133</t>
  </si>
  <si>
    <t>phone-153</t>
  </si>
  <si>
    <t>phone-163</t>
  </si>
  <si>
    <t>phone-183-184-185</t>
  </si>
  <si>
    <t>phone-210-211</t>
  </si>
  <si>
    <t>phone-235-236</t>
  </si>
  <si>
    <t>phone-258-259</t>
  </si>
  <si>
    <t>phone-264</t>
  </si>
  <si>
    <t>phone-281</t>
  </si>
  <si>
    <t>phone-293</t>
  </si>
  <si>
    <t>phone-305</t>
  </si>
  <si>
    <t>phone-332</t>
  </si>
  <si>
    <t>phone-348</t>
  </si>
  <si>
    <t>phone-367</t>
  </si>
  <si>
    <t>phone-398-401</t>
  </si>
  <si>
    <t>phone-425-427</t>
  </si>
  <si>
    <t>phone-446-448</t>
  </si>
  <si>
    <t>Ofir-r</t>
  </si>
  <si>
    <t>Emeline</t>
  </si>
  <si>
    <t>phone-13</t>
  </si>
  <si>
    <t>phone-25a</t>
  </si>
  <si>
    <t>phone-48-48a</t>
  </si>
  <si>
    <t>phone-65</t>
  </si>
  <si>
    <t>phone-81</t>
  </si>
  <si>
    <t>phone-103</t>
  </si>
  <si>
    <t>phone-115</t>
  </si>
  <si>
    <t>phone-145-146</t>
  </si>
  <si>
    <t>phone-154</t>
  </si>
  <si>
    <t>phone-168</t>
  </si>
  <si>
    <t>phone-188-189-190</t>
  </si>
  <si>
    <t>phone-212-213-214</t>
  </si>
  <si>
    <t>phone-227</t>
  </si>
  <si>
    <t>phone-243</t>
  </si>
  <si>
    <t>phone-277-278</t>
  </si>
  <si>
    <t>phone-283</t>
  </si>
  <si>
    <t>phone-291</t>
  </si>
  <si>
    <t>phone-308</t>
  </si>
  <si>
    <t>phone-322</t>
  </si>
  <si>
    <t>phone-354</t>
  </si>
  <si>
    <t>phone-371</t>
  </si>
  <si>
    <t>phone-390</t>
  </si>
  <si>
    <t>phone-404</t>
  </si>
  <si>
    <t>phone-428-431</t>
  </si>
  <si>
    <t>phone-449-451</t>
  </si>
  <si>
    <t>phone-468-469</t>
  </si>
  <si>
    <t>phone-487-489</t>
  </si>
  <si>
    <t>phone-513-513a-513b-513c</t>
  </si>
  <si>
    <t>special taxi</t>
  </si>
  <si>
    <t>Eme-r</t>
  </si>
  <si>
    <t>x2 special taxis</t>
  </si>
  <si>
    <t>hired car</t>
  </si>
  <si>
    <t>office cleaner</t>
  </si>
  <si>
    <t>Eme-4a</t>
  </si>
  <si>
    <t>x1 packet A4 papers</t>
  </si>
  <si>
    <t>Eme-8</t>
  </si>
  <si>
    <t>Long Bulb</t>
  </si>
  <si>
    <t>Eme-6a</t>
  </si>
  <si>
    <t>x1 ink (Black)</t>
  </si>
  <si>
    <t>Eme-7a</t>
  </si>
  <si>
    <t>Eme-11</t>
  </si>
  <si>
    <t>x10 Pens</t>
  </si>
  <si>
    <t>Eme-12</t>
  </si>
  <si>
    <t>Eme-16</t>
  </si>
  <si>
    <t>repairs-Electricity problems</t>
  </si>
  <si>
    <t>Eme-21a</t>
  </si>
  <si>
    <t>x4 toilet tissue</t>
  </si>
  <si>
    <t>Eme-31</t>
  </si>
  <si>
    <t>Eme-32</t>
  </si>
  <si>
    <t>Eme-32a</t>
  </si>
  <si>
    <t>Eme-33</t>
  </si>
  <si>
    <t>x40 Photocopies</t>
  </si>
  <si>
    <t>Eme-41</t>
  </si>
  <si>
    <t>Eme-49</t>
  </si>
  <si>
    <t>Eme-56a</t>
  </si>
  <si>
    <t>Eme-61</t>
  </si>
  <si>
    <t>transfer fees</t>
  </si>
  <si>
    <t>Express Union</t>
  </si>
  <si>
    <t>Eme-1</t>
  </si>
  <si>
    <t>Eme-2</t>
  </si>
  <si>
    <t>Western Union</t>
  </si>
  <si>
    <t>Eme-3</t>
  </si>
  <si>
    <t>Eme-4</t>
  </si>
  <si>
    <t>Eme-5</t>
  </si>
  <si>
    <t>Eme-6</t>
  </si>
  <si>
    <t>Eme-7</t>
  </si>
  <si>
    <t>Eme-9</t>
  </si>
  <si>
    <t>Transfer Fees</t>
  </si>
  <si>
    <t>Eme-2a</t>
  </si>
  <si>
    <t>Eme-3a</t>
  </si>
  <si>
    <t>Eme-4b</t>
  </si>
  <si>
    <t>Eme-5a</t>
  </si>
  <si>
    <t>Eme-8a</t>
  </si>
  <si>
    <t>Eme-9a</t>
  </si>
  <si>
    <t>Eme-10</t>
  </si>
  <si>
    <t>Eme-13</t>
  </si>
  <si>
    <t>Eme-14</t>
  </si>
  <si>
    <t>Eme-15</t>
  </si>
  <si>
    <t>Eme-17</t>
  </si>
  <si>
    <t>Eme-18</t>
  </si>
  <si>
    <t>Eme-19</t>
  </si>
  <si>
    <t>Eme-20</t>
  </si>
  <si>
    <t>Eme-21</t>
  </si>
  <si>
    <t>Eme-22</t>
  </si>
  <si>
    <t>Eme-23</t>
  </si>
  <si>
    <t>Eme-24</t>
  </si>
  <si>
    <t>Eme-25</t>
  </si>
  <si>
    <t>Eme-26</t>
  </si>
  <si>
    <t>Eme-27</t>
  </si>
  <si>
    <t>Eme-29</t>
  </si>
  <si>
    <t>Eme-30</t>
  </si>
  <si>
    <t>Eme-34</t>
  </si>
  <si>
    <t>Eme-35</t>
  </si>
  <si>
    <t>Eme-36</t>
  </si>
  <si>
    <t>Eme-37</t>
  </si>
  <si>
    <t>Eme-38</t>
  </si>
  <si>
    <t>Eme-39</t>
  </si>
  <si>
    <t>Eme-40</t>
  </si>
  <si>
    <t>Eme-42</t>
  </si>
  <si>
    <t>Eme-43</t>
  </si>
  <si>
    <t>Eme-44</t>
  </si>
  <si>
    <t>Eme-45</t>
  </si>
  <si>
    <t>Eme-46</t>
  </si>
  <si>
    <t>Eme-47</t>
  </si>
  <si>
    <t>Eme-48</t>
  </si>
  <si>
    <t>Eme-50</t>
  </si>
  <si>
    <t>Eme-51</t>
  </si>
  <si>
    <t>Eme-52</t>
  </si>
  <si>
    <t>Eme-53</t>
  </si>
  <si>
    <t>Eme-54</t>
  </si>
  <si>
    <t>Eme-55</t>
  </si>
  <si>
    <t>Eme-56</t>
  </si>
  <si>
    <t>Eme-57</t>
  </si>
  <si>
    <t>Eme-58</t>
  </si>
  <si>
    <t>Eme-59</t>
  </si>
  <si>
    <t>Eme-60</t>
  </si>
  <si>
    <t>Eme-62</t>
  </si>
  <si>
    <t>Bank charges</t>
  </si>
  <si>
    <t>UNICS</t>
  </si>
  <si>
    <t>bank file</t>
  </si>
  <si>
    <t>Afriland</t>
  </si>
  <si>
    <t>rent</t>
  </si>
  <si>
    <t>rent+bills</t>
  </si>
  <si>
    <t>office report</t>
  </si>
  <si>
    <t>Electricity-SONEL</t>
  </si>
  <si>
    <t>rent + bills</t>
  </si>
  <si>
    <t>office reportt</t>
  </si>
  <si>
    <t>Water-SNEC</t>
  </si>
  <si>
    <t>01/03</t>
  </si>
  <si>
    <t>B'ssam-Douala</t>
  </si>
  <si>
    <t>Amount CFA</t>
  </si>
  <si>
    <t>Budget line</t>
  </si>
  <si>
    <t>Details</t>
  </si>
  <si>
    <t>Amount USD</t>
  </si>
  <si>
    <t>Operations</t>
  </si>
  <si>
    <t>Coordination</t>
  </si>
  <si>
    <t>total exp</t>
  </si>
  <si>
    <t>Bonus</t>
  </si>
  <si>
    <t>salaries</t>
  </si>
  <si>
    <t>operations</t>
  </si>
  <si>
    <t>Sam Mumah</t>
  </si>
  <si>
    <t>Salaries</t>
  </si>
  <si>
    <t>Nya Aime</t>
  </si>
  <si>
    <t>bonus</t>
  </si>
  <si>
    <t>Alain bernard</t>
  </si>
  <si>
    <t>media officer</t>
  </si>
  <si>
    <t>Development assistant</t>
  </si>
  <si>
    <t>Anna Egbe</t>
  </si>
  <si>
    <t>Director</t>
  </si>
  <si>
    <t>salary</t>
  </si>
  <si>
    <t>Secretary</t>
  </si>
  <si>
    <t>Salary</t>
  </si>
  <si>
    <t xml:space="preserve">      TOTAL EXPENDITURE FEBRUARY</t>
  </si>
  <si>
    <t>$1=440CFA</t>
  </si>
  <si>
    <t>AmountCFA</t>
  </si>
  <si>
    <t>Donor</t>
  </si>
  <si>
    <t>Born Free</t>
  </si>
  <si>
    <t>Used</t>
  </si>
  <si>
    <t>BHC</t>
  </si>
  <si>
    <t>FWS</t>
  </si>
  <si>
    <t>UNEP-Congo</t>
  </si>
  <si>
    <t>UNEP-General</t>
  </si>
  <si>
    <t>Rufford Foundation</t>
  </si>
  <si>
    <t>Parrot Trust</t>
  </si>
  <si>
    <t>TOTAL</t>
  </si>
  <si>
    <t>Balance end March</t>
  </si>
  <si>
    <t>Donated April</t>
  </si>
  <si>
    <t>Used April</t>
  </si>
  <si>
    <t>Used may</t>
  </si>
  <si>
    <t>Used June</t>
  </si>
  <si>
    <t>Donated July</t>
  </si>
  <si>
    <t>Used July</t>
  </si>
  <si>
    <t>Used August</t>
  </si>
  <si>
    <t>Used September</t>
  </si>
  <si>
    <t>Used October</t>
  </si>
  <si>
    <t>Passing to January 08</t>
  </si>
  <si>
    <t>Bank file</t>
  </si>
  <si>
    <t>Donated May</t>
  </si>
  <si>
    <t>Used May</t>
  </si>
  <si>
    <t>Donated June</t>
  </si>
  <si>
    <t>Donated August</t>
  </si>
  <si>
    <t>Donated September</t>
  </si>
  <si>
    <t>Donated October</t>
  </si>
  <si>
    <t>Donated November</t>
  </si>
  <si>
    <t>Used November</t>
  </si>
  <si>
    <t>Donated December</t>
  </si>
  <si>
    <t>Used December</t>
  </si>
  <si>
    <t>Donated January</t>
  </si>
  <si>
    <t>Used January</t>
  </si>
  <si>
    <t>US FWS</t>
  </si>
  <si>
    <t>UNEP</t>
  </si>
  <si>
    <t>UNEP General</t>
  </si>
  <si>
    <t xml:space="preserve">Advance payments  </t>
  </si>
  <si>
    <t>Guarantee</t>
  </si>
  <si>
    <t>equipping office</t>
  </si>
  <si>
    <t>House-rep</t>
  </si>
  <si>
    <t>1/12</t>
  </si>
  <si>
    <t>Transaction to the account</t>
  </si>
  <si>
    <t>2/1</t>
  </si>
  <si>
    <t xml:space="preserve"> undercover x1</t>
  </si>
  <si>
    <t xml:space="preserve">undercover x1 </t>
  </si>
  <si>
    <t xml:space="preserve"> Ivory</t>
  </si>
  <si>
    <t>x2 hired taxis</t>
  </si>
  <si>
    <t>x4 hrs hired taxi</t>
  </si>
  <si>
    <t xml:space="preserve"> undercovers x2</t>
  </si>
  <si>
    <t xml:space="preserve">undercovers x2 </t>
  </si>
  <si>
    <t>Money transferred to the Bank</t>
  </si>
  <si>
    <t>Bank commission+tax</t>
  </si>
  <si>
    <t>0 Operation</t>
  </si>
  <si>
    <t>follow up 30 cases 7 locked subjects</t>
  </si>
  <si>
    <t xml:space="preserve">24 media pieces </t>
  </si>
  <si>
    <t>1-i5-1b</t>
  </si>
  <si>
    <t>9-i25-4b</t>
  </si>
  <si>
    <t>Abong-Actoh-Abong</t>
  </si>
  <si>
    <t>28-i25-2</t>
  </si>
  <si>
    <t>28-i25-1</t>
  </si>
  <si>
    <t>Internet Fraud</t>
  </si>
  <si>
    <t>x2 printing</t>
  </si>
  <si>
    <t>x1 binding</t>
  </si>
  <si>
    <t>x8 battery</t>
  </si>
  <si>
    <t xml:space="preserve">FINANCIAL REPORT      - FEBRUARY  2008    </t>
  </si>
  <si>
    <t>Hamidou</t>
  </si>
  <si>
    <t>Real Ex Rate=656</t>
  </si>
  <si>
    <t>Bank Ex Rate=655.96</t>
  </si>
  <si>
    <t>SFS France</t>
  </si>
  <si>
    <t>Donated February</t>
  </si>
  <si>
    <t>Used February</t>
  </si>
  <si>
    <t>Passing to March 08</t>
  </si>
  <si>
    <t>Passing to March  08</t>
  </si>
  <si>
    <t>WSPA</t>
  </si>
  <si>
    <t>bris-london</t>
  </si>
  <si>
    <t>london underground</t>
  </si>
  <si>
    <t>lon-manchester</t>
  </si>
  <si>
    <t>cyn-5</t>
  </si>
  <si>
    <t>cyn-6</t>
  </si>
  <si>
    <t>UK/France/Ireland</t>
  </si>
  <si>
    <t>31/2</t>
  </si>
  <si>
    <t>100 Photocopy</t>
  </si>
  <si>
    <t>3-i35-1</t>
  </si>
  <si>
    <t xml:space="preserve"> 3-i35-r</t>
  </si>
  <si>
    <t>3-i35-r</t>
  </si>
  <si>
    <t>3-i35-2</t>
  </si>
  <si>
    <t>10-i35-r</t>
  </si>
  <si>
    <t>13-i35-r</t>
  </si>
  <si>
    <t>23-i35-r</t>
  </si>
  <si>
    <t>23-i35-7</t>
  </si>
  <si>
    <t>23-i35-8</t>
  </si>
  <si>
    <t>SFA France</t>
  </si>
  <si>
    <t>international investigations</t>
  </si>
  <si>
    <t>32-Francois-r</t>
  </si>
  <si>
    <t>Mission 32</t>
  </si>
  <si>
    <t>February</t>
  </si>
  <si>
    <t>2/02</t>
  </si>
  <si>
    <t>EIA</t>
  </si>
  <si>
    <t>West/North West</t>
  </si>
  <si>
    <t>Bertoua/Belabo</t>
  </si>
  <si>
    <t>Ivory large scale</t>
  </si>
  <si>
    <t>31/02</t>
  </si>
  <si>
    <t xml:space="preserve"> internet x2hrs high speed </t>
  </si>
  <si>
    <t>x1 Packet of papers (A4)</t>
  </si>
  <si>
    <t>Cynthia Chuck</t>
  </si>
  <si>
    <t>PAW Enforcement meeting -UK</t>
  </si>
  <si>
    <t>Manchstr-Bristol</t>
  </si>
  <si>
    <t>bristol-manchstr</t>
  </si>
  <si>
    <t>x3 photocopy of professional literature</t>
  </si>
  <si>
    <t>seizure leopard and baboon NW Traditional rulers</t>
  </si>
  <si>
    <t>ivory court case douala.</t>
  </si>
  <si>
    <t xml:space="preserve">Abong-mbang arrest </t>
  </si>
  <si>
    <t>Taiping 4</t>
  </si>
  <si>
    <t>workshops criticizm</t>
  </si>
  <si>
    <t>Wildlife Justice 5th edition</t>
  </si>
  <si>
    <t>ken-17 Jan</t>
  </si>
  <si>
    <t>x2 key duplication</t>
  </si>
  <si>
    <t>Interview on Baboon and leopard</t>
  </si>
  <si>
    <t>Abong Mbang gorilla meat</t>
  </si>
  <si>
    <t>x1 cd production</t>
  </si>
  <si>
    <t>Douala parrot cases</t>
  </si>
  <si>
    <t>Wildlife Justice Distribution-28 packages to 10 Provinces</t>
  </si>
  <si>
    <t>x1 computer charger</t>
  </si>
  <si>
    <t>B'da-Santa hired</t>
  </si>
  <si>
    <t>Undercovers x10</t>
  </si>
  <si>
    <t xml:space="preserve"> Undercovers x10</t>
  </si>
  <si>
    <t>23-25/02/2008</t>
  </si>
  <si>
    <t>Mission 30A</t>
  </si>
  <si>
    <t>21-22/02/2008</t>
  </si>
  <si>
    <t xml:space="preserve"> Undercovers x3</t>
  </si>
  <si>
    <t xml:space="preserve"> undercovers x3</t>
  </si>
  <si>
    <t xml:space="preserve">Undercovers x3 </t>
  </si>
  <si>
    <t xml:space="preserve">Undercovers x10 </t>
  </si>
  <si>
    <t xml:space="preserve"> Undercovers x2</t>
  </si>
  <si>
    <t>Mission 15A</t>
  </si>
  <si>
    <t>8-13/02/2008</t>
  </si>
  <si>
    <t xml:space="preserve">32 inv,7 provinces </t>
  </si>
  <si>
    <t xml:space="preserve">FINANCIAL REPORT      - FEBRUARY  2008 Summary   </t>
  </si>
  <si>
    <t>personnel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</si>
</sst>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&quot;$&quot;#,##0"/>
    <numFmt numFmtId="195" formatCode="#,##0.00;[Red]#,##0.00"/>
    <numFmt numFmtId="196" formatCode="#,##0\ [$€-40C]"/>
    <numFmt numFmtId="197" formatCode="[$£-809]#,##0.0;[Red][$£-809]#,##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19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10"/>
      <color indexed="21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50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sz val="10"/>
      <color indexed="46"/>
      <name val="Arial"/>
      <family val="2"/>
    </font>
    <font>
      <sz val="9"/>
      <color indexed="53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9"/>
      <color indexed="50"/>
      <name val="Arial"/>
      <family val="2"/>
    </font>
    <font>
      <sz val="10"/>
      <color indexed="54"/>
      <name val="Arial"/>
      <family val="2"/>
    </font>
    <font>
      <sz val="8"/>
      <color indexed="19"/>
      <name val="Arial"/>
      <family val="2"/>
    </font>
    <font>
      <b/>
      <sz val="10"/>
      <color indexed="20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54"/>
      <name val="Arial"/>
      <family val="2"/>
    </font>
    <font>
      <sz val="9"/>
      <color indexed="54"/>
      <name val="Arial"/>
      <family val="2"/>
    </font>
    <font>
      <sz val="9"/>
      <color indexed="20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sz val="8"/>
      <color indexed="17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8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9" fillId="0" borderId="2" xfId="0" applyNumberFormat="1" applyFon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Border="1" applyAlignment="1">
      <alignment/>
    </xf>
    <xf numFmtId="3" fontId="0" fillId="2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11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3" fontId="1" fillId="2" borderId="0" xfId="0" applyNumberFormat="1" applyFont="1" applyFill="1" applyAlignment="1">
      <alignment/>
    </xf>
    <xf numFmtId="14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92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/>
    </xf>
    <xf numFmtId="49" fontId="0" fillId="5" borderId="0" xfId="0" applyNumberFormat="1" applyFill="1" applyAlignment="1">
      <alignment/>
    </xf>
    <xf numFmtId="3" fontId="0" fillId="0" borderId="2" xfId="0" applyNumberFormat="1" applyFill="1" applyBorder="1" applyAlignment="1">
      <alignment/>
    </xf>
    <xf numFmtId="192" fontId="0" fillId="0" borderId="2" xfId="0" applyNumberForma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2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20" applyNumberFormat="1" applyFont="1" applyAlignment="1" applyProtection="1">
      <alignment/>
      <protection/>
    </xf>
    <xf numFmtId="0" fontId="0" fillId="0" borderId="0" xfId="0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" fontId="0" fillId="2" borderId="0" xfId="0" applyNumberFormat="1" applyFill="1" applyAlignment="1">
      <alignment/>
    </xf>
    <xf numFmtId="3" fontId="0" fillId="0" borderId="3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192" fontId="0" fillId="0" borderId="3" xfId="0" applyNumberFormat="1" applyBorder="1" applyAlignment="1">
      <alignment/>
    </xf>
    <xf numFmtId="3" fontId="1" fillId="0" borderId="2" xfId="0" applyNumberFormat="1" applyFont="1" applyBorder="1" applyAlignment="1" quotePrefix="1">
      <alignment/>
    </xf>
    <xf numFmtId="49" fontId="1" fillId="0" borderId="2" xfId="0" applyNumberFormat="1" applyFont="1" applyBorder="1" applyAlignment="1">
      <alignment/>
    </xf>
    <xf numFmtId="49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3" fontId="18" fillId="4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192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193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193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193" fontId="0" fillId="0" borderId="2" xfId="0" applyNumberFormat="1" applyBorder="1" applyAlignment="1">
      <alignment/>
    </xf>
    <xf numFmtId="3" fontId="9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1" xfId="0" applyNumberFormat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20" applyNumberFormat="1" applyFont="1" applyFill="1" applyAlignment="1" applyProtection="1">
      <alignment horizontal="left"/>
      <protection/>
    </xf>
    <xf numFmtId="0" fontId="0" fillId="0" borderId="0" xfId="20" applyFont="1" applyFill="1" applyAlignment="1" applyProtection="1">
      <alignment horizontal="left"/>
      <protection/>
    </xf>
    <xf numFmtId="49" fontId="0" fillId="0" borderId="0" xfId="20" applyNumberFormat="1" applyFont="1" applyAlignment="1" applyProtection="1">
      <alignment horizontal="left"/>
      <protection/>
    </xf>
    <xf numFmtId="49" fontId="0" fillId="0" borderId="0" xfId="0" applyNumberFormat="1" applyFont="1" applyFill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center"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2" xfId="0" applyNumberFormat="1" applyFont="1" applyBorder="1" applyAlignment="1">
      <alignment horizontal="center"/>
    </xf>
    <xf numFmtId="192" fontId="20" fillId="0" borderId="2" xfId="0" applyNumberFormat="1" applyFont="1" applyBorder="1" applyAlignment="1">
      <alignment/>
    </xf>
    <xf numFmtId="192" fontId="20" fillId="0" borderId="2" xfId="0" applyNumberFormat="1" applyFont="1" applyBorder="1" applyAlignment="1">
      <alignment/>
    </xf>
    <xf numFmtId="0" fontId="21" fillId="0" borderId="0" xfId="0" applyFont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92" fontId="0" fillId="0" borderId="4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22" fillId="0" borderId="4" xfId="0" applyNumberFormat="1" applyFont="1" applyFill="1" applyBorder="1" applyAlignment="1">
      <alignment/>
    </xf>
    <xf numFmtId="49" fontId="22" fillId="0" borderId="4" xfId="0" applyNumberFormat="1" applyFont="1" applyBorder="1" applyAlignment="1">
      <alignment/>
    </xf>
    <xf numFmtId="49" fontId="22" fillId="0" borderId="4" xfId="0" applyNumberFormat="1" applyFont="1" applyFill="1" applyBorder="1" applyAlignment="1">
      <alignment/>
    </xf>
    <xf numFmtId="49" fontId="22" fillId="0" borderId="4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23" fillId="0" borderId="0" xfId="0" applyNumberFormat="1" applyFont="1" applyFill="1" applyAlignment="1">
      <alignment/>
    </xf>
    <xf numFmtId="3" fontId="23" fillId="0" borderId="4" xfId="0" applyNumberFormat="1" applyFont="1" applyFill="1" applyBorder="1" applyAlignment="1">
      <alignment/>
    </xf>
    <xf numFmtId="49" fontId="23" fillId="0" borderId="4" xfId="0" applyNumberFormat="1" applyFont="1" applyFill="1" applyBorder="1" applyAlignment="1">
      <alignment/>
    </xf>
    <xf numFmtId="49" fontId="23" fillId="0" borderId="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9" fontId="21" fillId="0" borderId="0" xfId="0" applyNumberFormat="1" applyFont="1" applyFill="1" applyAlignment="1">
      <alignment/>
    </xf>
    <xf numFmtId="3" fontId="24" fillId="0" borderId="4" xfId="0" applyNumberFormat="1" applyFont="1" applyFill="1" applyBorder="1" applyAlignment="1">
      <alignment/>
    </xf>
    <xf numFmtId="49" fontId="24" fillId="0" borderId="4" xfId="0" applyNumberFormat="1" applyFont="1" applyFill="1" applyBorder="1" applyAlignment="1">
      <alignment/>
    </xf>
    <xf numFmtId="49" fontId="21" fillId="0" borderId="4" xfId="0" applyNumberFormat="1" applyFont="1" applyBorder="1" applyAlignment="1">
      <alignment horizontal="center"/>
    </xf>
    <xf numFmtId="3" fontId="25" fillId="0" borderId="4" xfId="0" applyNumberFormat="1" applyFont="1" applyFill="1" applyBorder="1" applyAlignment="1">
      <alignment/>
    </xf>
    <xf numFmtId="49" fontId="25" fillId="0" borderId="4" xfId="0" applyNumberFormat="1" applyFont="1" applyFill="1" applyBorder="1" applyAlignment="1">
      <alignment/>
    </xf>
    <xf numFmtId="3" fontId="26" fillId="0" borderId="4" xfId="0" applyNumberFormat="1" applyFont="1" applyFill="1" applyBorder="1" applyAlignment="1">
      <alignment/>
    </xf>
    <xf numFmtId="49" fontId="26" fillId="0" borderId="4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21" fillId="0" borderId="4" xfId="0" applyNumberFormat="1" applyFont="1" applyFill="1" applyBorder="1" applyAlignment="1">
      <alignment/>
    </xf>
    <xf numFmtId="49" fontId="21" fillId="0" borderId="4" xfId="0" applyNumberFormat="1" applyFont="1" applyBorder="1" applyAlignment="1">
      <alignment/>
    </xf>
    <xf numFmtId="49" fontId="21" fillId="0" borderId="4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0" fontId="27" fillId="0" borderId="0" xfId="0" applyFont="1" applyFill="1" applyAlignment="1">
      <alignment/>
    </xf>
    <xf numFmtId="3" fontId="10" fillId="0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0" borderId="4" xfId="0" applyNumberFormat="1" applyFont="1" applyFill="1" applyBorder="1" applyAlignment="1">
      <alignment/>
    </xf>
    <xf numFmtId="49" fontId="18" fillId="0" borderId="0" xfId="0" applyNumberFormat="1" applyFont="1" applyFill="1" applyAlignment="1">
      <alignment/>
    </xf>
    <xf numFmtId="49" fontId="18" fillId="0" borderId="4" xfId="0" applyNumberFormat="1" applyFont="1" applyFill="1" applyBorder="1" applyAlignment="1">
      <alignment horizontal="center"/>
    </xf>
    <xf numFmtId="192" fontId="18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192" fontId="20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Alignment="1">
      <alignment horizontal="center"/>
    </xf>
    <xf numFmtId="0" fontId="23" fillId="0" borderId="0" xfId="0" applyFont="1" applyFill="1" applyAlignment="1">
      <alignment/>
    </xf>
    <xf numFmtId="3" fontId="28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center"/>
    </xf>
    <xf numFmtId="3" fontId="24" fillId="2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92" fontId="20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2" borderId="0" xfId="0" applyFont="1" applyFill="1" applyAlignment="1">
      <alignment/>
    </xf>
    <xf numFmtId="49" fontId="23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92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29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20" fillId="2" borderId="0" xfId="0" applyNumberFormat="1" applyFont="1" applyFill="1" applyAlignment="1">
      <alignment/>
    </xf>
    <xf numFmtId="193" fontId="9" fillId="2" borderId="0" xfId="0" applyNumberFormat="1" applyFont="1" applyFill="1" applyAlignment="1">
      <alignment/>
    </xf>
    <xf numFmtId="192" fontId="20" fillId="2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Alignment="1">
      <alignment/>
    </xf>
    <xf numFmtId="49" fontId="25" fillId="0" borderId="0" xfId="0" applyNumberFormat="1" applyFont="1" applyFill="1" applyAlignment="1">
      <alignment horizontal="center"/>
    </xf>
    <xf numFmtId="192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Alignment="1">
      <alignment/>
    </xf>
    <xf numFmtId="0" fontId="25" fillId="2" borderId="0" xfId="0" applyFont="1" applyFill="1" applyAlignment="1">
      <alignment/>
    </xf>
    <xf numFmtId="0" fontId="26" fillId="0" borderId="0" xfId="0" applyFont="1" applyFill="1" applyAlignment="1">
      <alignment/>
    </xf>
    <xf numFmtId="49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 horizontal="center"/>
    </xf>
    <xf numFmtId="192" fontId="25" fillId="2" borderId="0" xfId="0" applyNumberFormat="1" applyFont="1" applyFill="1" applyAlignment="1">
      <alignment/>
    </xf>
    <xf numFmtId="0" fontId="25" fillId="2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/>
    </xf>
    <xf numFmtId="49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Fill="1" applyAlignment="1">
      <alignment horizontal="center"/>
    </xf>
    <xf numFmtId="192" fontId="31" fillId="0" borderId="0" xfId="0" applyNumberFormat="1" applyFont="1" applyFill="1" applyAlignment="1">
      <alignment/>
    </xf>
    <xf numFmtId="192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6" fillId="2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49" fontId="26" fillId="2" borderId="0" xfId="0" applyNumberFormat="1" applyFont="1" applyFill="1" applyAlignment="1">
      <alignment/>
    </xf>
    <xf numFmtId="3" fontId="31" fillId="2" borderId="0" xfId="0" applyNumberFormat="1" applyFont="1" applyFill="1" applyAlignment="1">
      <alignment/>
    </xf>
    <xf numFmtId="49" fontId="26" fillId="2" borderId="0" xfId="0" applyNumberFormat="1" applyFont="1" applyFill="1" applyAlignment="1">
      <alignment horizontal="center"/>
    </xf>
    <xf numFmtId="192" fontId="26" fillId="2" borderId="0" xfId="0" applyNumberFormat="1" applyFont="1" applyFill="1" applyAlignment="1">
      <alignment/>
    </xf>
    <xf numFmtId="0" fontId="26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3" fontId="3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192" fontId="0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49" fontId="21" fillId="2" borderId="0" xfId="0" applyNumberFormat="1" applyFont="1" applyFill="1" applyAlignment="1">
      <alignment/>
    </xf>
    <xf numFmtId="3" fontId="32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center"/>
    </xf>
    <xf numFmtId="192" fontId="21" fillId="2" borderId="0" xfId="0" applyNumberFormat="1" applyFont="1" applyFill="1" applyAlignment="1">
      <alignment/>
    </xf>
    <xf numFmtId="0" fontId="21" fillId="2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192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49" fontId="10" fillId="2" borderId="0" xfId="0" applyNumberFormat="1" applyFont="1" applyFill="1" applyAlignment="1">
      <alignment/>
    </xf>
    <xf numFmtId="3" fontId="34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center"/>
    </xf>
    <xf numFmtId="192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3" fontId="35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3" fontId="24" fillId="0" borderId="0" xfId="0" applyNumberFormat="1" applyFont="1" applyAlignment="1">
      <alignment/>
    </xf>
    <xf numFmtId="3" fontId="24" fillId="2" borderId="0" xfId="0" applyNumberFormat="1" applyFont="1" applyFill="1" applyAlignment="1">
      <alignment/>
    </xf>
    <xf numFmtId="49" fontId="18" fillId="4" borderId="0" xfId="0" applyNumberFormat="1" applyFont="1" applyFill="1" applyAlignment="1">
      <alignment/>
    </xf>
    <xf numFmtId="3" fontId="36" fillId="4" borderId="0" xfId="0" applyNumberFormat="1" applyFont="1" applyFill="1" applyAlignment="1">
      <alignment/>
    </xf>
    <xf numFmtId="49" fontId="37" fillId="4" borderId="0" xfId="0" applyNumberFormat="1" applyFont="1" applyFill="1" applyAlignment="1">
      <alignment/>
    </xf>
    <xf numFmtId="49" fontId="18" fillId="4" borderId="0" xfId="0" applyNumberFormat="1" applyFont="1" applyFill="1" applyAlignment="1">
      <alignment horizontal="center"/>
    </xf>
    <xf numFmtId="194" fontId="18" fillId="4" borderId="0" xfId="0" applyNumberFormat="1" applyFont="1" applyFill="1" applyAlignment="1">
      <alignment/>
    </xf>
    <xf numFmtId="0" fontId="18" fillId="4" borderId="0" xfId="0" applyFont="1" applyFill="1" applyAlignment="1">
      <alignment/>
    </xf>
    <xf numFmtId="0" fontId="18" fillId="4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4" xfId="0" applyNumberFormat="1" applyFont="1" applyFill="1" applyBorder="1" applyAlignment="1">
      <alignment/>
    </xf>
    <xf numFmtId="16" fontId="0" fillId="0" borderId="0" xfId="0" applyNumberFormat="1" applyFill="1" applyAlignment="1">
      <alignment/>
    </xf>
    <xf numFmtId="49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 horizontal="center"/>
    </xf>
    <xf numFmtId="190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3" fontId="39" fillId="0" borderId="0" xfId="0" applyNumberFormat="1" applyFont="1" applyFill="1" applyAlignment="1">
      <alignment/>
    </xf>
    <xf numFmtId="196" fontId="33" fillId="0" borderId="0" xfId="0" applyNumberFormat="1" applyFont="1" applyFill="1" applyAlignment="1">
      <alignment/>
    </xf>
    <xf numFmtId="195" fontId="33" fillId="0" borderId="0" xfId="0" applyNumberFormat="1" applyFont="1" applyFill="1" applyBorder="1" applyAlignment="1">
      <alignment/>
    </xf>
    <xf numFmtId="4" fontId="33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3" fontId="40" fillId="0" borderId="0" xfId="0" applyNumberFormat="1" applyFont="1" applyFill="1" applyAlignment="1">
      <alignment/>
    </xf>
    <xf numFmtId="192" fontId="20" fillId="0" borderId="0" xfId="0" applyNumberFormat="1" applyFont="1" applyAlignment="1">
      <alignment/>
    </xf>
    <xf numFmtId="3" fontId="41" fillId="2" borderId="0" xfId="0" applyNumberFormat="1" applyFont="1" applyFill="1" applyAlignment="1">
      <alignment/>
    </xf>
    <xf numFmtId="3" fontId="42" fillId="2" borderId="0" xfId="0" applyNumberFormat="1" applyFont="1" applyFill="1" applyAlignment="1">
      <alignment/>
    </xf>
    <xf numFmtId="49" fontId="33" fillId="2" borderId="0" xfId="0" applyNumberFormat="1" applyFont="1" applyFill="1" applyAlignment="1">
      <alignment/>
    </xf>
    <xf numFmtId="3" fontId="3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/>
    </xf>
    <xf numFmtId="3" fontId="33" fillId="0" borderId="4" xfId="0" applyNumberFormat="1" applyFont="1" applyFill="1" applyBorder="1" applyAlignment="1">
      <alignment/>
    </xf>
    <xf numFmtId="49" fontId="33" fillId="0" borderId="4" xfId="0" applyNumberFormat="1" applyFont="1" applyFill="1" applyBorder="1" applyAlignment="1">
      <alignment/>
    </xf>
    <xf numFmtId="0" fontId="0" fillId="0" borderId="3" xfId="0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49" fontId="30" fillId="2" borderId="0" xfId="0" applyNumberFormat="1" applyFont="1" applyFill="1" applyAlignment="1">
      <alignment/>
    </xf>
    <xf numFmtId="3" fontId="43" fillId="2" borderId="0" xfId="0" applyNumberFormat="1" applyFont="1" applyFill="1" applyAlignment="1">
      <alignment/>
    </xf>
    <xf numFmtId="3" fontId="30" fillId="0" borderId="0" xfId="0" applyNumberFormat="1" applyFont="1" applyAlignment="1">
      <alignment/>
    </xf>
    <xf numFmtId="197" fontId="20" fillId="0" borderId="0" xfId="0" applyNumberFormat="1" applyFont="1" applyFill="1" applyAlignment="1">
      <alignment/>
    </xf>
    <xf numFmtId="3" fontId="30" fillId="0" borderId="4" xfId="0" applyNumberFormat="1" applyFont="1" applyFill="1" applyBorder="1" applyAlignment="1">
      <alignment/>
    </xf>
    <xf numFmtId="49" fontId="30" fillId="0" borderId="4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3" fontId="3" fillId="2" borderId="0" xfId="0" applyNumberFormat="1" applyFont="1" applyFill="1" applyAlignment="1">
      <alignment/>
    </xf>
    <xf numFmtId="3" fontId="3" fillId="0" borderId="0" xfId="0" applyNumberFormat="1" applyFont="1" applyFill="1" applyBorder="1" applyAlignment="1" quotePrefix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 quotePrefix="1">
      <alignment/>
    </xf>
    <xf numFmtId="3" fontId="23" fillId="2" borderId="0" xfId="0" applyNumberFormat="1" applyFont="1" applyFill="1" applyAlignment="1">
      <alignment/>
    </xf>
    <xf numFmtId="1" fontId="23" fillId="0" borderId="0" xfId="0" applyNumberFormat="1" applyFont="1" applyAlignment="1">
      <alignment/>
    </xf>
    <xf numFmtId="3" fontId="44" fillId="2" borderId="0" xfId="0" applyNumberFormat="1" applyFont="1" applyFill="1" applyAlignment="1">
      <alignment/>
    </xf>
    <xf numFmtId="3" fontId="23" fillId="0" borderId="0" xfId="0" applyNumberFormat="1" applyFont="1" applyFill="1" applyAlignment="1" quotePrefix="1">
      <alignment/>
    </xf>
    <xf numFmtId="3" fontId="23" fillId="0" borderId="0" xfId="0" applyNumberFormat="1" applyFont="1" applyFill="1" applyBorder="1" applyAlignment="1" quotePrefix="1">
      <alignment/>
    </xf>
    <xf numFmtId="1" fontId="24" fillId="0" borderId="0" xfId="0" applyNumberFormat="1" applyFont="1" applyAlignment="1">
      <alignment/>
    </xf>
    <xf numFmtId="3" fontId="24" fillId="5" borderId="0" xfId="0" applyNumberFormat="1" applyFont="1" applyFill="1" applyAlignment="1">
      <alignment/>
    </xf>
    <xf numFmtId="3" fontId="35" fillId="0" borderId="2" xfId="0" applyNumberFormat="1" applyFont="1" applyFill="1" applyBorder="1" applyAlignment="1">
      <alignment/>
    </xf>
    <xf numFmtId="3" fontId="24" fillId="0" borderId="0" xfId="0" applyNumberFormat="1" applyFont="1" applyAlignment="1" quotePrefix="1">
      <alignment/>
    </xf>
    <xf numFmtId="3" fontId="24" fillId="0" borderId="0" xfId="0" applyNumberFormat="1" applyFont="1" applyFill="1" applyAlignment="1" quotePrefix="1">
      <alignment/>
    </xf>
    <xf numFmtId="3" fontId="24" fillId="2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1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 quotePrefix="1">
      <alignment/>
    </xf>
    <xf numFmtId="3" fontId="26" fillId="0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3" fontId="26" fillId="0" borderId="0" xfId="0" applyNumberFormat="1" applyFont="1" applyAlignment="1" quotePrefix="1">
      <alignment/>
    </xf>
    <xf numFmtId="3" fontId="21" fillId="2" borderId="0" xfId="0" applyNumberFormat="1" applyFont="1" applyFill="1" applyAlignment="1" quotePrefix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2"/>
  <sheetViews>
    <sheetView workbookViewId="0" topLeftCell="A1">
      <pane ySplit="5" topLeftCell="BM6" activePane="bottomLeft" state="frozen"/>
      <selection pane="topLeft" activeCell="A1" sqref="A1"/>
      <selection pane="bottomLeft" activeCell="D18" sqref="D18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59" customWidth="1"/>
    <col min="7" max="7" width="6.8515625" style="30" customWidth="1"/>
    <col min="8" max="8" width="10.42187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8"/>
      <c r="G1" s="12"/>
      <c r="H1" s="11"/>
      <c r="I1" s="4"/>
    </row>
    <row r="2" spans="1:9" ht="17.25" customHeight="1">
      <c r="A2" s="14"/>
      <c r="B2" s="359" t="s">
        <v>1327</v>
      </c>
      <c r="C2" s="359"/>
      <c r="D2" s="359"/>
      <c r="E2" s="359"/>
      <c r="F2" s="359"/>
      <c r="G2" s="359"/>
      <c r="H2" s="359"/>
      <c r="I2" s="24"/>
    </row>
    <row r="3" spans="1:9" s="18" customFormat="1" ht="18" customHeight="1">
      <c r="A3" s="15"/>
      <c r="B3" s="16"/>
      <c r="C3" s="16"/>
      <c r="D3" s="16"/>
      <c r="E3" s="16"/>
      <c r="F3" s="129"/>
      <c r="G3" s="16"/>
      <c r="H3" s="16"/>
      <c r="I3" s="17"/>
    </row>
    <row r="4" spans="1:9" ht="15" customHeight="1">
      <c r="A4" s="14"/>
      <c r="B4" s="22" t="s">
        <v>2</v>
      </c>
      <c r="C4" s="21" t="s">
        <v>8</v>
      </c>
      <c r="D4" s="21" t="s">
        <v>3</v>
      </c>
      <c r="E4" s="21" t="s">
        <v>9</v>
      </c>
      <c r="F4" s="81" t="s">
        <v>4</v>
      </c>
      <c r="G4" s="19" t="s">
        <v>6</v>
      </c>
      <c r="H4" s="22" t="s">
        <v>5</v>
      </c>
      <c r="I4" s="23" t="s">
        <v>7</v>
      </c>
    </row>
    <row r="5" spans="1:13" ht="18.75" customHeight="1">
      <c r="A5" s="26"/>
      <c r="B5" s="26" t="s">
        <v>1187</v>
      </c>
      <c r="C5" s="26"/>
      <c r="D5" s="26"/>
      <c r="E5" s="26"/>
      <c r="F5" s="130"/>
      <c r="G5" s="29"/>
      <c r="H5" s="27">
        <v>0</v>
      </c>
      <c r="I5" s="28">
        <v>440</v>
      </c>
      <c r="K5" t="s">
        <v>10</v>
      </c>
      <c r="L5" t="s">
        <v>11</v>
      </c>
      <c r="M5" s="2">
        <v>440</v>
      </c>
    </row>
    <row r="6" spans="2:13" ht="12.75">
      <c r="B6" s="31"/>
      <c r="C6" s="15"/>
      <c r="D6" s="15"/>
      <c r="E6" s="15"/>
      <c r="F6" s="76"/>
      <c r="I6" s="25"/>
      <c r="M6" s="2">
        <v>440</v>
      </c>
    </row>
    <row r="7" spans="2:13" ht="12.75">
      <c r="B7" s="31"/>
      <c r="C7" s="15"/>
      <c r="D7" s="15"/>
      <c r="E7" s="15"/>
      <c r="F7" s="76"/>
      <c r="I7" s="25"/>
      <c r="M7" s="2">
        <v>440</v>
      </c>
    </row>
    <row r="8" spans="4:13" ht="12.75">
      <c r="D8" s="15"/>
      <c r="I8" s="25"/>
      <c r="M8" s="2">
        <v>440</v>
      </c>
    </row>
    <row r="9" spans="1:13" ht="12.75">
      <c r="A9" s="113"/>
      <c r="B9" s="114" t="s">
        <v>1164</v>
      </c>
      <c r="C9" s="115"/>
      <c r="D9" s="115" t="s">
        <v>1165</v>
      </c>
      <c r="E9" s="115" t="s">
        <v>1166</v>
      </c>
      <c r="F9" s="131"/>
      <c r="G9" s="116"/>
      <c r="H9" s="114"/>
      <c r="I9" s="117" t="s">
        <v>1167</v>
      </c>
      <c r="J9" s="118"/>
      <c r="K9" s="2"/>
      <c r="M9" s="2">
        <v>440</v>
      </c>
    </row>
    <row r="10" spans="1:13" s="18" customFormat="1" ht="12.75">
      <c r="A10" s="113"/>
      <c r="B10" s="114">
        <v>2871188</v>
      </c>
      <c r="C10" s="119"/>
      <c r="D10" s="115" t="s">
        <v>74</v>
      </c>
      <c r="E10" s="304" t="s">
        <v>1326</v>
      </c>
      <c r="F10" s="132"/>
      <c r="G10" s="120"/>
      <c r="H10" s="31">
        <v>-2871188</v>
      </c>
      <c r="I10" s="121">
        <v>6525.427272727273</v>
      </c>
      <c r="J10" s="43"/>
      <c r="K10" s="43"/>
      <c r="L10" s="43"/>
      <c r="M10" s="2">
        <v>440</v>
      </c>
    </row>
    <row r="11" spans="1:13" s="18" customFormat="1" ht="12.75">
      <c r="A11" s="113"/>
      <c r="B11" s="114">
        <v>410000</v>
      </c>
      <c r="C11" s="119"/>
      <c r="D11" s="115" t="s">
        <v>1168</v>
      </c>
      <c r="E11" s="304" t="s">
        <v>1242</v>
      </c>
      <c r="F11" s="132"/>
      <c r="G11" s="120"/>
      <c r="H11" s="122">
        <v>-3281188</v>
      </c>
      <c r="I11" s="121">
        <v>931.8181818181819</v>
      </c>
      <c r="J11" s="43"/>
      <c r="K11" s="43"/>
      <c r="L11" s="43"/>
      <c r="M11" s="2">
        <v>440</v>
      </c>
    </row>
    <row r="12" spans="1:13" s="18" customFormat="1" ht="12.75">
      <c r="A12" s="113"/>
      <c r="B12" s="114">
        <v>2397225</v>
      </c>
      <c r="C12" s="119"/>
      <c r="D12" s="115" t="s">
        <v>570</v>
      </c>
      <c r="E12" s="304" t="s">
        <v>1243</v>
      </c>
      <c r="F12" s="132"/>
      <c r="G12" s="120"/>
      <c r="H12" s="122">
        <v>-5678413</v>
      </c>
      <c r="I12" s="121">
        <v>5448.238636363636</v>
      </c>
      <c r="J12" s="43"/>
      <c r="K12" s="43"/>
      <c r="L12" s="43"/>
      <c r="M12" s="2">
        <v>440</v>
      </c>
    </row>
    <row r="13" spans="1:13" s="18" customFormat="1" ht="12.75">
      <c r="A13" s="113"/>
      <c r="B13" s="114">
        <v>1407845</v>
      </c>
      <c r="C13" s="119"/>
      <c r="D13" s="115" t="s">
        <v>815</v>
      </c>
      <c r="E13" s="304" t="s">
        <v>1244</v>
      </c>
      <c r="F13" s="132"/>
      <c r="G13" s="120"/>
      <c r="H13" s="122">
        <v>-7086258</v>
      </c>
      <c r="I13" s="121">
        <v>3199.6477272727275</v>
      </c>
      <c r="J13" s="43"/>
      <c r="K13" s="43"/>
      <c r="L13" s="43"/>
      <c r="M13" s="2">
        <v>440</v>
      </c>
    </row>
    <row r="14" spans="1:13" s="18" customFormat="1" ht="12.75">
      <c r="A14" s="113"/>
      <c r="B14" s="114">
        <v>258323</v>
      </c>
      <c r="C14" s="119"/>
      <c r="D14" s="115" t="s">
        <v>992</v>
      </c>
      <c r="E14" s="304" t="s">
        <v>1269</v>
      </c>
      <c r="F14" s="132"/>
      <c r="G14" s="120"/>
      <c r="H14" s="122">
        <v>-7344581</v>
      </c>
      <c r="I14" s="121">
        <v>587.0977272727273</v>
      </c>
      <c r="J14" s="43"/>
      <c r="K14" s="43"/>
      <c r="L14" s="43"/>
      <c r="M14" s="2">
        <v>440</v>
      </c>
    </row>
    <row r="15" spans="1:13" s="18" customFormat="1" ht="12.75">
      <c r="A15" s="113"/>
      <c r="B15" s="114">
        <v>975200</v>
      </c>
      <c r="C15" s="119"/>
      <c r="D15" s="115" t="s">
        <v>1005</v>
      </c>
      <c r="E15" s="119" t="s">
        <v>1169</v>
      </c>
      <c r="F15" s="132"/>
      <c r="G15" s="120"/>
      <c r="H15" s="123">
        <v>-8319781</v>
      </c>
      <c r="I15" s="121">
        <v>2216.3636363636365</v>
      </c>
      <c r="J15" s="43"/>
      <c r="K15" s="43"/>
      <c r="L15" s="43"/>
      <c r="M15" s="2">
        <v>440</v>
      </c>
    </row>
    <row r="16" spans="1:13" s="18" customFormat="1" ht="12.75">
      <c r="A16" s="113"/>
      <c r="B16" s="114">
        <v>851109</v>
      </c>
      <c r="C16" s="119"/>
      <c r="D16" s="115" t="s">
        <v>215</v>
      </c>
      <c r="E16" s="119"/>
      <c r="F16" s="132"/>
      <c r="G16" s="120"/>
      <c r="H16" s="123">
        <v>-9170890</v>
      </c>
      <c r="I16" s="124">
        <v>1934.3386363636364</v>
      </c>
      <c r="J16" s="43"/>
      <c r="K16" s="2"/>
      <c r="L16" s="43"/>
      <c r="M16" s="2">
        <v>440</v>
      </c>
    </row>
    <row r="17" spans="1:13" ht="12.75">
      <c r="A17" s="125"/>
      <c r="B17" s="114">
        <v>9170890</v>
      </c>
      <c r="C17" s="115" t="s">
        <v>1186</v>
      </c>
      <c r="D17" s="119"/>
      <c r="E17" s="119"/>
      <c r="F17" s="132"/>
      <c r="G17" s="120"/>
      <c r="H17" s="122">
        <v>0</v>
      </c>
      <c r="I17" s="124">
        <v>20842.9318181818</v>
      </c>
      <c r="J17" s="2"/>
      <c r="K17" s="2"/>
      <c r="L17" s="2"/>
      <c r="M17" s="2">
        <v>440</v>
      </c>
    </row>
    <row r="18" spans="6:13" ht="12.75">
      <c r="F18" s="133"/>
      <c r="I18" s="25"/>
      <c r="M18" s="2">
        <v>440</v>
      </c>
    </row>
    <row r="19" spans="1:13" s="52" customFormat="1" ht="13.5" thickBot="1">
      <c r="A19" s="44"/>
      <c r="B19" s="84">
        <v>9170890</v>
      </c>
      <c r="C19" s="108" t="s">
        <v>1170</v>
      </c>
      <c r="D19" s="47"/>
      <c r="E19" s="47"/>
      <c r="F19" s="134"/>
      <c r="G19" s="49"/>
      <c r="H19" s="50">
        <v>-9824686.8</v>
      </c>
      <c r="I19" s="126">
        <v>20842.93181818182</v>
      </c>
      <c r="M19" s="2">
        <v>440</v>
      </c>
    </row>
    <row r="20" spans="4:13" ht="12.75">
      <c r="D20" s="15"/>
      <c r="H20" s="127"/>
      <c r="I20" s="25"/>
      <c r="M20" s="2">
        <v>440</v>
      </c>
    </row>
    <row r="21" spans="4:13" ht="12.75">
      <c r="D21" s="15"/>
      <c r="I21" s="25"/>
      <c r="M21" s="2">
        <v>440</v>
      </c>
    </row>
    <row r="22" spans="1:13" s="52" customFormat="1" ht="13.5" thickBot="1">
      <c r="A22" s="44"/>
      <c r="B22" s="45">
        <v>2871188</v>
      </c>
      <c r="C22" s="44"/>
      <c r="D22" s="46" t="s">
        <v>12</v>
      </c>
      <c r="E22" s="47"/>
      <c r="F22" s="134"/>
      <c r="G22" s="49"/>
      <c r="H22" s="50">
        <v>-2871188</v>
      </c>
      <c r="I22" s="51">
        <v>6525.427272727273</v>
      </c>
      <c r="M22" s="2">
        <v>440</v>
      </c>
    </row>
    <row r="23" spans="4:13" ht="12.75">
      <c r="D23" s="15"/>
      <c r="I23" s="25"/>
      <c r="M23" s="2">
        <v>440</v>
      </c>
    </row>
    <row r="24" spans="9:13" ht="12.75">
      <c r="I24" s="25"/>
      <c r="J24" s="6"/>
      <c r="M24" s="2">
        <v>440</v>
      </c>
    </row>
    <row r="25" spans="1:13" s="58" customFormat="1" ht="12.75">
      <c r="A25" s="14"/>
      <c r="B25" s="352">
        <v>38800</v>
      </c>
      <c r="C25" s="53" t="s">
        <v>13</v>
      </c>
      <c r="D25" s="54" t="s">
        <v>14</v>
      </c>
      <c r="E25" s="53" t="s">
        <v>15</v>
      </c>
      <c r="F25" s="135" t="s">
        <v>16</v>
      </c>
      <c r="G25" s="55" t="s">
        <v>17</v>
      </c>
      <c r="H25" s="56"/>
      <c r="I25" s="57">
        <v>88.18181818181819</v>
      </c>
      <c r="J25" s="57"/>
      <c r="K25" s="57"/>
      <c r="M25" s="2">
        <v>440</v>
      </c>
    </row>
    <row r="26" spans="2:13" ht="12.75">
      <c r="B26" s="272"/>
      <c r="H26" s="6">
        <v>0</v>
      </c>
      <c r="I26" s="25">
        <v>0</v>
      </c>
      <c r="M26" s="2">
        <v>440</v>
      </c>
    </row>
    <row r="27" spans="1:13" s="58" customFormat="1" ht="12.75">
      <c r="A27" s="14"/>
      <c r="B27" s="352">
        <v>54150</v>
      </c>
      <c r="C27" s="53" t="s">
        <v>44</v>
      </c>
      <c r="D27" s="54" t="s">
        <v>14</v>
      </c>
      <c r="E27" s="53" t="s">
        <v>45</v>
      </c>
      <c r="F27" s="135" t="s">
        <v>46</v>
      </c>
      <c r="G27" s="55" t="s">
        <v>47</v>
      </c>
      <c r="H27" s="56"/>
      <c r="I27" s="57">
        <v>123.06818181818181</v>
      </c>
      <c r="J27" s="57"/>
      <c r="K27" s="57"/>
      <c r="M27" s="2">
        <v>440</v>
      </c>
    </row>
    <row r="28" spans="2:13" ht="12.75">
      <c r="B28" s="272"/>
      <c r="H28" s="6">
        <v>0</v>
      </c>
      <c r="I28" s="25">
        <v>0</v>
      </c>
      <c r="M28" s="2">
        <v>440</v>
      </c>
    </row>
    <row r="29" spans="1:13" s="58" customFormat="1" ht="12.75">
      <c r="A29" s="14"/>
      <c r="B29" s="352">
        <v>16200</v>
      </c>
      <c r="C29" s="53" t="s">
        <v>65</v>
      </c>
      <c r="D29" s="54" t="s">
        <v>66</v>
      </c>
      <c r="E29" s="53" t="s">
        <v>67</v>
      </c>
      <c r="F29" s="135" t="s">
        <v>68</v>
      </c>
      <c r="G29" s="55" t="s">
        <v>17</v>
      </c>
      <c r="H29" s="56"/>
      <c r="I29" s="57">
        <v>36.81818181818182</v>
      </c>
      <c r="J29" s="57"/>
      <c r="K29" s="57"/>
      <c r="M29" s="2">
        <v>440</v>
      </c>
    </row>
    <row r="30" spans="2:13" ht="12.75">
      <c r="B30" s="272"/>
      <c r="H30" s="6">
        <v>0</v>
      </c>
      <c r="I30" s="25">
        <v>0</v>
      </c>
      <c r="M30" s="2">
        <v>440</v>
      </c>
    </row>
    <row r="31" spans="1:13" s="58" customFormat="1" ht="12.75">
      <c r="A31" s="14"/>
      <c r="B31" s="352">
        <v>58500</v>
      </c>
      <c r="C31" s="53" t="s">
        <v>80</v>
      </c>
      <c r="D31" s="54" t="s">
        <v>81</v>
      </c>
      <c r="E31" s="53" t="s">
        <v>82</v>
      </c>
      <c r="F31" s="135" t="s">
        <v>83</v>
      </c>
      <c r="G31" s="55" t="s">
        <v>84</v>
      </c>
      <c r="H31" s="56"/>
      <c r="I31" s="57">
        <v>132.95454545454547</v>
      </c>
      <c r="J31" s="57"/>
      <c r="K31" s="57"/>
      <c r="M31" s="2">
        <v>440</v>
      </c>
    </row>
    <row r="32" spans="2:13" ht="12.75">
      <c r="B32" s="272"/>
      <c r="H32" s="6">
        <v>0</v>
      </c>
      <c r="I32" s="25">
        <v>0</v>
      </c>
      <c r="M32" s="2">
        <v>440</v>
      </c>
    </row>
    <row r="33" spans="1:13" s="58" customFormat="1" ht="12.75">
      <c r="A33" s="14"/>
      <c r="B33" s="352">
        <v>191100</v>
      </c>
      <c r="C33" s="53" t="s">
        <v>102</v>
      </c>
      <c r="D33" s="54" t="s">
        <v>103</v>
      </c>
      <c r="E33" s="53" t="s">
        <v>104</v>
      </c>
      <c r="F33" s="135" t="s">
        <v>105</v>
      </c>
      <c r="G33" s="55" t="s">
        <v>17</v>
      </c>
      <c r="H33" s="56"/>
      <c r="I33" s="57"/>
      <c r="J33" s="57"/>
      <c r="K33" s="57"/>
      <c r="M33" s="2">
        <v>440</v>
      </c>
    </row>
    <row r="34" spans="2:13" ht="12.75">
      <c r="B34" s="272"/>
      <c r="H34" s="6">
        <v>0</v>
      </c>
      <c r="I34" s="25">
        <v>0</v>
      </c>
      <c r="M34" s="2">
        <v>440</v>
      </c>
    </row>
    <row r="35" spans="1:13" s="18" customFormat="1" ht="12.75">
      <c r="A35" s="14"/>
      <c r="B35" s="352">
        <v>72900</v>
      </c>
      <c r="C35" s="53" t="s">
        <v>145</v>
      </c>
      <c r="D35" s="54" t="s">
        <v>103</v>
      </c>
      <c r="E35" s="53" t="s">
        <v>146</v>
      </c>
      <c r="F35" s="135" t="s">
        <v>147</v>
      </c>
      <c r="G35" s="55" t="s">
        <v>148</v>
      </c>
      <c r="H35" s="56">
        <v>0</v>
      </c>
      <c r="I35" s="57"/>
      <c r="J35" s="57"/>
      <c r="K35" s="57"/>
      <c r="L35" s="58"/>
      <c r="M35" s="2">
        <v>440</v>
      </c>
    </row>
    <row r="36" spans="1:13" s="18" customFormat="1" ht="12.75">
      <c r="A36" s="1"/>
      <c r="B36" s="272"/>
      <c r="C36" s="1"/>
      <c r="D36" s="1"/>
      <c r="E36" s="1"/>
      <c r="F36" s="59"/>
      <c r="G36" s="30"/>
      <c r="H36" s="6">
        <v>0</v>
      </c>
      <c r="I36" s="25">
        <v>0</v>
      </c>
      <c r="J36" s="6"/>
      <c r="K36"/>
      <c r="L36"/>
      <c r="M36" s="2">
        <v>440</v>
      </c>
    </row>
    <row r="37" spans="1:13" s="71" customFormat="1" ht="12.75">
      <c r="A37" s="14"/>
      <c r="B37" s="352">
        <v>42500</v>
      </c>
      <c r="C37" s="53" t="s">
        <v>163</v>
      </c>
      <c r="D37" s="54" t="s">
        <v>164</v>
      </c>
      <c r="E37" s="53" t="s">
        <v>1288</v>
      </c>
      <c r="F37" s="135" t="s">
        <v>165</v>
      </c>
      <c r="G37" s="55" t="s">
        <v>248</v>
      </c>
      <c r="H37" s="56"/>
      <c r="I37" s="57">
        <v>96.5909090909091</v>
      </c>
      <c r="J37" s="57"/>
      <c r="K37" s="57"/>
      <c r="L37" s="58"/>
      <c r="M37" s="2">
        <v>440</v>
      </c>
    </row>
    <row r="38" spans="1:13" s="71" customFormat="1" ht="12.75">
      <c r="A38" s="1"/>
      <c r="B38" s="272"/>
      <c r="C38" s="1"/>
      <c r="D38" s="1"/>
      <c r="E38" s="1"/>
      <c r="F38" s="59"/>
      <c r="G38" s="30"/>
      <c r="H38" s="6">
        <v>0</v>
      </c>
      <c r="I38" s="25">
        <v>0</v>
      </c>
      <c r="J38"/>
      <c r="K38"/>
      <c r="L38"/>
      <c r="M38" s="2">
        <v>440</v>
      </c>
    </row>
    <row r="39" spans="1:13" s="71" customFormat="1" ht="12.75">
      <c r="A39" s="14"/>
      <c r="B39" s="352">
        <v>155500</v>
      </c>
      <c r="C39" s="53" t="s">
        <v>172</v>
      </c>
      <c r="D39" s="54" t="s">
        <v>173</v>
      </c>
      <c r="E39" s="53" t="s">
        <v>174</v>
      </c>
      <c r="F39" s="135" t="s">
        <v>1289</v>
      </c>
      <c r="G39" s="55" t="s">
        <v>148</v>
      </c>
      <c r="H39" s="56"/>
      <c r="I39" s="57">
        <v>353.40909090909093</v>
      </c>
      <c r="J39" s="57"/>
      <c r="K39" s="57"/>
      <c r="L39" s="58"/>
      <c r="M39" s="2">
        <v>440</v>
      </c>
    </row>
    <row r="40" spans="2:13" ht="12.75">
      <c r="B40" s="272"/>
      <c r="H40" s="6">
        <v>0</v>
      </c>
      <c r="I40" s="25">
        <v>0</v>
      </c>
      <c r="M40" s="2">
        <v>440</v>
      </c>
    </row>
    <row r="41" spans="1:13" s="71" customFormat="1" ht="12.75">
      <c r="A41" s="14"/>
      <c r="B41" s="352">
        <v>64900</v>
      </c>
      <c r="C41" s="53" t="s">
        <v>217</v>
      </c>
      <c r="D41" s="54" t="s">
        <v>218</v>
      </c>
      <c r="E41" s="53" t="s">
        <v>174</v>
      </c>
      <c r="F41" s="135" t="s">
        <v>219</v>
      </c>
      <c r="G41" s="55" t="s">
        <v>84</v>
      </c>
      <c r="H41" s="56">
        <v>-64900</v>
      </c>
      <c r="I41" s="57">
        <v>147.5</v>
      </c>
      <c r="J41" s="57"/>
      <c r="K41" s="57"/>
      <c r="L41" s="58"/>
      <c r="M41" s="2">
        <v>440</v>
      </c>
    </row>
    <row r="42" spans="2:13" ht="12.75">
      <c r="B42" s="272"/>
      <c r="H42" s="6">
        <v>0</v>
      </c>
      <c r="I42" s="25">
        <v>0</v>
      </c>
      <c r="M42" s="2">
        <v>440</v>
      </c>
    </row>
    <row r="43" spans="1:13" s="71" customFormat="1" ht="12.75">
      <c r="A43" s="14"/>
      <c r="B43" s="352">
        <v>18300</v>
      </c>
      <c r="C43" s="53" t="s">
        <v>236</v>
      </c>
      <c r="D43" s="54" t="s">
        <v>237</v>
      </c>
      <c r="E43" s="53" t="s">
        <v>238</v>
      </c>
      <c r="F43" s="135" t="s">
        <v>239</v>
      </c>
      <c r="G43" s="55" t="s">
        <v>17</v>
      </c>
      <c r="H43" s="56"/>
      <c r="I43" s="57">
        <v>41.59090909090909</v>
      </c>
      <c r="J43" s="57"/>
      <c r="K43" s="57"/>
      <c r="L43" s="58"/>
      <c r="M43" s="2">
        <v>440</v>
      </c>
    </row>
    <row r="44" spans="2:13" ht="12.75">
      <c r="B44" s="272"/>
      <c r="H44" s="6">
        <v>0</v>
      </c>
      <c r="I44" s="25">
        <v>0</v>
      </c>
      <c r="M44" s="2">
        <v>440</v>
      </c>
    </row>
    <row r="45" spans="1:13" ht="12.75">
      <c r="A45" s="14"/>
      <c r="B45" s="352">
        <v>21200</v>
      </c>
      <c r="C45" s="53" t="s">
        <v>244</v>
      </c>
      <c r="D45" s="54" t="s">
        <v>245</v>
      </c>
      <c r="E45" s="53" t="s">
        <v>246</v>
      </c>
      <c r="F45" s="135" t="s">
        <v>247</v>
      </c>
      <c r="G45" s="55" t="s">
        <v>248</v>
      </c>
      <c r="H45" s="56"/>
      <c r="I45" s="57">
        <v>48.18181818181818</v>
      </c>
      <c r="J45" s="57"/>
      <c r="K45" s="57"/>
      <c r="L45" s="58"/>
      <c r="M45" s="2">
        <v>440</v>
      </c>
    </row>
    <row r="46" spans="2:13" ht="12.75">
      <c r="B46" s="272"/>
      <c r="H46" s="31">
        <v>0</v>
      </c>
      <c r="I46" s="25">
        <v>0</v>
      </c>
      <c r="M46" s="2">
        <v>440</v>
      </c>
    </row>
    <row r="47" spans="1:13" ht="12.75">
      <c r="A47" s="14"/>
      <c r="B47" s="352">
        <v>31000</v>
      </c>
      <c r="C47" s="53" t="s">
        <v>255</v>
      </c>
      <c r="D47" s="54" t="s">
        <v>256</v>
      </c>
      <c r="E47" s="53" t="s">
        <v>174</v>
      </c>
      <c r="F47" s="135" t="s">
        <v>257</v>
      </c>
      <c r="G47" s="55" t="s">
        <v>1235</v>
      </c>
      <c r="H47" s="56">
        <v>-31000</v>
      </c>
      <c r="I47" s="57">
        <v>70.45454545454545</v>
      </c>
      <c r="J47" s="57"/>
      <c r="K47" s="57"/>
      <c r="L47" s="58"/>
      <c r="M47" s="2">
        <v>440</v>
      </c>
    </row>
    <row r="48" spans="1:13" s="18" customFormat="1" ht="12.75">
      <c r="A48" s="1"/>
      <c r="B48" s="272"/>
      <c r="C48" s="1"/>
      <c r="D48" s="1"/>
      <c r="E48" s="1"/>
      <c r="F48" s="59"/>
      <c r="G48" s="30"/>
      <c r="H48" s="6">
        <v>0</v>
      </c>
      <c r="I48" s="25">
        <v>0</v>
      </c>
      <c r="J48"/>
      <c r="K48"/>
      <c r="L48"/>
      <c r="M48" s="2">
        <v>440</v>
      </c>
    </row>
    <row r="49" spans="1:13" ht="12.75">
      <c r="A49" s="14"/>
      <c r="B49" s="352">
        <v>15800</v>
      </c>
      <c r="C49" s="53" t="s">
        <v>264</v>
      </c>
      <c r="D49" s="54" t="s">
        <v>256</v>
      </c>
      <c r="E49" s="53" t="s">
        <v>238</v>
      </c>
      <c r="F49" s="135" t="s">
        <v>239</v>
      </c>
      <c r="G49" s="55" t="s">
        <v>17</v>
      </c>
      <c r="H49" s="56"/>
      <c r="I49" s="57">
        <v>35.90909090909091</v>
      </c>
      <c r="J49" s="57"/>
      <c r="K49" s="57"/>
      <c r="L49" s="58"/>
      <c r="M49" s="2">
        <v>440</v>
      </c>
    </row>
    <row r="50" spans="2:13" ht="12.75">
      <c r="B50" s="272"/>
      <c r="H50" s="6">
        <v>0</v>
      </c>
      <c r="I50" s="25">
        <v>0</v>
      </c>
      <c r="M50" s="2">
        <v>440</v>
      </c>
    </row>
    <row r="51" spans="1:13" ht="12.75">
      <c r="A51" s="14"/>
      <c r="B51" s="352">
        <v>28700</v>
      </c>
      <c r="C51" s="53" t="s">
        <v>267</v>
      </c>
      <c r="D51" s="54" t="s">
        <v>256</v>
      </c>
      <c r="E51" s="53" t="s">
        <v>238</v>
      </c>
      <c r="F51" s="135" t="s">
        <v>239</v>
      </c>
      <c r="G51" s="55" t="s">
        <v>268</v>
      </c>
      <c r="H51" s="56"/>
      <c r="I51" s="57"/>
      <c r="J51" s="57"/>
      <c r="K51" s="57"/>
      <c r="L51" s="58"/>
      <c r="M51" s="2">
        <v>440</v>
      </c>
    </row>
    <row r="52" spans="2:13" ht="12.75">
      <c r="B52" s="272"/>
      <c r="H52" s="6">
        <v>0</v>
      </c>
      <c r="I52" s="25">
        <v>0</v>
      </c>
      <c r="M52" s="2">
        <v>440</v>
      </c>
    </row>
    <row r="53" spans="1:13" ht="12.75">
      <c r="A53" s="14"/>
      <c r="B53" s="352">
        <v>179500</v>
      </c>
      <c r="C53" s="53" t="s">
        <v>276</v>
      </c>
      <c r="D53" s="54" t="s">
        <v>1325</v>
      </c>
      <c r="E53" s="53" t="s">
        <v>238</v>
      </c>
      <c r="F53" s="135" t="s">
        <v>239</v>
      </c>
      <c r="G53" s="55" t="s">
        <v>84</v>
      </c>
      <c r="H53" s="56">
        <v>-179500</v>
      </c>
      <c r="I53" s="57">
        <v>407.95454545454544</v>
      </c>
      <c r="J53" s="57"/>
      <c r="K53" s="57"/>
      <c r="L53" s="58"/>
      <c r="M53" s="2">
        <v>440</v>
      </c>
    </row>
    <row r="54" spans="2:13" ht="12.75">
      <c r="B54" s="354"/>
      <c r="H54" s="6">
        <v>0</v>
      </c>
      <c r="I54" s="25">
        <v>0</v>
      </c>
      <c r="M54" s="2">
        <v>440</v>
      </c>
    </row>
    <row r="55" spans="1:13" ht="12.75">
      <c r="A55" s="14"/>
      <c r="B55" s="352">
        <v>198000</v>
      </c>
      <c r="C55" s="53" t="s">
        <v>1324</v>
      </c>
      <c r="D55" s="54" t="s">
        <v>301</v>
      </c>
      <c r="E55" s="53" t="s">
        <v>238</v>
      </c>
      <c r="F55" s="135" t="s">
        <v>239</v>
      </c>
      <c r="G55" s="55" t="s">
        <v>84</v>
      </c>
      <c r="H55" s="56">
        <v>-198000</v>
      </c>
      <c r="I55" s="57">
        <v>450</v>
      </c>
      <c r="J55" s="57"/>
      <c r="K55" s="57"/>
      <c r="L55" s="58"/>
      <c r="M55" s="2">
        <v>440</v>
      </c>
    </row>
    <row r="56" spans="2:13" ht="12.75">
      <c r="B56" s="272"/>
      <c r="H56" s="6">
        <v>0</v>
      </c>
      <c r="I56" s="25">
        <v>0</v>
      </c>
      <c r="M56" s="2">
        <v>440</v>
      </c>
    </row>
    <row r="57" spans="1:13" ht="12.75">
      <c r="A57" s="14"/>
      <c r="B57" s="352">
        <v>29300</v>
      </c>
      <c r="C57" s="53" t="s">
        <v>300</v>
      </c>
      <c r="D57" s="54" t="s">
        <v>301</v>
      </c>
      <c r="E57" s="53" t="s">
        <v>67</v>
      </c>
      <c r="F57" s="135" t="s">
        <v>302</v>
      </c>
      <c r="G57" s="77" t="s">
        <v>148</v>
      </c>
      <c r="H57" s="56"/>
      <c r="I57" s="57"/>
      <c r="J57" s="57"/>
      <c r="K57" s="57"/>
      <c r="L57" s="58"/>
      <c r="M57" s="2">
        <v>440</v>
      </c>
    </row>
    <row r="58" spans="2:13" ht="12.75">
      <c r="B58" s="272"/>
      <c r="H58" s="6">
        <v>0</v>
      </c>
      <c r="I58" s="25">
        <v>0</v>
      </c>
      <c r="M58" s="2">
        <v>440</v>
      </c>
    </row>
    <row r="59" spans="1:13" ht="12.75">
      <c r="A59" s="14"/>
      <c r="B59" s="352">
        <v>44300</v>
      </c>
      <c r="C59" s="53" t="s">
        <v>312</v>
      </c>
      <c r="D59" s="54" t="s">
        <v>313</v>
      </c>
      <c r="E59" s="53" t="s">
        <v>45</v>
      </c>
      <c r="F59" s="135" t="s">
        <v>314</v>
      </c>
      <c r="G59" s="77" t="s">
        <v>1235</v>
      </c>
      <c r="H59" s="58"/>
      <c r="I59" s="57"/>
      <c r="J59" s="57"/>
      <c r="K59" s="57"/>
      <c r="L59" s="58"/>
      <c r="M59" s="2">
        <v>440</v>
      </c>
    </row>
    <row r="60" spans="2:13" ht="12.75">
      <c r="B60" s="272"/>
      <c r="H60" s="6">
        <v>0</v>
      </c>
      <c r="I60" s="25">
        <v>0</v>
      </c>
      <c r="M60" s="2">
        <v>440</v>
      </c>
    </row>
    <row r="61" spans="1:13" ht="12.75">
      <c r="A61" s="14"/>
      <c r="B61" s="352">
        <v>23950</v>
      </c>
      <c r="C61" s="53" t="s">
        <v>334</v>
      </c>
      <c r="D61" s="54" t="s">
        <v>335</v>
      </c>
      <c r="E61" s="53" t="s">
        <v>336</v>
      </c>
      <c r="F61" s="135" t="s">
        <v>239</v>
      </c>
      <c r="G61" s="55" t="s">
        <v>84</v>
      </c>
      <c r="H61" s="56">
        <v>-23950</v>
      </c>
      <c r="I61" s="57"/>
      <c r="J61" s="57"/>
      <c r="K61" s="57"/>
      <c r="L61" s="58"/>
      <c r="M61" s="2">
        <v>440</v>
      </c>
    </row>
    <row r="62" spans="2:13" ht="12.75">
      <c r="B62" s="272"/>
      <c r="H62" s="6">
        <v>0</v>
      </c>
      <c r="I62" s="25">
        <v>0</v>
      </c>
      <c r="M62" s="2">
        <v>440</v>
      </c>
    </row>
    <row r="63" spans="1:13" ht="12.75">
      <c r="A63" s="14"/>
      <c r="B63" s="352">
        <v>28500</v>
      </c>
      <c r="C63" s="53" t="s">
        <v>344</v>
      </c>
      <c r="D63" s="54" t="s">
        <v>345</v>
      </c>
      <c r="E63" s="53" t="s">
        <v>82</v>
      </c>
      <c r="F63" s="135" t="s">
        <v>346</v>
      </c>
      <c r="G63" s="55" t="s">
        <v>148</v>
      </c>
      <c r="H63" s="56">
        <v>-28500</v>
      </c>
      <c r="I63" s="57"/>
      <c r="J63" s="57"/>
      <c r="K63" s="57"/>
      <c r="L63" s="58"/>
      <c r="M63" s="2">
        <v>440</v>
      </c>
    </row>
    <row r="64" spans="2:13" ht="12.75">
      <c r="B64" s="272"/>
      <c r="H64" s="6">
        <v>0</v>
      </c>
      <c r="I64" s="25">
        <v>0</v>
      </c>
      <c r="M64" s="2">
        <v>440</v>
      </c>
    </row>
    <row r="65" spans="1:13" ht="12.75">
      <c r="A65" s="14"/>
      <c r="B65" s="352">
        <v>38100</v>
      </c>
      <c r="C65" s="53" t="s">
        <v>356</v>
      </c>
      <c r="D65" s="78" t="s">
        <v>357</v>
      </c>
      <c r="E65" s="53" t="s">
        <v>358</v>
      </c>
      <c r="F65" s="55" t="s">
        <v>359</v>
      </c>
      <c r="G65" s="79" t="s">
        <v>17</v>
      </c>
      <c r="H65" s="56"/>
      <c r="I65" s="58"/>
      <c r="J65" s="57"/>
      <c r="K65" s="57"/>
      <c r="L65" s="58"/>
      <c r="M65" s="2">
        <v>440</v>
      </c>
    </row>
    <row r="66" spans="2:13" ht="12.75">
      <c r="B66" s="272"/>
      <c r="H66" s="6">
        <v>0</v>
      </c>
      <c r="I66" s="25">
        <v>0</v>
      </c>
      <c r="M66" s="2">
        <v>440</v>
      </c>
    </row>
    <row r="67" spans="1:13" ht="12.75">
      <c r="A67" s="14"/>
      <c r="B67" s="352">
        <v>32500</v>
      </c>
      <c r="C67" s="53" t="s">
        <v>371</v>
      </c>
      <c r="D67" s="78" t="s">
        <v>372</v>
      </c>
      <c r="E67" s="53" t="s">
        <v>238</v>
      </c>
      <c r="F67" s="55" t="s">
        <v>373</v>
      </c>
      <c r="G67" s="80" t="s">
        <v>374</v>
      </c>
      <c r="H67" s="77"/>
      <c r="I67" s="80"/>
      <c r="J67" s="57"/>
      <c r="K67" s="57"/>
      <c r="L67" s="58"/>
      <c r="M67" s="2">
        <v>440</v>
      </c>
    </row>
    <row r="68" spans="1:13" s="18" customFormat="1" ht="12.75">
      <c r="A68" s="1"/>
      <c r="B68" s="272"/>
      <c r="C68" s="1"/>
      <c r="D68" s="1"/>
      <c r="E68" s="1"/>
      <c r="F68" s="59"/>
      <c r="G68" s="30"/>
      <c r="H68" s="6">
        <v>0</v>
      </c>
      <c r="I68" s="25">
        <v>0</v>
      </c>
      <c r="J68"/>
      <c r="K68"/>
      <c r="L68"/>
      <c r="M68" s="2">
        <v>440</v>
      </c>
    </row>
    <row r="69" spans="1:13" ht="12.75">
      <c r="A69" s="14"/>
      <c r="B69" s="352">
        <v>74800</v>
      </c>
      <c r="C69" s="53" t="s">
        <v>385</v>
      </c>
      <c r="D69" s="78" t="s">
        <v>386</v>
      </c>
      <c r="E69" s="53" t="s">
        <v>387</v>
      </c>
      <c r="F69" s="55" t="s">
        <v>388</v>
      </c>
      <c r="G69" s="55" t="s">
        <v>148</v>
      </c>
      <c r="H69" s="56">
        <v>-74800</v>
      </c>
      <c r="I69" s="80"/>
      <c r="J69" s="57"/>
      <c r="K69" s="57"/>
      <c r="L69" s="58"/>
      <c r="M69" s="2">
        <v>440</v>
      </c>
    </row>
    <row r="70" spans="2:13" ht="12.75">
      <c r="B70" s="272"/>
      <c r="H70" s="6">
        <v>0</v>
      </c>
      <c r="I70" s="25">
        <v>0</v>
      </c>
      <c r="M70" s="2">
        <v>440</v>
      </c>
    </row>
    <row r="71" spans="1:13" s="58" customFormat="1" ht="12.75">
      <c r="A71" s="14"/>
      <c r="B71" s="352">
        <v>12300</v>
      </c>
      <c r="C71" s="53" t="s">
        <v>415</v>
      </c>
      <c r="D71" s="78" t="s">
        <v>416</v>
      </c>
      <c r="E71" s="53" t="s">
        <v>417</v>
      </c>
      <c r="F71" s="135" t="s">
        <v>418</v>
      </c>
      <c r="G71" s="55" t="s">
        <v>84</v>
      </c>
      <c r="H71" s="56">
        <v>-12300</v>
      </c>
      <c r="I71" s="80"/>
      <c r="J71" s="57"/>
      <c r="K71" s="57"/>
      <c r="M71" s="2">
        <v>440</v>
      </c>
    </row>
    <row r="72" spans="2:13" ht="12.75">
      <c r="B72" s="272"/>
      <c r="H72" s="6">
        <v>0</v>
      </c>
      <c r="I72" s="25">
        <v>0</v>
      </c>
      <c r="M72" s="2">
        <v>440</v>
      </c>
    </row>
    <row r="73" spans="1:13" ht="12.75">
      <c r="A73" s="14"/>
      <c r="B73" s="352">
        <v>124600</v>
      </c>
      <c r="C73" s="53" t="s">
        <v>426</v>
      </c>
      <c r="D73" s="78" t="s">
        <v>427</v>
      </c>
      <c r="E73" s="53" t="s">
        <v>246</v>
      </c>
      <c r="F73" s="135" t="s">
        <v>428</v>
      </c>
      <c r="G73" s="77" t="s">
        <v>17</v>
      </c>
      <c r="H73" s="56"/>
      <c r="I73" s="80"/>
      <c r="J73" s="57"/>
      <c r="K73" s="57"/>
      <c r="L73" s="58"/>
      <c r="M73" s="2">
        <v>440</v>
      </c>
    </row>
    <row r="74" spans="2:13" ht="12.75">
      <c r="B74" s="272"/>
      <c r="H74" s="6">
        <v>0</v>
      </c>
      <c r="I74" s="25">
        <v>0</v>
      </c>
      <c r="M74" s="2">
        <v>440</v>
      </c>
    </row>
    <row r="75" spans="1:13" ht="12.75">
      <c r="A75" s="14"/>
      <c r="B75" s="352">
        <v>38950</v>
      </c>
      <c r="C75" s="53" t="s">
        <v>466</v>
      </c>
      <c r="D75" s="78" t="s">
        <v>427</v>
      </c>
      <c r="E75" s="53" t="s">
        <v>238</v>
      </c>
      <c r="F75" s="135" t="s">
        <v>239</v>
      </c>
      <c r="G75" s="55" t="s">
        <v>467</v>
      </c>
      <c r="H75" s="56"/>
      <c r="I75" s="80"/>
      <c r="J75" s="57"/>
      <c r="K75" s="57"/>
      <c r="L75" s="58"/>
      <c r="M75" s="2">
        <v>440</v>
      </c>
    </row>
    <row r="76" spans="2:13" ht="12.75">
      <c r="B76" s="272"/>
      <c r="H76" s="6">
        <v>0</v>
      </c>
      <c r="I76" s="25">
        <v>0</v>
      </c>
      <c r="M76" s="2">
        <v>440</v>
      </c>
    </row>
    <row r="77" spans="1:13" ht="12.75">
      <c r="A77" s="14"/>
      <c r="B77" s="352">
        <v>23200</v>
      </c>
      <c r="C77" s="53" t="s">
        <v>475</v>
      </c>
      <c r="D77" s="78" t="s">
        <v>476</v>
      </c>
      <c r="E77" s="53" t="s">
        <v>246</v>
      </c>
      <c r="F77" s="135" t="s">
        <v>477</v>
      </c>
      <c r="G77" s="55" t="s">
        <v>84</v>
      </c>
      <c r="H77" s="56">
        <v>-23200</v>
      </c>
      <c r="I77" s="80"/>
      <c r="J77" s="57"/>
      <c r="K77" s="57"/>
      <c r="L77" s="58"/>
      <c r="M77" s="2">
        <v>440</v>
      </c>
    </row>
    <row r="78" spans="2:13" ht="12.75">
      <c r="B78" s="272"/>
      <c r="H78" s="6">
        <v>0</v>
      </c>
      <c r="I78" s="25">
        <v>0</v>
      </c>
      <c r="M78" s="2">
        <v>440</v>
      </c>
    </row>
    <row r="79" spans="1:13" ht="12.75">
      <c r="A79" s="14"/>
      <c r="B79" s="352">
        <v>38500</v>
      </c>
      <c r="C79" s="53" t="s">
        <v>484</v>
      </c>
      <c r="D79" s="78" t="s">
        <v>485</v>
      </c>
      <c r="E79" s="53" t="s">
        <v>246</v>
      </c>
      <c r="F79" s="135" t="s">
        <v>486</v>
      </c>
      <c r="G79" s="55" t="s">
        <v>17</v>
      </c>
      <c r="H79" s="56"/>
      <c r="I79" s="80"/>
      <c r="J79" s="57"/>
      <c r="K79" s="57"/>
      <c r="L79" s="58"/>
      <c r="M79" s="2">
        <v>440</v>
      </c>
    </row>
    <row r="80" spans="2:13" ht="12.75">
      <c r="B80" s="272"/>
      <c r="H80" s="6">
        <v>0</v>
      </c>
      <c r="I80" s="25">
        <v>0</v>
      </c>
      <c r="M80" s="2">
        <v>440</v>
      </c>
    </row>
    <row r="81" spans="1:13" ht="12.75">
      <c r="A81" s="14"/>
      <c r="B81" s="352">
        <v>65600</v>
      </c>
      <c r="C81" s="53" t="s">
        <v>500</v>
      </c>
      <c r="D81" s="78" t="s">
        <v>501</v>
      </c>
      <c r="E81" s="53" t="s">
        <v>358</v>
      </c>
      <c r="F81" s="135" t="s">
        <v>502</v>
      </c>
      <c r="G81" s="55" t="s">
        <v>374</v>
      </c>
      <c r="H81" s="56"/>
      <c r="I81" s="80"/>
      <c r="J81" s="57"/>
      <c r="K81" s="57"/>
      <c r="L81" s="58"/>
      <c r="M81" s="2">
        <v>440</v>
      </c>
    </row>
    <row r="82" spans="2:13" ht="12.75">
      <c r="B82" s="272"/>
      <c r="H82" s="31">
        <v>0</v>
      </c>
      <c r="I82" s="25">
        <v>0</v>
      </c>
      <c r="M82" s="2">
        <v>440</v>
      </c>
    </row>
    <row r="83" spans="1:13" ht="12.75">
      <c r="A83" s="14"/>
      <c r="B83" s="352">
        <v>75500</v>
      </c>
      <c r="C83" s="53" t="s">
        <v>512</v>
      </c>
      <c r="D83" s="78" t="s">
        <v>513</v>
      </c>
      <c r="E83" s="53" t="s">
        <v>358</v>
      </c>
      <c r="F83" s="135" t="s">
        <v>502</v>
      </c>
      <c r="G83" s="55" t="s">
        <v>17</v>
      </c>
      <c r="H83" s="56"/>
      <c r="I83" s="80"/>
      <c r="J83" s="57"/>
      <c r="K83" s="57"/>
      <c r="L83" s="58"/>
      <c r="M83" s="2">
        <v>440</v>
      </c>
    </row>
    <row r="84" spans="2:13" ht="12.75">
      <c r="B84" s="272"/>
      <c r="H84" s="31">
        <v>0</v>
      </c>
      <c r="I84" s="25">
        <v>0</v>
      </c>
      <c r="M84" s="2">
        <v>440</v>
      </c>
    </row>
    <row r="85" spans="1:13" ht="12.75">
      <c r="A85" s="14"/>
      <c r="B85" s="352">
        <v>178000</v>
      </c>
      <c r="C85" s="53" t="s">
        <v>525</v>
      </c>
      <c r="D85" s="78" t="s">
        <v>1318</v>
      </c>
      <c r="E85" s="53" t="s">
        <v>238</v>
      </c>
      <c r="F85" s="135" t="s">
        <v>239</v>
      </c>
      <c r="G85" s="55" t="s">
        <v>84</v>
      </c>
      <c r="H85" s="56">
        <v>-178000</v>
      </c>
      <c r="I85" s="80"/>
      <c r="J85" s="57"/>
      <c r="K85" s="57"/>
      <c r="L85" s="58"/>
      <c r="M85" s="2">
        <v>440</v>
      </c>
    </row>
    <row r="86" spans="2:13" ht="12.75">
      <c r="B86" s="272"/>
      <c r="H86" s="31">
        <v>0</v>
      </c>
      <c r="I86" s="25">
        <v>0</v>
      </c>
      <c r="M86" s="2">
        <v>440</v>
      </c>
    </row>
    <row r="87" spans="1:13" ht="12.75">
      <c r="A87" s="14"/>
      <c r="B87" s="356">
        <v>138000</v>
      </c>
      <c r="C87" s="53" t="s">
        <v>1317</v>
      </c>
      <c r="D87" s="78" t="s">
        <v>1316</v>
      </c>
      <c r="E87" s="53" t="s">
        <v>238</v>
      </c>
      <c r="F87" s="135" t="s">
        <v>239</v>
      </c>
      <c r="G87" s="55" t="s">
        <v>84</v>
      </c>
      <c r="H87" s="56">
        <v>-138000</v>
      </c>
      <c r="I87" s="57">
        <v>313.6363636363636</v>
      </c>
      <c r="J87" s="57"/>
      <c r="K87" s="57"/>
      <c r="L87" s="58"/>
      <c r="M87" s="2">
        <v>440</v>
      </c>
    </row>
    <row r="88" spans="2:13" ht="12.75">
      <c r="B88" s="255"/>
      <c r="H88" s="6">
        <v>0</v>
      </c>
      <c r="I88" s="25">
        <v>0</v>
      </c>
      <c r="M88" s="2">
        <v>440</v>
      </c>
    </row>
    <row r="89" spans="1:13" ht="12.75">
      <c r="A89" s="14"/>
      <c r="B89" s="356">
        <v>75200</v>
      </c>
      <c r="C89" s="53" t="s">
        <v>543</v>
      </c>
      <c r="D89" s="78" t="s">
        <v>544</v>
      </c>
      <c r="E89" s="53" t="s">
        <v>67</v>
      </c>
      <c r="F89" s="135" t="s">
        <v>545</v>
      </c>
      <c r="G89" s="55" t="s">
        <v>1250</v>
      </c>
      <c r="H89" s="56"/>
      <c r="I89" s="80"/>
      <c r="J89" s="57"/>
      <c r="K89" s="57"/>
      <c r="L89" s="58"/>
      <c r="M89" s="2">
        <v>440</v>
      </c>
    </row>
    <row r="90" spans="2:13" ht="12.75">
      <c r="B90" s="255"/>
      <c r="H90" s="31">
        <v>0</v>
      </c>
      <c r="I90" s="25">
        <v>0</v>
      </c>
      <c r="M90" s="2">
        <v>440</v>
      </c>
    </row>
    <row r="91" spans="1:13" ht="12.75">
      <c r="A91" s="14"/>
      <c r="B91" s="356">
        <v>152838</v>
      </c>
      <c r="C91" s="53" t="s">
        <v>1284</v>
      </c>
      <c r="D91" s="327">
        <v>39480</v>
      </c>
      <c r="E91" s="53" t="s">
        <v>995</v>
      </c>
      <c r="F91" s="135"/>
      <c r="G91" s="55" t="s">
        <v>1290</v>
      </c>
      <c r="H91" s="56"/>
      <c r="I91" s="57">
        <v>347.3590909090909</v>
      </c>
      <c r="J91" s="57"/>
      <c r="K91" s="57"/>
      <c r="L91" s="58"/>
      <c r="M91" s="2">
        <v>440</v>
      </c>
    </row>
    <row r="92" spans="2:13" ht="12.75">
      <c r="B92" s="255"/>
      <c r="H92" s="6">
        <v>0</v>
      </c>
      <c r="I92" s="25">
        <v>0</v>
      </c>
      <c r="M92" s="2">
        <v>440</v>
      </c>
    </row>
    <row r="93" spans="1:13" ht="12.75">
      <c r="A93" s="14"/>
      <c r="B93" s="61">
        <v>490000</v>
      </c>
      <c r="C93" s="14" t="s">
        <v>1172</v>
      </c>
      <c r="D93" s="14"/>
      <c r="E93" s="14"/>
      <c r="F93" s="74"/>
      <c r="G93" s="21"/>
      <c r="H93" s="56">
        <v>0</v>
      </c>
      <c r="I93" s="57">
        <v>1113.6363636363637</v>
      </c>
      <c r="J93" s="58"/>
      <c r="K93" s="58"/>
      <c r="L93" s="58"/>
      <c r="M93" s="2">
        <v>440</v>
      </c>
    </row>
    <row r="94" spans="2:13" ht="12.75">
      <c r="B94" s="63"/>
      <c r="H94" s="6">
        <v>0</v>
      </c>
      <c r="I94" s="25">
        <v>0</v>
      </c>
      <c r="M94" s="2">
        <v>440</v>
      </c>
    </row>
    <row r="95" spans="2:13" ht="12.75">
      <c r="B95" s="63"/>
      <c r="H95" s="6">
        <v>0</v>
      </c>
      <c r="I95" s="25">
        <v>0</v>
      </c>
      <c r="M95" s="2">
        <v>440</v>
      </c>
    </row>
    <row r="96" spans="2:13" ht="12.75">
      <c r="B96" s="63"/>
      <c r="H96" s="6">
        <v>0</v>
      </c>
      <c r="I96" s="25">
        <v>0</v>
      </c>
      <c r="M96" s="2">
        <v>440</v>
      </c>
    </row>
    <row r="97" spans="1:13" s="58" customFormat="1" ht="12.75">
      <c r="A97" s="1"/>
      <c r="B97" s="63"/>
      <c r="C97" s="1"/>
      <c r="D97" s="1"/>
      <c r="E97" s="1"/>
      <c r="F97" s="59"/>
      <c r="G97" s="30"/>
      <c r="H97" s="6">
        <v>0</v>
      </c>
      <c r="I97" s="25">
        <v>0</v>
      </c>
      <c r="J97"/>
      <c r="K97"/>
      <c r="L97"/>
      <c r="M97" s="2">
        <v>440</v>
      </c>
    </row>
    <row r="98" spans="1:13" ht="13.5" thickBot="1">
      <c r="A98" s="44"/>
      <c r="B98" s="45">
        <v>410000</v>
      </c>
      <c r="C98" s="44"/>
      <c r="D98" s="46" t="s">
        <v>1173</v>
      </c>
      <c r="E98" s="47"/>
      <c r="F98" s="48"/>
      <c r="G98" s="49"/>
      <c r="H98" s="86">
        <v>-410000</v>
      </c>
      <c r="I98" s="106">
        <v>931.8181818181819</v>
      </c>
      <c r="J98" s="52"/>
      <c r="K98" s="52"/>
      <c r="L98" s="52"/>
      <c r="M98" s="2">
        <v>440</v>
      </c>
    </row>
    <row r="99" spans="2:13" ht="12.75">
      <c r="B99" s="63"/>
      <c r="H99" s="6">
        <v>0</v>
      </c>
      <c r="I99" s="25">
        <v>0</v>
      </c>
      <c r="M99" s="2">
        <v>440</v>
      </c>
    </row>
    <row r="100" spans="2:13" ht="12.75">
      <c r="B100" s="63"/>
      <c r="H100" s="6">
        <v>0</v>
      </c>
      <c r="I100" s="25">
        <v>0</v>
      </c>
      <c r="M100" s="2">
        <v>440</v>
      </c>
    </row>
    <row r="101" spans="1:13" ht="12.75">
      <c r="A101" s="14"/>
      <c r="B101" s="352">
        <v>410000</v>
      </c>
      <c r="C101" s="14" t="s">
        <v>1175</v>
      </c>
      <c r="D101" s="14"/>
      <c r="E101" s="14"/>
      <c r="F101" s="74"/>
      <c r="G101" s="21"/>
      <c r="H101" s="56">
        <v>0</v>
      </c>
      <c r="I101" s="57">
        <v>931.8181818181819</v>
      </c>
      <c r="J101" s="58"/>
      <c r="K101" s="58"/>
      <c r="L101" s="58"/>
      <c r="M101" s="2">
        <v>440</v>
      </c>
    </row>
    <row r="102" spans="2:13" ht="12.75">
      <c r="B102" s="63"/>
      <c r="H102" s="6">
        <v>0</v>
      </c>
      <c r="I102" s="25">
        <v>0</v>
      </c>
      <c r="M102" s="2">
        <v>440</v>
      </c>
    </row>
    <row r="103" spans="2:13" ht="12.75">
      <c r="B103" s="63"/>
      <c r="H103" s="6">
        <v>0</v>
      </c>
      <c r="I103" s="25">
        <v>0</v>
      </c>
      <c r="M103" s="2">
        <v>440</v>
      </c>
    </row>
    <row r="104" spans="2:13" ht="12.75">
      <c r="B104" s="63"/>
      <c r="H104" s="6">
        <v>0</v>
      </c>
      <c r="I104" s="25">
        <v>0</v>
      </c>
      <c r="M104" s="2">
        <v>440</v>
      </c>
    </row>
    <row r="105" spans="2:13" ht="12.75">
      <c r="B105" s="63"/>
      <c r="H105" s="6">
        <v>0</v>
      </c>
      <c r="I105" s="25">
        <v>0</v>
      </c>
      <c r="M105" s="2">
        <v>440</v>
      </c>
    </row>
    <row r="106" spans="1:13" ht="13.5" thickBot="1">
      <c r="A106" s="44"/>
      <c r="B106" s="84">
        <v>2397225</v>
      </c>
      <c r="C106" s="47"/>
      <c r="D106" s="46" t="s">
        <v>569</v>
      </c>
      <c r="E106" s="44"/>
      <c r="F106" s="85"/>
      <c r="G106" s="49"/>
      <c r="H106" s="86">
        <v>-2397225</v>
      </c>
      <c r="I106" s="51">
        <v>5448.238636363636</v>
      </c>
      <c r="J106" s="52"/>
      <c r="K106" s="52"/>
      <c r="L106" s="52"/>
      <c r="M106" s="2">
        <v>440</v>
      </c>
    </row>
    <row r="107" spans="2:13" ht="12.75">
      <c r="B107" s="34"/>
      <c r="D107" s="15"/>
      <c r="G107" s="33"/>
      <c r="H107" s="6">
        <v>0</v>
      </c>
      <c r="I107" s="25">
        <v>0</v>
      </c>
      <c r="M107" s="2">
        <v>440</v>
      </c>
    </row>
    <row r="108" spans="2:13" ht="12.75">
      <c r="B108" s="34"/>
      <c r="C108" s="35"/>
      <c r="D108" s="15"/>
      <c r="E108" s="35"/>
      <c r="G108" s="33"/>
      <c r="H108" s="6">
        <v>0</v>
      </c>
      <c r="I108" s="25">
        <v>0</v>
      </c>
      <c r="M108" s="2">
        <v>440</v>
      </c>
    </row>
    <row r="109" spans="1:13" ht="12.75">
      <c r="A109" s="144"/>
      <c r="B109" s="349">
        <v>473400</v>
      </c>
      <c r="C109" s="144" t="s">
        <v>0</v>
      </c>
      <c r="D109" s="144"/>
      <c r="E109" s="144"/>
      <c r="F109" s="146"/>
      <c r="G109" s="147"/>
      <c r="H109" s="145">
        <v>0</v>
      </c>
      <c r="I109" s="148">
        <v>1075.909090909091</v>
      </c>
      <c r="J109" s="149"/>
      <c r="K109" s="149"/>
      <c r="L109" s="149"/>
      <c r="M109" s="2">
        <v>440</v>
      </c>
    </row>
    <row r="110" spans="2:13" ht="12.75">
      <c r="B110" s="293"/>
      <c r="H110" s="6">
        <v>0</v>
      </c>
      <c r="I110" s="25">
        <v>0</v>
      </c>
      <c r="M110" s="2">
        <v>440</v>
      </c>
    </row>
    <row r="111" spans="1:13" ht="12.75">
      <c r="A111" s="14"/>
      <c r="B111" s="294">
        <v>1800</v>
      </c>
      <c r="C111" s="14" t="s">
        <v>1</v>
      </c>
      <c r="D111" s="14"/>
      <c r="E111" s="14"/>
      <c r="F111" s="81"/>
      <c r="G111" s="21"/>
      <c r="H111" s="56">
        <v>0</v>
      </c>
      <c r="I111" s="57">
        <v>4.090909090909091</v>
      </c>
      <c r="J111" s="58"/>
      <c r="K111" s="58"/>
      <c r="L111" s="58"/>
      <c r="M111" s="2">
        <v>440</v>
      </c>
    </row>
    <row r="112" spans="2:13" ht="12.75">
      <c r="B112" s="224"/>
      <c r="C112" s="15"/>
      <c r="D112" s="15"/>
      <c r="E112" s="15"/>
      <c r="F112" s="76"/>
      <c r="G112" s="32"/>
      <c r="H112" s="6">
        <v>0</v>
      </c>
      <c r="I112" s="25">
        <v>0</v>
      </c>
      <c r="M112" s="2">
        <v>440</v>
      </c>
    </row>
    <row r="113" spans="1:13" ht="12.75">
      <c r="A113" s="14"/>
      <c r="B113" s="294">
        <v>5375</v>
      </c>
      <c r="C113" s="14" t="s">
        <v>714</v>
      </c>
      <c r="D113" s="14"/>
      <c r="E113" s="14"/>
      <c r="F113" s="81"/>
      <c r="G113" s="21"/>
      <c r="H113" s="56">
        <v>0</v>
      </c>
      <c r="I113" s="57">
        <v>12.215909090909092</v>
      </c>
      <c r="J113" s="58"/>
      <c r="K113" s="58"/>
      <c r="L113" s="58"/>
      <c r="M113" s="2">
        <v>440</v>
      </c>
    </row>
    <row r="114" spans="2:13" ht="12.75">
      <c r="B114" s="293"/>
      <c r="H114" s="6">
        <v>0</v>
      </c>
      <c r="I114" s="25">
        <v>0</v>
      </c>
      <c r="M114" s="2">
        <v>440</v>
      </c>
    </row>
    <row r="115" spans="1:13" ht="12.75">
      <c r="A115" s="14"/>
      <c r="B115" s="294">
        <v>93900</v>
      </c>
      <c r="C115" s="14" t="s">
        <v>33</v>
      </c>
      <c r="D115" s="14"/>
      <c r="E115" s="14"/>
      <c r="F115" s="81"/>
      <c r="G115" s="21"/>
      <c r="H115" s="56">
        <v>0</v>
      </c>
      <c r="I115" s="57">
        <v>213.4090909090909</v>
      </c>
      <c r="J115" s="58"/>
      <c r="K115" s="58"/>
      <c r="L115" s="58"/>
      <c r="M115" s="2">
        <v>440</v>
      </c>
    </row>
    <row r="116" spans="2:13" ht="12.75">
      <c r="B116" s="293"/>
      <c r="H116" s="6">
        <v>0</v>
      </c>
      <c r="I116" s="25">
        <v>0</v>
      </c>
      <c r="M116" s="2">
        <v>440</v>
      </c>
    </row>
    <row r="117" spans="1:13" ht="12.75">
      <c r="A117" s="14"/>
      <c r="B117" s="294">
        <v>127650</v>
      </c>
      <c r="C117" s="14" t="s">
        <v>767</v>
      </c>
      <c r="D117" s="14"/>
      <c r="E117" s="14"/>
      <c r="F117" s="81"/>
      <c r="G117" s="21"/>
      <c r="H117" s="56">
        <v>0</v>
      </c>
      <c r="I117" s="57">
        <v>290.1136363636364</v>
      </c>
      <c r="J117" s="58"/>
      <c r="K117" s="58"/>
      <c r="L117" s="58"/>
      <c r="M117" s="2">
        <v>440</v>
      </c>
    </row>
    <row r="118" spans="2:13" ht="12.75">
      <c r="B118" s="293"/>
      <c r="H118" s="6">
        <v>0</v>
      </c>
      <c r="I118" s="25">
        <v>0</v>
      </c>
      <c r="M118" s="2">
        <v>440</v>
      </c>
    </row>
    <row r="119" spans="1:13" ht="12.75">
      <c r="A119" s="14"/>
      <c r="B119" s="294">
        <v>100000</v>
      </c>
      <c r="C119" s="14" t="s">
        <v>243</v>
      </c>
      <c r="D119" s="14"/>
      <c r="E119" s="14"/>
      <c r="F119" s="81"/>
      <c r="G119" s="21"/>
      <c r="H119" s="56">
        <v>0</v>
      </c>
      <c r="I119" s="57">
        <v>227.27272727272728</v>
      </c>
      <c r="J119" s="58"/>
      <c r="K119" s="58"/>
      <c r="L119" s="58"/>
      <c r="M119" s="2">
        <v>440</v>
      </c>
    </row>
    <row r="120" spans="1:13" s="18" customFormat="1" ht="12.75">
      <c r="A120" s="1"/>
      <c r="B120" s="293"/>
      <c r="C120" s="1"/>
      <c r="D120" s="1"/>
      <c r="E120" s="1"/>
      <c r="F120" s="59"/>
      <c r="G120" s="30"/>
      <c r="H120" s="6">
        <v>0</v>
      </c>
      <c r="I120" s="25">
        <v>0</v>
      </c>
      <c r="J120"/>
      <c r="K120"/>
      <c r="L120"/>
      <c r="M120" s="2">
        <v>440</v>
      </c>
    </row>
    <row r="121" spans="1:13" ht="12.75">
      <c r="A121" s="14"/>
      <c r="B121" s="294">
        <v>68800</v>
      </c>
      <c r="C121" s="14" t="s">
        <v>784</v>
      </c>
      <c r="D121" s="14"/>
      <c r="E121" s="14"/>
      <c r="F121" s="81"/>
      <c r="G121" s="21"/>
      <c r="H121" s="56">
        <v>0</v>
      </c>
      <c r="I121" s="57">
        <v>156.36363636363637</v>
      </c>
      <c r="J121" s="58"/>
      <c r="K121" s="58"/>
      <c r="L121" s="58"/>
      <c r="M121" s="2">
        <v>440</v>
      </c>
    </row>
    <row r="122" spans="2:13" ht="12.75">
      <c r="B122" s="293"/>
      <c r="H122" s="6">
        <v>0</v>
      </c>
      <c r="I122" s="25">
        <v>0</v>
      </c>
      <c r="M122" s="2">
        <v>440</v>
      </c>
    </row>
    <row r="123" spans="1:13" ht="12.75">
      <c r="A123" s="14"/>
      <c r="B123" s="294">
        <v>9800</v>
      </c>
      <c r="C123" s="14" t="s">
        <v>785</v>
      </c>
      <c r="D123" s="14"/>
      <c r="E123" s="14"/>
      <c r="F123" s="81"/>
      <c r="G123" s="21"/>
      <c r="H123" s="56">
        <v>0</v>
      </c>
      <c r="I123" s="57">
        <v>22.272727272727273</v>
      </c>
      <c r="J123" s="58"/>
      <c r="K123" s="58"/>
      <c r="L123" s="58"/>
      <c r="M123" s="2">
        <v>440</v>
      </c>
    </row>
    <row r="124" spans="2:13" ht="12.75">
      <c r="B124" s="63"/>
      <c r="H124" s="6">
        <v>0</v>
      </c>
      <c r="I124" s="25">
        <v>0</v>
      </c>
      <c r="M124" s="2">
        <v>440</v>
      </c>
    </row>
    <row r="125" spans="1:13" ht="12.75">
      <c r="A125" s="14"/>
      <c r="B125" s="294">
        <v>30000</v>
      </c>
      <c r="C125" s="14" t="s">
        <v>800</v>
      </c>
      <c r="D125" s="14"/>
      <c r="E125" s="14"/>
      <c r="F125" s="81"/>
      <c r="G125" s="21"/>
      <c r="H125" s="56">
        <v>0</v>
      </c>
      <c r="I125" s="57">
        <v>68.18181818181819</v>
      </c>
      <c r="J125" s="58"/>
      <c r="K125" s="58"/>
      <c r="L125" s="58"/>
      <c r="M125" s="2">
        <v>440</v>
      </c>
    </row>
    <row r="126" spans="2:13" ht="12.75">
      <c r="B126" s="63"/>
      <c r="H126" s="6">
        <v>0</v>
      </c>
      <c r="I126" s="25">
        <v>0</v>
      </c>
      <c r="M126" s="2">
        <v>440</v>
      </c>
    </row>
    <row r="127" spans="1:13" ht="12.75">
      <c r="A127" s="144"/>
      <c r="B127" s="61">
        <v>835000</v>
      </c>
      <c r="C127" s="14" t="s">
        <v>809</v>
      </c>
      <c r="D127" s="14"/>
      <c r="E127" s="14"/>
      <c r="F127" s="81"/>
      <c r="G127" s="21"/>
      <c r="H127" s="56">
        <v>0</v>
      </c>
      <c r="I127" s="57">
        <v>1897.7272727272727</v>
      </c>
      <c r="J127" s="58"/>
      <c r="K127" s="58"/>
      <c r="L127" s="58"/>
      <c r="M127" s="2">
        <v>440</v>
      </c>
    </row>
    <row r="128" spans="1:13" ht="12.75">
      <c r="A128" s="87"/>
      <c r="B128" s="63"/>
      <c r="H128" s="6">
        <v>0</v>
      </c>
      <c r="I128" s="25">
        <v>0</v>
      </c>
      <c r="M128" s="2">
        <v>440</v>
      </c>
    </row>
    <row r="129" spans="1:13" ht="12.75">
      <c r="A129" s="14"/>
      <c r="B129" s="294">
        <v>1500</v>
      </c>
      <c r="C129" s="14" t="s">
        <v>812</v>
      </c>
      <c r="D129" s="14"/>
      <c r="E129" s="14"/>
      <c r="F129" s="81"/>
      <c r="G129" s="21"/>
      <c r="H129" s="56">
        <v>0</v>
      </c>
      <c r="I129" s="57">
        <v>3.409090909090909</v>
      </c>
      <c r="J129" s="58"/>
      <c r="K129" s="58"/>
      <c r="L129" s="58"/>
      <c r="M129" s="2">
        <v>440</v>
      </c>
    </row>
    <row r="130" spans="2:13" ht="12.75">
      <c r="B130" s="63"/>
      <c r="H130" s="6">
        <v>0</v>
      </c>
      <c r="I130" s="25">
        <v>0</v>
      </c>
      <c r="M130" s="2">
        <v>440</v>
      </c>
    </row>
    <row r="131" spans="1:13" ht="12.75">
      <c r="A131" s="14"/>
      <c r="B131" s="61">
        <v>650000</v>
      </c>
      <c r="C131" s="14" t="s">
        <v>1172</v>
      </c>
      <c r="D131" s="14"/>
      <c r="E131" s="14"/>
      <c r="F131" s="74"/>
      <c r="G131" s="21"/>
      <c r="H131" s="56">
        <v>0</v>
      </c>
      <c r="I131" s="57">
        <v>1477.2727272727273</v>
      </c>
      <c r="J131" s="58"/>
      <c r="K131" s="58"/>
      <c r="L131" s="58"/>
      <c r="M131" s="2">
        <v>440</v>
      </c>
    </row>
    <row r="132" spans="2:13" ht="12.75">
      <c r="B132" s="63"/>
      <c r="H132" s="6">
        <v>0</v>
      </c>
      <c r="I132" s="25">
        <v>0</v>
      </c>
      <c r="M132" s="2">
        <v>440</v>
      </c>
    </row>
    <row r="133" spans="2:13" ht="12.75">
      <c r="B133" s="63"/>
      <c r="H133" s="6">
        <v>0</v>
      </c>
      <c r="I133" s="25">
        <v>0</v>
      </c>
      <c r="M133" s="2">
        <v>440</v>
      </c>
    </row>
    <row r="134" spans="2:13" ht="12.75">
      <c r="B134" s="63"/>
      <c r="H134" s="6">
        <v>0</v>
      </c>
      <c r="I134" s="25">
        <v>0</v>
      </c>
      <c r="M134" s="2">
        <v>440</v>
      </c>
    </row>
    <row r="135" spans="2:13" ht="12.75">
      <c r="B135" s="63"/>
      <c r="H135" s="6">
        <v>0</v>
      </c>
      <c r="I135" s="25">
        <v>0</v>
      </c>
      <c r="M135" s="2">
        <v>440</v>
      </c>
    </row>
    <row r="136" spans="1:13" ht="13.5" thickBot="1">
      <c r="A136" s="44"/>
      <c r="B136" s="84">
        <v>1407845</v>
      </c>
      <c r="C136" s="47"/>
      <c r="D136" s="46" t="s">
        <v>815</v>
      </c>
      <c r="E136" s="44"/>
      <c r="F136" s="85"/>
      <c r="G136" s="49"/>
      <c r="H136" s="88">
        <v>0</v>
      </c>
      <c r="I136" s="89">
        <v>3199.6477272727275</v>
      </c>
      <c r="J136" s="52"/>
      <c r="K136" s="52"/>
      <c r="L136" s="52"/>
      <c r="M136" s="2">
        <v>440</v>
      </c>
    </row>
    <row r="137" spans="2:13" ht="12.75">
      <c r="B137" s="63"/>
      <c r="H137" s="6">
        <v>0</v>
      </c>
      <c r="I137" s="25">
        <v>0</v>
      </c>
      <c r="M137" s="2">
        <v>440</v>
      </c>
    </row>
    <row r="138" spans="2:13" ht="12.75">
      <c r="B138" s="63"/>
      <c r="H138" s="6">
        <v>0</v>
      </c>
      <c r="I138" s="25">
        <v>0</v>
      </c>
      <c r="M138" s="2">
        <v>440</v>
      </c>
    </row>
    <row r="139" spans="1:13" ht="12.75">
      <c r="A139" s="144"/>
      <c r="B139" s="339">
        <v>221000</v>
      </c>
      <c r="C139" s="150" t="s">
        <v>0</v>
      </c>
      <c r="D139" s="144"/>
      <c r="E139" s="144"/>
      <c r="F139" s="146"/>
      <c r="G139" s="147"/>
      <c r="H139" s="145">
        <v>0</v>
      </c>
      <c r="I139" s="148">
        <v>502.27272727272725</v>
      </c>
      <c r="J139" s="149"/>
      <c r="K139" s="149"/>
      <c r="L139" s="149"/>
      <c r="M139" s="2">
        <v>440</v>
      </c>
    </row>
    <row r="140" spans="2:13" ht="12.75">
      <c r="B140" s="337"/>
      <c r="H140" s="6">
        <v>0</v>
      </c>
      <c r="I140" s="25">
        <v>0</v>
      </c>
      <c r="M140" s="2">
        <v>440</v>
      </c>
    </row>
    <row r="141" spans="1:13" ht="12.75">
      <c r="A141" s="14"/>
      <c r="B141" s="217">
        <v>1300</v>
      </c>
      <c r="C141" s="14" t="s">
        <v>1</v>
      </c>
      <c r="D141" s="14"/>
      <c r="E141" s="14"/>
      <c r="F141" s="81"/>
      <c r="G141" s="21"/>
      <c r="H141" s="56">
        <v>0</v>
      </c>
      <c r="I141" s="57">
        <v>2.9545454545454546</v>
      </c>
      <c r="J141" s="58"/>
      <c r="K141" s="58"/>
      <c r="L141" s="58"/>
      <c r="M141" s="2">
        <v>440</v>
      </c>
    </row>
    <row r="142" spans="2:14" ht="12.75">
      <c r="B142" s="337"/>
      <c r="D142" s="15"/>
      <c r="H142" s="6">
        <v>0</v>
      </c>
      <c r="I142" s="25">
        <v>0</v>
      </c>
      <c r="M142" s="2">
        <v>440</v>
      </c>
      <c r="N142" s="41">
        <v>500</v>
      </c>
    </row>
    <row r="143" spans="1:13" ht="12.75">
      <c r="A143" s="14"/>
      <c r="B143" s="217">
        <v>35000</v>
      </c>
      <c r="C143" s="14" t="s">
        <v>33</v>
      </c>
      <c r="D143" s="14"/>
      <c r="E143" s="14"/>
      <c r="F143" s="81"/>
      <c r="G143" s="21"/>
      <c r="H143" s="56">
        <v>0</v>
      </c>
      <c r="I143" s="57">
        <v>79.54545454545455</v>
      </c>
      <c r="J143" s="58"/>
      <c r="K143" s="58"/>
      <c r="L143" s="58"/>
      <c r="M143" s="2">
        <v>440</v>
      </c>
    </row>
    <row r="144" spans="2:13" ht="12.75">
      <c r="B144" s="337"/>
      <c r="H144" s="6">
        <v>0</v>
      </c>
      <c r="I144" s="25">
        <v>0</v>
      </c>
      <c r="M144" s="2">
        <v>440</v>
      </c>
    </row>
    <row r="145" spans="1:13" ht="12.75">
      <c r="A145" s="14"/>
      <c r="B145" s="217">
        <v>102000</v>
      </c>
      <c r="C145" s="14"/>
      <c r="D145" s="14"/>
      <c r="E145" s="14" t="s">
        <v>767</v>
      </c>
      <c r="F145" s="81"/>
      <c r="G145" s="21"/>
      <c r="H145" s="56">
        <v>0</v>
      </c>
      <c r="I145" s="57">
        <v>231.8181818181818</v>
      </c>
      <c r="J145" s="58"/>
      <c r="K145" s="58"/>
      <c r="L145" s="58"/>
      <c r="M145" s="2">
        <v>440</v>
      </c>
    </row>
    <row r="146" spans="2:13" ht="12.75">
      <c r="B146" s="337"/>
      <c r="H146" s="6">
        <v>0</v>
      </c>
      <c r="I146" s="25">
        <v>0</v>
      </c>
      <c r="M146" s="2">
        <v>440</v>
      </c>
    </row>
    <row r="147" spans="1:13" ht="12.75">
      <c r="A147" s="14"/>
      <c r="B147" s="217">
        <v>5000</v>
      </c>
      <c r="C147" s="14" t="s">
        <v>243</v>
      </c>
      <c r="D147" s="14" t="s">
        <v>1307</v>
      </c>
      <c r="E147" s="14"/>
      <c r="F147" s="81"/>
      <c r="G147" s="21"/>
      <c r="H147" s="56">
        <v>0</v>
      </c>
      <c r="I147" s="57">
        <v>11.363636363636363</v>
      </c>
      <c r="J147" s="58"/>
      <c r="K147" s="58"/>
      <c r="L147" s="58"/>
      <c r="M147" s="2">
        <v>440</v>
      </c>
    </row>
    <row r="148" spans="2:13" ht="12.75">
      <c r="B148" s="337"/>
      <c r="H148" s="6">
        <v>0</v>
      </c>
      <c r="I148" s="25">
        <v>0</v>
      </c>
      <c r="M148" s="2">
        <v>440</v>
      </c>
    </row>
    <row r="149" spans="1:13" ht="12.75">
      <c r="A149" s="14"/>
      <c r="B149" s="217">
        <v>10000</v>
      </c>
      <c r="C149" s="14" t="s">
        <v>784</v>
      </c>
      <c r="D149" s="14" t="s">
        <v>1307</v>
      </c>
      <c r="E149" s="14"/>
      <c r="F149" s="81"/>
      <c r="G149" s="21"/>
      <c r="H149" s="56">
        <v>0</v>
      </c>
      <c r="I149" s="57">
        <v>22.727272727272727</v>
      </c>
      <c r="J149" s="58"/>
      <c r="K149" s="58"/>
      <c r="L149" s="58"/>
      <c r="M149" s="2">
        <v>440</v>
      </c>
    </row>
    <row r="150" spans="2:13" ht="12.75">
      <c r="B150" s="337"/>
      <c r="H150" s="6">
        <v>0</v>
      </c>
      <c r="I150" s="25">
        <v>0</v>
      </c>
      <c r="M150" s="2">
        <v>440</v>
      </c>
    </row>
    <row r="151" spans="2:13" ht="12.75">
      <c r="B151" s="337"/>
      <c r="H151" s="6">
        <v>0</v>
      </c>
      <c r="I151" s="25">
        <v>1</v>
      </c>
      <c r="M151" s="43">
        <v>440</v>
      </c>
    </row>
    <row r="152" spans="1:13" s="58" customFormat="1" ht="12.75">
      <c r="A152" s="1"/>
      <c r="B152" s="337"/>
      <c r="C152" s="1"/>
      <c r="D152" s="1"/>
      <c r="E152" s="1"/>
      <c r="F152" s="59"/>
      <c r="G152" s="30"/>
      <c r="H152" s="6">
        <v>0</v>
      </c>
      <c r="I152" s="25">
        <v>2</v>
      </c>
      <c r="J152"/>
      <c r="K152"/>
      <c r="L152"/>
      <c r="M152" s="2">
        <v>440</v>
      </c>
    </row>
    <row r="153" spans="1:13" ht="12.75">
      <c r="A153" s="14"/>
      <c r="B153" s="341">
        <v>335000</v>
      </c>
      <c r="C153" s="90" t="s">
        <v>928</v>
      </c>
      <c r="D153" s="14"/>
      <c r="E153" s="14"/>
      <c r="F153" s="81"/>
      <c r="G153" s="21"/>
      <c r="H153" s="56">
        <v>-335000</v>
      </c>
      <c r="I153" s="57">
        <v>761.3636363636364</v>
      </c>
      <c r="J153" s="58"/>
      <c r="K153" s="58"/>
      <c r="L153" s="58"/>
      <c r="M153" s="2">
        <v>440</v>
      </c>
    </row>
    <row r="154" spans="2:13" ht="12.75">
      <c r="B154" s="338"/>
      <c r="H154" s="6">
        <v>0</v>
      </c>
      <c r="I154" s="25">
        <v>0</v>
      </c>
      <c r="M154" s="2">
        <v>440</v>
      </c>
    </row>
    <row r="155" spans="1:13" ht="12.75">
      <c r="A155" s="14"/>
      <c r="B155" s="217">
        <v>5000</v>
      </c>
      <c r="C155" s="14"/>
      <c r="D155" s="14"/>
      <c r="E155" s="14" t="s">
        <v>1304</v>
      </c>
      <c r="F155" s="81"/>
      <c r="G155" s="21"/>
      <c r="H155" s="56">
        <v>0</v>
      </c>
      <c r="I155" s="57">
        <v>11.363636363636363</v>
      </c>
      <c r="J155" s="58"/>
      <c r="K155" s="58"/>
      <c r="L155" s="58"/>
      <c r="M155" s="2">
        <v>440</v>
      </c>
    </row>
    <row r="156" spans="2:13" ht="12.75">
      <c r="B156" s="337"/>
      <c r="H156" s="6">
        <v>0</v>
      </c>
      <c r="I156" s="25">
        <v>0</v>
      </c>
      <c r="M156" s="2">
        <v>440</v>
      </c>
    </row>
    <row r="157" spans="1:13" ht="12.75">
      <c r="A157" s="14"/>
      <c r="B157" s="217">
        <v>75000</v>
      </c>
      <c r="C157" s="14"/>
      <c r="D157" s="14"/>
      <c r="E157" s="96" t="s">
        <v>1310</v>
      </c>
      <c r="F157" s="81"/>
      <c r="G157" s="21"/>
      <c r="H157" s="56"/>
      <c r="I157" s="57">
        <v>170.45454545454547</v>
      </c>
      <c r="J157" s="58"/>
      <c r="K157" s="58"/>
      <c r="L157" s="58"/>
      <c r="M157" s="2">
        <v>440</v>
      </c>
    </row>
    <row r="158" spans="2:13" ht="12.75">
      <c r="B158" s="337"/>
      <c r="H158" s="6">
        <v>0</v>
      </c>
      <c r="I158" s="25">
        <v>0</v>
      </c>
      <c r="M158" s="2">
        <v>440</v>
      </c>
    </row>
    <row r="159" spans="1:13" ht="12.75">
      <c r="A159" s="14"/>
      <c r="B159" s="217">
        <v>10000</v>
      </c>
      <c r="C159" s="14"/>
      <c r="D159" s="14"/>
      <c r="E159" s="96" t="s">
        <v>1303</v>
      </c>
      <c r="F159" s="81"/>
      <c r="G159" s="21"/>
      <c r="H159" s="56"/>
      <c r="I159" s="57">
        <v>22.727272727272727</v>
      </c>
      <c r="J159" s="58"/>
      <c r="K159" s="58"/>
      <c r="L159" s="58"/>
      <c r="M159" s="2">
        <v>440</v>
      </c>
    </row>
    <row r="160" spans="2:13" ht="12.75">
      <c r="B160" s="337"/>
      <c r="H160" s="6">
        <v>0</v>
      </c>
      <c r="I160" s="25">
        <v>0</v>
      </c>
      <c r="M160" s="2">
        <v>440</v>
      </c>
    </row>
    <row r="161" spans="1:13" ht="12.75">
      <c r="A161" s="14"/>
      <c r="B161" s="217">
        <v>90000</v>
      </c>
      <c r="C161" s="14"/>
      <c r="D161" s="14"/>
      <c r="E161" s="96" t="s">
        <v>1308</v>
      </c>
      <c r="F161" s="81"/>
      <c r="G161" s="21"/>
      <c r="H161" s="56"/>
      <c r="I161" s="57">
        <v>204.54545454545453</v>
      </c>
      <c r="J161" s="58"/>
      <c r="K161" s="58"/>
      <c r="L161" s="58"/>
      <c r="M161" s="2">
        <v>440</v>
      </c>
    </row>
    <row r="162" spans="2:13" ht="12.75">
      <c r="B162" s="337"/>
      <c r="H162" s="6">
        <v>0</v>
      </c>
      <c r="I162" s="25">
        <v>0</v>
      </c>
      <c r="M162" s="2">
        <v>440</v>
      </c>
    </row>
    <row r="163" spans="1:13" ht="12.75">
      <c r="A163" s="14"/>
      <c r="B163" s="217">
        <v>40000</v>
      </c>
      <c r="C163" s="14"/>
      <c r="D163" s="14"/>
      <c r="E163" s="96" t="s">
        <v>1302</v>
      </c>
      <c r="F163" s="81"/>
      <c r="G163" s="21"/>
      <c r="H163" s="56"/>
      <c r="I163" s="57">
        <v>90.9090909090909</v>
      </c>
      <c r="J163" s="58"/>
      <c r="K163" s="58"/>
      <c r="L163" s="58"/>
      <c r="M163" s="2">
        <v>440</v>
      </c>
    </row>
    <row r="164" spans="2:13" ht="12.75">
      <c r="B164" s="337"/>
      <c r="H164" s="6">
        <v>0</v>
      </c>
      <c r="I164" s="25">
        <v>0</v>
      </c>
      <c r="M164" s="2">
        <v>440</v>
      </c>
    </row>
    <row r="165" spans="1:13" ht="12.75">
      <c r="A165" s="14"/>
      <c r="B165" s="217">
        <v>40000</v>
      </c>
      <c r="C165" s="14"/>
      <c r="D165" s="14"/>
      <c r="E165" s="96" t="s">
        <v>1301</v>
      </c>
      <c r="F165" s="81"/>
      <c r="G165" s="21"/>
      <c r="H165" s="56"/>
      <c r="I165" s="57">
        <v>90.9090909090909</v>
      </c>
      <c r="J165" s="58"/>
      <c r="K165" s="58"/>
      <c r="L165" s="58"/>
      <c r="M165" s="2">
        <v>440</v>
      </c>
    </row>
    <row r="166" spans="2:13" ht="12.75">
      <c r="B166" s="337"/>
      <c r="H166" s="6">
        <v>0</v>
      </c>
      <c r="I166" s="25">
        <v>0</v>
      </c>
      <c r="M166" s="2">
        <v>440</v>
      </c>
    </row>
    <row r="167" spans="1:13" ht="12.75">
      <c r="A167" s="14"/>
      <c r="B167" s="217">
        <v>25000</v>
      </c>
      <c r="C167" s="14"/>
      <c r="D167" s="14"/>
      <c r="E167" s="96" t="s">
        <v>1300</v>
      </c>
      <c r="F167" s="81"/>
      <c r="G167" s="21"/>
      <c r="H167" s="56"/>
      <c r="I167" s="57">
        <v>56.81818181818182</v>
      </c>
      <c r="J167" s="58"/>
      <c r="K167" s="58"/>
      <c r="L167" s="58"/>
      <c r="M167" s="2">
        <v>440</v>
      </c>
    </row>
    <row r="168" spans="2:13" ht="12.75">
      <c r="B168" s="337"/>
      <c r="H168" s="6">
        <v>0</v>
      </c>
      <c r="I168" s="25">
        <v>0</v>
      </c>
      <c r="M168" s="2">
        <v>440</v>
      </c>
    </row>
    <row r="169" spans="1:13" ht="12.75">
      <c r="A169" s="14"/>
      <c r="B169" s="217">
        <v>50000</v>
      </c>
      <c r="C169" s="14"/>
      <c r="D169" s="14"/>
      <c r="E169" s="96" t="s">
        <v>1299</v>
      </c>
      <c r="F169" s="81"/>
      <c r="G169" s="21"/>
      <c r="H169" s="56"/>
      <c r="I169" s="57">
        <v>113.63636363636364</v>
      </c>
      <c r="J169" s="58"/>
      <c r="K169" s="58"/>
      <c r="L169" s="58"/>
      <c r="M169" s="2">
        <v>440</v>
      </c>
    </row>
    <row r="170" spans="2:13" ht="12.75">
      <c r="B170" s="337"/>
      <c r="H170" s="6">
        <v>0</v>
      </c>
      <c r="I170" s="25">
        <v>0</v>
      </c>
      <c r="M170" s="2">
        <v>440</v>
      </c>
    </row>
    <row r="171" spans="1:13" s="58" customFormat="1" ht="12.75">
      <c r="A171" s="1"/>
      <c r="B171" s="337"/>
      <c r="C171" s="1"/>
      <c r="D171" s="1"/>
      <c r="E171" s="1"/>
      <c r="F171" s="59"/>
      <c r="G171" s="30"/>
      <c r="H171" s="6">
        <v>0</v>
      </c>
      <c r="I171" s="25">
        <v>0</v>
      </c>
      <c r="J171"/>
      <c r="K171"/>
      <c r="L171"/>
      <c r="M171" s="2">
        <v>440</v>
      </c>
    </row>
    <row r="172" spans="1:13" s="58" customFormat="1" ht="12.75">
      <c r="A172" s="1"/>
      <c r="B172" s="337"/>
      <c r="C172" s="1"/>
      <c r="D172" s="1"/>
      <c r="E172" s="1"/>
      <c r="F172" s="59"/>
      <c r="G172" s="30"/>
      <c r="H172" s="6">
        <v>0</v>
      </c>
      <c r="I172" s="25">
        <v>1</v>
      </c>
      <c r="J172"/>
      <c r="K172"/>
      <c r="L172"/>
      <c r="M172" s="43">
        <v>440</v>
      </c>
    </row>
    <row r="173" spans="1:13" ht="12.75">
      <c r="A173" s="14"/>
      <c r="B173" s="341">
        <v>40000</v>
      </c>
      <c r="C173" s="90" t="s">
        <v>937</v>
      </c>
      <c r="D173" s="14"/>
      <c r="E173" s="14"/>
      <c r="F173" s="81"/>
      <c r="G173" s="21"/>
      <c r="H173" s="56">
        <v>-40000</v>
      </c>
      <c r="I173" s="57">
        <v>90.9090909090909</v>
      </c>
      <c r="J173" s="58"/>
      <c r="K173" s="58"/>
      <c r="L173" s="58"/>
      <c r="M173" s="2">
        <v>440</v>
      </c>
    </row>
    <row r="174" spans="2:13" ht="12.75">
      <c r="B174" s="337"/>
      <c r="H174" s="6">
        <v>0</v>
      </c>
      <c r="I174" s="25">
        <v>0</v>
      </c>
      <c r="M174" s="2">
        <v>440</v>
      </c>
    </row>
    <row r="175" spans="1:13" ht="12.75">
      <c r="A175" s="14"/>
      <c r="B175" s="217">
        <v>35000</v>
      </c>
      <c r="C175" s="14"/>
      <c r="D175" s="14"/>
      <c r="E175" s="96" t="s">
        <v>934</v>
      </c>
      <c r="F175" s="81"/>
      <c r="G175" s="21"/>
      <c r="H175" s="56">
        <v>0</v>
      </c>
      <c r="I175" s="57">
        <v>79.54545454545455</v>
      </c>
      <c r="J175" s="58"/>
      <c r="K175" s="58"/>
      <c r="L175" s="58"/>
      <c r="M175" s="2">
        <v>440</v>
      </c>
    </row>
    <row r="176" spans="2:13" ht="12.75">
      <c r="B176" s="337"/>
      <c r="H176" s="6">
        <v>0</v>
      </c>
      <c r="I176" s="25">
        <v>0</v>
      </c>
      <c r="M176" s="2">
        <v>440</v>
      </c>
    </row>
    <row r="177" spans="1:13" ht="12.75">
      <c r="A177" s="14"/>
      <c r="B177" s="217">
        <v>5000</v>
      </c>
      <c r="C177" s="14"/>
      <c r="D177" s="14"/>
      <c r="E177" s="14" t="s">
        <v>942</v>
      </c>
      <c r="F177" s="81"/>
      <c r="G177" s="21"/>
      <c r="H177" s="56">
        <v>0</v>
      </c>
      <c r="I177" s="57">
        <v>11.363636363636363</v>
      </c>
      <c r="J177" s="58"/>
      <c r="K177" s="58"/>
      <c r="L177" s="58"/>
      <c r="M177" s="2">
        <v>440</v>
      </c>
    </row>
    <row r="178" spans="2:13" ht="12.75">
      <c r="B178" s="337"/>
      <c r="H178" s="6">
        <v>0</v>
      </c>
      <c r="I178" s="25">
        <v>0</v>
      </c>
      <c r="M178" s="2">
        <v>440</v>
      </c>
    </row>
    <row r="179" spans="2:13" ht="12.75">
      <c r="B179" s="337"/>
      <c r="H179" s="6">
        <v>0</v>
      </c>
      <c r="I179" s="25">
        <v>1</v>
      </c>
      <c r="M179" s="2">
        <v>440</v>
      </c>
    </row>
    <row r="180" spans="2:13" ht="12.75">
      <c r="B180" s="337"/>
      <c r="H180" s="6">
        <v>0</v>
      </c>
      <c r="I180" s="25">
        <v>2</v>
      </c>
      <c r="M180" s="2">
        <v>440</v>
      </c>
    </row>
    <row r="181" spans="1:13" ht="12.75">
      <c r="A181" s="14"/>
      <c r="B181" s="217">
        <v>53095</v>
      </c>
      <c r="C181" s="14"/>
      <c r="D181" s="14"/>
      <c r="E181" s="103" t="s">
        <v>785</v>
      </c>
      <c r="F181" s="81"/>
      <c r="G181" s="21"/>
      <c r="H181" s="56">
        <v>0</v>
      </c>
      <c r="I181" s="57">
        <v>120.67045454545455</v>
      </c>
      <c r="J181" s="58"/>
      <c r="K181" s="58"/>
      <c r="L181" s="58"/>
      <c r="M181" s="2">
        <v>440</v>
      </c>
    </row>
    <row r="182" spans="1:13" s="18" customFormat="1" ht="12.75">
      <c r="A182" s="15"/>
      <c r="B182" s="212"/>
      <c r="C182" s="15"/>
      <c r="D182" s="15"/>
      <c r="E182" s="40"/>
      <c r="F182" s="76"/>
      <c r="G182" s="32"/>
      <c r="H182" s="31"/>
      <c r="I182" s="42"/>
      <c r="M182" s="2">
        <v>440</v>
      </c>
    </row>
    <row r="183" spans="1:13" s="58" customFormat="1" ht="12.75">
      <c r="A183" s="14"/>
      <c r="B183" s="217">
        <v>25450</v>
      </c>
      <c r="C183" s="14" t="s">
        <v>1311</v>
      </c>
      <c r="D183" s="14"/>
      <c r="E183" s="14"/>
      <c r="F183" s="81"/>
      <c r="G183" s="21"/>
      <c r="H183" s="56">
        <v>-25450</v>
      </c>
      <c r="I183" s="57">
        <v>57.84090909090909</v>
      </c>
      <c r="M183" s="2">
        <v>440</v>
      </c>
    </row>
    <row r="184" spans="2:13" ht="12.75">
      <c r="B184" s="337"/>
      <c r="H184" s="6">
        <v>0</v>
      </c>
      <c r="I184" s="25">
        <v>0</v>
      </c>
      <c r="M184" s="2">
        <v>440</v>
      </c>
    </row>
    <row r="185" spans="1:14" ht="12.75">
      <c r="A185" s="14"/>
      <c r="B185" s="61">
        <v>580000</v>
      </c>
      <c r="C185" s="14" t="s">
        <v>1172</v>
      </c>
      <c r="D185" s="14"/>
      <c r="E185" s="14"/>
      <c r="F185" s="74"/>
      <c r="G185" s="21"/>
      <c r="H185" s="56">
        <v>0</v>
      </c>
      <c r="I185" s="57">
        <v>1318.1818181818182</v>
      </c>
      <c r="J185" s="58"/>
      <c r="K185" s="58"/>
      <c r="L185" s="58"/>
      <c r="M185" s="2">
        <v>440</v>
      </c>
      <c r="N185" s="41">
        <v>500</v>
      </c>
    </row>
    <row r="186" spans="2:14" ht="12.75">
      <c r="B186" s="303"/>
      <c r="C186" s="40"/>
      <c r="D186" s="15"/>
      <c r="E186" s="40"/>
      <c r="H186" s="6">
        <v>0</v>
      </c>
      <c r="I186" s="25">
        <v>0</v>
      </c>
      <c r="J186" s="39"/>
      <c r="K186" s="39"/>
      <c r="L186" s="39"/>
      <c r="M186" s="2">
        <v>440</v>
      </c>
      <c r="N186" s="41"/>
    </row>
    <row r="187" spans="2:13" ht="12.75">
      <c r="B187" s="303"/>
      <c r="C187" s="40"/>
      <c r="D187" s="15"/>
      <c r="E187" s="40"/>
      <c r="H187" s="6">
        <v>0</v>
      </c>
      <c r="I187" s="25">
        <v>0</v>
      </c>
      <c r="J187" s="39"/>
      <c r="K187" s="39"/>
      <c r="L187" s="39"/>
      <c r="M187" s="2">
        <v>440</v>
      </c>
    </row>
    <row r="188" spans="2:13" ht="12.75">
      <c r="B188" s="63"/>
      <c r="D188" s="15"/>
      <c r="H188" s="6">
        <v>0</v>
      </c>
      <c r="I188" s="25">
        <v>0</v>
      </c>
      <c r="M188" s="2">
        <v>440</v>
      </c>
    </row>
    <row r="189" spans="2:13" ht="12.75">
      <c r="B189" s="63"/>
      <c r="D189" s="15"/>
      <c r="H189" s="6">
        <v>0</v>
      </c>
      <c r="I189" s="25">
        <v>0</v>
      </c>
      <c r="M189" s="2">
        <v>440</v>
      </c>
    </row>
    <row r="190" spans="1:13" ht="13.5" thickBot="1">
      <c r="A190" s="44"/>
      <c r="B190" s="45">
        <v>258323</v>
      </c>
      <c r="C190" s="47"/>
      <c r="D190" s="46" t="s">
        <v>992</v>
      </c>
      <c r="E190" s="44"/>
      <c r="F190" s="85"/>
      <c r="G190" s="49"/>
      <c r="H190" s="104">
        <v>-258323</v>
      </c>
      <c r="I190" s="89">
        <v>587.0977272727273</v>
      </c>
      <c r="J190" s="52"/>
      <c r="K190" s="52"/>
      <c r="L190" s="52"/>
      <c r="M190" s="2">
        <v>440</v>
      </c>
    </row>
    <row r="191" spans="2:13" ht="12.75">
      <c r="B191" s="34"/>
      <c r="D191" s="15"/>
      <c r="G191" s="33"/>
      <c r="H191" s="6">
        <v>0</v>
      </c>
      <c r="I191" s="25">
        <v>0</v>
      </c>
      <c r="M191" s="2">
        <v>440</v>
      </c>
    </row>
    <row r="192" spans="2:13" ht="12.75">
      <c r="B192" s="34"/>
      <c r="C192" s="35"/>
      <c r="D192" s="15"/>
      <c r="E192" s="35"/>
      <c r="G192" s="33"/>
      <c r="H192" s="6">
        <v>0</v>
      </c>
      <c r="I192" s="25">
        <v>0</v>
      </c>
      <c r="M192" s="2">
        <v>440</v>
      </c>
    </row>
    <row r="193" spans="1:13" ht="12.75">
      <c r="A193" s="14"/>
      <c r="B193" s="351">
        <v>31500</v>
      </c>
      <c r="C193" s="103" t="s">
        <v>0</v>
      </c>
      <c r="D193" s="14"/>
      <c r="E193" s="103"/>
      <c r="F193" s="81"/>
      <c r="G193" s="21"/>
      <c r="H193" s="56">
        <v>0</v>
      </c>
      <c r="I193" s="57">
        <v>71.5909090909091</v>
      </c>
      <c r="J193" s="103"/>
      <c r="K193" s="103"/>
      <c r="L193" s="103"/>
      <c r="M193" s="2">
        <v>440</v>
      </c>
    </row>
    <row r="194" spans="2:13" ht="12.75">
      <c r="B194" s="63"/>
      <c r="D194" s="15"/>
      <c r="H194" s="6">
        <v>0</v>
      </c>
      <c r="I194" s="25">
        <v>0</v>
      </c>
      <c r="M194" s="2">
        <v>440</v>
      </c>
    </row>
    <row r="195" spans="1:13" ht="12.75">
      <c r="A195" s="14"/>
      <c r="B195" s="335">
        <v>75000</v>
      </c>
      <c r="C195" s="14" t="s">
        <v>1</v>
      </c>
      <c r="D195" s="14"/>
      <c r="E195" s="14"/>
      <c r="F195" s="81"/>
      <c r="G195" s="21"/>
      <c r="H195" s="56">
        <v>0</v>
      </c>
      <c r="I195" s="57">
        <v>170.45454545454547</v>
      </c>
      <c r="J195" s="58"/>
      <c r="K195" s="58"/>
      <c r="L195" s="58"/>
      <c r="M195" s="2">
        <v>440</v>
      </c>
    </row>
    <row r="196" spans="2:13" ht="12.75">
      <c r="B196" s="63"/>
      <c r="D196" s="15"/>
      <c r="H196" s="6">
        <v>0</v>
      </c>
      <c r="I196" s="25">
        <v>0</v>
      </c>
      <c r="M196" s="2">
        <v>440</v>
      </c>
    </row>
    <row r="197" spans="2:13" ht="12.75">
      <c r="B197" s="63"/>
      <c r="D197" s="15"/>
      <c r="H197" s="6">
        <v>0</v>
      </c>
      <c r="I197" s="25">
        <v>0</v>
      </c>
      <c r="M197" s="2">
        <v>440</v>
      </c>
    </row>
    <row r="198" spans="2:13" ht="12.75">
      <c r="B198" s="63"/>
      <c r="H198" s="6">
        <v>0</v>
      </c>
      <c r="I198" s="25">
        <v>0</v>
      </c>
      <c r="M198" s="2">
        <v>440</v>
      </c>
    </row>
    <row r="199" spans="2:13" ht="12.75">
      <c r="B199" s="63"/>
      <c r="H199" s="6">
        <v>0</v>
      </c>
      <c r="I199" s="25">
        <v>0</v>
      </c>
      <c r="M199" s="2">
        <v>440</v>
      </c>
    </row>
    <row r="200" spans="1:13" s="58" customFormat="1" ht="12.75">
      <c r="A200" s="14"/>
      <c r="B200" s="61">
        <v>151823</v>
      </c>
      <c r="C200" s="14"/>
      <c r="D200" s="14" t="s">
        <v>1295</v>
      </c>
      <c r="E200" s="14"/>
      <c r="F200" s="81"/>
      <c r="G200" s="21" t="s">
        <v>1294</v>
      </c>
      <c r="H200" s="56"/>
      <c r="I200" s="57">
        <v>345.05227272727274</v>
      </c>
      <c r="M200" s="2">
        <v>440</v>
      </c>
    </row>
    <row r="201" spans="1:13" s="18" customFormat="1" ht="12.75">
      <c r="A201" s="15"/>
      <c r="B201" s="34"/>
      <c r="C201" s="15"/>
      <c r="D201" s="15"/>
      <c r="E201" s="15"/>
      <c r="F201" s="76"/>
      <c r="G201" s="32"/>
      <c r="H201" s="6">
        <v>0</v>
      </c>
      <c r="I201" s="25">
        <v>0</v>
      </c>
      <c r="M201" s="2">
        <v>440</v>
      </c>
    </row>
    <row r="202" spans="1:13" s="58" customFormat="1" ht="12.75">
      <c r="A202" s="14"/>
      <c r="B202" s="294">
        <v>7931</v>
      </c>
      <c r="C202" s="14" t="s">
        <v>0</v>
      </c>
      <c r="D202" s="14"/>
      <c r="E202" s="14"/>
      <c r="F202" s="81"/>
      <c r="G202" s="21"/>
      <c r="H202" s="56">
        <v>0</v>
      </c>
      <c r="I202" s="57">
        <v>18.025</v>
      </c>
      <c r="M202" s="2">
        <v>440</v>
      </c>
    </row>
    <row r="203" spans="2:13" ht="12.75">
      <c r="B203" s="63"/>
      <c r="H203" s="6">
        <v>0</v>
      </c>
      <c r="I203" s="25">
        <v>0</v>
      </c>
      <c r="M203" s="2">
        <v>440</v>
      </c>
    </row>
    <row r="204" spans="1:13" s="58" customFormat="1" ht="12.75">
      <c r="A204" s="14"/>
      <c r="B204" s="61">
        <v>140808</v>
      </c>
      <c r="C204" s="14" t="s">
        <v>33</v>
      </c>
      <c r="D204" s="14"/>
      <c r="E204" s="14"/>
      <c r="F204" s="81"/>
      <c r="G204" s="21"/>
      <c r="H204" s="56">
        <v>0</v>
      </c>
      <c r="I204" s="57">
        <v>320.0181818181818</v>
      </c>
      <c r="M204" s="2">
        <v>440</v>
      </c>
    </row>
    <row r="205" spans="2:13" ht="12.75">
      <c r="B205" s="63"/>
      <c r="H205" s="6">
        <v>0</v>
      </c>
      <c r="I205" s="25">
        <v>0</v>
      </c>
      <c r="M205" s="2">
        <v>440</v>
      </c>
    </row>
    <row r="206" spans="1:13" s="58" customFormat="1" ht="12.75">
      <c r="A206" s="14"/>
      <c r="B206" s="294">
        <v>3084</v>
      </c>
      <c r="C206" s="14" t="s">
        <v>784</v>
      </c>
      <c r="D206" s="14"/>
      <c r="E206" s="14"/>
      <c r="F206" s="81"/>
      <c r="G206" s="21"/>
      <c r="H206" s="56">
        <v>0</v>
      </c>
      <c r="I206" s="57">
        <v>7.009090909090909</v>
      </c>
      <c r="M206" s="2">
        <v>440</v>
      </c>
    </row>
    <row r="207" spans="2:13" ht="12.75">
      <c r="B207" s="63"/>
      <c r="I207" s="25"/>
      <c r="M207" s="2">
        <v>440</v>
      </c>
    </row>
    <row r="208" spans="2:13" ht="12.75">
      <c r="B208" s="63"/>
      <c r="I208" s="25"/>
      <c r="M208" s="2">
        <v>440</v>
      </c>
    </row>
    <row r="209" spans="2:13" ht="12.75">
      <c r="B209" s="63"/>
      <c r="I209" s="25"/>
      <c r="M209" s="2">
        <v>440</v>
      </c>
    </row>
    <row r="210" spans="2:13" ht="12.75">
      <c r="B210" s="63"/>
      <c r="H210" s="6">
        <v>0</v>
      </c>
      <c r="I210" s="25">
        <v>0</v>
      </c>
      <c r="M210" s="2">
        <v>440</v>
      </c>
    </row>
    <row r="211" spans="1:13" ht="13.5" thickBot="1">
      <c r="A211" s="44"/>
      <c r="B211" s="346">
        <v>975200</v>
      </c>
      <c r="C211" s="47"/>
      <c r="D211" s="46" t="s">
        <v>1005</v>
      </c>
      <c r="E211" s="47"/>
      <c r="F211" s="85"/>
      <c r="G211" s="49"/>
      <c r="H211" s="86">
        <v>-975200</v>
      </c>
      <c r="I211" s="106">
        <v>2216.3636363636365</v>
      </c>
      <c r="J211" s="52"/>
      <c r="K211" s="52"/>
      <c r="L211" s="52"/>
      <c r="M211" s="2">
        <v>440</v>
      </c>
    </row>
    <row r="212" spans="2:13" ht="12.75">
      <c r="B212" s="293"/>
      <c r="H212" s="6">
        <v>0</v>
      </c>
      <c r="I212" s="25">
        <v>0</v>
      </c>
      <c r="M212" s="2">
        <v>440</v>
      </c>
    </row>
    <row r="213" spans="2:13" ht="12.75">
      <c r="B213" s="293"/>
      <c r="H213" s="6">
        <v>0</v>
      </c>
      <c r="I213" s="25">
        <v>0</v>
      </c>
      <c r="M213" s="2">
        <v>440</v>
      </c>
    </row>
    <row r="214" spans="1:13" ht="12.75">
      <c r="A214" s="14"/>
      <c r="B214" s="294">
        <v>155500</v>
      </c>
      <c r="C214" s="14" t="s">
        <v>0</v>
      </c>
      <c r="D214" s="14"/>
      <c r="E214" s="14"/>
      <c r="F214" s="81"/>
      <c r="G214" s="21"/>
      <c r="H214" s="56">
        <v>0</v>
      </c>
      <c r="I214" s="57">
        <v>353.40909090909093</v>
      </c>
      <c r="J214" s="58"/>
      <c r="K214" s="58"/>
      <c r="L214" s="58"/>
      <c r="M214" s="2">
        <v>440</v>
      </c>
    </row>
    <row r="215" spans="2:13" ht="12.75">
      <c r="B215" s="293"/>
      <c r="H215" s="6">
        <v>0</v>
      </c>
      <c r="I215" s="25">
        <v>0</v>
      </c>
      <c r="M215" s="2">
        <v>440</v>
      </c>
    </row>
    <row r="216" spans="1:13" ht="12.75">
      <c r="A216" s="14"/>
      <c r="B216" s="294">
        <v>19700</v>
      </c>
      <c r="C216" s="73" t="s">
        <v>767</v>
      </c>
      <c r="D216" s="14"/>
      <c r="E216" s="14"/>
      <c r="F216" s="81"/>
      <c r="G216" s="21"/>
      <c r="H216" s="56">
        <v>0</v>
      </c>
      <c r="I216" s="57">
        <v>44.77272727272727</v>
      </c>
      <c r="J216" s="58"/>
      <c r="K216" s="58"/>
      <c r="L216" s="58"/>
      <c r="M216" s="2">
        <v>440</v>
      </c>
    </row>
    <row r="217" spans="2:13" ht="12.75">
      <c r="B217" s="293"/>
      <c r="H217" s="6">
        <v>0</v>
      </c>
      <c r="I217" s="25">
        <v>0</v>
      </c>
      <c r="M217" s="2">
        <v>440</v>
      </c>
    </row>
    <row r="218" spans="1:13" ht="12.75">
      <c r="A218" s="14"/>
      <c r="B218" s="294">
        <v>800000</v>
      </c>
      <c r="C218" s="14" t="s">
        <v>1183</v>
      </c>
      <c r="D218" s="14"/>
      <c r="E218" s="14"/>
      <c r="F218" s="74"/>
      <c r="G218" s="21"/>
      <c r="H218" s="56">
        <v>0</v>
      </c>
      <c r="I218" s="57">
        <v>1818.1818181818182</v>
      </c>
      <c r="J218" s="58"/>
      <c r="K218" s="58"/>
      <c r="L218" s="58"/>
      <c r="M218" s="2">
        <v>440</v>
      </c>
    </row>
    <row r="219" spans="2:13" ht="12.75">
      <c r="B219" s="63"/>
      <c r="H219" s="6">
        <v>0</v>
      </c>
      <c r="I219" s="25">
        <v>0</v>
      </c>
      <c r="M219" s="2">
        <v>440</v>
      </c>
    </row>
    <row r="220" spans="2:13" ht="12.75">
      <c r="B220" s="63"/>
      <c r="H220" s="6">
        <v>0</v>
      </c>
      <c r="I220" s="25">
        <v>0</v>
      </c>
      <c r="M220" s="2">
        <v>440</v>
      </c>
    </row>
    <row r="221" spans="2:13" ht="12.75">
      <c r="B221" s="63"/>
      <c r="H221" s="6">
        <v>0</v>
      </c>
      <c r="I221" s="25">
        <v>0</v>
      </c>
      <c r="M221" s="2">
        <v>440</v>
      </c>
    </row>
    <row r="222" spans="2:13" ht="12.75">
      <c r="B222" s="63"/>
      <c r="H222" s="6">
        <v>0</v>
      </c>
      <c r="I222" s="25">
        <v>0</v>
      </c>
      <c r="M222" s="2">
        <v>440</v>
      </c>
    </row>
    <row r="223" spans="1:13" ht="13.5" thickBot="1">
      <c r="A223" s="44"/>
      <c r="B223" s="107">
        <v>851109</v>
      </c>
      <c r="C223" s="44"/>
      <c r="D223" s="108" t="s">
        <v>785</v>
      </c>
      <c r="E223" s="44"/>
      <c r="F223" s="85"/>
      <c r="G223" s="49"/>
      <c r="H223" s="86">
        <v>-851109</v>
      </c>
      <c r="I223" s="106">
        <v>1934.3386363636364</v>
      </c>
      <c r="J223" s="52"/>
      <c r="K223" s="52"/>
      <c r="L223" s="52"/>
      <c r="M223" s="2">
        <v>440</v>
      </c>
    </row>
    <row r="224" spans="2:13" ht="12.75">
      <c r="B224" s="63"/>
      <c r="H224" s="6">
        <v>0</v>
      </c>
      <c r="I224" s="25">
        <v>0</v>
      </c>
      <c r="M224" s="2">
        <v>440</v>
      </c>
    </row>
    <row r="225" spans="2:13" ht="12.75">
      <c r="B225" s="63"/>
      <c r="H225" s="6">
        <v>0</v>
      </c>
      <c r="I225" s="25">
        <v>0</v>
      </c>
      <c r="M225" s="2">
        <v>440</v>
      </c>
    </row>
    <row r="226" spans="1:13" ht="12.75">
      <c r="A226" s="14"/>
      <c r="B226" s="294">
        <v>146000</v>
      </c>
      <c r="C226" s="14" t="s">
        <v>0</v>
      </c>
      <c r="D226" s="14"/>
      <c r="E226" s="14"/>
      <c r="F226" s="81"/>
      <c r="G226" s="21"/>
      <c r="H226" s="56">
        <v>0</v>
      </c>
      <c r="I226" s="57">
        <v>331.8181818181818</v>
      </c>
      <c r="J226" s="58"/>
      <c r="K226" s="58"/>
      <c r="L226" s="58"/>
      <c r="M226" s="2">
        <v>440</v>
      </c>
    </row>
    <row r="227" spans="2:13" ht="12.75">
      <c r="B227" s="293"/>
      <c r="H227" s="6">
        <v>0</v>
      </c>
      <c r="I227" s="25">
        <v>0</v>
      </c>
      <c r="M227" s="2">
        <v>440</v>
      </c>
    </row>
    <row r="228" spans="1:13" ht="12.75">
      <c r="A228" s="14"/>
      <c r="B228" s="294">
        <v>64900</v>
      </c>
      <c r="C228" s="14"/>
      <c r="D228" s="14"/>
      <c r="E228" s="14" t="s">
        <v>767</v>
      </c>
      <c r="F228" s="81"/>
      <c r="G228" s="21"/>
      <c r="H228" s="56">
        <v>0</v>
      </c>
      <c r="I228" s="57">
        <v>147.5</v>
      </c>
      <c r="J228" s="58"/>
      <c r="K228" s="58"/>
      <c r="L228" s="58"/>
      <c r="M228" s="2">
        <v>440</v>
      </c>
    </row>
    <row r="229" spans="2:13" ht="12.75">
      <c r="B229" s="293"/>
      <c r="H229" s="6">
        <v>0</v>
      </c>
      <c r="I229" s="25">
        <v>0</v>
      </c>
      <c r="M229" s="2">
        <v>440</v>
      </c>
    </row>
    <row r="230" spans="1:13" ht="12.75">
      <c r="A230" s="14"/>
      <c r="B230" s="294">
        <v>138300</v>
      </c>
      <c r="C230" s="14"/>
      <c r="D230" s="14"/>
      <c r="E230" s="14" t="s">
        <v>785</v>
      </c>
      <c r="F230" s="81"/>
      <c r="G230" s="21"/>
      <c r="H230" s="56">
        <v>0</v>
      </c>
      <c r="I230" s="57">
        <v>314.3181818181818</v>
      </c>
      <c r="J230" s="58"/>
      <c r="K230" s="58"/>
      <c r="L230" s="58"/>
      <c r="M230" s="2">
        <v>440</v>
      </c>
    </row>
    <row r="231" spans="2:13" ht="12.75">
      <c r="B231" s="293"/>
      <c r="H231" s="6">
        <v>0</v>
      </c>
      <c r="I231" s="25">
        <v>0</v>
      </c>
      <c r="M231" s="2">
        <v>440</v>
      </c>
    </row>
    <row r="232" spans="1:13" ht="12.75">
      <c r="A232" s="14"/>
      <c r="B232" s="294">
        <v>129886</v>
      </c>
      <c r="C232" s="14" t="s">
        <v>1101</v>
      </c>
      <c r="D232" s="14"/>
      <c r="E232" s="14"/>
      <c r="F232" s="81"/>
      <c r="G232" s="21"/>
      <c r="H232" s="56">
        <v>0</v>
      </c>
      <c r="I232" s="57">
        <v>295.19545454545454</v>
      </c>
      <c r="J232" s="58"/>
      <c r="K232" s="58"/>
      <c r="L232" s="58"/>
      <c r="M232" s="2">
        <v>440</v>
      </c>
    </row>
    <row r="233" spans="2:13" ht="12.75">
      <c r="B233" s="63"/>
      <c r="H233" s="6">
        <v>0</v>
      </c>
      <c r="I233" s="25">
        <v>0</v>
      </c>
      <c r="M233" s="2">
        <v>440</v>
      </c>
    </row>
    <row r="234" spans="1:13" ht="12.75">
      <c r="A234" s="14"/>
      <c r="B234" s="356">
        <v>12596</v>
      </c>
      <c r="C234" s="14" t="s">
        <v>1151</v>
      </c>
      <c r="D234" s="14"/>
      <c r="E234" s="14"/>
      <c r="F234" s="136"/>
      <c r="G234" s="21"/>
      <c r="H234" s="56">
        <v>0</v>
      </c>
      <c r="I234" s="57">
        <v>28.62727272727273</v>
      </c>
      <c r="J234" s="58"/>
      <c r="K234" s="58"/>
      <c r="L234" s="58"/>
      <c r="M234" s="2">
        <v>440</v>
      </c>
    </row>
    <row r="235" spans="2:13" ht="12.75">
      <c r="B235" s="63"/>
      <c r="D235" s="15"/>
      <c r="H235" s="6">
        <v>0</v>
      </c>
      <c r="I235" s="25">
        <v>0</v>
      </c>
      <c r="M235" s="2">
        <v>440</v>
      </c>
    </row>
    <row r="236" spans="1:13" ht="12.75">
      <c r="A236" s="14"/>
      <c r="B236" s="335">
        <v>209427</v>
      </c>
      <c r="C236" s="14"/>
      <c r="D236" s="14"/>
      <c r="E236" s="14" t="s">
        <v>1159</v>
      </c>
      <c r="F236" s="136"/>
      <c r="G236" s="21"/>
      <c r="H236" s="56">
        <v>0</v>
      </c>
      <c r="I236" s="57">
        <v>475.9704545454546</v>
      </c>
      <c r="J236" s="58"/>
      <c r="K236" s="58"/>
      <c r="L236" s="58"/>
      <c r="M236" s="2">
        <v>440</v>
      </c>
    </row>
    <row r="237" spans="2:13" ht="12.75">
      <c r="B237" s="63"/>
      <c r="H237" s="6">
        <v>0</v>
      </c>
      <c r="I237" s="25">
        <v>0</v>
      </c>
      <c r="M237" s="2">
        <v>440</v>
      </c>
    </row>
    <row r="238" spans="1:13" ht="12.75">
      <c r="A238" s="14"/>
      <c r="B238" s="335">
        <v>150000</v>
      </c>
      <c r="C238" s="14" t="s">
        <v>1185</v>
      </c>
      <c r="D238" s="14"/>
      <c r="E238" s="14"/>
      <c r="F238" s="74"/>
      <c r="G238" s="21"/>
      <c r="H238" s="56">
        <v>0</v>
      </c>
      <c r="I238" s="57">
        <v>340.90909090909093</v>
      </c>
      <c r="J238" s="58"/>
      <c r="K238" s="58"/>
      <c r="L238" s="58"/>
      <c r="M238" s="2">
        <v>440</v>
      </c>
    </row>
    <row r="239" spans="8:13" ht="12.75">
      <c r="H239" s="6">
        <v>0</v>
      </c>
      <c r="I239" s="25">
        <v>0</v>
      </c>
      <c r="M239" s="2">
        <v>440</v>
      </c>
    </row>
    <row r="240" spans="8:13" ht="12.75">
      <c r="H240" s="6">
        <v>0</v>
      </c>
      <c r="I240" s="25">
        <v>0</v>
      </c>
      <c r="M240" s="2">
        <v>440</v>
      </c>
    </row>
    <row r="241" spans="8:13" ht="12.75">
      <c r="H241" s="6">
        <v>0</v>
      </c>
      <c r="I241" s="25">
        <v>0</v>
      </c>
      <c r="M241" s="2">
        <v>440</v>
      </c>
    </row>
    <row r="242" spans="8:13" ht="12.75">
      <c r="H242" s="6">
        <v>0</v>
      </c>
      <c r="I242" s="25">
        <v>0</v>
      </c>
      <c r="M242" s="2">
        <v>440</v>
      </c>
    </row>
    <row r="243" spans="1:13" s="157" customFormat="1" ht="12.75">
      <c r="A243" s="1"/>
      <c r="B243" s="6"/>
      <c r="C243" s="1"/>
      <c r="D243" s="1"/>
      <c r="E243" s="1"/>
      <c r="F243" s="59"/>
      <c r="G243" s="30"/>
      <c r="H243" s="6">
        <v>0</v>
      </c>
      <c r="I243" s="25">
        <v>0</v>
      </c>
      <c r="J243"/>
      <c r="K243"/>
      <c r="L243"/>
      <c r="M243" s="2">
        <v>440</v>
      </c>
    </row>
    <row r="244" spans="1:13" s="157" customFormat="1" ht="13.5" thickBot="1">
      <c r="A244" s="47"/>
      <c r="B244" s="84">
        <v>9170890</v>
      </c>
      <c r="C244" s="46" t="s">
        <v>1186</v>
      </c>
      <c r="D244" s="47"/>
      <c r="E244" s="44"/>
      <c r="F244" s="154"/>
      <c r="G244" s="49"/>
      <c r="H244" s="50">
        <v>-9170890</v>
      </c>
      <c r="I244" s="155">
        <v>20842.93181818182</v>
      </c>
      <c r="J244" s="156"/>
      <c r="K244" s="326">
        <v>440</v>
      </c>
      <c r="L244" s="52"/>
      <c r="M244" s="2">
        <v>440</v>
      </c>
    </row>
    <row r="245" spans="1:13" s="157" customFormat="1" ht="12.75">
      <c r="A245" s="1"/>
      <c r="B245" s="36"/>
      <c r="C245" s="15"/>
      <c r="D245" s="15"/>
      <c r="E245" s="37"/>
      <c r="F245" s="64"/>
      <c r="G245" s="38"/>
      <c r="H245" s="6">
        <v>0</v>
      </c>
      <c r="I245" s="25">
        <v>0</v>
      </c>
      <c r="J245" s="25"/>
      <c r="K245" s="2">
        <v>440</v>
      </c>
      <c r="L245"/>
      <c r="M245" s="2">
        <v>440</v>
      </c>
    </row>
    <row r="246" spans="1:13" s="157" customFormat="1" ht="12.75">
      <c r="A246" s="15"/>
      <c r="B246" s="152" t="s">
        <v>1188</v>
      </c>
      <c r="C246" s="153" t="s">
        <v>1189</v>
      </c>
      <c r="D246" s="153"/>
      <c r="E246" s="153"/>
      <c r="F246" s="158"/>
      <c r="G246" s="159"/>
      <c r="H246" s="152"/>
      <c r="I246" s="160" t="s">
        <v>1167</v>
      </c>
      <c r="J246" s="161"/>
      <c r="K246" s="2">
        <v>440</v>
      </c>
      <c r="L246"/>
      <c r="M246" s="2">
        <v>440</v>
      </c>
    </row>
    <row r="247" spans="1:13" s="157" customFormat="1" ht="12.75">
      <c r="A247" s="15"/>
      <c r="B247" s="162">
        <v>0</v>
      </c>
      <c r="C247" s="163" t="s">
        <v>1190</v>
      </c>
      <c r="D247" s="163" t="s">
        <v>1191</v>
      </c>
      <c r="E247" s="164" t="s">
        <v>1285</v>
      </c>
      <c r="F247" s="158"/>
      <c r="G247" s="165"/>
      <c r="H247" s="152">
        <v>0</v>
      </c>
      <c r="I247" s="160">
        <v>0</v>
      </c>
      <c r="J247" s="166"/>
      <c r="K247" s="2">
        <v>440</v>
      </c>
      <c r="L247"/>
      <c r="M247" s="2">
        <v>440</v>
      </c>
    </row>
    <row r="248" spans="1:13" s="157" customFormat="1" ht="12.75">
      <c r="A248" s="167"/>
      <c r="B248" s="168">
        <v>1497845</v>
      </c>
      <c r="C248" s="169" t="s">
        <v>1192</v>
      </c>
      <c r="D248" s="169" t="s">
        <v>1191</v>
      </c>
      <c r="E248" s="169" t="s">
        <v>1285</v>
      </c>
      <c r="F248" s="158"/>
      <c r="G248" s="170"/>
      <c r="H248" s="152">
        <v>-1497845</v>
      </c>
      <c r="I248" s="160">
        <v>3404.193181818182</v>
      </c>
      <c r="J248" s="161"/>
      <c r="K248" s="2">
        <v>440</v>
      </c>
      <c r="L248" s="171"/>
      <c r="M248" s="2">
        <v>440</v>
      </c>
    </row>
    <row r="249" spans="1:13" ht="12.75">
      <c r="A249" s="172"/>
      <c r="B249" s="173">
        <v>2740020</v>
      </c>
      <c r="C249" s="174" t="s">
        <v>1193</v>
      </c>
      <c r="D249" s="174" t="s">
        <v>1191</v>
      </c>
      <c r="E249" s="174" t="s">
        <v>1285</v>
      </c>
      <c r="F249" s="158"/>
      <c r="G249" s="175"/>
      <c r="H249" s="152">
        <v>-4237865</v>
      </c>
      <c r="I249" s="160">
        <v>7.736802685950414</v>
      </c>
      <c r="J249" s="161"/>
      <c r="K249" s="2">
        <v>440</v>
      </c>
      <c r="L249" s="157"/>
      <c r="M249" s="2">
        <v>440</v>
      </c>
    </row>
    <row r="250" spans="1:13" ht="12.75">
      <c r="A250" s="172"/>
      <c r="B250" s="176">
        <v>0</v>
      </c>
      <c r="C250" s="177" t="s">
        <v>1194</v>
      </c>
      <c r="D250" s="177" t="s">
        <v>1191</v>
      </c>
      <c r="E250" s="177" t="s">
        <v>1285</v>
      </c>
      <c r="F250" s="158"/>
      <c r="G250" s="175"/>
      <c r="H250" s="152">
        <v>-4237865</v>
      </c>
      <c r="I250" s="160">
        <v>0</v>
      </c>
      <c r="J250" s="161"/>
      <c r="K250" s="2">
        <v>440</v>
      </c>
      <c r="L250" s="157"/>
      <c r="M250" s="2">
        <v>440</v>
      </c>
    </row>
    <row r="251" spans="1:13" s="180" customFormat="1" ht="12.75">
      <c r="A251" s="172"/>
      <c r="B251" s="178">
        <v>558634</v>
      </c>
      <c r="C251" s="179" t="s">
        <v>1195</v>
      </c>
      <c r="D251" s="179" t="s">
        <v>1191</v>
      </c>
      <c r="E251" s="179" t="s">
        <v>1285</v>
      </c>
      <c r="F251" s="158"/>
      <c r="G251" s="175"/>
      <c r="H251" s="152">
        <v>-4796499</v>
      </c>
      <c r="I251" s="160">
        <v>1269.6227272727272</v>
      </c>
      <c r="J251" s="161"/>
      <c r="K251" s="2">
        <v>440</v>
      </c>
      <c r="L251" s="157"/>
      <c r="M251" s="2">
        <v>440</v>
      </c>
    </row>
    <row r="252" spans="1:13" s="185" customFormat="1" ht="12.75">
      <c r="A252" s="172"/>
      <c r="B252" s="181">
        <v>2996650</v>
      </c>
      <c r="C252" s="182" t="s">
        <v>1196</v>
      </c>
      <c r="D252" s="183" t="s">
        <v>1191</v>
      </c>
      <c r="E252" s="183" t="s">
        <v>1285</v>
      </c>
      <c r="F252" s="158"/>
      <c r="G252" s="175"/>
      <c r="H252" s="184">
        <v>-7793149</v>
      </c>
      <c r="I252" s="160">
        <v>6810.568181818182</v>
      </c>
      <c r="J252" s="161"/>
      <c r="K252" s="2">
        <v>440</v>
      </c>
      <c r="L252" s="157"/>
      <c r="M252" s="2">
        <v>440</v>
      </c>
    </row>
    <row r="253" spans="1:13" ht="12.75">
      <c r="A253" s="172"/>
      <c r="B253" s="186">
        <v>290000</v>
      </c>
      <c r="C253" s="187" t="s">
        <v>1197</v>
      </c>
      <c r="D253" s="188" t="s">
        <v>1191</v>
      </c>
      <c r="E253" s="188" t="s">
        <v>1285</v>
      </c>
      <c r="F253" s="158"/>
      <c r="G253" s="175"/>
      <c r="H253" s="184">
        <v>-8083149</v>
      </c>
      <c r="I253" s="160">
        <v>659.0909090909091</v>
      </c>
      <c r="J253" s="161"/>
      <c r="K253" s="2">
        <v>440</v>
      </c>
      <c r="L253" s="157"/>
      <c r="M253" s="2">
        <v>440</v>
      </c>
    </row>
    <row r="254" spans="1:13" ht="12.75">
      <c r="A254" s="189"/>
      <c r="B254" s="322">
        <v>994427</v>
      </c>
      <c r="C254" s="323" t="s">
        <v>1263</v>
      </c>
      <c r="D254" s="323" t="s">
        <v>1191</v>
      </c>
      <c r="E254" s="323" t="s">
        <v>1285</v>
      </c>
      <c r="F254" s="190"/>
      <c r="G254" s="190"/>
      <c r="H254" s="184">
        <v>-9077576</v>
      </c>
      <c r="I254" s="160">
        <v>2260.0613636363637</v>
      </c>
      <c r="J254" s="191"/>
      <c r="K254" s="2">
        <v>440</v>
      </c>
      <c r="L254" s="180"/>
      <c r="M254" s="2">
        <v>440</v>
      </c>
    </row>
    <row r="255" spans="1:13" ht="12.75">
      <c r="A255" s="189"/>
      <c r="B255" s="324">
        <v>0</v>
      </c>
      <c r="C255" s="325" t="s">
        <v>1281</v>
      </c>
      <c r="D255" s="325" t="s">
        <v>1191</v>
      </c>
      <c r="E255" s="325" t="s">
        <v>1285</v>
      </c>
      <c r="F255" s="190"/>
      <c r="G255" s="190"/>
      <c r="H255" s="184">
        <v>-9077576</v>
      </c>
      <c r="I255" s="160">
        <v>0</v>
      </c>
      <c r="J255" s="191"/>
      <c r="K255" s="2">
        <v>440</v>
      </c>
      <c r="L255" s="180"/>
      <c r="M255" s="2">
        <v>440</v>
      </c>
    </row>
    <row r="256" spans="1:13" ht="12.75">
      <c r="A256" s="189"/>
      <c r="B256" s="332">
        <v>93314</v>
      </c>
      <c r="C256" s="333" t="s">
        <v>1287</v>
      </c>
      <c r="D256" s="333" t="s">
        <v>1191</v>
      </c>
      <c r="E256" s="333" t="s">
        <v>1285</v>
      </c>
      <c r="F256" s="190"/>
      <c r="G256" s="190"/>
      <c r="H256" s="184">
        <v>0</v>
      </c>
      <c r="I256" s="160">
        <v>212.0772727272727</v>
      </c>
      <c r="J256" s="191"/>
      <c r="K256" s="2"/>
      <c r="L256" s="180"/>
      <c r="M256" s="43">
        <v>440</v>
      </c>
    </row>
    <row r="257" spans="1:13" ht="12.75">
      <c r="A257" s="15"/>
      <c r="B257" s="192">
        <v>9170890</v>
      </c>
      <c r="C257" s="193" t="s">
        <v>1198</v>
      </c>
      <c r="D257" s="194"/>
      <c r="E257" s="194"/>
      <c r="F257" s="158"/>
      <c r="G257" s="195"/>
      <c r="H257" s="184">
        <v>0</v>
      </c>
      <c r="I257" s="124">
        <v>20842.93181818182</v>
      </c>
      <c r="J257" s="196"/>
      <c r="K257" s="2">
        <v>440</v>
      </c>
      <c r="M257" s="2">
        <v>440</v>
      </c>
    </row>
    <row r="258" spans="6:13" ht="12.75">
      <c r="F258" s="30"/>
      <c r="H258" s="6">
        <v>0</v>
      </c>
      <c r="I258" s="25">
        <v>0</v>
      </c>
      <c r="M258" s="2">
        <v>440</v>
      </c>
    </row>
    <row r="259" spans="6:13" ht="12.75">
      <c r="F259" s="30"/>
      <c r="I259" s="25"/>
      <c r="M259" s="2"/>
    </row>
    <row r="260" spans="6:13" ht="12.75">
      <c r="F260" s="30"/>
      <c r="I260" s="25"/>
      <c r="M260" s="2"/>
    </row>
    <row r="261" spans="1:13" ht="12.75">
      <c r="A261" s="15"/>
      <c r="B261" s="197">
        <v>-1130067.6</v>
      </c>
      <c r="C261" s="198" t="s">
        <v>1190</v>
      </c>
      <c r="D261" s="199" t="s">
        <v>1199</v>
      </c>
      <c r="E261" s="198"/>
      <c r="F261" s="133"/>
      <c r="G261" s="200"/>
      <c r="H261" s="6">
        <v>1130067.6</v>
      </c>
      <c r="I261" s="25">
        <v>-2282.9648484848485</v>
      </c>
      <c r="J261" s="25"/>
      <c r="K261" s="43">
        <v>495</v>
      </c>
      <c r="M261" s="43">
        <v>495</v>
      </c>
    </row>
    <row r="262" spans="1:13" ht="12.75">
      <c r="A262" s="15"/>
      <c r="B262" s="197">
        <v>-2838723</v>
      </c>
      <c r="C262" s="198" t="s">
        <v>1190</v>
      </c>
      <c r="D262" s="198" t="s">
        <v>1200</v>
      </c>
      <c r="E262" s="198"/>
      <c r="F262" s="133"/>
      <c r="G262" s="200"/>
      <c r="H262" s="6">
        <v>3968790.6</v>
      </c>
      <c r="I262" s="25">
        <v>-5914.00625</v>
      </c>
      <c r="J262" s="25"/>
      <c r="K262" s="43">
        <v>480</v>
      </c>
      <c r="M262" s="43">
        <v>480</v>
      </c>
    </row>
    <row r="263" spans="1:13" ht="12.75">
      <c r="A263" s="15"/>
      <c r="B263" s="197">
        <v>1038968</v>
      </c>
      <c r="C263" s="198" t="s">
        <v>1190</v>
      </c>
      <c r="D263" s="198" t="s">
        <v>1201</v>
      </c>
      <c r="E263" s="198"/>
      <c r="F263" s="133"/>
      <c r="G263" s="200"/>
      <c r="H263" s="6">
        <v>2929822.6</v>
      </c>
      <c r="I263" s="25">
        <v>2164.516666666667</v>
      </c>
      <c r="J263" s="25"/>
      <c r="K263" s="43">
        <v>480</v>
      </c>
      <c r="M263" s="43">
        <v>480</v>
      </c>
    </row>
    <row r="264" spans="1:13" s="58" customFormat="1" ht="12.75">
      <c r="A264" s="15"/>
      <c r="B264" s="197">
        <v>3951891</v>
      </c>
      <c r="C264" s="198" t="s">
        <v>1190</v>
      </c>
      <c r="D264" s="198" t="s">
        <v>1202</v>
      </c>
      <c r="E264" s="198"/>
      <c r="F264" s="133"/>
      <c r="G264" s="200"/>
      <c r="H264" s="6">
        <v>-1022068.4</v>
      </c>
      <c r="I264" s="25">
        <v>8148.228865979381</v>
      </c>
      <c r="J264" s="25"/>
      <c r="K264" s="43">
        <v>485</v>
      </c>
      <c r="L264"/>
      <c r="M264" s="43">
        <v>485</v>
      </c>
    </row>
    <row r="265" spans="1:13" ht="12.75">
      <c r="A265" s="15"/>
      <c r="B265" s="197">
        <v>715029</v>
      </c>
      <c r="C265" s="198" t="s">
        <v>1190</v>
      </c>
      <c r="D265" s="198" t="s">
        <v>1203</v>
      </c>
      <c r="E265" s="198"/>
      <c r="F265" s="133"/>
      <c r="G265" s="200"/>
      <c r="H265" s="6">
        <v>-1737097.4</v>
      </c>
      <c r="I265" s="25">
        <v>1459.2428571428572</v>
      </c>
      <c r="J265" s="25"/>
      <c r="K265" s="43">
        <v>490</v>
      </c>
      <c r="M265" s="43">
        <v>490</v>
      </c>
    </row>
    <row r="266" spans="1:13" ht="12.75">
      <c r="A266" s="15"/>
      <c r="B266" s="197">
        <v>-2325776</v>
      </c>
      <c r="C266" s="198" t="s">
        <v>1190</v>
      </c>
      <c r="D266" s="198" t="s">
        <v>1204</v>
      </c>
      <c r="E266" s="198"/>
      <c r="F266" s="133"/>
      <c r="G266" s="200"/>
      <c r="H266" s="6">
        <v>588678.6</v>
      </c>
      <c r="I266" s="25">
        <v>-4746.481632653061</v>
      </c>
      <c r="J266" s="25"/>
      <c r="K266" s="43">
        <v>490</v>
      </c>
      <c r="M266" s="43">
        <v>490</v>
      </c>
    </row>
    <row r="267" spans="1:13" s="18" customFormat="1" ht="12.75">
      <c r="A267" s="15"/>
      <c r="B267" s="197">
        <v>166900</v>
      </c>
      <c r="C267" s="198" t="s">
        <v>1190</v>
      </c>
      <c r="D267" s="198" t="s">
        <v>1205</v>
      </c>
      <c r="E267" s="198"/>
      <c r="F267" s="133"/>
      <c r="G267" s="200"/>
      <c r="H267" s="6">
        <v>421778.6</v>
      </c>
      <c r="I267" s="25">
        <v>340.61224489795916</v>
      </c>
      <c r="J267" s="25"/>
      <c r="K267" s="43">
        <v>490</v>
      </c>
      <c r="L267"/>
      <c r="M267" s="43">
        <v>490</v>
      </c>
    </row>
    <row r="268" spans="1:13" ht="12.75">
      <c r="A268" s="15"/>
      <c r="B268" s="197">
        <v>235000</v>
      </c>
      <c r="C268" s="198" t="s">
        <v>1190</v>
      </c>
      <c r="D268" s="198" t="s">
        <v>1206</v>
      </c>
      <c r="E268" s="198"/>
      <c r="F268" s="133"/>
      <c r="G268" s="200"/>
      <c r="H268" s="6">
        <v>186778.6</v>
      </c>
      <c r="I268" s="25">
        <v>489.5833333333333</v>
      </c>
      <c r="J268" s="25"/>
      <c r="K268" s="43">
        <v>480</v>
      </c>
      <c r="M268" s="43">
        <v>480</v>
      </c>
    </row>
    <row r="269" spans="1:13" s="201" customFormat="1" ht="12.75">
      <c r="A269" s="15"/>
      <c r="B269" s="197">
        <v>141050</v>
      </c>
      <c r="C269" s="198" t="s">
        <v>1190</v>
      </c>
      <c r="D269" s="198" t="s">
        <v>1207</v>
      </c>
      <c r="E269" s="198"/>
      <c r="F269" s="133"/>
      <c r="G269" s="200"/>
      <c r="H269" s="6">
        <v>45728.60000000009</v>
      </c>
      <c r="I269" s="25">
        <v>296.94736842105266</v>
      </c>
      <c r="J269" s="25"/>
      <c r="K269" s="43">
        <v>475</v>
      </c>
      <c r="L269"/>
      <c r="M269" s="43">
        <v>475</v>
      </c>
    </row>
    <row r="270" spans="1:13" s="201" customFormat="1" ht="12.75">
      <c r="A270" s="15"/>
      <c r="B270" s="197">
        <v>46500</v>
      </c>
      <c r="C270" s="198" t="s">
        <v>1190</v>
      </c>
      <c r="D270" s="198" t="s">
        <v>1208</v>
      </c>
      <c r="E270" s="198"/>
      <c r="F270" s="133"/>
      <c r="G270" s="200"/>
      <c r="H270" s="6">
        <v>-771.3999999999069</v>
      </c>
      <c r="I270" s="25">
        <v>101.08695652173913</v>
      </c>
      <c r="J270" s="25"/>
      <c r="K270" s="43">
        <v>460</v>
      </c>
      <c r="L270" s="18"/>
      <c r="M270" s="43">
        <v>460</v>
      </c>
    </row>
    <row r="271" spans="1:13" s="201" customFormat="1" ht="12.75">
      <c r="A271" s="14"/>
      <c r="B271" s="202">
        <v>771.3999999999069</v>
      </c>
      <c r="C271" s="203" t="s">
        <v>1190</v>
      </c>
      <c r="D271" s="203" t="s">
        <v>1209</v>
      </c>
      <c r="E271" s="203"/>
      <c r="F271" s="74" t="s">
        <v>1210</v>
      </c>
      <c r="G271" s="204"/>
      <c r="H271" s="205"/>
      <c r="I271" s="57">
        <v>1.7142222222220154</v>
      </c>
      <c r="J271" s="57"/>
      <c r="K271" s="60">
        <v>450</v>
      </c>
      <c r="L271" s="58"/>
      <c r="M271" s="60">
        <v>450</v>
      </c>
    </row>
    <row r="272" spans="1:13" s="201" customFormat="1" ht="12.75">
      <c r="A272" s="15"/>
      <c r="B272" s="206"/>
      <c r="C272" s="199"/>
      <c r="D272" s="199"/>
      <c r="E272" s="199"/>
      <c r="F272" s="33"/>
      <c r="G272" s="207"/>
      <c r="H272" s="31"/>
      <c r="I272" s="25"/>
      <c r="J272" s="25"/>
      <c r="K272" s="43"/>
      <c r="L272"/>
      <c r="M272" s="43"/>
    </row>
    <row r="273" spans="1:13" s="201" customFormat="1" ht="12.75">
      <c r="A273" s="1"/>
      <c r="B273" s="6"/>
      <c r="C273" s="1"/>
      <c r="D273" s="1"/>
      <c r="E273" s="1"/>
      <c r="F273" s="64"/>
      <c r="G273" s="30"/>
      <c r="H273" s="6"/>
      <c r="I273" s="25"/>
      <c r="J273" s="25"/>
      <c r="K273" s="43"/>
      <c r="L273"/>
      <c r="M273" s="43"/>
    </row>
    <row r="274" spans="1:13" s="201" customFormat="1" ht="12.75">
      <c r="A274" s="167"/>
      <c r="B274" s="212">
        <v>-84</v>
      </c>
      <c r="C274" s="167"/>
      <c r="D274" s="167" t="s">
        <v>1199</v>
      </c>
      <c r="E274" s="167"/>
      <c r="F274" s="33"/>
      <c r="G274" s="213"/>
      <c r="H274" s="6">
        <v>84</v>
      </c>
      <c r="I274" s="25">
        <v>-0.1696969696969697</v>
      </c>
      <c r="J274" s="42"/>
      <c r="K274" s="214">
        <v>495</v>
      </c>
      <c r="M274" s="214">
        <v>495</v>
      </c>
    </row>
    <row r="275" spans="1:13" s="201" customFormat="1" ht="12.75">
      <c r="A275" s="167"/>
      <c r="B275" s="212">
        <v>-1632797</v>
      </c>
      <c r="C275" s="167" t="s">
        <v>1192</v>
      </c>
      <c r="D275" s="167" t="s">
        <v>1200</v>
      </c>
      <c r="E275" s="167"/>
      <c r="F275" s="33"/>
      <c r="G275" s="213"/>
      <c r="H275" s="6">
        <v>1632881</v>
      </c>
      <c r="I275" s="25">
        <v>-3401.6604166666666</v>
      </c>
      <c r="J275" s="42"/>
      <c r="K275" s="214">
        <v>480</v>
      </c>
      <c r="M275" s="214">
        <v>480</v>
      </c>
    </row>
    <row r="276" spans="1:13" s="201" customFormat="1" ht="12.75">
      <c r="A276" s="167"/>
      <c r="B276" s="212">
        <v>1692290</v>
      </c>
      <c r="C276" s="167" t="s">
        <v>1192</v>
      </c>
      <c r="D276" s="167" t="s">
        <v>1201</v>
      </c>
      <c r="E276" s="167"/>
      <c r="F276" s="33"/>
      <c r="G276" s="213"/>
      <c r="H276" s="6">
        <v>-59409</v>
      </c>
      <c r="I276" s="25">
        <v>3525.6041666666665</v>
      </c>
      <c r="J276" s="42"/>
      <c r="K276" s="214">
        <v>480</v>
      </c>
      <c r="M276" s="214">
        <v>480</v>
      </c>
    </row>
    <row r="277" spans="1:13" s="201" customFormat="1" ht="12.75">
      <c r="A277" s="167"/>
      <c r="B277" s="212">
        <v>-1625822</v>
      </c>
      <c r="C277" s="167" t="s">
        <v>1192</v>
      </c>
      <c r="D277" s="167" t="s">
        <v>1211</v>
      </c>
      <c r="E277" s="167"/>
      <c r="F277" s="33"/>
      <c r="G277" s="213"/>
      <c r="H277" s="6">
        <v>1566413</v>
      </c>
      <c r="I277" s="25">
        <v>-3352.2103092783505</v>
      </c>
      <c r="J277" s="42"/>
      <c r="K277" s="214">
        <v>485</v>
      </c>
      <c r="M277" s="214">
        <v>485</v>
      </c>
    </row>
    <row r="278" spans="1:13" s="201" customFormat="1" ht="12.75">
      <c r="A278" s="167"/>
      <c r="B278" s="212">
        <v>2016575</v>
      </c>
      <c r="C278" s="167" t="s">
        <v>1192</v>
      </c>
      <c r="D278" s="167" t="s">
        <v>1212</v>
      </c>
      <c r="E278" s="167"/>
      <c r="F278" s="33"/>
      <c r="G278" s="213"/>
      <c r="H278" s="6">
        <v>-450162</v>
      </c>
      <c r="I278" s="25">
        <v>4157.886597938144</v>
      </c>
      <c r="J278" s="42"/>
      <c r="K278" s="214">
        <v>485</v>
      </c>
      <c r="M278" s="214">
        <v>485</v>
      </c>
    </row>
    <row r="279" spans="1:13" s="201" customFormat="1" ht="12.75">
      <c r="A279" s="167"/>
      <c r="B279" s="212">
        <v>-1632171</v>
      </c>
      <c r="C279" s="167" t="s">
        <v>1192</v>
      </c>
      <c r="D279" s="167" t="s">
        <v>1213</v>
      </c>
      <c r="E279" s="167"/>
      <c r="F279" s="33"/>
      <c r="G279" s="213"/>
      <c r="H279" s="6">
        <v>1182009</v>
      </c>
      <c r="I279" s="25">
        <v>-3330.9612244897958</v>
      </c>
      <c r="J279" s="42"/>
      <c r="K279" s="214">
        <v>490</v>
      </c>
      <c r="M279" s="214">
        <v>490</v>
      </c>
    </row>
    <row r="280" spans="1:13" s="201" customFormat="1" ht="12.75">
      <c r="A280" s="167"/>
      <c r="B280" s="212">
        <v>1646625</v>
      </c>
      <c r="C280" s="167" t="s">
        <v>1192</v>
      </c>
      <c r="D280" s="167" t="s">
        <v>1203</v>
      </c>
      <c r="E280" s="167"/>
      <c r="F280" s="33"/>
      <c r="G280" s="213"/>
      <c r="H280" s="6">
        <v>-464616</v>
      </c>
      <c r="I280" s="25">
        <v>3360.4591836734694</v>
      </c>
      <c r="J280" s="42"/>
      <c r="K280" s="214">
        <v>490</v>
      </c>
      <c r="M280" s="214">
        <v>490</v>
      </c>
    </row>
    <row r="281" spans="1:13" s="201" customFormat="1" ht="12.75">
      <c r="A281" s="167"/>
      <c r="B281" s="212">
        <v>-1651098</v>
      </c>
      <c r="C281" s="167" t="s">
        <v>1192</v>
      </c>
      <c r="D281" s="167" t="s">
        <v>1204</v>
      </c>
      <c r="E281" s="167"/>
      <c r="F281" s="33"/>
      <c r="G281" s="213"/>
      <c r="H281" s="6">
        <v>1186482</v>
      </c>
      <c r="I281" s="25">
        <v>-3369.587755102041</v>
      </c>
      <c r="J281" s="42"/>
      <c r="K281" s="214">
        <v>490</v>
      </c>
      <c r="M281" s="214">
        <v>490</v>
      </c>
    </row>
    <row r="282" spans="1:13" s="215" customFormat="1" ht="12.75">
      <c r="A282" s="167"/>
      <c r="B282" s="212">
        <v>1435284</v>
      </c>
      <c r="C282" s="167" t="s">
        <v>1192</v>
      </c>
      <c r="D282" s="167" t="s">
        <v>1205</v>
      </c>
      <c r="E282" s="167"/>
      <c r="F282" s="33"/>
      <c r="G282" s="213"/>
      <c r="H282" s="6">
        <v>-248802</v>
      </c>
      <c r="I282" s="25">
        <v>2929.1510204081633</v>
      </c>
      <c r="J282" s="42"/>
      <c r="K282" s="214">
        <v>490</v>
      </c>
      <c r="L282" s="201"/>
      <c r="M282" s="214">
        <v>490</v>
      </c>
    </row>
    <row r="283" spans="1:13" s="215" customFormat="1" ht="12.75">
      <c r="A283" s="167"/>
      <c r="B283" s="212">
        <v>-1651505</v>
      </c>
      <c r="C283" s="167" t="s">
        <v>1192</v>
      </c>
      <c r="D283" s="167" t="s">
        <v>1214</v>
      </c>
      <c r="E283" s="167"/>
      <c r="F283" s="33"/>
      <c r="G283" s="213"/>
      <c r="H283" s="6">
        <v>1402703</v>
      </c>
      <c r="I283" s="25">
        <v>-3440.6354166666665</v>
      </c>
      <c r="J283" s="42"/>
      <c r="K283" s="214">
        <v>480</v>
      </c>
      <c r="L283" s="201"/>
      <c r="M283" s="214">
        <v>480</v>
      </c>
    </row>
    <row r="284" spans="1:13" s="215" customFormat="1" ht="12.75">
      <c r="A284" s="167"/>
      <c r="B284" s="212">
        <v>1947525</v>
      </c>
      <c r="C284" s="167" t="s">
        <v>1192</v>
      </c>
      <c r="D284" s="167" t="s">
        <v>1206</v>
      </c>
      <c r="E284" s="167"/>
      <c r="F284" s="33"/>
      <c r="G284" s="213"/>
      <c r="H284" s="6">
        <v>-544822</v>
      </c>
      <c r="I284" s="25">
        <v>4057.34375</v>
      </c>
      <c r="J284" s="42"/>
      <c r="K284" s="214">
        <v>480</v>
      </c>
      <c r="L284" s="201"/>
      <c r="M284" s="214">
        <v>480</v>
      </c>
    </row>
    <row r="285" spans="1:13" s="215" customFormat="1" ht="12.75">
      <c r="A285" s="167"/>
      <c r="B285" s="212">
        <v>-1640906</v>
      </c>
      <c r="C285" s="167" t="s">
        <v>1192</v>
      </c>
      <c r="D285" s="167" t="s">
        <v>1215</v>
      </c>
      <c r="E285" s="167"/>
      <c r="F285" s="33"/>
      <c r="G285" s="213"/>
      <c r="H285" s="6">
        <v>1096084</v>
      </c>
      <c r="I285" s="25">
        <v>-3454.538947368421</v>
      </c>
      <c r="J285" s="42"/>
      <c r="K285" s="214">
        <v>475</v>
      </c>
      <c r="L285" s="201"/>
      <c r="M285" s="214">
        <v>475</v>
      </c>
    </row>
    <row r="286" spans="1:13" s="215" customFormat="1" ht="12.75">
      <c r="A286" s="167"/>
      <c r="B286" s="212">
        <v>1395145</v>
      </c>
      <c r="C286" s="167" t="s">
        <v>1192</v>
      </c>
      <c r="D286" s="167" t="s">
        <v>1207</v>
      </c>
      <c r="E286" s="167"/>
      <c r="F286" s="33"/>
      <c r="G286" s="213"/>
      <c r="H286" s="6">
        <v>-299061</v>
      </c>
      <c r="I286" s="25">
        <v>2937.1473684210528</v>
      </c>
      <c r="J286" s="42"/>
      <c r="K286" s="214">
        <v>475</v>
      </c>
      <c r="L286" s="201"/>
      <c r="M286" s="214">
        <v>475</v>
      </c>
    </row>
    <row r="287" spans="1:13" ht="12.75">
      <c r="A287" s="167"/>
      <c r="B287" s="212">
        <v>-1588288</v>
      </c>
      <c r="C287" s="167" t="s">
        <v>1192</v>
      </c>
      <c r="D287" s="167" t="s">
        <v>1216</v>
      </c>
      <c r="E287" s="167"/>
      <c r="F287" s="33"/>
      <c r="G287" s="213"/>
      <c r="H287" s="6">
        <v>1289227</v>
      </c>
      <c r="I287" s="25">
        <v>-3452.8</v>
      </c>
      <c r="J287" s="42"/>
      <c r="K287" s="214">
        <v>460</v>
      </c>
      <c r="L287" s="201"/>
      <c r="M287" s="214">
        <v>460</v>
      </c>
    </row>
    <row r="288" spans="1:13" ht="12.75">
      <c r="A288" s="167"/>
      <c r="B288" s="212">
        <v>1174975</v>
      </c>
      <c r="C288" s="167" t="s">
        <v>1192</v>
      </c>
      <c r="D288" s="167" t="s">
        <v>1208</v>
      </c>
      <c r="E288" s="167"/>
      <c r="F288" s="33"/>
      <c r="G288" s="213"/>
      <c r="H288" s="6">
        <v>114252</v>
      </c>
      <c r="I288" s="25">
        <v>2554.2934782608695</v>
      </c>
      <c r="J288" s="42"/>
      <c r="K288" s="214">
        <v>460</v>
      </c>
      <c r="L288" s="201"/>
      <c r="M288" s="214">
        <v>460</v>
      </c>
    </row>
    <row r="289" spans="1:13" ht="12.75">
      <c r="A289" s="167"/>
      <c r="B289" s="212">
        <v>-1588948</v>
      </c>
      <c r="C289" s="167" t="s">
        <v>1192</v>
      </c>
      <c r="D289" s="167" t="s">
        <v>1217</v>
      </c>
      <c r="E289" s="167"/>
      <c r="F289" s="33"/>
      <c r="G289" s="213"/>
      <c r="H289" s="6">
        <v>1703200</v>
      </c>
      <c r="I289" s="25">
        <v>-3570.6696629213484</v>
      </c>
      <c r="J289" s="42"/>
      <c r="K289" s="214">
        <v>445</v>
      </c>
      <c r="L289" s="201"/>
      <c r="M289" s="214">
        <v>445</v>
      </c>
    </row>
    <row r="290" spans="1:13" ht="12.75">
      <c r="A290" s="167"/>
      <c r="B290" s="212">
        <v>2826975</v>
      </c>
      <c r="C290" s="167" t="s">
        <v>1192</v>
      </c>
      <c r="D290" s="167" t="s">
        <v>1218</v>
      </c>
      <c r="E290" s="167"/>
      <c r="F290" s="33"/>
      <c r="G290" s="213"/>
      <c r="H290" s="6">
        <v>-1123775</v>
      </c>
      <c r="I290" s="25">
        <v>6352.752808988764</v>
      </c>
      <c r="J290" s="42"/>
      <c r="K290" s="214">
        <v>445</v>
      </c>
      <c r="L290" s="201"/>
      <c r="M290" s="214">
        <v>445</v>
      </c>
    </row>
    <row r="291" spans="1:13" ht="12.75">
      <c r="A291" s="167"/>
      <c r="B291" s="212">
        <v>-1558796</v>
      </c>
      <c r="C291" s="167" t="s">
        <v>1192</v>
      </c>
      <c r="D291" s="167" t="s">
        <v>1219</v>
      </c>
      <c r="E291" s="167"/>
      <c r="F291" s="33"/>
      <c r="G291" s="213"/>
      <c r="H291" s="6">
        <v>435021</v>
      </c>
      <c r="I291" s="25">
        <v>-3463.991111111111</v>
      </c>
      <c r="J291" s="42"/>
      <c r="K291" s="214">
        <v>450</v>
      </c>
      <c r="L291" s="201"/>
      <c r="M291" s="214">
        <v>450</v>
      </c>
    </row>
    <row r="292" spans="1:13" s="18" customFormat="1" ht="12.75">
      <c r="A292" s="167"/>
      <c r="B292" s="212">
        <v>1015250</v>
      </c>
      <c r="C292" s="167" t="s">
        <v>1192</v>
      </c>
      <c r="D292" s="167" t="s">
        <v>1220</v>
      </c>
      <c r="E292" s="167"/>
      <c r="F292" s="33"/>
      <c r="G292" s="213"/>
      <c r="H292" s="6">
        <v>-580229</v>
      </c>
      <c r="I292" s="25">
        <v>2256.1111111111113</v>
      </c>
      <c r="J292" s="42"/>
      <c r="K292" s="214">
        <v>450</v>
      </c>
      <c r="L292" s="201"/>
      <c r="M292" s="214">
        <v>450</v>
      </c>
    </row>
    <row r="293" spans="1:13" s="18" customFormat="1" ht="12.75">
      <c r="A293" s="167"/>
      <c r="B293" s="212">
        <v>-1515726</v>
      </c>
      <c r="C293" s="167" t="s">
        <v>1192</v>
      </c>
      <c r="D293" s="167" t="s">
        <v>1221</v>
      </c>
      <c r="E293" s="167"/>
      <c r="F293" s="33"/>
      <c r="G293" s="213"/>
      <c r="H293" s="6">
        <v>935497</v>
      </c>
      <c r="I293" s="25">
        <v>-3406.125842696629</v>
      </c>
      <c r="J293" s="42"/>
      <c r="K293" s="214">
        <v>445</v>
      </c>
      <c r="L293" s="201"/>
      <c r="M293" s="214">
        <v>445</v>
      </c>
    </row>
    <row r="294" spans="1:13" s="18" customFormat="1" ht="12.75">
      <c r="A294" s="167"/>
      <c r="B294" s="212">
        <v>1634200</v>
      </c>
      <c r="C294" s="167" t="s">
        <v>1192</v>
      </c>
      <c r="D294" s="167" t="s">
        <v>1222</v>
      </c>
      <c r="E294" s="167"/>
      <c r="F294" s="33"/>
      <c r="G294" s="213"/>
      <c r="H294" s="6">
        <v>-698703</v>
      </c>
      <c r="I294" s="25">
        <v>3672.3595505617977</v>
      </c>
      <c r="J294" s="42"/>
      <c r="K294" s="214">
        <v>445</v>
      </c>
      <c r="L294" s="201"/>
      <c r="M294" s="214">
        <v>445</v>
      </c>
    </row>
    <row r="295" spans="1:13" s="18" customFormat="1" ht="12.75">
      <c r="A295" s="167"/>
      <c r="B295" s="212">
        <v>-1491804</v>
      </c>
      <c r="C295" s="167" t="s">
        <v>1192</v>
      </c>
      <c r="D295" s="167" t="s">
        <v>1259</v>
      </c>
      <c r="E295" s="167"/>
      <c r="F295" s="33"/>
      <c r="G295" s="213"/>
      <c r="H295" s="6">
        <v>793101</v>
      </c>
      <c r="I295" s="25">
        <v>-3390.4636363636364</v>
      </c>
      <c r="J295" s="42"/>
      <c r="K295" s="214">
        <v>440</v>
      </c>
      <c r="L295" s="201"/>
      <c r="M295" s="214">
        <v>440</v>
      </c>
    </row>
    <row r="296" spans="1:13" s="18" customFormat="1" ht="12.75">
      <c r="A296" s="167"/>
      <c r="B296" s="212">
        <v>1497845</v>
      </c>
      <c r="C296" s="167" t="s">
        <v>1192</v>
      </c>
      <c r="D296" s="167" t="s">
        <v>1260</v>
      </c>
      <c r="E296" s="167"/>
      <c r="F296" s="33"/>
      <c r="G296" s="213"/>
      <c r="H296" s="6">
        <v>-704744</v>
      </c>
      <c r="I296" s="25">
        <v>3404.193181818182</v>
      </c>
      <c r="J296" s="42"/>
      <c r="K296" s="214">
        <v>440</v>
      </c>
      <c r="L296" s="201"/>
      <c r="M296" s="214">
        <v>440</v>
      </c>
    </row>
    <row r="297" spans="1:13" s="18" customFormat="1" ht="12.75">
      <c r="A297" s="216"/>
      <c r="B297" s="217">
        <v>704744</v>
      </c>
      <c r="C297" s="216" t="s">
        <v>1192</v>
      </c>
      <c r="D297" s="216" t="s">
        <v>1261</v>
      </c>
      <c r="E297" s="216"/>
      <c r="F297" s="74"/>
      <c r="G297" s="218"/>
      <c r="H297" s="56"/>
      <c r="I297" s="57">
        <v>1601.6909090909091</v>
      </c>
      <c r="J297" s="57"/>
      <c r="K297" s="60">
        <v>440</v>
      </c>
      <c r="L297" s="215"/>
      <c r="M297" s="60">
        <v>440</v>
      </c>
    </row>
    <row r="298" spans="1:13" s="18" customFormat="1" ht="12.75">
      <c r="A298" s="1"/>
      <c r="B298" s="6"/>
      <c r="C298" s="1"/>
      <c r="D298" s="1"/>
      <c r="E298" s="1"/>
      <c r="F298" s="64"/>
      <c r="G298" s="30"/>
      <c r="H298" s="6"/>
      <c r="I298" s="25"/>
      <c r="J298" s="42"/>
      <c r="K298" s="214"/>
      <c r="M298" s="214"/>
    </row>
    <row r="299" spans="1:13" s="58" customFormat="1" ht="12.75">
      <c r="A299" s="172"/>
      <c r="B299" s="219"/>
      <c r="C299" s="172"/>
      <c r="D299" s="172"/>
      <c r="E299" s="172"/>
      <c r="F299" s="33"/>
      <c r="G299" s="220"/>
      <c r="H299" s="6"/>
      <c r="I299" s="221"/>
      <c r="J299" s="221"/>
      <c r="K299" s="222"/>
      <c r="L299" s="223"/>
      <c r="M299" s="222"/>
    </row>
    <row r="300" spans="1:13" s="58" customFormat="1" ht="12.75">
      <c r="A300" s="15"/>
      <c r="B300" s="224">
        <v>1734162</v>
      </c>
      <c r="C300" s="225" t="s">
        <v>1223</v>
      </c>
      <c r="D300" s="225" t="s">
        <v>1203</v>
      </c>
      <c r="E300" s="209"/>
      <c r="F300" s="33"/>
      <c r="G300" s="210"/>
      <c r="H300" s="6">
        <v>-1734162</v>
      </c>
      <c r="I300" s="25">
        <v>3539.1061224489795</v>
      </c>
      <c r="J300" s="42"/>
      <c r="K300" s="43">
        <v>490</v>
      </c>
      <c r="L300" s="18"/>
      <c r="M300" s="43">
        <v>490</v>
      </c>
    </row>
    <row r="301" spans="1:13" ht="12.75">
      <c r="A301" s="15"/>
      <c r="B301" s="224">
        <v>2236604</v>
      </c>
      <c r="C301" s="225" t="s">
        <v>1223</v>
      </c>
      <c r="D301" s="225" t="s">
        <v>1205</v>
      </c>
      <c r="E301" s="209"/>
      <c r="F301" s="33"/>
      <c r="G301" s="210"/>
      <c r="H301" s="6">
        <v>-3970766</v>
      </c>
      <c r="I301" s="25">
        <v>4564.497959183674</v>
      </c>
      <c r="J301" s="42"/>
      <c r="K301" s="43">
        <v>490</v>
      </c>
      <c r="L301" s="18"/>
      <c r="M301" s="43">
        <v>490</v>
      </c>
    </row>
    <row r="302" spans="1:13" ht="12.75">
      <c r="A302" s="15"/>
      <c r="B302" s="224">
        <v>2610748</v>
      </c>
      <c r="C302" s="225" t="s">
        <v>1223</v>
      </c>
      <c r="D302" s="225" t="s">
        <v>1206</v>
      </c>
      <c r="E302" s="209"/>
      <c r="F302" s="33"/>
      <c r="G302" s="210"/>
      <c r="H302" s="6">
        <v>-6581514</v>
      </c>
      <c r="I302" s="25">
        <v>5439.058333333333</v>
      </c>
      <c r="J302" s="42"/>
      <c r="K302" s="43">
        <v>480</v>
      </c>
      <c r="L302" s="18"/>
      <c r="M302" s="43">
        <v>480</v>
      </c>
    </row>
    <row r="303" spans="1:13" ht="12.75">
      <c r="A303" s="15"/>
      <c r="B303" s="224">
        <v>2513138</v>
      </c>
      <c r="C303" s="225" t="s">
        <v>1223</v>
      </c>
      <c r="D303" s="225" t="s">
        <v>1207</v>
      </c>
      <c r="E303" s="209"/>
      <c r="F303" s="33"/>
      <c r="G303" s="210"/>
      <c r="H303" s="6">
        <v>-9094652</v>
      </c>
      <c r="I303" s="25">
        <v>5290.816842105263</v>
      </c>
      <c r="J303" s="42"/>
      <c r="K303" s="43">
        <v>475</v>
      </c>
      <c r="L303" s="18"/>
      <c r="M303" s="43">
        <v>475</v>
      </c>
    </row>
    <row r="304" spans="1:13" ht="12.75">
      <c r="A304" s="15"/>
      <c r="B304" s="224">
        <v>2512823</v>
      </c>
      <c r="C304" s="225" t="s">
        <v>1223</v>
      </c>
      <c r="D304" s="225" t="s">
        <v>1208</v>
      </c>
      <c r="E304" s="209"/>
      <c r="F304" s="33"/>
      <c r="G304" s="210"/>
      <c r="H304" s="226">
        <v>-11607475</v>
      </c>
      <c r="I304" s="25">
        <v>5462.658695652174</v>
      </c>
      <c r="J304" s="42"/>
      <c r="K304" s="43">
        <v>460</v>
      </c>
      <c r="L304" s="18"/>
      <c r="M304" s="43">
        <v>460</v>
      </c>
    </row>
    <row r="305" spans="1:13" ht="12.75">
      <c r="A305" s="15"/>
      <c r="B305" s="224">
        <v>2988626</v>
      </c>
      <c r="C305" s="225" t="s">
        <v>1223</v>
      </c>
      <c r="D305" s="225" t="s">
        <v>1218</v>
      </c>
      <c r="E305" s="209"/>
      <c r="F305" s="33"/>
      <c r="G305" s="210"/>
      <c r="H305" s="226">
        <v>-14596101</v>
      </c>
      <c r="I305" s="25">
        <v>6716.013483146067</v>
      </c>
      <c r="J305" s="42"/>
      <c r="K305" s="43">
        <v>445</v>
      </c>
      <c r="L305" s="18"/>
      <c r="M305" s="43">
        <v>445</v>
      </c>
    </row>
    <row r="306" spans="1:13" ht="12.75">
      <c r="A306" s="15"/>
      <c r="B306" s="224">
        <v>3545329</v>
      </c>
      <c r="C306" s="225" t="s">
        <v>1223</v>
      </c>
      <c r="D306" s="225" t="s">
        <v>1220</v>
      </c>
      <c r="E306" s="209"/>
      <c r="F306" s="33"/>
      <c r="G306" s="210"/>
      <c r="H306" s="226">
        <v>-18141430</v>
      </c>
      <c r="I306" s="25">
        <v>7878.508888888889</v>
      </c>
      <c r="J306" s="42"/>
      <c r="K306" s="43">
        <v>450</v>
      </c>
      <c r="L306" s="18"/>
      <c r="M306" s="43">
        <v>450</v>
      </c>
    </row>
    <row r="307" spans="1:13" ht="12.75">
      <c r="A307" s="15"/>
      <c r="B307" s="317">
        <v>-28501991</v>
      </c>
      <c r="C307" s="225" t="s">
        <v>1223</v>
      </c>
      <c r="D307" s="225" t="s">
        <v>1221</v>
      </c>
      <c r="E307" s="209"/>
      <c r="F307" s="33"/>
      <c r="G307" s="210"/>
      <c r="H307" s="226">
        <v>10360561</v>
      </c>
      <c r="I307" s="318">
        <v>-64049.417977528086</v>
      </c>
      <c r="J307" s="42"/>
      <c r="K307" s="43">
        <v>445</v>
      </c>
      <c r="L307" s="18"/>
      <c r="M307" s="43">
        <v>445</v>
      </c>
    </row>
    <row r="308" spans="1:13" ht="12.75">
      <c r="A308" s="15"/>
      <c r="B308" s="224">
        <v>2272168</v>
      </c>
      <c r="C308" s="225" t="s">
        <v>1223</v>
      </c>
      <c r="D308" s="225" t="s">
        <v>1222</v>
      </c>
      <c r="E308" s="209"/>
      <c r="F308" s="33"/>
      <c r="G308" s="210"/>
      <c r="H308" s="226">
        <v>8088393</v>
      </c>
      <c r="I308" s="25">
        <v>5105.995505617978</v>
      </c>
      <c r="J308" s="42"/>
      <c r="K308" s="43">
        <v>445</v>
      </c>
      <c r="L308" s="18"/>
      <c r="M308" s="43">
        <v>445</v>
      </c>
    </row>
    <row r="309" spans="1:13" ht="12.75">
      <c r="A309" s="15"/>
      <c r="B309" s="224">
        <v>2740020</v>
      </c>
      <c r="C309" s="225" t="s">
        <v>1223</v>
      </c>
      <c r="D309" s="225" t="s">
        <v>1260</v>
      </c>
      <c r="E309" s="209"/>
      <c r="F309" s="33"/>
      <c r="G309" s="210"/>
      <c r="H309" s="226">
        <v>5348373</v>
      </c>
      <c r="I309" s="25">
        <v>6227.318181818182</v>
      </c>
      <c r="J309" s="42"/>
      <c r="K309" s="43">
        <v>440</v>
      </c>
      <c r="L309" s="18"/>
      <c r="M309" s="43">
        <v>440</v>
      </c>
    </row>
    <row r="310" spans="1:13" ht="12.75">
      <c r="A310" s="14"/>
      <c r="B310" s="227">
        <v>-5348373</v>
      </c>
      <c r="C310" s="228" t="s">
        <v>1223</v>
      </c>
      <c r="D310" s="228" t="s">
        <v>1262</v>
      </c>
      <c r="E310" s="229"/>
      <c r="F310" s="74"/>
      <c r="G310" s="230"/>
      <c r="H310" s="231"/>
      <c r="I310" s="232">
        <v>-12155.393181818183</v>
      </c>
      <c r="J310" s="233"/>
      <c r="K310" s="60">
        <v>440</v>
      </c>
      <c r="L310" s="58"/>
      <c r="M310" s="60">
        <v>440</v>
      </c>
    </row>
    <row r="311" spans="1:13" s="234" customFormat="1" ht="12.75">
      <c r="A311" s="1"/>
      <c r="B311" s="6"/>
      <c r="C311" s="1"/>
      <c r="D311" s="1"/>
      <c r="E311" s="1"/>
      <c r="F311" s="30"/>
      <c r="G311" s="30"/>
      <c r="H311" s="6"/>
      <c r="I311" s="25"/>
      <c r="J311"/>
      <c r="K311"/>
      <c r="L311"/>
      <c r="M311" s="2"/>
    </row>
    <row r="312" spans="1:13" s="234" customFormat="1" ht="12.75">
      <c r="A312" s="1"/>
      <c r="B312" s="6"/>
      <c r="C312" s="1"/>
      <c r="D312" s="1"/>
      <c r="E312" s="1"/>
      <c r="F312" s="30"/>
      <c r="G312" s="30"/>
      <c r="H312" s="6"/>
      <c r="I312" s="25"/>
      <c r="J312"/>
      <c r="K312"/>
      <c r="L312"/>
      <c r="M312" s="2"/>
    </row>
    <row r="313" spans="1:13" s="243" customFormat="1" ht="12.75">
      <c r="A313" s="235"/>
      <c r="B313" s="236">
        <v>1474406</v>
      </c>
      <c r="C313" s="237" t="s">
        <v>1194</v>
      </c>
      <c r="D313" s="238" t="s">
        <v>1212</v>
      </c>
      <c r="E313" s="235"/>
      <c r="F313" s="33"/>
      <c r="G313" s="239"/>
      <c r="H313" s="6">
        <v>-1474406</v>
      </c>
      <c r="I313" s="211">
        <v>3040.0123711340207</v>
      </c>
      <c r="J313" s="240"/>
      <c r="K313" s="241">
        <v>485</v>
      </c>
      <c r="L313" s="234"/>
      <c r="M313" s="241">
        <v>485</v>
      </c>
    </row>
    <row r="314" spans="1:13" s="243" customFormat="1" ht="12.75">
      <c r="A314" s="235"/>
      <c r="B314" s="242">
        <v>0</v>
      </c>
      <c r="C314" s="237" t="s">
        <v>1194</v>
      </c>
      <c r="D314" s="238" t="s">
        <v>1203</v>
      </c>
      <c r="E314" s="235"/>
      <c r="F314" s="33"/>
      <c r="G314" s="239"/>
      <c r="H314" s="6">
        <v>-1474406</v>
      </c>
      <c r="I314" s="211">
        <v>0</v>
      </c>
      <c r="J314" s="240"/>
      <c r="K314" s="241">
        <v>490</v>
      </c>
      <c r="L314" s="234"/>
      <c r="M314" s="241">
        <v>490</v>
      </c>
    </row>
    <row r="315" spans="1:13" s="243" customFormat="1" ht="12.75">
      <c r="A315" s="235"/>
      <c r="B315" s="242">
        <v>-4650120</v>
      </c>
      <c r="C315" s="237" t="s">
        <v>1194</v>
      </c>
      <c r="D315" s="238" t="s">
        <v>1204</v>
      </c>
      <c r="E315" s="235"/>
      <c r="F315" s="33"/>
      <c r="G315" s="239"/>
      <c r="H315" s="63">
        <v>3175714</v>
      </c>
      <c r="I315" s="211">
        <v>-9490.040816326531</v>
      </c>
      <c r="J315" s="240"/>
      <c r="K315" s="241">
        <v>490</v>
      </c>
      <c r="L315" s="234"/>
      <c r="M315" s="241">
        <v>490</v>
      </c>
    </row>
    <row r="316" spans="1:13" s="18" customFormat="1" ht="12.75">
      <c r="A316" s="235"/>
      <c r="B316" s="236">
        <v>90000</v>
      </c>
      <c r="C316" s="237" t="s">
        <v>1194</v>
      </c>
      <c r="D316" s="238" t="s">
        <v>1205</v>
      </c>
      <c r="E316" s="235"/>
      <c r="F316" s="33"/>
      <c r="G316" s="239"/>
      <c r="H316" s="63">
        <v>3085714</v>
      </c>
      <c r="I316" s="211">
        <v>183.6734693877551</v>
      </c>
      <c r="J316" s="240"/>
      <c r="K316" s="241">
        <v>490</v>
      </c>
      <c r="L316" s="234"/>
      <c r="M316" s="241">
        <v>490</v>
      </c>
    </row>
    <row r="317" spans="1:13" s="18" customFormat="1" ht="12.75">
      <c r="A317" s="235"/>
      <c r="B317" s="236">
        <v>2996650</v>
      </c>
      <c r="C317" s="237" t="s">
        <v>1194</v>
      </c>
      <c r="D317" s="238" t="s">
        <v>1206</v>
      </c>
      <c r="E317" s="235"/>
      <c r="F317" s="33"/>
      <c r="G317" s="239"/>
      <c r="H317" s="63">
        <v>89064</v>
      </c>
      <c r="I317" s="211">
        <v>6243.020833333333</v>
      </c>
      <c r="J317" s="240"/>
      <c r="K317" s="241">
        <v>480</v>
      </c>
      <c r="L317" s="234"/>
      <c r="M317" s="241">
        <v>480</v>
      </c>
    </row>
    <row r="318" spans="1:13" s="244" customFormat="1" ht="12.75">
      <c r="A318" s="235"/>
      <c r="B318" s="236">
        <v>2996650</v>
      </c>
      <c r="C318" s="237" t="s">
        <v>1194</v>
      </c>
      <c r="D318" s="238" t="s">
        <v>1207</v>
      </c>
      <c r="E318" s="235"/>
      <c r="F318" s="33"/>
      <c r="G318" s="239"/>
      <c r="H318" s="63">
        <v>-2907586</v>
      </c>
      <c r="I318" s="211">
        <v>6308.736842105263</v>
      </c>
      <c r="J318" s="240"/>
      <c r="K318" s="241">
        <v>475</v>
      </c>
      <c r="L318" s="234"/>
      <c r="M318" s="241">
        <v>475</v>
      </c>
    </row>
    <row r="319" spans="1:13" s="244" customFormat="1" ht="12.75">
      <c r="A319" s="235"/>
      <c r="B319" s="236">
        <v>0</v>
      </c>
      <c r="C319" s="237" t="s">
        <v>1194</v>
      </c>
      <c r="D319" s="238" t="s">
        <v>1208</v>
      </c>
      <c r="E319" s="235"/>
      <c r="F319" s="33"/>
      <c r="G319" s="239"/>
      <c r="H319" s="63">
        <v>-2907586</v>
      </c>
      <c r="I319" s="211">
        <v>0</v>
      </c>
      <c r="J319" s="240"/>
      <c r="K319" s="241">
        <v>460</v>
      </c>
      <c r="L319" s="234"/>
      <c r="M319" s="241">
        <v>460</v>
      </c>
    </row>
    <row r="320" spans="1:13" s="244" customFormat="1" ht="12.75">
      <c r="A320" s="235"/>
      <c r="B320" s="236">
        <v>0</v>
      </c>
      <c r="C320" s="237" t="s">
        <v>1194</v>
      </c>
      <c r="D320" s="238" t="s">
        <v>1218</v>
      </c>
      <c r="E320" s="235"/>
      <c r="F320" s="33"/>
      <c r="G320" s="239"/>
      <c r="H320" s="63">
        <v>-2907586</v>
      </c>
      <c r="I320" s="211">
        <v>0</v>
      </c>
      <c r="J320" s="240"/>
      <c r="K320" s="241">
        <v>445</v>
      </c>
      <c r="L320" s="234"/>
      <c r="M320" s="241">
        <v>445</v>
      </c>
    </row>
    <row r="321" spans="1:13" s="244" customFormat="1" ht="12.75">
      <c r="A321" s="235"/>
      <c r="B321" s="236">
        <v>2996650</v>
      </c>
      <c r="C321" s="237" t="s">
        <v>1194</v>
      </c>
      <c r="D321" s="238" t="s">
        <v>1220</v>
      </c>
      <c r="E321" s="235"/>
      <c r="F321" s="33"/>
      <c r="G321" s="239"/>
      <c r="H321" s="63">
        <v>-5904236</v>
      </c>
      <c r="I321" s="211">
        <v>6659.222222222223</v>
      </c>
      <c r="J321" s="240"/>
      <c r="K321" s="241">
        <v>450</v>
      </c>
      <c r="L321" s="234"/>
      <c r="M321" s="241">
        <v>450</v>
      </c>
    </row>
    <row r="322" spans="1:13" s="244" customFormat="1" ht="12.75">
      <c r="A322" s="235"/>
      <c r="B322" s="236">
        <v>290000</v>
      </c>
      <c r="C322" s="237" t="s">
        <v>1194</v>
      </c>
      <c r="D322" s="238" t="s">
        <v>1222</v>
      </c>
      <c r="E322" s="235"/>
      <c r="F322" s="33"/>
      <c r="G322" s="239"/>
      <c r="H322" s="63">
        <v>-6194236</v>
      </c>
      <c r="I322" s="211">
        <v>651.685393258427</v>
      </c>
      <c r="J322" s="240"/>
      <c r="K322" s="241">
        <v>445</v>
      </c>
      <c r="L322" s="234"/>
      <c r="M322" s="241">
        <v>445</v>
      </c>
    </row>
    <row r="323" spans="1:13" s="244" customFormat="1" ht="12.75">
      <c r="A323" s="235"/>
      <c r="B323" s="236">
        <v>0</v>
      </c>
      <c r="C323" s="237" t="s">
        <v>1194</v>
      </c>
      <c r="D323" s="238" t="s">
        <v>1260</v>
      </c>
      <c r="E323" s="235"/>
      <c r="F323" s="33"/>
      <c r="G323" s="239"/>
      <c r="H323" s="63">
        <v>-6194236</v>
      </c>
      <c r="I323" s="211">
        <v>0</v>
      </c>
      <c r="J323" s="240"/>
      <c r="K323" s="241">
        <v>440</v>
      </c>
      <c r="L323" s="234"/>
      <c r="M323" s="241">
        <v>440</v>
      </c>
    </row>
    <row r="324" spans="1:13" s="244" customFormat="1" ht="12.75">
      <c r="A324" s="245"/>
      <c r="B324" s="246">
        <v>6194236</v>
      </c>
      <c r="C324" s="245" t="s">
        <v>1224</v>
      </c>
      <c r="D324" s="245" t="s">
        <v>1262</v>
      </c>
      <c r="E324" s="245"/>
      <c r="F324" s="74"/>
      <c r="G324" s="247"/>
      <c r="H324" s="61"/>
      <c r="I324" s="233">
        <v>14077.809090909092</v>
      </c>
      <c r="J324" s="248"/>
      <c r="K324" s="249">
        <v>440</v>
      </c>
      <c r="L324" s="243"/>
      <c r="M324" s="249">
        <v>440</v>
      </c>
    </row>
    <row r="325" spans="1:13" s="244" customFormat="1" ht="12.75">
      <c r="A325" s="15"/>
      <c r="B325" s="250"/>
      <c r="C325" s="251"/>
      <c r="D325" s="251"/>
      <c r="E325" s="251"/>
      <c r="F325" s="33"/>
      <c r="G325" s="252"/>
      <c r="H325" s="31"/>
      <c r="I325" s="211"/>
      <c r="J325" s="42"/>
      <c r="K325" s="43"/>
      <c r="L325" s="18"/>
      <c r="M325" s="253"/>
    </row>
    <row r="326" spans="1:13" s="261" customFormat="1" ht="12.75">
      <c r="A326" s="254"/>
      <c r="B326" s="255"/>
      <c r="C326" s="256"/>
      <c r="D326" s="256"/>
      <c r="E326" s="254"/>
      <c r="F326" s="33"/>
      <c r="G326" s="257"/>
      <c r="H326" s="255"/>
      <c r="I326" s="258"/>
      <c r="J326" s="259"/>
      <c r="K326" s="260"/>
      <c r="L326" s="244"/>
      <c r="M326" s="260"/>
    </row>
    <row r="327" spans="1:13" s="261" customFormat="1" ht="12.75">
      <c r="A327" s="254"/>
      <c r="B327" s="262">
        <v>-12761734</v>
      </c>
      <c r="C327" s="256" t="s">
        <v>1225</v>
      </c>
      <c r="D327" s="256" t="s">
        <v>1204</v>
      </c>
      <c r="E327" s="254"/>
      <c r="F327" s="33"/>
      <c r="G327" s="257"/>
      <c r="H327" s="63">
        <v>12761734</v>
      </c>
      <c r="I327" s="211">
        <v>-26044.355102040816</v>
      </c>
      <c r="J327" s="259"/>
      <c r="K327" s="260">
        <v>490</v>
      </c>
      <c r="L327" s="244"/>
      <c r="M327" s="260">
        <v>490</v>
      </c>
    </row>
    <row r="328" spans="1:13" s="18" customFormat="1" ht="12.75">
      <c r="A328" s="254"/>
      <c r="B328" s="255">
        <v>3191220</v>
      </c>
      <c r="C328" s="256" t="s">
        <v>1225</v>
      </c>
      <c r="D328" s="256" t="s">
        <v>1205</v>
      </c>
      <c r="E328" s="254"/>
      <c r="F328" s="33"/>
      <c r="G328" s="257"/>
      <c r="H328" s="63">
        <v>9570514</v>
      </c>
      <c r="I328" s="211">
        <v>6512.693877551021</v>
      </c>
      <c r="J328" s="259"/>
      <c r="K328" s="260">
        <v>490</v>
      </c>
      <c r="L328" s="244"/>
      <c r="M328" s="260">
        <v>490</v>
      </c>
    </row>
    <row r="329" spans="1:13" ht="12.75">
      <c r="A329" s="254"/>
      <c r="B329" s="255">
        <v>2511135</v>
      </c>
      <c r="C329" s="256" t="s">
        <v>1225</v>
      </c>
      <c r="D329" s="256" t="s">
        <v>1206</v>
      </c>
      <c r="E329" s="254"/>
      <c r="F329" s="33"/>
      <c r="G329" s="257"/>
      <c r="H329" s="63">
        <v>7059379</v>
      </c>
      <c r="I329" s="211">
        <v>5231.53125</v>
      </c>
      <c r="J329" s="259"/>
      <c r="K329" s="260">
        <v>480</v>
      </c>
      <c r="L329" s="244"/>
      <c r="M329" s="260">
        <v>480</v>
      </c>
    </row>
    <row r="330" spans="1:13" ht="12.75">
      <c r="A330" s="254"/>
      <c r="B330" s="255">
        <v>2578918</v>
      </c>
      <c r="C330" s="256" t="s">
        <v>1225</v>
      </c>
      <c r="D330" s="256" t="s">
        <v>1207</v>
      </c>
      <c r="E330" s="254"/>
      <c r="F330" s="33"/>
      <c r="G330" s="257"/>
      <c r="H330" s="63">
        <v>4480461</v>
      </c>
      <c r="I330" s="211">
        <v>5429.301052631579</v>
      </c>
      <c r="J330" s="259"/>
      <c r="K330" s="260">
        <v>475</v>
      </c>
      <c r="L330" s="244"/>
      <c r="M330" s="260">
        <v>475</v>
      </c>
    </row>
    <row r="331" spans="1:13" ht="12.75">
      <c r="A331" s="254"/>
      <c r="B331" s="255">
        <v>2044700</v>
      </c>
      <c r="C331" s="256" t="s">
        <v>1225</v>
      </c>
      <c r="D331" s="256" t="s">
        <v>1208</v>
      </c>
      <c r="E331" s="254"/>
      <c r="F331" s="33"/>
      <c r="G331" s="257"/>
      <c r="H331" s="63">
        <v>2435761</v>
      </c>
      <c r="I331" s="211">
        <v>4445</v>
      </c>
      <c r="J331" s="259"/>
      <c r="K331" s="260">
        <v>460</v>
      </c>
      <c r="L331" s="244"/>
      <c r="M331" s="260">
        <v>460</v>
      </c>
    </row>
    <row r="332" spans="1:13" s="102" customFormat="1" ht="12.75">
      <c r="A332" s="254"/>
      <c r="B332" s="255">
        <v>2352000</v>
      </c>
      <c r="C332" s="256" t="s">
        <v>1225</v>
      </c>
      <c r="D332" s="256" t="s">
        <v>1218</v>
      </c>
      <c r="E332" s="254"/>
      <c r="F332" s="33"/>
      <c r="G332" s="257"/>
      <c r="H332" s="63">
        <v>83761</v>
      </c>
      <c r="I332" s="211">
        <v>5285.393258426966</v>
      </c>
      <c r="J332" s="259"/>
      <c r="K332" s="260">
        <v>445</v>
      </c>
      <c r="L332" s="244"/>
      <c r="M332" s="260">
        <v>445</v>
      </c>
    </row>
    <row r="333" spans="1:13" s="223" customFormat="1" ht="12.75">
      <c r="A333" s="254"/>
      <c r="B333" s="255">
        <v>850000</v>
      </c>
      <c r="C333" s="256" t="s">
        <v>1225</v>
      </c>
      <c r="D333" s="256" t="s">
        <v>1220</v>
      </c>
      <c r="E333" s="254"/>
      <c r="F333" s="33"/>
      <c r="G333" s="257"/>
      <c r="H333" s="63">
        <v>-766239</v>
      </c>
      <c r="I333" s="211">
        <v>1888.888888888889</v>
      </c>
      <c r="J333" s="259"/>
      <c r="K333" s="260">
        <v>450</v>
      </c>
      <c r="L333" s="244"/>
      <c r="M333" s="260">
        <v>450</v>
      </c>
    </row>
    <row r="334" spans="1:13" s="223" customFormat="1" ht="12.75">
      <c r="A334" s="254"/>
      <c r="B334" s="255">
        <v>412704</v>
      </c>
      <c r="C334" s="256" t="s">
        <v>1225</v>
      </c>
      <c r="D334" s="256" t="s">
        <v>1222</v>
      </c>
      <c r="E334" s="254"/>
      <c r="F334" s="33"/>
      <c r="G334" s="257"/>
      <c r="H334" s="63">
        <v>-1178943</v>
      </c>
      <c r="I334" s="211">
        <v>927.4247191011236</v>
      </c>
      <c r="J334" s="259"/>
      <c r="K334" s="260">
        <v>445</v>
      </c>
      <c r="L334" s="244"/>
      <c r="M334" s="260">
        <v>445</v>
      </c>
    </row>
    <row r="335" spans="1:13" s="223" customFormat="1" ht="12.75">
      <c r="A335" s="254"/>
      <c r="B335" s="255">
        <v>558634</v>
      </c>
      <c r="C335" s="256" t="s">
        <v>1225</v>
      </c>
      <c r="D335" s="256" t="s">
        <v>1260</v>
      </c>
      <c r="E335" s="254"/>
      <c r="F335" s="33"/>
      <c r="G335" s="257"/>
      <c r="H335" s="63">
        <v>-1737577</v>
      </c>
      <c r="I335" s="211">
        <v>1269.6227272727272</v>
      </c>
      <c r="J335" s="259"/>
      <c r="K335" s="260">
        <v>440</v>
      </c>
      <c r="L335" s="244"/>
      <c r="M335" s="260">
        <v>440</v>
      </c>
    </row>
    <row r="336" spans="1:13" s="102" customFormat="1" ht="12.75">
      <c r="A336" s="263"/>
      <c r="B336" s="264">
        <v>1737577</v>
      </c>
      <c r="C336" s="263" t="s">
        <v>1225</v>
      </c>
      <c r="D336" s="263" t="s">
        <v>1262</v>
      </c>
      <c r="E336" s="263"/>
      <c r="F336" s="74"/>
      <c r="G336" s="265"/>
      <c r="H336" s="61"/>
      <c r="I336" s="233">
        <v>3949.038636363636</v>
      </c>
      <c r="J336" s="266"/>
      <c r="K336" s="267">
        <v>440</v>
      </c>
      <c r="L336" s="261"/>
      <c r="M336" s="267">
        <v>440</v>
      </c>
    </row>
    <row r="337" spans="1:13" s="268" customFormat="1" ht="12.75">
      <c r="A337" s="15"/>
      <c r="B337" s="250"/>
      <c r="C337" s="251"/>
      <c r="D337" s="251"/>
      <c r="E337" s="251"/>
      <c r="F337" s="33"/>
      <c r="G337" s="252"/>
      <c r="H337" s="31"/>
      <c r="I337" s="211"/>
      <c r="J337" s="42"/>
      <c r="K337" s="43"/>
      <c r="L337" s="18"/>
      <c r="M337" s="253"/>
    </row>
    <row r="338" spans="1:13" s="18" customFormat="1" ht="12.75">
      <c r="A338" s="15"/>
      <c r="B338" s="250"/>
      <c r="C338" s="251"/>
      <c r="D338" s="251"/>
      <c r="E338" s="251"/>
      <c r="F338" s="33"/>
      <c r="G338" s="252"/>
      <c r="H338" s="31"/>
      <c r="I338" s="42"/>
      <c r="J338" s="42"/>
      <c r="K338" s="43"/>
      <c r="M338" s="43"/>
    </row>
    <row r="339" spans="1:13" ht="12.75">
      <c r="A339" s="35"/>
      <c r="B339" s="269">
        <v>-28313914</v>
      </c>
      <c r="C339" s="270" t="s">
        <v>1196</v>
      </c>
      <c r="D339" s="270" t="s">
        <v>1215</v>
      </c>
      <c r="E339" s="35"/>
      <c r="F339" s="33"/>
      <c r="G339" s="33"/>
      <c r="H339" s="63"/>
      <c r="I339" s="211"/>
      <c r="J339" s="271"/>
      <c r="K339" s="67"/>
      <c r="L339" s="102"/>
      <c r="M339" s="67"/>
    </row>
    <row r="340" spans="1:13" ht="12.75">
      <c r="A340" s="172"/>
      <c r="B340" s="272">
        <v>2256267.8</v>
      </c>
      <c r="C340" s="270" t="s">
        <v>1196</v>
      </c>
      <c r="D340" s="270" t="s">
        <v>1207</v>
      </c>
      <c r="E340" s="172"/>
      <c r="F340" s="33"/>
      <c r="G340" s="220"/>
      <c r="H340" s="63">
        <v>-2256267.8</v>
      </c>
      <c r="I340" s="211">
        <v>4750.03747368421</v>
      </c>
      <c r="J340" s="221"/>
      <c r="K340" s="222">
        <v>475</v>
      </c>
      <c r="L340" s="223"/>
      <c r="M340" s="222">
        <v>475</v>
      </c>
    </row>
    <row r="341" spans="1:13" ht="12.75">
      <c r="A341" s="172"/>
      <c r="B341" s="272">
        <v>1871519</v>
      </c>
      <c r="C341" s="270" t="s">
        <v>1196</v>
      </c>
      <c r="D341" s="270" t="s">
        <v>1208</v>
      </c>
      <c r="E341" s="172"/>
      <c r="F341" s="33"/>
      <c r="G341" s="220"/>
      <c r="H341" s="63">
        <v>-4127786.8</v>
      </c>
      <c r="I341" s="211">
        <v>4068.519565217391</v>
      </c>
      <c r="J341" s="221"/>
      <c r="K341" s="222">
        <v>460</v>
      </c>
      <c r="L341" s="223"/>
      <c r="M341" s="222">
        <v>460</v>
      </c>
    </row>
    <row r="342" spans="1:13" ht="12.75">
      <c r="A342" s="172"/>
      <c r="B342" s="272">
        <v>1912700</v>
      </c>
      <c r="C342" s="270" t="s">
        <v>1196</v>
      </c>
      <c r="D342" s="270" t="s">
        <v>1218</v>
      </c>
      <c r="E342" s="172"/>
      <c r="F342" s="33"/>
      <c r="G342" s="220"/>
      <c r="H342" s="63">
        <v>-6040486.8</v>
      </c>
      <c r="I342" s="211">
        <v>4298.202247191011</v>
      </c>
      <c r="J342" s="221"/>
      <c r="K342" s="222">
        <v>445</v>
      </c>
      <c r="L342" s="223"/>
      <c r="M342" s="222">
        <v>445</v>
      </c>
    </row>
    <row r="343" spans="1:13" s="273" customFormat="1" ht="12.75">
      <c r="A343" s="172"/>
      <c r="B343" s="272">
        <v>1612937</v>
      </c>
      <c r="C343" s="270" t="s">
        <v>1196</v>
      </c>
      <c r="D343" s="270" t="s">
        <v>1220</v>
      </c>
      <c r="E343" s="172"/>
      <c r="F343" s="33"/>
      <c r="G343" s="220"/>
      <c r="H343" s="63">
        <v>-7653423.8</v>
      </c>
      <c r="I343" s="211">
        <v>3584.3044444444445</v>
      </c>
      <c r="J343" s="221"/>
      <c r="K343" s="222">
        <v>450</v>
      </c>
      <c r="L343" s="223"/>
      <c r="M343" s="222">
        <v>450</v>
      </c>
    </row>
    <row r="344" spans="1:13" s="273" customFormat="1" ht="12.75">
      <c r="A344" s="172"/>
      <c r="B344" s="272">
        <v>2554816</v>
      </c>
      <c r="C344" s="270" t="s">
        <v>1196</v>
      </c>
      <c r="D344" s="270" t="s">
        <v>1222</v>
      </c>
      <c r="E344" s="172"/>
      <c r="F344" s="33"/>
      <c r="G344" s="220"/>
      <c r="H344" s="63">
        <v>-10208239.8</v>
      </c>
      <c r="I344" s="211">
        <v>5741.159550561798</v>
      </c>
      <c r="J344" s="221"/>
      <c r="K344" s="222">
        <v>445</v>
      </c>
      <c r="L344" s="223"/>
      <c r="M344" s="222">
        <v>445</v>
      </c>
    </row>
    <row r="345" spans="1:13" s="273" customFormat="1" ht="12.75">
      <c r="A345" s="172"/>
      <c r="B345" s="272">
        <v>2996650</v>
      </c>
      <c r="C345" s="270" t="s">
        <v>1196</v>
      </c>
      <c r="D345" s="270" t="s">
        <v>1260</v>
      </c>
      <c r="E345" s="172"/>
      <c r="F345" s="33"/>
      <c r="G345" s="220"/>
      <c r="H345" s="63">
        <v>-13204889.8</v>
      </c>
      <c r="I345" s="211">
        <v>6810.568181818182</v>
      </c>
      <c r="J345" s="221"/>
      <c r="K345" s="222">
        <v>440</v>
      </c>
      <c r="L345" s="223"/>
      <c r="M345" s="222">
        <v>440</v>
      </c>
    </row>
    <row r="346" spans="1:13" s="273" customFormat="1" ht="12.75">
      <c r="A346" s="274"/>
      <c r="B346" s="275">
        <v>-15109024.2</v>
      </c>
      <c r="C346" s="274" t="s">
        <v>1196</v>
      </c>
      <c r="D346" s="274" t="s">
        <v>1261</v>
      </c>
      <c r="E346" s="274"/>
      <c r="F346" s="74"/>
      <c r="G346" s="276"/>
      <c r="H346" s="61"/>
      <c r="I346" s="233">
        <v>-34338.69136363636</v>
      </c>
      <c r="J346" s="277"/>
      <c r="K346" s="278">
        <v>440</v>
      </c>
      <c r="L346" s="268"/>
      <c r="M346" s="278">
        <v>440</v>
      </c>
    </row>
    <row r="347" spans="1:13" s="279" customFormat="1" ht="12.75">
      <c r="A347" s="15"/>
      <c r="B347" s="250"/>
      <c r="C347" s="251"/>
      <c r="D347" s="251"/>
      <c r="E347" s="251"/>
      <c r="F347" s="33"/>
      <c r="G347" s="252"/>
      <c r="H347" s="31"/>
      <c r="I347" s="42"/>
      <c r="J347" s="42"/>
      <c r="K347" s="43"/>
      <c r="L347" s="18"/>
      <c r="M347" s="43"/>
    </row>
    <row r="348" spans="1:13" s="18" customFormat="1" ht="12.75">
      <c r="A348" s="15"/>
      <c r="B348" s="31"/>
      <c r="C348" s="15"/>
      <c r="D348" s="15"/>
      <c r="E348" s="15"/>
      <c r="F348" s="32"/>
      <c r="G348" s="32"/>
      <c r="H348" s="34"/>
      <c r="I348" s="271"/>
      <c r="M348" s="43"/>
    </row>
    <row r="349" spans="1:13" s="18" customFormat="1" ht="12.75">
      <c r="A349" s="281"/>
      <c r="B349" s="282">
        <v>331250</v>
      </c>
      <c r="C349" s="281" t="s">
        <v>1197</v>
      </c>
      <c r="D349" s="281" t="s">
        <v>1220</v>
      </c>
      <c r="E349" s="281"/>
      <c r="F349" s="283"/>
      <c r="G349" s="283"/>
      <c r="H349" s="34">
        <v>-331250</v>
      </c>
      <c r="I349" s="211">
        <v>736.1111111111111</v>
      </c>
      <c r="J349" s="284"/>
      <c r="K349" s="285">
        <v>450</v>
      </c>
      <c r="L349" s="279"/>
      <c r="M349" s="285">
        <v>450</v>
      </c>
    </row>
    <row r="350" spans="1:13" s="18" customFormat="1" ht="12.75">
      <c r="A350" s="281"/>
      <c r="B350" s="282">
        <v>250000</v>
      </c>
      <c r="C350" s="281" t="s">
        <v>1197</v>
      </c>
      <c r="D350" s="281" t="s">
        <v>1222</v>
      </c>
      <c r="E350" s="281"/>
      <c r="F350" s="283"/>
      <c r="G350" s="283"/>
      <c r="H350" s="34">
        <v>-581250</v>
      </c>
      <c r="I350" s="211">
        <v>561.7977528089888</v>
      </c>
      <c r="J350" s="284"/>
      <c r="K350" s="285">
        <v>445</v>
      </c>
      <c r="L350" s="279"/>
      <c r="M350" s="285">
        <v>445</v>
      </c>
    </row>
    <row r="351" spans="1:13" s="18" customFormat="1" ht="12.75">
      <c r="A351" s="281"/>
      <c r="B351" s="282">
        <v>290000</v>
      </c>
      <c r="C351" s="281" t="s">
        <v>1197</v>
      </c>
      <c r="D351" s="281" t="s">
        <v>1260</v>
      </c>
      <c r="E351" s="281"/>
      <c r="F351" s="283"/>
      <c r="G351" s="283"/>
      <c r="H351" s="34">
        <v>-871250</v>
      </c>
      <c r="I351" s="211">
        <v>659.0909090909091</v>
      </c>
      <c r="J351" s="284"/>
      <c r="K351" s="285">
        <v>440</v>
      </c>
      <c r="L351" s="279"/>
      <c r="M351" s="285">
        <v>440</v>
      </c>
    </row>
    <row r="352" spans="1:13" s="180" customFormat="1" ht="12.75">
      <c r="A352" s="286"/>
      <c r="B352" s="287">
        <v>871250</v>
      </c>
      <c r="C352" s="286" t="s">
        <v>1197</v>
      </c>
      <c r="D352" s="286" t="s">
        <v>1261</v>
      </c>
      <c r="E352" s="286"/>
      <c r="F352" s="288"/>
      <c r="G352" s="288"/>
      <c r="H352" s="61"/>
      <c r="I352" s="233">
        <v>1980.1136363636363</v>
      </c>
      <c r="J352" s="289"/>
      <c r="K352" s="290">
        <v>440</v>
      </c>
      <c r="L352" s="280"/>
      <c r="M352" s="290">
        <v>440</v>
      </c>
    </row>
    <row r="353" spans="1:13" s="180" customFormat="1" ht="12.75">
      <c r="A353" s="15"/>
      <c r="B353" s="31"/>
      <c r="C353" s="15"/>
      <c r="D353" s="15"/>
      <c r="E353" s="15"/>
      <c r="F353" s="32"/>
      <c r="G353" s="32"/>
      <c r="H353" s="34"/>
      <c r="I353" s="271"/>
      <c r="J353" s="18"/>
      <c r="K353" s="18"/>
      <c r="L353" s="18"/>
      <c r="M353" s="43"/>
    </row>
    <row r="354" spans="6:13" ht="12.75" hidden="1">
      <c r="F354" s="30"/>
      <c r="I354" s="25"/>
      <c r="M354" s="2"/>
    </row>
    <row r="355" spans="6:13" ht="12.75" hidden="1">
      <c r="F355" s="30"/>
      <c r="I355" s="25"/>
      <c r="M355" s="2"/>
    </row>
    <row r="356" spans="1:13" ht="13.5" hidden="1" thickBot="1">
      <c r="A356" s="47"/>
      <c r="B356" s="291">
        <v>525000</v>
      </c>
      <c r="C356" s="108" t="s">
        <v>1226</v>
      </c>
      <c r="D356" s="108"/>
      <c r="E356" s="108"/>
      <c r="F356" s="292"/>
      <c r="G356" s="292"/>
      <c r="H356" s="45"/>
      <c r="I356" s="51">
        <v>1179.7752808988764</v>
      </c>
      <c r="J356" s="51"/>
      <c r="K356" s="43">
        <v>445</v>
      </c>
      <c r="M356" s="43">
        <v>445</v>
      </c>
    </row>
    <row r="357" spans="1:13" ht="12.75" hidden="1">
      <c r="A357" s="15"/>
      <c r="B357" s="224"/>
      <c r="C357" s="15"/>
      <c r="D357" s="15"/>
      <c r="E357" s="15"/>
      <c r="F357" s="33"/>
      <c r="G357" s="32"/>
      <c r="H357" s="31"/>
      <c r="I357" s="42"/>
      <c r="J357" s="42"/>
      <c r="K357" s="43"/>
      <c r="L357" s="18"/>
      <c r="M357" s="43"/>
    </row>
    <row r="358" spans="1:13" ht="12.75" hidden="1">
      <c r="A358" s="15"/>
      <c r="B358" s="293">
        <v>525000</v>
      </c>
      <c r="C358" s="1" t="s">
        <v>1227</v>
      </c>
      <c r="D358" s="1" t="s">
        <v>1228</v>
      </c>
      <c r="F358" s="64" t="s">
        <v>1229</v>
      </c>
      <c r="G358" s="30" t="s">
        <v>1230</v>
      </c>
      <c r="H358" s="6">
        <v>-525000</v>
      </c>
      <c r="I358" s="25">
        <v>1166.6666666666667</v>
      </c>
      <c r="J358" s="25"/>
      <c r="K358" s="43">
        <v>450</v>
      </c>
      <c r="M358" s="43">
        <v>450</v>
      </c>
    </row>
    <row r="359" spans="1:13" ht="12.75" hidden="1">
      <c r="A359" s="14"/>
      <c r="B359" s="294">
        <v>525000</v>
      </c>
      <c r="C359" s="14"/>
      <c r="D359" s="14" t="s">
        <v>1228</v>
      </c>
      <c r="E359" s="14"/>
      <c r="F359" s="74"/>
      <c r="G359" s="21"/>
      <c r="H359" s="56">
        <v>0</v>
      </c>
      <c r="I359" s="57">
        <v>1166.6666666666667</v>
      </c>
      <c r="J359" s="57"/>
      <c r="K359" s="60">
        <v>450</v>
      </c>
      <c r="L359" s="58"/>
      <c r="M359" s="60">
        <v>450</v>
      </c>
    </row>
    <row r="360" spans="1:13" ht="12.75" hidden="1">
      <c r="A360" s="15"/>
      <c r="B360" s="293"/>
      <c r="F360" s="64"/>
      <c r="I360" s="25"/>
      <c r="J360" s="25"/>
      <c r="K360" s="43"/>
      <c r="M360" s="43"/>
    </row>
    <row r="361" spans="2:6" ht="12.75" hidden="1">
      <c r="B361" s="293"/>
      <c r="F361" s="64"/>
    </row>
    <row r="362" spans="2:6" ht="12.75" hidden="1">
      <c r="B362" s="293"/>
      <c r="F362" s="64"/>
    </row>
    <row r="363" spans="2:6" ht="12.75" hidden="1">
      <c r="B363" s="293"/>
      <c r="F363" s="64"/>
    </row>
    <row r="364" spans="2:6" ht="12.75" hidden="1">
      <c r="B364" s="293"/>
      <c r="F364" s="64"/>
    </row>
    <row r="365" spans="2:6" ht="12.75" hidden="1">
      <c r="B365" s="293"/>
      <c r="F365" s="64"/>
    </row>
    <row r="366" spans="2:6" ht="12.75" hidden="1">
      <c r="B366" s="293"/>
      <c r="F366" s="64"/>
    </row>
    <row r="367" spans="2:6" ht="12.75" hidden="1">
      <c r="B367" s="293"/>
      <c r="F367" s="64"/>
    </row>
    <row r="368" spans="2:6" ht="12.75" hidden="1">
      <c r="B368" s="293"/>
      <c r="F368" s="64"/>
    </row>
    <row r="369" spans="2:6" ht="12.75" hidden="1">
      <c r="B369" s="293"/>
      <c r="F369" s="64"/>
    </row>
    <row r="370" spans="2:6" ht="12.75" hidden="1">
      <c r="B370" s="293"/>
      <c r="F370" s="64"/>
    </row>
    <row r="371" spans="2:6" ht="12.75" hidden="1">
      <c r="B371" s="293"/>
      <c r="F371" s="64"/>
    </row>
    <row r="372" spans="2:6" ht="12.75" hidden="1">
      <c r="B372" s="293"/>
      <c r="F372" s="64"/>
    </row>
    <row r="373" spans="2:6" ht="12.75" hidden="1">
      <c r="B373" s="293"/>
      <c r="F373" s="64"/>
    </row>
    <row r="374" spans="2:6" ht="12.75" hidden="1">
      <c r="B374" s="293"/>
      <c r="F374" s="64"/>
    </row>
    <row r="375" spans="2:6" ht="12.75" hidden="1">
      <c r="B375" s="293"/>
      <c r="F375" s="64"/>
    </row>
    <row r="376" spans="2:6" ht="12.75" hidden="1">
      <c r="B376" s="293"/>
      <c r="F376" s="64"/>
    </row>
    <row r="377" spans="2:6" ht="12.75" hidden="1">
      <c r="B377" s="293"/>
      <c r="F377" s="64"/>
    </row>
    <row r="378" spans="2:6" ht="12.75" hidden="1">
      <c r="B378" s="293"/>
      <c r="F378" s="64"/>
    </row>
    <row r="379" spans="2:6" ht="12.75" hidden="1">
      <c r="B379" s="293"/>
      <c r="F379" s="64"/>
    </row>
    <row r="380" spans="2:6" ht="12.75" hidden="1">
      <c r="B380" s="293"/>
      <c r="F380" s="64"/>
    </row>
    <row r="381" spans="2:6" ht="12.75" hidden="1">
      <c r="B381" s="293"/>
      <c r="F381" s="64"/>
    </row>
    <row r="382" spans="2:6" ht="12.75" hidden="1">
      <c r="B382" s="293"/>
      <c r="F382" s="64"/>
    </row>
    <row r="383" spans="2:6" ht="12.75" hidden="1">
      <c r="B383" s="293"/>
      <c r="F383" s="64"/>
    </row>
    <row r="384" spans="2:6" ht="12.75" hidden="1">
      <c r="B384" s="293"/>
      <c r="F384" s="64"/>
    </row>
    <row r="385" spans="2:6" ht="12.75" hidden="1">
      <c r="B385" s="293"/>
      <c r="F385" s="64"/>
    </row>
    <row r="386" spans="2:6" ht="12.75" hidden="1">
      <c r="B386" s="293"/>
      <c r="F386" s="64"/>
    </row>
    <row r="387" spans="2:6" ht="12.75" hidden="1">
      <c r="B387" s="293"/>
      <c r="F387" s="64"/>
    </row>
    <row r="388" spans="2:6" ht="12.75" hidden="1">
      <c r="B388" s="293"/>
      <c r="F388" s="64"/>
    </row>
    <row r="389" spans="2:6" ht="12.75" hidden="1">
      <c r="B389" s="293"/>
      <c r="F389" s="64"/>
    </row>
    <row r="390" spans="2:6" ht="12.75" hidden="1">
      <c r="B390" s="293"/>
      <c r="F390" s="64"/>
    </row>
    <row r="391" spans="2:6" ht="12.75" hidden="1">
      <c r="B391" s="293"/>
      <c r="F391" s="64"/>
    </row>
    <row r="392" spans="2:6" ht="12.75" hidden="1">
      <c r="B392" s="293"/>
      <c r="F392" s="64"/>
    </row>
    <row r="393" spans="2:6" ht="12.75" hidden="1">
      <c r="B393" s="293"/>
      <c r="F393" s="64"/>
    </row>
    <row r="394" spans="2:6" ht="12.75" hidden="1">
      <c r="B394" s="293"/>
      <c r="F394" s="64"/>
    </row>
    <row r="395" spans="2:6" ht="12.75" hidden="1">
      <c r="B395" s="293"/>
      <c r="F395" s="64"/>
    </row>
    <row r="396" spans="2:6" ht="12.75" hidden="1">
      <c r="B396" s="293"/>
      <c r="F396" s="64"/>
    </row>
    <row r="397" spans="2:6" ht="12.75" hidden="1">
      <c r="B397" s="293"/>
      <c r="F397" s="64"/>
    </row>
    <row r="398" spans="2:6" ht="12.75" hidden="1">
      <c r="B398" s="293"/>
      <c r="F398" s="64"/>
    </row>
    <row r="399" spans="2:6" ht="12.75" hidden="1">
      <c r="B399" s="293"/>
      <c r="F399" s="64"/>
    </row>
    <row r="400" spans="2:6" ht="12.75" hidden="1">
      <c r="B400" s="293"/>
      <c r="F400" s="64"/>
    </row>
    <row r="401" spans="2:6" ht="12.75" hidden="1">
      <c r="B401" s="293"/>
      <c r="F401" s="64"/>
    </row>
    <row r="402" spans="2:6" ht="12.75" hidden="1">
      <c r="B402" s="293"/>
      <c r="F402" s="64"/>
    </row>
    <row r="403" spans="2:6" ht="12.75" hidden="1">
      <c r="B403" s="293"/>
      <c r="F403" s="64"/>
    </row>
    <row r="404" spans="2:6" ht="12.75" hidden="1">
      <c r="B404" s="293"/>
      <c r="F404" s="64"/>
    </row>
    <row r="405" spans="2:6" ht="12.75" hidden="1">
      <c r="B405" s="293"/>
      <c r="F405" s="64"/>
    </row>
    <row r="406" spans="2:6" ht="12.75" hidden="1">
      <c r="B406" s="293"/>
      <c r="F406" s="64"/>
    </row>
    <row r="407" spans="2:6" ht="12.75" hidden="1">
      <c r="B407" s="293"/>
      <c r="F407" s="64"/>
    </row>
    <row r="408" spans="2:6" ht="12.75" hidden="1">
      <c r="B408" s="293"/>
      <c r="F408" s="64"/>
    </row>
    <row r="409" spans="2:6" ht="12.75" hidden="1">
      <c r="B409" s="293"/>
      <c r="F409" s="64"/>
    </row>
    <row r="410" spans="2:6" ht="12.75" hidden="1">
      <c r="B410" s="293"/>
      <c r="F410" s="64"/>
    </row>
    <row r="411" spans="2:6" ht="12.75" hidden="1">
      <c r="B411" s="293"/>
      <c r="F411" s="64"/>
    </row>
    <row r="412" spans="2:6" ht="12.75" hidden="1">
      <c r="B412" s="293"/>
      <c r="F412" s="64"/>
    </row>
    <row r="413" spans="2:6" ht="12.75" hidden="1">
      <c r="B413" s="293"/>
      <c r="F413" s="64"/>
    </row>
    <row r="414" spans="2:6" ht="12.75" hidden="1">
      <c r="B414" s="293"/>
      <c r="F414" s="64"/>
    </row>
    <row r="415" spans="2:6" ht="12.75" hidden="1">
      <c r="B415" s="293"/>
      <c r="F415" s="64"/>
    </row>
    <row r="416" spans="2:6" ht="12.75" hidden="1">
      <c r="B416" s="293"/>
      <c r="F416" s="64"/>
    </row>
    <row r="417" spans="2:6" ht="12.75" hidden="1">
      <c r="B417" s="293"/>
      <c r="F417" s="64"/>
    </row>
    <row r="418" spans="2:6" ht="12.75" hidden="1">
      <c r="B418" s="293"/>
      <c r="F418" s="64"/>
    </row>
    <row r="419" spans="2:6" ht="12.75" hidden="1">
      <c r="B419" s="293"/>
      <c r="F419" s="64"/>
    </row>
    <row r="420" spans="2:6" ht="12.75" hidden="1">
      <c r="B420" s="293"/>
      <c r="F420" s="64"/>
    </row>
    <row r="421" spans="2:6" ht="12.75" hidden="1">
      <c r="B421" s="293"/>
      <c r="F421" s="64"/>
    </row>
    <row r="422" spans="2:6" ht="12.75" hidden="1">
      <c r="B422" s="293"/>
      <c r="F422" s="64"/>
    </row>
    <row r="423" spans="2:6" ht="12.75" hidden="1">
      <c r="B423" s="293"/>
      <c r="F423" s="64"/>
    </row>
    <row r="424" spans="2:6" ht="12.75" hidden="1">
      <c r="B424" s="293"/>
      <c r="F424" s="64"/>
    </row>
    <row r="425" spans="2:6" ht="12.75" hidden="1">
      <c r="B425" s="293"/>
      <c r="F425" s="64"/>
    </row>
    <row r="426" spans="2:6" ht="12.75" hidden="1">
      <c r="B426" s="293"/>
      <c r="F426" s="64"/>
    </row>
    <row r="427" spans="2:6" ht="12.75" hidden="1">
      <c r="B427" s="293"/>
      <c r="F427" s="64"/>
    </row>
    <row r="428" spans="2:6" ht="12.75" hidden="1">
      <c r="B428" s="293"/>
      <c r="F428" s="64"/>
    </row>
    <row r="429" spans="2:6" ht="12.75" hidden="1">
      <c r="B429" s="293"/>
      <c r="F429" s="64"/>
    </row>
    <row r="430" spans="2:6" ht="12.75" hidden="1">
      <c r="B430" s="293"/>
      <c r="F430" s="64"/>
    </row>
    <row r="431" spans="2:6" ht="12.75" hidden="1">
      <c r="B431" s="293"/>
      <c r="F431" s="64"/>
    </row>
    <row r="432" spans="2:6" ht="12.75" hidden="1">
      <c r="B432" s="293"/>
      <c r="F432" s="64"/>
    </row>
    <row r="433" spans="2:6" ht="12.75" hidden="1">
      <c r="B433" s="293"/>
      <c r="F433" s="64"/>
    </row>
    <row r="434" spans="2:6" ht="12.75" hidden="1">
      <c r="B434" s="293"/>
      <c r="F434" s="64"/>
    </row>
    <row r="435" spans="2:6" ht="12.75" hidden="1">
      <c r="B435" s="293"/>
      <c r="F435" s="64"/>
    </row>
    <row r="436" spans="2:6" ht="12.75" hidden="1">
      <c r="B436" s="293"/>
      <c r="F436" s="64"/>
    </row>
    <row r="437" spans="2:6" ht="12.75" hidden="1">
      <c r="B437" s="293"/>
      <c r="F437" s="64"/>
    </row>
    <row r="438" spans="2:6" ht="12.75" hidden="1">
      <c r="B438" s="293"/>
      <c r="F438" s="64"/>
    </row>
    <row r="439" spans="2:6" ht="12.75" hidden="1">
      <c r="B439" s="293"/>
      <c r="F439" s="64"/>
    </row>
    <row r="440" spans="2:6" ht="12.75" hidden="1">
      <c r="B440" s="293"/>
      <c r="F440" s="64"/>
    </row>
    <row r="441" spans="2:6" ht="12.75" hidden="1">
      <c r="B441" s="293"/>
      <c r="F441" s="64"/>
    </row>
    <row r="442" spans="2:6" ht="12.75" hidden="1">
      <c r="B442" s="293"/>
      <c r="F442" s="64"/>
    </row>
    <row r="443" spans="2:6" ht="12.75" hidden="1">
      <c r="B443" s="293"/>
      <c r="F443" s="64"/>
    </row>
    <row r="444" spans="2:6" ht="12.75" hidden="1">
      <c r="B444" s="293"/>
      <c r="F444" s="64"/>
    </row>
    <row r="445" spans="2:6" ht="12.75" hidden="1">
      <c r="B445" s="293"/>
      <c r="F445" s="64"/>
    </row>
    <row r="446" spans="2:6" ht="12.75" hidden="1">
      <c r="B446" s="293"/>
      <c r="F446" s="64"/>
    </row>
    <row r="447" spans="2:6" ht="12.75" hidden="1">
      <c r="B447" s="293"/>
      <c r="F447" s="64"/>
    </row>
    <row r="448" spans="2:6" ht="12.75" hidden="1">
      <c r="B448" s="293"/>
      <c r="F448" s="64"/>
    </row>
    <row r="449" spans="2:6" ht="12.75" hidden="1">
      <c r="B449" s="293"/>
      <c r="F449" s="64"/>
    </row>
    <row r="450" spans="2:6" ht="12.75" hidden="1">
      <c r="B450" s="293"/>
      <c r="F450" s="64"/>
    </row>
    <row r="451" spans="2:6" ht="12.75" hidden="1">
      <c r="B451" s="293"/>
      <c r="F451" s="64"/>
    </row>
    <row r="452" spans="2:6" ht="12.75" hidden="1">
      <c r="B452" s="293"/>
      <c r="F452" s="64"/>
    </row>
    <row r="453" spans="2:6" ht="12.75" hidden="1">
      <c r="B453" s="293"/>
      <c r="F453" s="64"/>
    </row>
    <row r="454" spans="2:6" ht="12.75" hidden="1">
      <c r="B454" s="293"/>
      <c r="F454" s="64"/>
    </row>
    <row r="455" spans="2:6" ht="12.75" hidden="1">
      <c r="B455" s="293"/>
      <c r="F455" s="64"/>
    </row>
    <row r="456" spans="2:6" ht="12.75" hidden="1">
      <c r="B456" s="293"/>
      <c r="F456" s="64"/>
    </row>
    <row r="457" spans="2:6" ht="12.75" hidden="1">
      <c r="B457" s="293"/>
      <c r="F457" s="64"/>
    </row>
    <row r="458" spans="2:6" ht="12.75" hidden="1">
      <c r="B458" s="293"/>
      <c r="F458" s="64"/>
    </row>
    <row r="459" spans="2:6" ht="12.75" hidden="1">
      <c r="B459" s="293"/>
      <c r="F459" s="64"/>
    </row>
    <row r="460" spans="2:6" ht="12.75" hidden="1">
      <c r="B460" s="293"/>
      <c r="F460" s="64"/>
    </row>
    <row r="461" spans="2:6" ht="12.75" hidden="1">
      <c r="B461" s="293"/>
      <c r="F461" s="64"/>
    </row>
    <row r="462" spans="2:6" ht="12.75" hidden="1">
      <c r="B462" s="293"/>
      <c r="F462" s="64"/>
    </row>
    <row r="463" spans="2:6" ht="12.75" hidden="1">
      <c r="B463" s="293"/>
      <c r="F463" s="64"/>
    </row>
    <row r="464" spans="2:6" ht="12.75" hidden="1">
      <c r="B464" s="293"/>
      <c r="F464" s="64"/>
    </row>
    <row r="465" spans="2:6" ht="12.75" hidden="1">
      <c r="B465" s="293"/>
      <c r="F465" s="64"/>
    </row>
    <row r="466" spans="2:6" ht="12.75" hidden="1">
      <c r="B466" s="293"/>
      <c r="F466" s="64"/>
    </row>
    <row r="467" spans="2:6" ht="12.75" hidden="1">
      <c r="B467" s="293"/>
      <c r="F467" s="64"/>
    </row>
    <row r="468" spans="2:6" ht="12.75" hidden="1">
      <c r="B468" s="293"/>
      <c r="F468" s="64"/>
    </row>
    <row r="469" spans="2:6" ht="12.75" hidden="1">
      <c r="B469" s="293"/>
      <c r="F469" s="64"/>
    </row>
    <row r="470" spans="2:6" ht="12.75" hidden="1">
      <c r="B470" s="293"/>
      <c r="F470" s="64"/>
    </row>
    <row r="471" spans="2:6" ht="12.75" hidden="1">
      <c r="B471" s="293"/>
      <c r="F471" s="64"/>
    </row>
    <row r="472" spans="2:6" ht="12.75" hidden="1">
      <c r="B472" s="293"/>
      <c r="F472" s="64"/>
    </row>
    <row r="473" spans="2:6" ht="12.75" hidden="1">
      <c r="B473" s="293"/>
      <c r="F473" s="64"/>
    </row>
    <row r="474" spans="2:6" ht="12.75" hidden="1">
      <c r="B474" s="293"/>
      <c r="F474" s="64"/>
    </row>
    <row r="475" spans="2:6" ht="12.75" hidden="1">
      <c r="B475" s="293"/>
      <c r="F475" s="64"/>
    </row>
    <row r="476" spans="2:6" ht="12.75" hidden="1">
      <c r="B476" s="293"/>
      <c r="F476" s="64"/>
    </row>
    <row r="477" spans="2:6" ht="12.75" hidden="1">
      <c r="B477" s="293"/>
      <c r="F477" s="64"/>
    </row>
    <row r="478" spans="2:6" ht="12.75" hidden="1">
      <c r="B478" s="293"/>
      <c r="F478" s="64"/>
    </row>
    <row r="479" spans="2:6" ht="12.75" hidden="1">
      <c r="B479" s="293"/>
      <c r="F479" s="64"/>
    </row>
    <row r="480" spans="2:6" ht="12.75" hidden="1">
      <c r="B480" s="293"/>
      <c r="F480" s="64"/>
    </row>
    <row r="481" spans="2:6" ht="12.75" hidden="1">
      <c r="B481" s="293"/>
      <c r="F481" s="64"/>
    </row>
    <row r="482" spans="2:6" ht="12.75" hidden="1">
      <c r="B482" s="293"/>
      <c r="F482" s="64"/>
    </row>
    <row r="483" spans="2:6" ht="12.75" hidden="1">
      <c r="B483" s="293"/>
      <c r="F483" s="64"/>
    </row>
    <row r="484" spans="2:6" ht="12.75" hidden="1">
      <c r="B484" s="293"/>
      <c r="F484" s="64"/>
    </row>
    <row r="485" spans="2:6" ht="12.75" hidden="1">
      <c r="B485" s="293"/>
      <c r="F485" s="64"/>
    </row>
    <row r="486" spans="2:6" ht="12.75" hidden="1">
      <c r="B486" s="293"/>
      <c r="F486" s="64"/>
    </row>
    <row r="487" spans="2:6" ht="12.75" hidden="1">
      <c r="B487" s="293"/>
      <c r="F487" s="64"/>
    </row>
    <row r="488" spans="2:6" ht="12.75" hidden="1">
      <c r="B488" s="293"/>
      <c r="F488" s="64"/>
    </row>
    <row r="489" spans="2:6" ht="12.75" hidden="1">
      <c r="B489" s="293"/>
      <c r="F489" s="64"/>
    </row>
    <row r="490" spans="2:6" ht="12.75" hidden="1">
      <c r="B490" s="293"/>
      <c r="F490" s="64"/>
    </row>
    <row r="491" spans="2:6" ht="12.75" hidden="1">
      <c r="B491" s="293"/>
      <c r="F491" s="64"/>
    </row>
    <row r="492" spans="2:6" ht="12.75" hidden="1">
      <c r="B492" s="293"/>
      <c r="F492" s="64"/>
    </row>
    <row r="493" spans="2:6" ht="12.75" hidden="1">
      <c r="B493" s="293"/>
      <c r="F493" s="64"/>
    </row>
    <row r="494" spans="2:6" ht="12.75" hidden="1">
      <c r="B494" s="293"/>
      <c r="F494" s="64"/>
    </row>
    <row r="495" spans="2:6" ht="12.75" hidden="1">
      <c r="B495" s="293"/>
      <c r="F495" s="64"/>
    </row>
    <row r="496" spans="2:6" ht="12.75" hidden="1">
      <c r="B496" s="293"/>
      <c r="F496" s="64"/>
    </row>
    <row r="497" spans="2:6" ht="12.75" hidden="1">
      <c r="B497" s="293"/>
      <c r="F497" s="64"/>
    </row>
    <row r="498" spans="2:6" ht="12.75" hidden="1">
      <c r="B498" s="293"/>
      <c r="F498" s="64"/>
    </row>
    <row r="499" spans="2:6" ht="12.75" hidden="1">
      <c r="B499" s="293"/>
      <c r="F499" s="64"/>
    </row>
    <row r="500" spans="2:6" ht="12.75" hidden="1">
      <c r="B500" s="293"/>
      <c r="F500" s="64"/>
    </row>
    <row r="501" spans="2:6" ht="12.75" hidden="1">
      <c r="B501" s="293"/>
      <c r="F501" s="64"/>
    </row>
    <row r="502" spans="2:6" ht="12.75" hidden="1">
      <c r="B502" s="293"/>
      <c r="F502" s="64"/>
    </row>
    <row r="503" spans="2:6" ht="12.75" hidden="1">
      <c r="B503" s="293"/>
      <c r="F503" s="64"/>
    </row>
    <row r="504" spans="2:6" ht="12.75" hidden="1">
      <c r="B504" s="293"/>
      <c r="F504" s="64"/>
    </row>
    <row r="505" spans="2:6" ht="12.75" hidden="1">
      <c r="B505" s="293"/>
      <c r="F505" s="64"/>
    </row>
    <row r="506" spans="2:6" ht="12.75" hidden="1">
      <c r="B506" s="293"/>
      <c r="F506" s="64"/>
    </row>
    <row r="507" spans="2:6" ht="12.75" hidden="1">
      <c r="B507" s="293"/>
      <c r="F507" s="64"/>
    </row>
    <row r="508" spans="2:6" ht="12.75" hidden="1">
      <c r="B508" s="293"/>
      <c r="F508" s="64"/>
    </row>
    <row r="509" spans="2:6" ht="12.75" hidden="1">
      <c r="B509" s="293"/>
      <c r="F509" s="64"/>
    </row>
    <row r="510" spans="2:6" ht="12.75" hidden="1">
      <c r="B510" s="293"/>
      <c r="F510" s="64"/>
    </row>
    <row r="511" spans="2:6" ht="12.75" hidden="1">
      <c r="B511" s="293"/>
      <c r="F511" s="64"/>
    </row>
    <row r="512" spans="2:6" ht="12.75" hidden="1">
      <c r="B512" s="293"/>
      <c r="F512" s="64"/>
    </row>
    <row r="513" spans="2:6" ht="12.75" hidden="1">
      <c r="B513" s="293"/>
      <c r="F513" s="64"/>
    </row>
    <row r="514" spans="2:6" ht="12.75" hidden="1">
      <c r="B514" s="293"/>
      <c r="F514" s="64"/>
    </row>
    <row r="515" spans="2:6" ht="12.75" hidden="1">
      <c r="B515" s="293"/>
      <c r="F515" s="64"/>
    </row>
    <row r="516" spans="2:6" ht="12.75" hidden="1">
      <c r="B516" s="293"/>
      <c r="F516" s="64"/>
    </row>
    <row r="517" spans="2:6" ht="12.75" hidden="1">
      <c r="B517" s="293"/>
      <c r="F517" s="64"/>
    </row>
    <row r="518" spans="2:6" ht="12.75" hidden="1">
      <c r="B518" s="293"/>
      <c r="F518" s="64"/>
    </row>
    <row r="519" spans="2:6" ht="12.75" hidden="1">
      <c r="B519" s="293"/>
      <c r="F519" s="64"/>
    </row>
    <row r="520" spans="2:6" ht="12.75" hidden="1">
      <c r="B520" s="293"/>
      <c r="F520" s="64"/>
    </row>
    <row r="521" spans="2:6" ht="12.75" hidden="1">
      <c r="B521" s="293"/>
      <c r="F521" s="64"/>
    </row>
    <row r="522" spans="2:6" ht="12.75" hidden="1">
      <c r="B522" s="293"/>
      <c r="F522" s="64"/>
    </row>
    <row r="523" spans="2:6" ht="12.75" hidden="1">
      <c r="B523" s="293"/>
      <c r="F523" s="64"/>
    </row>
    <row r="524" spans="2:6" ht="12.75" hidden="1">
      <c r="B524" s="293"/>
      <c r="F524" s="64"/>
    </row>
    <row r="525" spans="2:6" ht="12.75" hidden="1">
      <c r="B525" s="293"/>
      <c r="F525" s="64"/>
    </row>
    <row r="526" spans="2:6" ht="12.75" hidden="1">
      <c r="B526" s="293"/>
      <c r="F526" s="64"/>
    </row>
    <row r="527" spans="2:6" ht="12.75" hidden="1">
      <c r="B527" s="293"/>
      <c r="F527" s="64"/>
    </row>
    <row r="528" spans="2:6" ht="12.75" hidden="1">
      <c r="B528" s="293"/>
      <c r="F528" s="64"/>
    </row>
    <row r="529" spans="2:6" ht="12.75" hidden="1">
      <c r="B529" s="293"/>
      <c r="F529" s="64"/>
    </row>
    <row r="530" spans="2:6" ht="12.75" hidden="1">
      <c r="B530" s="293"/>
      <c r="F530" s="64"/>
    </row>
    <row r="531" spans="2:6" ht="12.75" hidden="1">
      <c r="B531" s="293"/>
      <c r="F531" s="64"/>
    </row>
    <row r="532" spans="2:6" ht="12.75" hidden="1">
      <c r="B532" s="293"/>
      <c r="F532" s="64"/>
    </row>
    <row r="533" spans="2:6" ht="12.75" hidden="1">
      <c r="B533" s="293"/>
      <c r="F533" s="64"/>
    </row>
    <row r="534" spans="2:6" ht="12.75" hidden="1">
      <c r="B534" s="293"/>
      <c r="F534" s="64"/>
    </row>
    <row r="535" spans="2:6" ht="12.75" hidden="1">
      <c r="B535" s="293"/>
      <c r="F535" s="64"/>
    </row>
    <row r="536" spans="2:6" ht="12.75" hidden="1">
      <c r="B536" s="293"/>
      <c r="F536" s="64"/>
    </row>
    <row r="537" spans="2:6" ht="12.75" hidden="1">
      <c r="B537" s="293"/>
      <c r="F537" s="64"/>
    </row>
    <row r="538" spans="2:6" ht="12.75" hidden="1">
      <c r="B538" s="293"/>
      <c r="F538" s="64"/>
    </row>
    <row r="539" spans="2:6" ht="12.75" hidden="1">
      <c r="B539" s="293"/>
      <c r="F539" s="64"/>
    </row>
    <row r="540" spans="2:6" ht="12.75" hidden="1">
      <c r="B540" s="293"/>
      <c r="F540" s="64"/>
    </row>
    <row r="541" spans="2:6" ht="12.75" hidden="1">
      <c r="B541" s="293"/>
      <c r="F541" s="64"/>
    </row>
    <row r="542" spans="2:6" ht="12.75" hidden="1">
      <c r="B542" s="293"/>
      <c r="F542" s="64"/>
    </row>
    <row r="543" spans="2:6" ht="12.75" hidden="1">
      <c r="B543" s="293"/>
      <c r="F543" s="64"/>
    </row>
    <row r="544" spans="2:6" ht="12.75" hidden="1">
      <c r="B544" s="293"/>
      <c r="F544" s="64"/>
    </row>
    <row r="545" spans="2:6" ht="12.75" hidden="1">
      <c r="B545" s="293"/>
      <c r="F545" s="64"/>
    </row>
    <row r="546" spans="2:6" ht="12.75" hidden="1">
      <c r="B546" s="293"/>
      <c r="F546" s="64"/>
    </row>
    <row r="547" spans="2:6" ht="12.75" hidden="1">
      <c r="B547" s="293"/>
      <c r="F547" s="64"/>
    </row>
    <row r="548" spans="2:6" ht="12.75" hidden="1">
      <c r="B548" s="293"/>
      <c r="F548" s="64"/>
    </row>
    <row r="549" spans="2:6" ht="12.75" hidden="1">
      <c r="B549" s="293"/>
      <c r="F549" s="64"/>
    </row>
    <row r="550" spans="2:6" ht="12.75" hidden="1">
      <c r="B550" s="293"/>
      <c r="F550" s="64"/>
    </row>
    <row r="551" spans="2:6" ht="12.75" hidden="1">
      <c r="B551" s="293"/>
      <c r="F551" s="64"/>
    </row>
    <row r="552" spans="2:6" ht="12.75" hidden="1">
      <c r="B552" s="293"/>
      <c r="F552" s="64"/>
    </row>
    <row r="553" spans="2:6" ht="12.75" hidden="1">
      <c r="B553" s="293"/>
      <c r="F553" s="64"/>
    </row>
    <row r="554" spans="2:6" ht="12.75" hidden="1">
      <c r="B554" s="293"/>
      <c r="F554" s="64"/>
    </row>
    <row r="555" spans="2:6" ht="12.75" hidden="1">
      <c r="B555" s="293"/>
      <c r="F555" s="64"/>
    </row>
    <row r="556" spans="2:6" ht="12.75" hidden="1">
      <c r="B556" s="293"/>
      <c r="F556" s="64"/>
    </row>
    <row r="557" spans="2:6" ht="12.75" hidden="1">
      <c r="B557" s="293"/>
      <c r="F557" s="64"/>
    </row>
    <row r="558" spans="2:6" ht="12.75" hidden="1">
      <c r="B558" s="293"/>
      <c r="F558" s="64"/>
    </row>
    <row r="559" spans="2:6" ht="12.75" hidden="1">
      <c r="B559" s="293"/>
      <c r="F559" s="64"/>
    </row>
    <row r="560" spans="2:6" ht="12.75" hidden="1">
      <c r="B560" s="293"/>
      <c r="F560" s="64"/>
    </row>
    <row r="561" spans="2:6" ht="12.75" hidden="1">
      <c r="B561" s="293"/>
      <c r="F561" s="64"/>
    </row>
    <row r="562" spans="2:6" ht="12.75" hidden="1">
      <c r="B562" s="293"/>
      <c r="F562" s="64"/>
    </row>
    <row r="563" spans="2:6" ht="12.75" hidden="1">
      <c r="B563" s="293"/>
      <c r="F563" s="64"/>
    </row>
    <row r="564" spans="2:6" ht="12.75" hidden="1">
      <c r="B564" s="293"/>
      <c r="F564" s="64"/>
    </row>
    <row r="565" spans="2:6" ht="12.75" hidden="1">
      <c r="B565" s="293"/>
      <c r="F565" s="64"/>
    </row>
    <row r="566" spans="2:6" ht="12.75" hidden="1">
      <c r="B566" s="293"/>
      <c r="F566" s="64"/>
    </row>
    <row r="567" spans="2:6" ht="12.75" hidden="1">
      <c r="B567" s="293"/>
      <c r="F567" s="64"/>
    </row>
    <row r="568" spans="2:6" ht="12.75" hidden="1">
      <c r="B568" s="293"/>
      <c r="F568" s="64"/>
    </row>
    <row r="569" spans="2:6" ht="12.75" hidden="1">
      <c r="B569" s="293"/>
      <c r="F569" s="64"/>
    </row>
    <row r="570" spans="2:6" ht="12.75" hidden="1">
      <c r="B570" s="293"/>
      <c r="F570" s="64"/>
    </row>
    <row r="571" spans="2:6" ht="12.75" hidden="1">
      <c r="B571" s="293"/>
      <c r="F571" s="64"/>
    </row>
    <row r="572" spans="2:6" ht="12.75" hidden="1">
      <c r="B572" s="293"/>
      <c r="F572" s="64"/>
    </row>
    <row r="573" spans="2:6" ht="12.75" hidden="1">
      <c r="B573" s="293"/>
      <c r="F573" s="64"/>
    </row>
    <row r="574" spans="2:6" ht="12.75" hidden="1">
      <c r="B574" s="293"/>
      <c r="F574" s="64"/>
    </row>
    <row r="575" spans="2:6" ht="12.75" hidden="1">
      <c r="B575" s="293"/>
      <c r="F575" s="64"/>
    </row>
    <row r="576" spans="2:6" ht="12.75" hidden="1">
      <c r="B576" s="293"/>
      <c r="F576" s="64"/>
    </row>
    <row r="577" spans="2:6" ht="12.75" hidden="1">
      <c r="B577" s="293"/>
      <c r="F577" s="64"/>
    </row>
    <row r="578" spans="2:6" ht="12.75" hidden="1">
      <c r="B578" s="293"/>
      <c r="F578" s="64"/>
    </row>
    <row r="579" spans="2:6" ht="12.75" hidden="1">
      <c r="B579" s="293"/>
      <c r="F579" s="64"/>
    </row>
    <row r="580" spans="2:6" ht="12.75" hidden="1">
      <c r="B580" s="293"/>
      <c r="F580" s="64"/>
    </row>
    <row r="581" spans="2:6" ht="12.75" hidden="1">
      <c r="B581" s="293"/>
      <c r="F581" s="64"/>
    </row>
    <row r="582" spans="2:6" ht="12.75" hidden="1">
      <c r="B582" s="293"/>
      <c r="F582" s="64"/>
    </row>
    <row r="583" spans="2:6" ht="12.75" hidden="1">
      <c r="B583" s="293"/>
      <c r="F583" s="64"/>
    </row>
    <row r="584" spans="2:6" ht="12.75" hidden="1">
      <c r="B584" s="293"/>
      <c r="F584" s="64"/>
    </row>
    <row r="585" spans="2:6" ht="12.75" hidden="1">
      <c r="B585" s="293"/>
      <c r="F585" s="64"/>
    </row>
    <row r="586" spans="2:6" ht="12.75" hidden="1">
      <c r="B586" s="293"/>
      <c r="F586" s="64"/>
    </row>
    <row r="587" spans="2:6" ht="12.75" hidden="1">
      <c r="B587" s="293"/>
      <c r="F587" s="64"/>
    </row>
    <row r="588" spans="2:6" ht="12.75" hidden="1">
      <c r="B588" s="293"/>
      <c r="F588" s="64"/>
    </row>
    <row r="589" spans="2:6" ht="12.75" hidden="1">
      <c r="B589" s="293"/>
      <c r="F589" s="64"/>
    </row>
    <row r="590" spans="2:6" ht="12.75" hidden="1">
      <c r="B590" s="293"/>
      <c r="F590" s="64"/>
    </row>
    <row r="591" spans="2:6" ht="12.75" hidden="1">
      <c r="B591" s="293"/>
      <c r="F591" s="64"/>
    </row>
    <row r="592" spans="2:6" ht="12.75" hidden="1">
      <c r="B592" s="293"/>
      <c r="F592" s="64"/>
    </row>
    <row r="593" spans="2:6" ht="12.75" hidden="1">
      <c r="B593" s="293"/>
      <c r="F593" s="64"/>
    </row>
    <row r="594" spans="2:6" ht="12.75" hidden="1">
      <c r="B594" s="293"/>
      <c r="F594" s="64"/>
    </row>
    <row r="595" spans="2:6" ht="12.75" hidden="1">
      <c r="B595" s="293"/>
      <c r="F595" s="64"/>
    </row>
    <row r="596" spans="2:6" ht="12.75" hidden="1">
      <c r="B596" s="293"/>
      <c r="F596" s="64"/>
    </row>
    <row r="597" spans="2:6" ht="12.75" hidden="1">
      <c r="B597" s="293"/>
      <c r="F597" s="64"/>
    </row>
    <row r="598" spans="2:6" ht="12.75" hidden="1">
      <c r="B598" s="293"/>
      <c r="F598" s="64"/>
    </row>
    <row r="599" spans="2:6" ht="12.75" hidden="1">
      <c r="B599" s="293"/>
      <c r="F599" s="64"/>
    </row>
    <row r="600" spans="2:6" ht="12.75" hidden="1">
      <c r="B600" s="293"/>
      <c r="F600" s="64"/>
    </row>
    <row r="601" spans="2:6" ht="12.75" hidden="1">
      <c r="B601" s="293"/>
      <c r="F601" s="64"/>
    </row>
    <row r="602" spans="2:6" ht="12.75" hidden="1">
      <c r="B602" s="293"/>
      <c r="F602" s="64"/>
    </row>
    <row r="603" spans="2:6" ht="12.75" hidden="1">
      <c r="B603" s="293"/>
      <c r="F603" s="64"/>
    </row>
    <row r="604" spans="2:6" ht="12.75" hidden="1">
      <c r="B604" s="293"/>
      <c r="F604" s="64"/>
    </row>
    <row r="605" spans="2:6" ht="12.75" hidden="1">
      <c r="B605" s="293"/>
      <c r="F605" s="64"/>
    </row>
    <row r="606" spans="2:6" ht="12.75" hidden="1">
      <c r="B606" s="293"/>
      <c r="F606" s="64"/>
    </row>
    <row r="607" spans="2:6" ht="12.75" hidden="1">
      <c r="B607" s="293"/>
      <c r="F607" s="64"/>
    </row>
    <row r="608" spans="2:6" ht="12.75" hidden="1">
      <c r="B608" s="293"/>
      <c r="F608" s="64"/>
    </row>
    <row r="609" spans="2:6" ht="12.75" hidden="1">
      <c r="B609" s="293"/>
      <c r="F609" s="64"/>
    </row>
    <row r="610" spans="2:6" ht="12.75" hidden="1">
      <c r="B610" s="293"/>
      <c r="F610" s="64"/>
    </row>
    <row r="611" spans="2:6" ht="12.75" hidden="1">
      <c r="B611" s="293"/>
      <c r="F611" s="64"/>
    </row>
    <row r="612" spans="2:6" ht="12.75" hidden="1">
      <c r="B612" s="293"/>
      <c r="F612" s="64"/>
    </row>
    <row r="613" spans="2:6" ht="12.75" hidden="1">
      <c r="B613" s="293"/>
      <c r="F613" s="64"/>
    </row>
    <row r="614" spans="2:6" ht="12.75" hidden="1">
      <c r="B614" s="293"/>
      <c r="F614" s="64"/>
    </row>
    <row r="615" spans="2:6" ht="12.75" hidden="1">
      <c r="B615" s="293"/>
      <c r="F615" s="64"/>
    </row>
    <row r="616" spans="2:6" ht="12.75" hidden="1">
      <c r="B616" s="293"/>
      <c r="F616" s="64"/>
    </row>
    <row r="617" spans="2:6" ht="12.75" hidden="1">
      <c r="B617" s="293"/>
      <c r="F617" s="64"/>
    </row>
    <row r="618" spans="2:6" ht="12.75" hidden="1">
      <c r="B618" s="293"/>
      <c r="F618" s="64"/>
    </row>
    <row r="619" spans="2:6" ht="12.75" hidden="1">
      <c r="B619" s="293"/>
      <c r="F619" s="64"/>
    </row>
    <row r="620" spans="2:6" ht="12.75" hidden="1">
      <c r="B620" s="293"/>
      <c r="F620" s="64"/>
    </row>
    <row r="621" spans="2:6" ht="12.75" hidden="1">
      <c r="B621" s="293"/>
      <c r="F621" s="64"/>
    </row>
    <row r="622" spans="2:6" ht="12.75" hidden="1">
      <c r="B622" s="293"/>
      <c r="F622" s="64"/>
    </row>
    <row r="623" spans="2:6" ht="12.75" hidden="1">
      <c r="B623" s="293"/>
      <c r="F623" s="64"/>
    </row>
    <row r="624" spans="2:6" ht="12.75" hidden="1">
      <c r="B624" s="293"/>
      <c r="F624" s="64"/>
    </row>
    <row r="625" spans="2:6" ht="12.75" hidden="1">
      <c r="B625" s="293"/>
      <c r="F625" s="64"/>
    </row>
    <row r="626" spans="2:6" ht="12.75" hidden="1">
      <c r="B626" s="293"/>
      <c r="F626" s="64"/>
    </row>
    <row r="627" spans="2:6" ht="12.75" hidden="1">
      <c r="B627" s="293"/>
      <c r="F627" s="64"/>
    </row>
    <row r="628" spans="2:6" ht="12.75" hidden="1">
      <c r="B628" s="293"/>
      <c r="F628" s="64"/>
    </row>
    <row r="629" spans="2:6" ht="12.75" hidden="1">
      <c r="B629" s="293"/>
      <c r="F629" s="64"/>
    </row>
    <row r="630" spans="2:6" ht="12.75" hidden="1">
      <c r="B630" s="293"/>
      <c r="F630" s="64"/>
    </row>
    <row r="631" spans="2:6" ht="12.75" hidden="1">
      <c r="B631" s="293"/>
      <c r="F631" s="64"/>
    </row>
    <row r="632" spans="2:6" ht="12.75" hidden="1">
      <c r="B632" s="293"/>
      <c r="F632" s="64"/>
    </row>
    <row r="633" spans="2:6" ht="12.75" hidden="1">
      <c r="B633" s="293"/>
      <c r="F633" s="64"/>
    </row>
    <row r="634" spans="2:6" ht="12.75" hidden="1">
      <c r="B634" s="293"/>
      <c r="F634" s="64"/>
    </row>
    <row r="635" spans="2:6" ht="12.75" hidden="1">
      <c r="B635" s="293"/>
      <c r="F635" s="64"/>
    </row>
    <row r="636" spans="2:6" ht="12.75" hidden="1">
      <c r="B636" s="293"/>
      <c r="F636" s="64"/>
    </row>
    <row r="637" spans="2:6" ht="12.75" hidden="1">
      <c r="B637" s="293"/>
      <c r="F637" s="64"/>
    </row>
    <row r="638" spans="2:6" ht="12.75" hidden="1">
      <c r="B638" s="293"/>
      <c r="F638" s="64"/>
    </row>
    <row r="639" spans="2:6" ht="12.75" hidden="1">
      <c r="B639" s="293"/>
      <c r="F639" s="64"/>
    </row>
    <row r="640" spans="2:6" ht="12.75" hidden="1">
      <c r="B640" s="293"/>
      <c r="F640" s="64"/>
    </row>
    <row r="641" spans="2:6" ht="12.75" hidden="1">
      <c r="B641" s="293"/>
      <c r="F641" s="64"/>
    </row>
    <row r="642" spans="2:6" ht="12.75" hidden="1">
      <c r="B642" s="293"/>
      <c r="F642" s="64"/>
    </row>
    <row r="643" spans="2:6" ht="12.75" hidden="1">
      <c r="B643" s="293"/>
      <c r="F643" s="64"/>
    </row>
    <row r="644" spans="2:6" ht="12.75" hidden="1">
      <c r="B644" s="293"/>
      <c r="F644" s="64"/>
    </row>
    <row r="645" spans="2:6" ht="12.75" hidden="1">
      <c r="B645" s="293"/>
      <c r="F645" s="64"/>
    </row>
    <row r="646" spans="2:6" ht="12.75" hidden="1">
      <c r="B646" s="293"/>
      <c r="F646" s="64"/>
    </row>
    <row r="647" spans="2:6" ht="12.75" hidden="1">
      <c r="B647" s="293"/>
      <c r="F647" s="64"/>
    </row>
    <row r="648" spans="2:6" ht="12.75" hidden="1">
      <c r="B648" s="293"/>
      <c r="F648" s="64"/>
    </row>
    <row r="649" spans="2:6" ht="12.75" hidden="1">
      <c r="B649" s="293"/>
      <c r="F649" s="64"/>
    </row>
    <row r="650" spans="2:6" ht="12.75" hidden="1">
      <c r="B650" s="293"/>
      <c r="F650" s="64"/>
    </row>
    <row r="651" spans="2:6" ht="12.75" hidden="1">
      <c r="B651" s="293"/>
      <c r="F651" s="64"/>
    </row>
    <row r="652" spans="2:6" ht="12.75" hidden="1">
      <c r="B652" s="293"/>
      <c r="F652" s="64"/>
    </row>
    <row r="653" spans="2:6" ht="12.75" hidden="1">
      <c r="B653" s="293"/>
      <c r="F653" s="64"/>
    </row>
    <row r="654" spans="2:6" ht="12.75" hidden="1">
      <c r="B654" s="293"/>
      <c r="F654" s="64"/>
    </row>
    <row r="655" spans="2:6" ht="12.75" hidden="1">
      <c r="B655" s="293"/>
      <c r="F655" s="64"/>
    </row>
    <row r="656" spans="2:6" ht="12.75" hidden="1">
      <c r="B656" s="293"/>
      <c r="F656" s="64"/>
    </row>
    <row r="657" spans="2:6" ht="12.75" hidden="1">
      <c r="B657" s="293"/>
      <c r="F657" s="64"/>
    </row>
    <row r="658" spans="2:6" ht="12.75" hidden="1">
      <c r="B658" s="293"/>
      <c r="F658" s="64"/>
    </row>
    <row r="659" spans="2:6" ht="12.75" hidden="1">
      <c r="B659" s="293"/>
      <c r="F659" s="64"/>
    </row>
    <row r="660" spans="2:6" ht="12.75" hidden="1">
      <c r="B660" s="293"/>
      <c r="F660" s="64"/>
    </row>
    <row r="661" spans="2:6" ht="12.75" hidden="1">
      <c r="B661" s="293"/>
      <c r="F661" s="64"/>
    </row>
    <row r="662" spans="2:6" ht="12.75" hidden="1">
      <c r="B662" s="293"/>
      <c r="F662" s="64"/>
    </row>
    <row r="663" spans="2:6" ht="12.75" hidden="1">
      <c r="B663" s="293"/>
      <c r="F663" s="64"/>
    </row>
    <row r="664" spans="2:6" ht="12.75" hidden="1">
      <c r="B664" s="293"/>
      <c r="F664" s="64"/>
    </row>
    <row r="665" spans="2:6" ht="12.75" hidden="1">
      <c r="B665" s="293"/>
      <c r="F665" s="64"/>
    </row>
    <row r="666" spans="2:6" ht="12.75" hidden="1">
      <c r="B666" s="293"/>
      <c r="F666" s="64"/>
    </row>
    <row r="667" spans="2:6" ht="12.75" hidden="1">
      <c r="B667" s="293"/>
      <c r="F667" s="64"/>
    </row>
    <row r="668" spans="2:6" ht="12.75" hidden="1">
      <c r="B668" s="293"/>
      <c r="F668" s="64"/>
    </row>
    <row r="669" spans="2:6" ht="12.75" hidden="1">
      <c r="B669" s="293"/>
      <c r="F669" s="64"/>
    </row>
    <row r="670" spans="2:6" ht="12.75" hidden="1">
      <c r="B670" s="293"/>
      <c r="F670" s="64"/>
    </row>
    <row r="671" spans="2:6" ht="12.75" hidden="1">
      <c r="B671" s="293"/>
      <c r="F671" s="64"/>
    </row>
    <row r="672" spans="2:6" ht="12.75" hidden="1">
      <c r="B672" s="293"/>
      <c r="F672" s="64"/>
    </row>
    <row r="673" spans="2:6" ht="12.75" hidden="1">
      <c r="B673" s="293"/>
      <c r="F673" s="64"/>
    </row>
    <row r="674" spans="2:6" ht="12.75" hidden="1">
      <c r="B674" s="293"/>
      <c r="F674" s="64"/>
    </row>
    <row r="675" spans="2:6" ht="12.75" hidden="1">
      <c r="B675" s="293"/>
      <c r="F675" s="64"/>
    </row>
    <row r="676" spans="2:6" ht="12.75" hidden="1">
      <c r="B676" s="293"/>
      <c r="F676" s="64"/>
    </row>
    <row r="677" spans="2:6" ht="12.75" hidden="1">
      <c r="B677" s="293"/>
      <c r="F677" s="64"/>
    </row>
    <row r="678" spans="2:6" ht="12.75" hidden="1">
      <c r="B678" s="293"/>
      <c r="F678" s="64"/>
    </row>
    <row r="679" spans="2:6" ht="12.75" hidden="1">
      <c r="B679" s="293"/>
      <c r="F679" s="64"/>
    </row>
    <row r="680" spans="2:6" ht="12.75" hidden="1">
      <c r="B680" s="293"/>
      <c r="F680" s="64"/>
    </row>
    <row r="681" spans="2:6" ht="12.75" hidden="1">
      <c r="B681" s="293"/>
      <c r="F681" s="64"/>
    </row>
    <row r="682" spans="2:6" ht="12.75" hidden="1">
      <c r="B682" s="293"/>
      <c r="F682" s="64"/>
    </row>
    <row r="683" spans="2:6" ht="12.75" hidden="1">
      <c r="B683" s="293"/>
      <c r="F683" s="64"/>
    </row>
    <row r="684" spans="2:6" ht="12.75" hidden="1">
      <c r="B684" s="293"/>
      <c r="F684" s="64"/>
    </row>
    <row r="685" spans="2:6" ht="12.75" hidden="1">
      <c r="B685" s="293"/>
      <c r="F685" s="64"/>
    </row>
    <row r="686" spans="2:6" ht="12.75" hidden="1">
      <c r="B686" s="293"/>
      <c r="F686" s="64"/>
    </row>
    <row r="687" spans="2:6" ht="12.75" hidden="1">
      <c r="B687" s="293"/>
      <c r="F687" s="64"/>
    </row>
    <row r="688" spans="2:6" ht="12.75" hidden="1">
      <c r="B688" s="293"/>
      <c r="F688" s="64"/>
    </row>
    <row r="689" spans="2:6" ht="12.75" hidden="1">
      <c r="B689" s="293"/>
      <c r="F689" s="64"/>
    </row>
    <row r="690" spans="2:6" ht="12.75" hidden="1">
      <c r="B690" s="293"/>
      <c r="F690" s="64"/>
    </row>
    <row r="691" spans="2:6" ht="12.75" hidden="1">
      <c r="B691" s="293"/>
      <c r="F691" s="64"/>
    </row>
    <row r="692" spans="2:6" ht="12.75" hidden="1">
      <c r="B692" s="293"/>
      <c r="F692" s="64"/>
    </row>
    <row r="693" spans="2:6" ht="12.75" hidden="1">
      <c r="B693" s="293"/>
      <c r="F693" s="64"/>
    </row>
    <row r="694" spans="2:6" ht="12.75" hidden="1">
      <c r="B694" s="293"/>
      <c r="F694" s="64"/>
    </row>
    <row r="695" spans="2:6" ht="12.75" hidden="1">
      <c r="B695" s="293"/>
      <c r="F695" s="64"/>
    </row>
    <row r="696" spans="2:6" ht="12.75" hidden="1">
      <c r="B696" s="293"/>
      <c r="F696" s="64"/>
    </row>
    <row r="697" spans="2:6" ht="12.75" hidden="1">
      <c r="B697" s="293"/>
      <c r="F697" s="64"/>
    </row>
    <row r="698" spans="2:6" ht="12.75" hidden="1">
      <c r="B698" s="293"/>
      <c r="F698" s="64"/>
    </row>
    <row r="699" spans="2:6" ht="12.75" hidden="1">
      <c r="B699" s="293"/>
      <c r="F699" s="64"/>
    </row>
    <row r="700" spans="2:6" ht="12.75" hidden="1">
      <c r="B700" s="293"/>
      <c r="F700" s="64"/>
    </row>
    <row r="701" spans="2:6" ht="12.75" hidden="1">
      <c r="B701" s="293"/>
      <c r="F701" s="64"/>
    </row>
    <row r="702" spans="2:6" ht="12.75" hidden="1">
      <c r="B702" s="293"/>
      <c r="F702" s="64"/>
    </row>
    <row r="703" spans="2:6" ht="12.75" hidden="1">
      <c r="B703" s="293"/>
      <c r="F703" s="64"/>
    </row>
    <row r="704" spans="2:6" ht="12.75" hidden="1">
      <c r="B704" s="293"/>
      <c r="F704" s="64"/>
    </row>
    <row r="705" spans="2:6" ht="12.75" hidden="1">
      <c r="B705" s="293"/>
      <c r="F705" s="64"/>
    </row>
    <row r="706" spans="2:6" ht="12.75" hidden="1">
      <c r="B706" s="293"/>
      <c r="F706" s="64"/>
    </row>
    <row r="707" spans="2:6" ht="12.75" hidden="1">
      <c r="B707" s="293"/>
      <c r="F707" s="64"/>
    </row>
    <row r="708" spans="2:6" ht="12.75" hidden="1">
      <c r="B708" s="293"/>
      <c r="F708" s="64"/>
    </row>
    <row r="709" spans="2:6" ht="12.75" hidden="1">
      <c r="B709" s="293"/>
      <c r="F709" s="64"/>
    </row>
    <row r="710" spans="2:6" ht="12.75" hidden="1">
      <c r="B710" s="293"/>
      <c r="F710" s="64"/>
    </row>
    <row r="711" spans="2:6" ht="12.75" hidden="1">
      <c r="B711" s="293"/>
      <c r="F711" s="64"/>
    </row>
    <row r="712" spans="2:6" ht="12.75" hidden="1">
      <c r="B712" s="293"/>
      <c r="F712" s="64"/>
    </row>
    <row r="713" spans="2:6" ht="12.75" hidden="1">
      <c r="B713" s="293"/>
      <c r="F713" s="64"/>
    </row>
    <row r="714" spans="2:6" ht="12.75" hidden="1">
      <c r="B714" s="293"/>
      <c r="F714" s="64"/>
    </row>
    <row r="715" spans="2:6" ht="12.75" hidden="1">
      <c r="B715" s="293"/>
      <c r="F715" s="64"/>
    </row>
    <row r="716" spans="2:6" ht="12.75" hidden="1">
      <c r="B716" s="293"/>
      <c r="F716" s="64"/>
    </row>
    <row r="717" spans="2:6" ht="12.75" hidden="1">
      <c r="B717" s="293"/>
      <c r="F717" s="64"/>
    </row>
    <row r="718" spans="1:13" s="58" customFormat="1" ht="12.75">
      <c r="A718" s="1"/>
      <c r="B718" s="293"/>
      <c r="C718" s="1"/>
      <c r="D718" s="1"/>
      <c r="E718" s="1"/>
      <c r="F718" s="64"/>
      <c r="G718" s="30"/>
      <c r="H718" s="6"/>
      <c r="I718" s="5"/>
      <c r="J718"/>
      <c r="K718"/>
      <c r="L718"/>
      <c r="M718"/>
    </row>
    <row r="719" spans="1:13" s="18" customFormat="1" ht="12.75">
      <c r="A719" s="281"/>
      <c r="B719" s="208">
        <v>990432</v>
      </c>
      <c r="C719" s="209" t="s">
        <v>1263</v>
      </c>
      <c r="D719" s="209" t="s">
        <v>1222</v>
      </c>
      <c r="E719" s="209"/>
      <c r="F719" s="283"/>
      <c r="G719" s="283"/>
      <c r="H719" s="34">
        <v>-990432</v>
      </c>
      <c r="I719" s="211">
        <v>2225.6898876404493</v>
      </c>
      <c r="J719" s="284"/>
      <c r="K719" s="285">
        <v>445</v>
      </c>
      <c r="L719" s="279"/>
      <c r="M719" s="285">
        <v>445</v>
      </c>
    </row>
    <row r="720" spans="1:13" s="18" customFormat="1" ht="12.75">
      <c r="A720" s="281"/>
      <c r="B720" s="208">
        <v>994427</v>
      </c>
      <c r="C720" s="209" t="s">
        <v>1263</v>
      </c>
      <c r="D720" s="209" t="s">
        <v>1260</v>
      </c>
      <c r="E720" s="209"/>
      <c r="F720" s="283"/>
      <c r="G720" s="283"/>
      <c r="H720" s="34">
        <v>-1984859</v>
      </c>
      <c r="I720" s="211">
        <v>2260.0613636363637</v>
      </c>
      <c r="J720" s="284"/>
      <c r="K720" s="285">
        <v>440</v>
      </c>
      <c r="L720" s="279"/>
      <c r="M720" s="285">
        <v>440</v>
      </c>
    </row>
    <row r="721" spans="1:13" s="18" customFormat="1" ht="12.75">
      <c r="A721" s="286"/>
      <c r="B721" s="319">
        <v>1984859</v>
      </c>
      <c r="C721" s="229" t="s">
        <v>1263</v>
      </c>
      <c r="D721" s="229" t="s">
        <v>1261</v>
      </c>
      <c r="E721" s="229"/>
      <c r="F721" s="288"/>
      <c r="G721" s="288"/>
      <c r="H721" s="61"/>
      <c r="I721" s="233">
        <v>4511.043181818181</v>
      </c>
      <c r="J721" s="289"/>
      <c r="K721" s="290">
        <v>440</v>
      </c>
      <c r="L721" s="280"/>
      <c r="M721" s="290">
        <v>440</v>
      </c>
    </row>
    <row r="722" spans="2:6" ht="12.75">
      <c r="B722" s="293"/>
      <c r="F722" s="64"/>
    </row>
    <row r="723" spans="2:6" ht="12.75">
      <c r="B723" s="293"/>
      <c r="F723" s="64"/>
    </row>
    <row r="724" spans="1:13" s="18" customFormat="1" ht="12.75">
      <c r="A724" s="281"/>
      <c r="B724" s="307">
        <v>368600</v>
      </c>
      <c r="C724" s="306" t="s">
        <v>1258</v>
      </c>
      <c r="D724" s="306" t="s">
        <v>1222</v>
      </c>
      <c r="E724" s="306"/>
      <c r="F724" s="283"/>
      <c r="G724" s="283"/>
      <c r="H724" s="34">
        <v>-368600</v>
      </c>
      <c r="I724" s="211">
        <v>828.314606741573</v>
      </c>
      <c r="J724" s="284"/>
      <c r="K724" s="285">
        <v>445</v>
      </c>
      <c r="L724" s="279"/>
      <c r="M724" s="285">
        <v>445</v>
      </c>
    </row>
    <row r="725" spans="1:13" s="18" customFormat="1" ht="12.75">
      <c r="A725" s="281"/>
      <c r="B725" s="307">
        <v>-617794</v>
      </c>
      <c r="C725" s="306" t="s">
        <v>1258</v>
      </c>
      <c r="D725" s="306" t="s">
        <v>1259</v>
      </c>
      <c r="E725" s="306"/>
      <c r="F725" s="283"/>
      <c r="G725" s="283"/>
      <c r="H725" s="34">
        <v>249194</v>
      </c>
      <c r="I725" s="211">
        <v>-1404.0772727272727</v>
      </c>
      <c r="J725" s="284"/>
      <c r="K725" s="285">
        <v>440</v>
      </c>
      <c r="L725" s="279"/>
      <c r="M725" s="285">
        <v>440</v>
      </c>
    </row>
    <row r="726" spans="1:13" s="18" customFormat="1" ht="12.75">
      <c r="A726" s="281"/>
      <c r="B726" s="307">
        <v>0</v>
      </c>
      <c r="C726" s="306" t="s">
        <v>1258</v>
      </c>
      <c r="D726" s="306" t="s">
        <v>1260</v>
      </c>
      <c r="E726" s="306"/>
      <c r="F726" s="283"/>
      <c r="G726" s="283"/>
      <c r="H726" s="34">
        <v>249194</v>
      </c>
      <c r="I726" s="211">
        <v>0</v>
      </c>
      <c r="J726" s="284"/>
      <c r="K726" s="285">
        <v>440</v>
      </c>
      <c r="L726" s="279"/>
      <c r="M726" s="285">
        <v>440</v>
      </c>
    </row>
    <row r="727" spans="1:13" s="18" customFormat="1" ht="12.75">
      <c r="A727" s="286"/>
      <c r="B727" s="320">
        <v>-249194</v>
      </c>
      <c r="C727" s="321" t="s">
        <v>1258</v>
      </c>
      <c r="D727" s="321" t="s">
        <v>1261</v>
      </c>
      <c r="E727" s="321"/>
      <c r="F727" s="288"/>
      <c r="G727" s="288"/>
      <c r="H727" s="61"/>
      <c r="I727" s="233">
        <v>-566.35</v>
      </c>
      <c r="J727" s="289"/>
      <c r="K727" s="290">
        <v>440</v>
      </c>
      <c r="L727" s="280"/>
      <c r="M727" s="290">
        <v>440</v>
      </c>
    </row>
    <row r="728" spans="2:6" ht="12.75">
      <c r="B728" s="293"/>
      <c r="F728" s="64"/>
    </row>
    <row r="729" spans="2:6" ht="12.75">
      <c r="B729" s="293"/>
      <c r="F729" s="64"/>
    </row>
    <row r="730" spans="1:13" s="18" customFormat="1" ht="12.75">
      <c r="A730" s="251"/>
      <c r="B730" s="250">
        <v>-93314</v>
      </c>
      <c r="C730" s="251" t="s">
        <v>1287</v>
      </c>
      <c r="D730" s="251" t="s">
        <v>1259</v>
      </c>
      <c r="E730" s="209"/>
      <c r="F730" s="283"/>
      <c r="G730" s="252" t="s">
        <v>440</v>
      </c>
      <c r="H730" s="34">
        <v>93314</v>
      </c>
      <c r="I730" s="331">
        <v>-105.89904217168278</v>
      </c>
      <c r="J730" s="284"/>
      <c r="K730" s="285">
        <v>881.16</v>
      </c>
      <c r="L730" s="279"/>
      <c r="M730" s="285">
        <v>881.16</v>
      </c>
    </row>
    <row r="731" spans="1:13" s="18" customFormat="1" ht="12.75">
      <c r="A731" s="251"/>
      <c r="B731" s="250">
        <v>93314</v>
      </c>
      <c r="C731" s="251" t="s">
        <v>1287</v>
      </c>
      <c r="D731" s="251" t="s">
        <v>1260</v>
      </c>
      <c r="E731" s="209"/>
      <c r="F731" s="283"/>
      <c r="G731" s="283"/>
      <c r="H731" s="34">
        <v>0</v>
      </c>
      <c r="I731" s="211">
        <v>212.0772727272727</v>
      </c>
      <c r="J731" s="284"/>
      <c r="K731" s="285">
        <v>440</v>
      </c>
      <c r="L731" s="279"/>
      <c r="M731" s="285">
        <v>440</v>
      </c>
    </row>
    <row r="732" spans="1:13" s="18" customFormat="1" ht="12.75">
      <c r="A732" s="328"/>
      <c r="B732" s="329">
        <v>0</v>
      </c>
      <c r="C732" s="328" t="s">
        <v>1287</v>
      </c>
      <c r="D732" s="328" t="s">
        <v>1261</v>
      </c>
      <c r="E732" s="229"/>
      <c r="F732" s="288"/>
      <c r="G732" s="288"/>
      <c r="H732" s="61"/>
      <c r="I732" s="233">
        <v>0</v>
      </c>
      <c r="J732" s="289"/>
      <c r="K732" s="290">
        <v>440</v>
      </c>
      <c r="L732" s="280"/>
      <c r="M732" s="290">
        <v>440</v>
      </c>
    </row>
    <row r="733" spans="2:6" ht="12.75">
      <c r="B733" s="293"/>
      <c r="F733" s="64"/>
    </row>
    <row r="734" spans="2:6" ht="12.75">
      <c r="B734" s="293"/>
      <c r="F734" s="64"/>
    </row>
    <row r="735" spans="1:13" ht="12.75">
      <c r="A735" s="15"/>
      <c r="B735" s="293">
        <v>525000</v>
      </c>
      <c r="C735" s="1" t="s">
        <v>1227</v>
      </c>
      <c r="D735" s="1" t="s">
        <v>1228</v>
      </c>
      <c r="F735" s="64" t="s">
        <v>1229</v>
      </c>
      <c r="G735" s="30" t="s">
        <v>20</v>
      </c>
      <c r="H735" s="6">
        <v>-525000</v>
      </c>
      <c r="I735" s="25">
        <v>1193.1818181818182</v>
      </c>
      <c r="J735" s="25"/>
      <c r="K735" s="43">
        <v>440</v>
      </c>
      <c r="M735" s="43">
        <v>440</v>
      </c>
    </row>
    <row r="736" spans="1:13" ht="12.75">
      <c r="A736" s="14"/>
      <c r="B736" s="294">
        <v>525000</v>
      </c>
      <c r="C736" s="14"/>
      <c r="D736" s="14" t="s">
        <v>1228</v>
      </c>
      <c r="E736" s="14"/>
      <c r="F736" s="74"/>
      <c r="G736" s="21"/>
      <c r="H736" s="56">
        <v>0</v>
      </c>
      <c r="I736" s="57">
        <v>1193.1818181818182</v>
      </c>
      <c r="J736" s="57"/>
      <c r="K736" s="60">
        <v>440</v>
      </c>
      <c r="L736" s="58"/>
      <c r="M736" s="60">
        <v>440</v>
      </c>
    </row>
    <row r="737" spans="1:13" s="180" customFormat="1" ht="12.75" hidden="1">
      <c r="A737" s="1"/>
      <c r="B737" s="6"/>
      <c r="C737" s="1"/>
      <c r="D737" s="1"/>
      <c r="E737" s="1"/>
      <c r="F737" s="64"/>
      <c r="G737" s="30"/>
      <c r="H737" s="6"/>
      <c r="I737" s="5"/>
      <c r="J737"/>
      <c r="K737"/>
      <c r="L737"/>
      <c r="M737"/>
    </row>
    <row r="738" ht="12.75" hidden="1">
      <c r="F738" s="64"/>
    </row>
    <row r="739" spans="1:13" ht="12.75" hidden="1">
      <c r="A739" s="295"/>
      <c r="B739" s="296" t="e">
        <v>#REF!</v>
      </c>
      <c r="C739" s="297" t="s">
        <v>1231</v>
      </c>
      <c r="D739" s="295"/>
      <c r="E739" s="295"/>
      <c r="F739" s="298"/>
      <c r="G739" s="298" t="s">
        <v>1232</v>
      </c>
      <c r="H739" s="112">
        <v>0</v>
      </c>
      <c r="I739" s="299" t="e">
        <v>#REF!</v>
      </c>
      <c r="J739" s="300"/>
      <c r="K739" s="301"/>
      <c r="L739" s="300"/>
      <c r="M739" s="300">
        <v>450</v>
      </c>
    </row>
    <row r="740" spans="6:13" ht="12.75" hidden="1">
      <c r="F740" s="30"/>
      <c r="H740" s="6">
        <v>0</v>
      </c>
      <c r="I740" s="25">
        <v>0</v>
      </c>
      <c r="M740" s="2">
        <v>500</v>
      </c>
    </row>
    <row r="741" spans="6:13" ht="12.75" hidden="1">
      <c r="F741" s="30"/>
      <c r="H741" s="6">
        <v>0</v>
      </c>
      <c r="I741" s="25">
        <v>0</v>
      </c>
      <c r="M741" s="2">
        <v>500</v>
      </c>
    </row>
    <row r="742" spans="6:13" ht="12.75" hidden="1">
      <c r="F742" s="30"/>
      <c r="H742" s="6">
        <v>0</v>
      </c>
      <c r="I742" s="25">
        <v>0</v>
      </c>
      <c r="M742" s="2">
        <v>500</v>
      </c>
    </row>
    <row r="743" spans="6:13" ht="12.75" hidden="1">
      <c r="F743" s="30"/>
      <c r="H743" s="6">
        <v>0</v>
      </c>
      <c r="I743" s="25">
        <v>0</v>
      </c>
      <c r="M743" s="2">
        <v>500</v>
      </c>
    </row>
    <row r="744" spans="6:13" ht="12.75" hidden="1">
      <c r="F744" s="30"/>
      <c r="H744" s="6">
        <v>0</v>
      </c>
      <c r="I744" s="25">
        <v>0</v>
      </c>
      <c r="M744" s="2">
        <v>500</v>
      </c>
    </row>
    <row r="745" spans="6:13" ht="12.75" hidden="1">
      <c r="F745" s="30"/>
      <c r="H745" s="6">
        <v>0</v>
      </c>
      <c r="I745" s="25">
        <v>0</v>
      </c>
      <c r="M745" s="2">
        <v>500</v>
      </c>
    </row>
    <row r="746" spans="6:13" ht="12.75" hidden="1">
      <c r="F746" s="30"/>
      <c r="H746" s="6">
        <v>0</v>
      </c>
      <c r="I746" s="25">
        <v>0</v>
      </c>
      <c r="M746" s="2">
        <v>500</v>
      </c>
    </row>
    <row r="747" spans="6:13" ht="12.75" hidden="1">
      <c r="F747" s="30"/>
      <c r="H747" s="6">
        <v>0</v>
      </c>
      <c r="I747" s="25">
        <v>0</v>
      </c>
      <c r="M747" s="2">
        <v>500</v>
      </c>
    </row>
    <row r="748" spans="6:13" ht="12.75" hidden="1">
      <c r="F748" s="30"/>
      <c r="H748" s="6">
        <v>0</v>
      </c>
      <c r="I748" s="25">
        <v>0</v>
      </c>
      <c r="M748" s="2">
        <v>500</v>
      </c>
    </row>
    <row r="749" spans="6:13" ht="12.75" hidden="1">
      <c r="F749" s="30"/>
      <c r="H749" s="6">
        <v>0</v>
      </c>
      <c r="I749" s="25">
        <v>0</v>
      </c>
      <c r="M749" s="2">
        <v>500</v>
      </c>
    </row>
    <row r="750" spans="6:13" ht="12.75" hidden="1">
      <c r="F750" s="30"/>
      <c r="H750" s="6">
        <v>0</v>
      </c>
      <c r="I750" s="25">
        <v>0</v>
      </c>
      <c r="M750" s="2">
        <v>500</v>
      </c>
    </row>
    <row r="751" spans="6:13" ht="12.75" hidden="1">
      <c r="F751" s="30"/>
      <c r="H751" s="6">
        <v>0</v>
      </c>
      <c r="I751" s="25">
        <v>0</v>
      </c>
      <c r="M751" s="2">
        <v>500</v>
      </c>
    </row>
    <row r="752" spans="6:13" ht="12.75" hidden="1">
      <c r="F752" s="30"/>
      <c r="H752" s="6">
        <v>0</v>
      </c>
      <c r="I752" s="25">
        <v>0</v>
      </c>
      <c r="M752" s="2">
        <v>500</v>
      </c>
    </row>
    <row r="753" spans="6:13" ht="12.75" hidden="1">
      <c r="F753" s="30"/>
      <c r="H753" s="6">
        <v>0</v>
      </c>
      <c r="I753" s="25">
        <v>0</v>
      </c>
      <c r="M753" s="2">
        <v>500</v>
      </c>
    </row>
    <row r="754" spans="6:13" ht="12.75" hidden="1">
      <c r="F754" s="30"/>
      <c r="H754" s="6">
        <v>0</v>
      </c>
      <c r="I754" s="25">
        <v>0</v>
      </c>
      <c r="M754" s="2">
        <v>500</v>
      </c>
    </row>
    <row r="755" spans="6:13" ht="12.75" hidden="1">
      <c r="F755" s="30"/>
      <c r="H755" s="6">
        <v>0</v>
      </c>
      <c r="I755" s="25">
        <v>0</v>
      </c>
      <c r="M755" s="2">
        <v>500</v>
      </c>
    </row>
    <row r="756" spans="6:13" ht="12.75" hidden="1">
      <c r="F756" s="30"/>
      <c r="H756" s="6">
        <v>0</v>
      </c>
      <c r="I756" s="25">
        <v>0</v>
      </c>
      <c r="M756" s="2">
        <v>500</v>
      </c>
    </row>
    <row r="757" spans="6:13" ht="12.75" hidden="1">
      <c r="F757" s="30"/>
      <c r="H757" s="6">
        <v>0</v>
      </c>
      <c r="I757" s="25">
        <v>0</v>
      </c>
      <c r="M757" s="2">
        <v>500</v>
      </c>
    </row>
    <row r="758" spans="6:13" ht="12.75" hidden="1">
      <c r="F758" s="30"/>
      <c r="H758" s="6">
        <v>0</v>
      </c>
      <c r="I758" s="25">
        <v>0</v>
      </c>
      <c r="M758" s="2">
        <v>500</v>
      </c>
    </row>
    <row r="759" spans="6:13" ht="12.75" hidden="1">
      <c r="F759" s="30"/>
      <c r="H759" s="6">
        <v>0</v>
      </c>
      <c r="I759" s="25">
        <v>0</v>
      </c>
      <c r="M759" s="2">
        <v>500</v>
      </c>
    </row>
    <row r="760" spans="6:13" ht="12.75" hidden="1">
      <c r="F760" s="30"/>
      <c r="H760" s="6">
        <v>0</v>
      </c>
      <c r="I760" s="25">
        <v>0</v>
      </c>
      <c r="M760" s="2">
        <v>500</v>
      </c>
    </row>
    <row r="761" spans="6:13" ht="12.75" hidden="1">
      <c r="F761" s="30"/>
      <c r="H761" s="6">
        <v>0</v>
      </c>
      <c r="I761" s="25">
        <v>0</v>
      </c>
      <c r="M761" s="2">
        <v>500</v>
      </c>
    </row>
    <row r="762" spans="6:13" ht="12.75" hidden="1">
      <c r="F762" s="30"/>
      <c r="H762" s="6">
        <v>0</v>
      </c>
      <c r="I762" s="25">
        <v>0</v>
      </c>
      <c r="M762" s="2">
        <v>500</v>
      </c>
    </row>
    <row r="763" spans="6:13" ht="12.75" hidden="1">
      <c r="F763" s="30"/>
      <c r="H763" s="6">
        <v>0</v>
      </c>
      <c r="I763" s="25">
        <v>0</v>
      </c>
      <c r="M763" s="2">
        <v>500</v>
      </c>
    </row>
    <row r="764" spans="6:13" ht="12.75" hidden="1">
      <c r="F764" s="30"/>
      <c r="H764" s="6">
        <v>0</v>
      </c>
      <c r="I764" s="25">
        <v>0</v>
      </c>
      <c r="M764" s="2">
        <v>500</v>
      </c>
    </row>
    <row r="765" spans="6:13" ht="12.75" hidden="1">
      <c r="F765" s="30"/>
      <c r="H765" s="6">
        <v>0</v>
      </c>
      <c r="I765" s="25">
        <v>0</v>
      </c>
      <c r="M765" s="2">
        <v>500</v>
      </c>
    </row>
    <row r="766" spans="6:13" ht="12.75" hidden="1">
      <c r="F766" s="30"/>
      <c r="H766" s="6">
        <v>0</v>
      </c>
      <c r="I766" s="25">
        <v>0</v>
      </c>
      <c r="M766" s="2">
        <v>500</v>
      </c>
    </row>
    <row r="767" spans="6:13" ht="12.75" hidden="1">
      <c r="F767" s="30"/>
      <c r="H767" s="6">
        <v>0</v>
      </c>
      <c r="I767" s="25">
        <v>0</v>
      </c>
      <c r="M767" s="2">
        <v>500</v>
      </c>
    </row>
    <row r="768" spans="6:13" ht="12.75" hidden="1">
      <c r="F768" s="30"/>
      <c r="H768" s="6">
        <v>0</v>
      </c>
      <c r="I768" s="25">
        <v>0</v>
      </c>
      <c r="M768" s="2">
        <v>500</v>
      </c>
    </row>
    <row r="769" spans="6:13" ht="12.75" hidden="1">
      <c r="F769" s="30"/>
      <c r="H769" s="6">
        <v>0</v>
      </c>
      <c r="I769" s="25">
        <v>0</v>
      </c>
      <c r="M769" s="2">
        <v>500</v>
      </c>
    </row>
    <row r="770" spans="6:13" ht="12.75" hidden="1">
      <c r="F770" s="30"/>
      <c r="H770" s="6">
        <v>0</v>
      </c>
      <c r="I770" s="25">
        <v>0</v>
      </c>
      <c r="M770" s="2">
        <v>500</v>
      </c>
    </row>
    <row r="771" spans="6:13" ht="12.75" hidden="1">
      <c r="F771" s="30"/>
      <c r="H771" s="6">
        <v>0</v>
      </c>
      <c r="I771" s="25">
        <v>0</v>
      </c>
      <c r="M771" s="2">
        <v>500</v>
      </c>
    </row>
    <row r="772" spans="6:13" ht="12.75" hidden="1">
      <c r="F772" s="30"/>
      <c r="H772" s="6">
        <v>0</v>
      </c>
      <c r="I772" s="25">
        <v>0</v>
      </c>
      <c r="M772" s="2">
        <v>500</v>
      </c>
    </row>
    <row r="773" spans="6:13" ht="12.75" hidden="1">
      <c r="F773" s="30"/>
      <c r="H773" s="6">
        <v>0</v>
      </c>
      <c r="I773" s="25">
        <v>0</v>
      </c>
      <c r="M773" s="2">
        <v>500</v>
      </c>
    </row>
    <row r="774" spans="6:13" ht="12.75" hidden="1">
      <c r="F774" s="30"/>
      <c r="H774" s="6">
        <v>0</v>
      </c>
      <c r="I774" s="25">
        <v>0</v>
      </c>
      <c r="M774" s="2">
        <v>500</v>
      </c>
    </row>
    <row r="775" spans="6:13" ht="12.75" hidden="1">
      <c r="F775" s="30"/>
      <c r="H775" s="6">
        <v>0</v>
      </c>
      <c r="I775" s="25">
        <v>0</v>
      </c>
      <c r="M775" s="2">
        <v>500</v>
      </c>
    </row>
    <row r="776" spans="6:13" ht="12.75" hidden="1">
      <c r="F776" s="30"/>
      <c r="H776" s="6">
        <v>0</v>
      </c>
      <c r="I776" s="25">
        <v>0</v>
      </c>
      <c r="M776" s="2">
        <v>500</v>
      </c>
    </row>
    <row r="777" spans="6:13" ht="12.75" hidden="1">
      <c r="F777" s="30"/>
      <c r="H777" s="6">
        <v>0</v>
      </c>
      <c r="I777" s="25">
        <v>0</v>
      </c>
      <c r="M777" s="2">
        <v>500</v>
      </c>
    </row>
    <row r="778" spans="6:13" ht="12.75" hidden="1">
      <c r="F778" s="30"/>
      <c r="H778" s="6">
        <v>0</v>
      </c>
      <c r="I778" s="25">
        <v>0</v>
      </c>
      <c r="M778" s="2">
        <v>500</v>
      </c>
    </row>
    <row r="779" spans="6:13" ht="12.75" hidden="1">
      <c r="F779" s="30"/>
      <c r="H779" s="6">
        <v>0</v>
      </c>
      <c r="I779" s="25">
        <v>0</v>
      </c>
      <c r="M779" s="2">
        <v>500</v>
      </c>
    </row>
    <row r="780" spans="6:13" ht="12.75" hidden="1">
      <c r="F780" s="30"/>
      <c r="H780" s="6">
        <v>0</v>
      </c>
      <c r="I780" s="25">
        <v>0</v>
      </c>
      <c r="M780" s="2">
        <v>500</v>
      </c>
    </row>
    <row r="781" spans="6:13" ht="12.75" hidden="1">
      <c r="F781" s="30"/>
      <c r="H781" s="6">
        <v>0</v>
      </c>
      <c r="I781" s="25">
        <v>0</v>
      </c>
      <c r="M781" s="2">
        <v>500</v>
      </c>
    </row>
    <row r="782" spans="6:13" ht="12.75" hidden="1">
      <c r="F782" s="30"/>
      <c r="H782" s="6">
        <v>0</v>
      </c>
      <c r="I782" s="25">
        <v>0</v>
      </c>
      <c r="M782" s="2">
        <v>500</v>
      </c>
    </row>
    <row r="783" spans="6:13" ht="12.75" hidden="1">
      <c r="F783" s="30"/>
      <c r="H783" s="6">
        <v>0</v>
      </c>
      <c r="I783" s="25">
        <v>0</v>
      </c>
      <c r="M783" s="2">
        <v>500</v>
      </c>
    </row>
    <row r="784" spans="6:13" ht="12.75" hidden="1">
      <c r="F784" s="30"/>
      <c r="H784" s="6">
        <v>0</v>
      </c>
      <c r="I784" s="25">
        <v>0</v>
      </c>
      <c r="M784" s="2">
        <v>500</v>
      </c>
    </row>
    <row r="785" spans="6:13" ht="12.75" hidden="1">
      <c r="F785" s="30"/>
      <c r="H785" s="6">
        <v>0</v>
      </c>
      <c r="I785" s="25">
        <v>0</v>
      </c>
      <c r="M785" s="2">
        <v>500</v>
      </c>
    </row>
    <row r="786" spans="6:13" ht="12.75" hidden="1">
      <c r="F786" s="30"/>
      <c r="H786" s="6">
        <v>0</v>
      </c>
      <c r="I786" s="25">
        <v>0</v>
      </c>
      <c r="M786" s="2">
        <v>500</v>
      </c>
    </row>
    <row r="787" spans="6:13" ht="12.75" hidden="1">
      <c r="F787" s="30"/>
      <c r="H787" s="6">
        <v>0</v>
      </c>
      <c r="I787" s="25">
        <v>0</v>
      </c>
      <c r="M787" s="2">
        <v>500</v>
      </c>
    </row>
    <row r="788" spans="6:13" ht="12.75" hidden="1">
      <c r="F788" s="30"/>
      <c r="H788" s="6">
        <v>0</v>
      </c>
      <c r="I788" s="25">
        <v>0</v>
      </c>
      <c r="M788" s="2">
        <v>500</v>
      </c>
    </row>
    <row r="789" spans="6:13" ht="12.75" hidden="1">
      <c r="F789" s="30"/>
      <c r="H789" s="6">
        <v>0</v>
      </c>
      <c r="I789" s="25">
        <v>0</v>
      </c>
      <c r="M789" s="2">
        <v>500</v>
      </c>
    </row>
    <row r="790" spans="6:13" ht="12.75" hidden="1">
      <c r="F790" s="30"/>
      <c r="H790" s="6">
        <v>0</v>
      </c>
      <c r="I790" s="25">
        <v>0</v>
      </c>
      <c r="M790" s="2">
        <v>500</v>
      </c>
    </row>
    <row r="791" spans="6:13" ht="12.75" hidden="1">
      <c r="F791" s="30"/>
      <c r="H791" s="6">
        <v>0</v>
      </c>
      <c r="I791" s="25">
        <v>0</v>
      </c>
      <c r="M791" s="2">
        <v>500</v>
      </c>
    </row>
    <row r="792" spans="6:13" ht="12.75" hidden="1">
      <c r="F792" s="30"/>
      <c r="H792" s="6">
        <v>0</v>
      </c>
      <c r="I792" s="25">
        <v>0</v>
      </c>
      <c r="M792" s="2">
        <v>500</v>
      </c>
    </row>
    <row r="793" spans="6:13" ht="12.75" hidden="1">
      <c r="F793" s="30"/>
      <c r="H793" s="6">
        <v>0</v>
      </c>
      <c r="I793" s="25">
        <v>0</v>
      </c>
      <c r="M793" s="2">
        <v>500</v>
      </c>
    </row>
    <row r="794" spans="6:13" ht="12.75" hidden="1">
      <c r="F794" s="30"/>
      <c r="H794" s="6">
        <v>0</v>
      </c>
      <c r="I794" s="25">
        <v>0</v>
      </c>
      <c r="M794" s="2">
        <v>500</v>
      </c>
    </row>
    <row r="795" spans="6:13" ht="12.75" hidden="1">
      <c r="F795" s="30"/>
      <c r="H795" s="6">
        <v>0</v>
      </c>
      <c r="I795" s="25">
        <v>0</v>
      </c>
      <c r="M795" s="2">
        <v>500</v>
      </c>
    </row>
    <row r="796" spans="6:13" ht="12.75" hidden="1">
      <c r="F796" s="30"/>
      <c r="H796" s="6">
        <v>0</v>
      </c>
      <c r="I796" s="25">
        <v>0</v>
      </c>
      <c r="M796" s="2">
        <v>500</v>
      </c>
    </row>
    <row r="797" spans="6:13" ht="12.75" hidden="1">
      <c r="F797" s="30"/>
      <c r="H797" s="6">
        <v>0</v>
      </c>
      <c r="I797" s="25">
        <v>0</v>
      </c>
      <c r="M797" s="2">
        <v>500</v>
      </c>
    </row>
    <row r="798" spans="6:13" ht="12.75" hidden="1">
      <c r="F798" s="30"/>
      <c r="H798" s="6">
        <v>0</v>
      </c>
      <c r="I798" s="25">
        <v>0</v>
      </c>
      <c r="M798" s="2">
        <v>500</v>
      </c>
    </row>
    <row r="799" spans="6:13" ht="12.75" hidden="1">
      <c r="F799" s="30"/>
      <c r="H799" s="6">
        <v>0</v>
      </c>
      <c r="I799" s="25">
        <v>0</v>
      </c>
      <c r="M799" s="2">
        <v>500</v>
      </c>
    </row>
    <row r="800" spans="6:13" ht="12.75" hidden="1">
      <c r="F800" s="30"/>
      <c r="H800" s="6">
        <v>0</v>
      </c>
      <c r="I800" s="25">
        <v>0</v>
      </c>
      <c r="M800" s="2">
        <v>500</v>
      </c>
    </row>
    <row r="801" spans="6:13" ht="12.75" hidden="1">
      <c r="F801" s="30"/>
      <c r="H801" s="6">
        <v>0</v>
      </c>
      <c r="I801" s="25">
        <v>0</v>
      </c>
      <c r="M801" s="2">
        <v>500</v>
      </c>
    </row>
    <row r="802" spans="6:13" ht="12.75" hidden="1">
      <c r="F802" s="30"/>
      <c r="H802" s="6">
        <v>0</v>
      </c>
      <c r="I802" s="25">
        <v>0</v>
      </c>
      <c r="M802" s="2">
        <v>500</v>
      </c>
    </row>
    <row r="803" spans="6:13" ht="12.75" hidden="1">
      <c r="F803" s="30"/>
      <c r="H803" s="6">
        <v>0</v>
      </c>
      <c r="I803" s="25">
        <v>0</v>
      </c>
      <c r="M803" s="2">
        <v>500</v>
      </c>
    </row>
    <row r="804" spans="6:13" ht="12.75" hidden="1">
      <c r="F804" s="30"/>
      <c r="H804" s="6">
        <v>0</v>
      </c>
      <c r="I804" s="25">
        <v>0</v>
      </c>
      <c r="M804" s="2">
        <v>500</v>
      </c>
    </row>
    <row r="805" spans="6:13" ht="12.75" hidden="1">
      <c r="F805" s="30"/>
      <c r="H805" s="6">
        <v>0</v>
      </c>
      <c r="I805" s="25">
        <v>0</v>
      </c>
      <c r="M805" s="2">
        <v>500</v>
      </c>
    </row>
    <row r="806" spans="6:13" ht="12.75" hidden="1">
      <c r="F806" s="30"/>
      <c r="H806" s="6">
        <v>0</v>
      </c>
      <c r="I806" s="25">
        <v>0</v>
      </c>
      <c r="M806" s="2">
        <v>500</v>
      </c>
    </row>
    <row r="807" spans="6:13" ht="12.75" hidden="1">
      <c r="F807" s="30"/>
      <c r="H807" s="6">
        <v>0</v>
      </c>
      <c r="I807" s="25">
        <v>0</v>
      </c>
      <c r="M807" s="2">
        <v>500</v>
      </c>
    </row>
    <row r="808" spans="6:13" ht="12.75" hidden="1">
      <c r="F808" s="30"/>
      <c r="H808" s="6">
        <v>0</v>
      </c>
      <c r="I808" s="25">
        <v>0</v>
      </c>
      <c r="M808" s="2">
        <v>500</v>
      </c>
    </row>
    <row r="809" spans="6:13" ht="12.75" hidden="1">
      <c r="F809" s="30"/>
      <c r="H809" s="6">
        <v>0</v>
      </c>
      <c r="I809" s="25">
        <v>0</v>
      </c>
      <c r="M809" s="2">
        <v>500</v>
      </c>
    </row>
    <row r="810" spans="6:13" ht="12.75" hidden="1">
      <c r="F810" s="30"/>
      <c r="H810" s="6">
        <v>0</v>
      </c>
      <c r="I810" s="25">
        <v>0</v>
      </c>
      <c r="M810" s="2">
        <v>500</v>
      </c>
    </row>
    <row r="811" spans="6:13" ht="12.75" hidden="1">
      <c r="F811" s="30"/>
      <c r="H811" s="6">
        <v>0</v>
      </c>
      <c r="I811" s="25">
        <v>0</v>
      </c>
      <c r="M811" s="2">
        <v>500</v>
      </c>
    </row>
    <row r="812" spans="2:13" ht="12.75" hidden="1">
      <c r="B812" s="7"/>
      <c r="F812" s="30"/>
      <c r="H812" s="6">
        <v>0</v>
      </c>
      <c r="I812" s="25">
        <v>0</v>
      </c>
      <c r="M812" s="2">
        <v>500</v>
      </c>
    </row>
    <row r="813" spans="6:13" ht="12.75" hidden="1">
      <c r="F813" s="30"/>
      <c r="H813" s="6">
        <v>0</v>
      </c>
      <c r="I813" s="25">
        <v>0</v>
      </c>
      <c r="M813" s="2">
        <v>500</v>
      </c>
    </row>
    <row r="814" spans="6:13" ht="12.75" hidden="1">
      <c r="F814" s="30"/>
      <c r="H814" s="6">
        <v>0</v>
      </c>
      <c r="I814" s="25">
        <v>0</v>
      </c>
      <c r="M814" s="2">
        <v>500</v>
      </c>
    </row>
    <row r="815" spans="6:13" ht="12.75" hidden="1">
      <c r="F815" s="30"/>
      <c r="H815" s="6">
        <v>0</v>
      </c>
      <c r="I815" s="25">
        <v>0</v>
      </c>
      <c r="M815" s="2">
        <v>500</v>
      </c>
    </row>
    <row r="816" spans="6:13" ht="12.75" hidden="1">
      <c r="F816" s="30"/>
      <c r="H816" s="6">
        <v>0</v>
      </c>
      <c r="I816" s="25">
        <v>0</v>
      </c>
      <c r="M816" s="2">
        <v>500</v>
      </c>
    </row>
    <row r="817" spans="2:13" ht="12.75" hidden="1">
      <c r="B817" s="302"/>
      <c r="F817" s="30"/>
      <c r="H817" s="6">
        <v>0</v>
      </c>
      <c r="I817" s="25">
        <v>0</v>
      </c>
      <c r="M817" s="2">
        <v>500</v>
      </c>
    </row>
    <row r="818" spans="3:13" ht="12.75" hidden="1">
      <c r="C818" s="3"/>
      <c r="F818" s="30"/>
      <c r="H818" s="6">
        <v>0</v>
      </c>
      <c r="I818" s="25">
        <v>0</v>
      </c>
      <c r="M818" s="2">
        <v>500</v>
      </c>
    </row>
    <row r="819" spans="6:13" ht="12.75" hidden="1">
      <c r="F819" s="30"/>
      <c r="H819" s="6">
        <v>0</v>
      </c>
      <c r="I819" s="25">
        <v>0</v>
      </c>
      <c r="M819" s="2">
        <v>500</v>
      </c>
    </row>
    <row r="820" spans="2:13" ht="12.75" hidden="1">
      <c r="B820" s="8"/>
      <c r="F820" s="30"/>
      <c r="H820" s="6">
        <v>0</v>
      </c>
      <c r="I820" s="25">
        <v>0</v>
      </c>
      <c r="M820" s="2">
        <v>500</v>
      </c>
    </row>
    <row r="821" spans="6:13" ht="12.75" hidden="1">
      <c r="F821" s="30"/>
      <c r="H821" s="6">
        <v>0</v>
      </c>
      <c r="I821" s="25">
        <v>0</v>
      </c>
      <c r="M821" s="2">
        <v>500</v>
      </c>
    </row>
    <row r="822" spans="6:13" ht="12.75" hidden="1">
      <c r="F822" s="30"/>
      <c r="H822" s="6">
        <v>0</v>
      </c>
      <c r="I822" s="25">
        <v>0</v>
      </c>
      <c r="M822" s="2">
        <v>500</v>
      </c>
    </row>
    <row r="823" spans="6:13" ht="12.75" hidden="1">
      <c r="F823" s="30"/>
      <c r="H823" s="6">
        <v>0</v>
      </c>
      <c r="I823" s="25">
        <v>0</v>
      </c>
      <c r="M823" s="2">
        <v>500</v>
      </c>
    </row>
    <row r="824" spans="6:13" ht="12.75" hidden="1">
      <c r="F824" s="30"/>
      <c r="H824" s="6">
        <v>0</v>
      </c>
      <c r="I824" s="25">
        <v>0</v>
      </c>
      <c r="M824" s="2">
        <v>500</v>
      </c>
    </row>
    <row r="825" spans="6:13" ht="12.75" hidden="1">
      <c r="F825" s="30"/>
      <c r="H825" s="6">
        <v>0</v>
      </c>
      <c r="I825" s="25">
        <v>0</v>
      </c>
      <c r="M825" s="2">
        <v>500</v>
      </c>
    </row>
    <row r="826" spans="6:13" ht="12.75" hidden="1">
      <c r="F826" s="30"/>
      <c r="H826" s="6">
        <v>0</v>
      </c>
      <c r="I826" s="25">
        <v>0</v>
      </c>
      <c r="M826" s="2">
        <v>500</v>
      </c>
    </row>
    <row r="827" spans="6:13" ht="12.75" hidden="1">
      <c r="F827" s="30"/>
      <c r="H827" s="6">
        <v>0</v>
      </c>
      <c r="I827" s="25">
        <v>0</v>
      </c>
      <c r="M827" s="2">
        <v>500</v>
      </c>
    </row>
    <row r="828" spans="6:13" ht="12.75" hidden="1">
      <c r="F828" s="30"/>
      <c r="H828" s="6">
        <v>0</v>
      </c>
      <c r="I828" s="25">
        <v>0</v>
      </c>
      <c r="M828" s="2">
        <v>500</v>
      </c>
    </row>
    <row r="829" spans="6:13" ht="12.75" hidden="1">
      <c r="F829" s="30"/>
      <c r="H829" s="6">
        <v>0</v>
      </c>
      <c r="I829" s="25">
        <v>0</v>
      </c>
      <c r="M829" s="2">
        <v>500</v>
      </c>
    </row>
    <row r="830" spans="6:13" ht="12.75" hidden="1">
      <c r="F830" s="30"/>
      <c r="H830" s="6">
        <v>0</v>
      </c>
      <c r="I830" s="25">
        <v>0</v>
      </c>
      <c r="M830" s="2">
        <v>500</v>
      </c>
    </row>
    <row r="831" spans="6:13" ht="12.75" hidden="1">
      <c r="F831" s="30"/>
      <c r="H831" s="6">
        <v>0</v>
      </c>
      <c r="I831" s="25">
        <v>0</v>
      </c>
      <c r="M831" s="2">
        <v>500</v>
      </c>
    </row>
    <row r="832" spans="6:13" ht="12.75" hidden="1">
      <c r="F832" s="30"/>
      <c r="H832" s="6">
        <v>0</v>
      </c>
      <c r="I832" s="25">
        <v>0</v>
      </c>
      <c r="M832" s="2">
        <v>500</v>
      </c>
    </row>
    <row r="833" spans="6:13" ht="12.75" hidden="1">
      <c r="F833" s="30"/>
      <c r="H833" s="6">
        <v>0</v>
      </c>
      <c r="I833" s="25">
        <v>0</v>
      </c>
      <c r="M833" s="2">
        <v>500</v>
      </c>
    </row>
    <row r="834" spans="6:13" ht="12.75" hidden="1">
      <c r="F834" s="30"/>
      <c r="H834" s="6">
        <v>0</v>
      </c>
      <c r="I834" s="25">
        <v>0</v>
      </c>
      <c r="M834" s="2">
        <v>500</v>
      </c>
    </row>
    <row r="835" spans="6:13" ht="12.75" hidden="1">
      <c r="F835" s="30"/>
      <c r="H835" s="6">
        <v>0</v>
      </c>
      <c r="I835" s="25">
        <v>0</v>
      </c>
      <c r="M835" s="2">
        <v>500</v>
      </c>
    </row>
    <row r="836" spans="6:13" ht="12.75" hidden="1">
      <c r="F836" s="30"/>
      <c r="H836" s="6">
        <v>0</v>
      </c>
      <c r="I836" s="25">
        <v>0</v>
      </c>
      <c r="M836" s="2">
        <v>500</v>
      </c>
    </row>
    <row r="837" spans="6:13" ht="12.75" hidden="1">
      <c r="F837" s="30"/>
      <c r="H837" s="6">
        <v>0</v>
      </c>
      <c r="I837" s="25">
        <v>0</v>
      </c>
      <c r="M837" s="2">
        <v>500</v>
      </c>
    </row>
    <row r="838" spans="6:13" ht="12.75" hidden="1">
      <c r="F838" s="30"/>
      <c r="H838" s="6">
        <v>0</v>
      </c>
      <c r="I838" s="25">
        <v>0</v>
      </c>
      <c r="M838" s="2">
        <v>500</v>
      </c>
    </row>
    <row r="839" spans="2:13" ht="12.75" hidden="1">
      <c r="B839" s="9"/>
      <c r="F839" s="30"/>
      <c r="H839" s="6">
        <v>0</v>
      </c>
      <c r="I839" s="25">
        <v>0</v>
      </c>
      <c r="M839" s="2">
        <v>500</v>
      </c>
    </row>
    <row r="840" spans="2:13" ht="12.75" hidden="1">
      <c r="B840" s="8"/>
      <c r="F840" s="30"/>
      <c r="H840" s="6">
        <v>0</v>
      </c>
      <c r="I840" s="25">
        <v>0</v>
      </c>
      <c r="M840" s="2">
        <v>500</v>
      </c>
    </row>
    <row r="841" spans="2:13" ht="12.75" hidden="1">
      <c r="B841" s="8"/>
      <c r="F841" s="30"/>
      <c r="H841" s="6">
        <v>0</v>
      </c>
      <c r="I841" s="25">
        <v>0</v>
      </c>
      <c r="M841" s="2">
        <v>500</v>
      </c>
    </row>
    <row r="842" spans="6:13" ht="12.75" hidden="1">
      <c r="F842" s="30"/>
      <c r="H842" s="6">
        <v>0</v>
      </c>
      <c r="I842" s="25">
        <v>0</v>
      </c>
      <c r="M842" s="2">
        <v>500</v>
      </c>
    </row>
    <row r="843" spans="2:13" ht="12.75" hidden="1">
      <c r="B843" s="10"/>
      <c r="F843" s="30"/>
      <c r="H843" s="6">
        <v>0</v>
      </c>
      <c r="I843" s="25">
        <v>0</v>
      </c>
      <c r="M843" s="2">
        <v>500</v>
      </c>
    </row>
    <row r="844" spans="2:13" ht="12.75" hidden="1">
      <c r="B844" s="10"/>
      <c r="F844" s="30"/>
      <c r="H844" s="6">
        <v>0</v>
      </c>
      <c r="I844" s="25">
        <v>0</v>
      </c>
      <c r="M844" s="2">
        <v>500</v>
      </c>
    </row>
    <row r="845" spans="2:13" ht="12.75" hidden="1">
      <c r="B845" s="10"/>
      <c r="F845" s="30"/>
      <c r="H845" s="6">
        <v>0</v>
      </c>
      <c r="I845" s="25">
        <v>0</v>
      </c>
      <c r="M845" s="2">
        <v>500</v>
      </c>
    </row>
    <row r="846" spans="2:13" ht="12.75" hidden="1">
      <c r="B846" s="10"/>
      <c r="F846" s="30"/>
      <c r="H846" s="6">
        <v>0</v>
      </c>
      <c r="I846" s="25">
        <v>0</v>
      </c>
      <c r="M846" s="2">
        <v>500</v>
      </c>
    </row>
    <row r="847" spans="2:13" ht="12.75" hidden="1">
      <c r="B847" s="10"/>
      <c r="F847" s="30"/>
      <c r="H847" s="6">
        <v>0</v>
      </c>
      <c r="I847" s="25">
        <v>0</v>
      </c>
      <c r="M847" s="2">
        <v>500</v>
      </c>
    </row>
    <row r="848" spans="2:13" ht="12.75" hidden="1">
      <c r="B848" s="10"/>
      <c r="F848" s="30"/>
      <c r="H848" s="6">
        <v>0</v>
      </c>
      <c r="I848" s="25">
        <v>0</v>
      </c>
      <c r="M848" s="2">
        <v>500</v>
      </c>
    </row>
    <row r="849" spans="2:13" ht="12.75" hidden="1">
      <c r="B849" s="10"/>
      <c r="F849" s="30"/>
      <c r="H849" s="6">
        <v>0</v>
      </c>
      <c r="I849" s="25">
        <v>0</v>
      </c>
      <c r="M849" s="2">
        <v>500</v>
      </c>
    </row>
    <row r="850" spans="2:13" ht="12.75" hidden="1">
      <c r="B850" s="10"/>
      <c r="F850" s="30"/>
      <c r="H850" s="6">
        <v>0</v>
      </c>
      <c r="I850" s="25">
        <v>0</v>
      </c>
      <c r="M850" s="2">
        <v>500</v>
      </c>
    </row>
    <row r="851" spans="2:13" ht="12.75" hidden="1">
      <c r="B851" s="10"/>
      <c r="F851" s="30"/>
      <c r="H851" s="6">
        <v>0</v>
      </c>
      <c r="I851" s="25">
        <v>0</v>
      </c>
      <c r="M851" s="2">
        <v>500</v>
      </c>
    </row>
    <row r="852" spans="2:13" ht="12.75" hidden="1">
      <c r="B852" s="10"/>
      <c r="F852" s="30"/>
      <c r="H852" s="6">
        <v>0</v>
      </c>
      <c r="I852" s="25">
        <v>0</v>
      </c>
      <c r="M852" s="2">
        <v>500</v>
      </c>
    </row>
    <row r="853" spans="2:13" ht="12.75" hidden="1">
      <c r="B853" s="10"/>
      <c r="F853" s="30"/>
      <c r="H853" s="6">
        <v>0</v>
      </c>
      <c r="I853" s="25">
        <v>0</v>
      </c>
      <c r="M853" s="2">
        <v>500</v>
      </c>
    </row>
    <row r="854" spans="2:13" ht="12.75" hidden="1">
      <c r="B854" s="10"/>
      <c r="F854" s="30"/>
      <c r="H854" s="6">
        <v>0</v>
      </c>
      <c r="I854" s="25">
        <v>0</v>
      </c>
      <c r="M854" s="2">
        <v>500</v>
      </c>
    </row>
    <row r="855" spans="6:13" ht="12.75" hidden="1">
      <c r="F855" s="30"/>
      <c r="H855" s="6">
        <v>0</v>
      </c>
      <c r="I855" s="25">
        <v>0</v>
      </c>
      <c r="M855" s="2">
        <v>500</v>
      </c>
    </row>
    <row r="856" spans="6:13" ht="12.75" hidden="1">
      <c r="F856" s="30"/>
      <c r="H856" s="6">
        <v>0</v>
      </c>
      <c r="I856" s="25">
        <v>0</v>
      </c>
      <c r="M856" s="2">
        <v>500</v>
      </c>
    </row>
    <row r="857" spans="6:13" ht="12.75" hidden="1">
      <c r="F857" s="30"/>
      <c r="H857" s="6">
        <v>0</v>
      </c>
      <c r="I857" s="25">
        <v>0</v>
      </c>
      <c r="M857" s="2">
        <v>500</v>
      </c>
    </row>
    <row r="858" spans="6:13" ht="12.75" hidden="1">
      <c r="F858" s="30"/>
      <c r="H858" s="6">
        <v>0</v>
      </c>
      <c r="I858" s="25">
        <v>0</v>
      </c>
      <c r="M858" s="2">
        <v>500</v>
      </c>
    </row>
    <row r="859" spans="6:13" ht="12.75" hidden="1">
      <c r="F859" s="30"/>
      <c r="H859" s="6">
        <v>0</v>
      </c>
      <c r="I859" s="25">
        <v>0</v>
      </c>
      <c r="M859" s="2">
        <v>500</v>
      </c>
    </row>
    <row r="860" spans="6:13" ht="12.75" hidden="1">
      <c r="F860" s="30"/>
      <c r="H860" s="6">
        <v>0</v>
      </c>
      <c r="I860" s="25">
        <v>0</v>
      </c>
      <c r="M860" s="2">
        <v>500</v>
      </c>
    </row>
    <row r="861" spans="6:13" ht="12.75" hidden="1">
      <c r="F861" s="30"/>
      <c r="H861" s="6">
        <v>0</v>
      </c>
      <c r="I861" s="25">
        <v>0</v>
      </c>
      <c r="M861" s="2">
        <v>500</v>
      </c>
    </row>
    <row r="862" spans="6:13" ht="12.75" hidden="1">
      <c r="F862" s="30"/>
      <c r="H862" s="6">
        <v>0</v>
      </c>
      <c r="I862" s="25">
        <v>0</v>
      </c>
      <c r="M862" s="2">
        <v>500</v>
      </c>
    </row>
    <row r="863" spans="6:13" ht="12.75" hidden="1">
      <c r="F863" s="30"/>
      <c r="H863" s="6">
        <v>0</v>
      </c>
      <c r="I863" s="25">
        <v>0</v>
      </c>
      <c r="M863" s="2">
        <v>500</v>
      </c>
    </row>
    <row r="864" spans="6:13" ht="12.75" hidden="1">
      <c r="F864" s="30"/>
      <c r="H864" s="6">
        <v>0</v>
      </c>
      <c r="I864" s="25">
        <v>0</v>
      </c>
      <c r="M864" s="2">
        <v>500</v>
      </c>
    </row>
    <row r="865" spans="6:13" ht="12.75" hidden="1">
      <c r="F865" s="30"/>
      <c r="H865" s="6">
        <v>0</v>
      </c>
      <c r="I865" s="25">
        <v>0</v>
      </c>
      <c r="M865" s="2">
        <v>500</v>
      </c>
    </row>
    <row r="866" spans="6:13" ht="12.75" hidden="1">
      <c r="F866" s="30"/>
      <c r="H866" s="6">
        <v>0</v>
      </c>
      <c r="I866" s="25">
        <v>0</v>
      </c>
      <c r="M866" s="2">
        <v>500</v>
      </c>
    </row>
    <row r="867" spans="6:13" ht="12.75" hidden="1">
      <c r="F867" s="30"/>
      <c r="H867" s="6">
        <v>0</v>
      </c>
      <c r="I867" s="25">
        <v>0</v>
      </c>
      <c r="M867" s="2">
        <v>500</v>
      </c>
    </row>
    <row r="868" spans="6:13" ht="12.75" hidden="1">
      <c r="F868" s="30"/>
      <c r="H868" s="6">
        <v>0</v>
      </c>
      <c r="I868" s="25">
        <v>0</v>
      </c>
      <c r="M868" s="2">
        <v>500</v>
      </c>
    </row>
    <row r="869" spans="6:13" ht="12.75" hidden="1">
      <c r="F869" s="30"/>
      <c r="H869" s="6">
        <v>0</v>
      </c>
      <c r="I869" s="25">
        <v>0</v>
      </c>
      <c r="M869" s="2">
        <v>500</v>
      </c>
    </row>
    <row r="870" spans="6:13" ht="12.75" hidden="1">
      <c r="F870" s="30"/>
      <c r="H870" s="6">
        <v>0</v>
      </c>
      <c r="I870" s="25">
        <v>0</v>
      </c>
      <c r="M870" s="2">
        <v>500</v>
      </c>
    </row>
    <row r="871" spans="6:13" ht="12.75" hidden="1">
      <c r="F871" s="30"/>
      <c r="H871" s="6">
        <v>0</v>
      </c>
      <c r="I871" s="25">
        <v>0</v>
      </c>
      <c r="M871" s="2">
        <v>500</v>
      </c>
    </row>
    <row r="872" spans="6:13" ht="12.75" hidden="1">
      <c r="F872" s="30"/>
      <c r="H872" s="6">
        <v>0</v>
      </c>
      <c r="I872" s="25">
        <v>0</v>
      </c>
      <c r="M872" s="2">
        <v>500</v>
      </c>
    </row>
    <row r="873" spans="6:13" ht="12.75" hidden="1">
      <c r="F873" s="30"/>
      <c r="H873" s="6">
        <v>0</v>
      </c>
      <c r="I873" s="25">
        <v>0</v>
      </c>
      <c r="M873" s="2">
        <v>500</v>
      </c>
    </row>
    <row r="874" spans="6:13" ht="12.75" hidden="1">
      <c r="F874" s="30"/>
      <c r="H874" s="6">
        <v>0</v>
      </c>
      <c r="I874" s="25">
        <v>0</v>
      </c>
      <c r="M874" s="2">
        <v>500</v>
      </c>
    </row>
    <row r="875" spans="6:13" ht="12.75" hidden="1">
      <c r="F875" s="30"/>
      <c r="H875" s="6">
        <v>0</v>
      </c>
      <c r="I875" s="25">
        <v>0</v>
      </c>
      <c r="M875" s="2">
        <v>500</v>
      </c>
    </row>
    <row r="876" spans="6:13" ht="12.75" hidden="1">
      <c r="F876" s="30"/>
      <c r="H876" s="6">
        <v>0</v>
      </c>
      <c r="I876" s="25">
        <v>0</v>
      </c>
      <c r="M876" s="2">
        <v>500</v>
      </c>
    </row>
    <row r="877" spans="6:13" ht="12.75" hidden="1">
      <c r="F877" s="30"/>
      <c r="H877" s="6">
        <v>0</v>
      </c>
      <c r="I877" s="25">
        <v>0</v>
      </c>
      <c r="M877" s="2">
        <v>500</v>
      </c>
    </row>
    <row r="878" spans="6:13" ht="12.75" hidden="1">
      <c r="F878" s="30"/>
      <c r="H878" s="6">
        <v>0</v>
      </c>
      <c r="I878" s="25">
        <v>0</v>
      </c>
      <c r="M878" s="2">
        <v>500</v>
      </c>
    </row>
    <row r="879" spans="6:13" ht="12.75" hidden="1">
      <c r="F879" s="30"/>
      <c r="H879" s="6">
        <v>0</v>
      </c>
      <c r="I879" s="25">
        <v>0</v>
      </c>
      <c r="M879" s="2">
        <v>500</v>
      </c>
    </row>
    <row r="880" spans="6:13" ht="12.75" hidden="1">
      <c r="F880" s="30"/>
      <c r="H880" s="6">
        <v>0</v>
      </c>
      <c r="I880" s="25">
        <v>0</v>
      </c>
      <c r="M880" s="2">
        <v>500</v>
      </c>
    </row>
    <row r="881" spans="6:13" ht="12.75" hidden="1">
      <c r="F881" s="30"/>
      <c r="H881" s="6">
        <v>0</v>
      </c>
      <c r="I881" s="25">
        <v>0</v>
      </c>
      <c r="M881" s="2">
        <v>500</v>
      </c>
    </row>
    <row r="882" spans="6:13" ht="12.75" hidden="1">
      <c r="F882" s="30"/>
      <c r="H882" s="6">
        <v>0</v>
      </c>
      <c r="I882" s="25">
        <v>0</v>
      </c>
      <c r="M882" s="2">
        <v>500</v>
      </c>
    </row>
    <row r="883" spans="6:13" ht="12.75" hidden="1">
      <c r="F883" s="30"/>
      <c r="H883" s="6">
        <v>0</v>
      </c>
      <c r="I883" s="25">
        <v>0</v>
      </c>
      <c r="M883" s="2">
        <v>500</v>
      </c>
    </row>
    <row r="884" spans="6:13" ht="12.75" hidden="1">
      <c r="F884" s="30"/>
      <c r="H884" s="6">
        <v>0</v>
      </c>
      <c r="I884" s="25">
        <v>0</v>
      </c>
      <c r="M884" s="2">
        <v>500</v>
      </c>
    </row>
    <row r="885" spans="6:13" ht="12.75" hidden="1">
      <c r="F885" s="30"/>
      <c r="H885" s="6">
        <v>0</v>
      </c>
      <c r="I885" s="25">
        <v>0</v>
      </c>
      <c r="M885" s="2">
        <v>500</v>
      </c>
    </row>
    <row r="886" spans="6:13" ht="12.75" hidden="1">
      <c r="F886" s="30"/>
      <c r="H886" s="6">
        <v>0</v>
      </c>
      <c r="I886" s="25">
        <v>0</v>
      </c>
      <c r="M886" s="2">
        <v>500</v>
      </c>
    </row>
    <row r="887" spans="6:13" ht="12.75" hidden="1">
      <c r="F887" s="30"/>
      <c r="H887" s="6">
        <v>0</v>
      </c>
      <c r="I887" s="25">
        <v>0</v>
      </c>
      <c r="M887" s="2">
        <v>500</v>
      </c>
    </row>
    <row r="888" spans="6:13" ht="12.75" hidden="1">
      <c r="F888" s="30"/>
      <c r="H888" s="6">
        <v>0</v>
      </c>
      <c r="I888" s="25">
        <v>0</v>
      </c>
      <c r="M888" s="2">
        <v>500</v>
      </c>
    </row>
    <row r="889" spans="6:13" ht="12.75" hidden="1">
      <c r="F889" s="30"/>
      <c r="H889" s="6">
        <v>0</v>
      </c>
      <c r="I889" s="25">
        <v>0</v>
      </c>
      <c r="M889" s="2">
        <v>500</v>
      </c>
    </row>
    <row r="890" spans="6:13" ht="12.75" hidden="1">
      <c r="F890" s="30"/>
      <c r="H890" s="6">
        <v>0</v>
      </c>
      <c r="I890" s="25">
        <v>0</v>
      </c>
      <c r="M890" s="2">
        <v>500</v>
      </c>
    </row>
    <row r="891" spans="6:13" ht="12.75" hidden="1">
      <c r="F891" s="30"/>
      <c r="H891" s="6">
        <v>0</v>
      </c>
      <c r="I891" s="25">
        <v>0</v>
      </c>
      <c r="M891" s="2">
        <v>500</v>
      </c>
    </row>
    <row r="892" spans="6:13" ht="12.75" hidden="1">
      <c r="F892" s="30"/>
      <c r="H892" s="6">
        <v>0</v>
      </c>
      <c r="I892" s="25">
        <v>0</v>
      </c>
      <c r="M892" s="2">
        <v>500</v>
      </c>
    </row>
    <row r="893" spans="6:13" ht="12.75" hidden="1">
      <c r="F893" s="30"/>
      <c r="H893" s="6">
        <v>0</v>
      </c>
      <c r="I893" s="25">
        <v>0</v>
      </c>
      <c r="M893" s="2">
        <v>500</v>
      </c>
    </row>
    <row r="894" spans="6:13" ht="12.75" hidden="1">
      <c r="F894" s="30"/>
      <c r="H894" s="6">
        <v>0</v>
      </c>
      <c r="I894" s="25">
        <v>0</v>
      </c>
      <c r="M894" s="2">
        <v>500</v>
      </c>
    </row>
    <row r="895" spans="6:13" ht="12.75" hidden="1">
      <c r="F895" s="30"/>
      <c r="H895" s="6">
        <v>0</v>
      </c>
      <c r="I895" s="25">
        <v>0</v>
      </c>
      <c r="M895" s="2">
        <v>500</v>
      </c>
    </row>
    <row r="896" spans="6:13" ht="12.75" hidden="1">
      <c r="F896" s="30"/>
      <c r="H896" s="6">
        <v>0</v>
      </c>
      <c r="I896" s="25">
        <v>0</v>
      </c>
      <c r="M896" s="2">
        <v>500</v>
      </c>
    </row>
    <row r="897" spans="6:13" ht="12.75" hidden="1">
      <c r="F897" s="30"/>
      <c r="H897" s="6">
        <v>0</v>
      </c>
      <c r="I897" s="25">
        <v>0</v>
      </c>
      <c r="M897" s="2">
        <v>500</v>
      </c>
    </row>
    <row r="898" spans="6:13" ht="12.75" hidden="1">
      <c r="F898" s="30"/>
      <c r="H898" s="6">
        <v>0</v>
      </c>
      <c r="I898" s="25">
        <v>0</v>
      </c>
      <c r="M898" s="2">
        <v>500</v>
      </c>
    </row>
    <row r="899" spans="6:13" ht="12.75" hidden="1">
      <c r="F899" s="30"/>
      <c r="H899" s="6">
        <v>0</v>
      </c>
      <c r="I899" s="25">
        <v>0</v>
      </c>
      <c r="M899" s="2">
        <v>500</v>
      </c>
    </row>
    <row r="900" spans="6:13" ht="12.75" hidden="1">
      <c r="F900" s="30"/>
      <c r="H900" s="6">
        <v>0</v>
      </c>
      <c r="I900" s="25">
        <v>0</v>
      </c>
      <c r="M900" s="2">
        <v>500</v>
      </c>
    </row>
    <row r="901" spans="6:13" ht="12.75" hidden="1">
      <c r="F901" s="30"/>
      <c r="H901" s="6">
        <v>0</v>
      </c>
      <c r="I901" s="25">
        <v>0</v>
      </c>
      <c r="M901" s="2">
        <v>500</v>
      </c>
    </row>
    <row r="902" spans="6:13" ht="12.75" hidden="1">
      <c r="F902" s="30"/>
      <c r="H902" s="6">
        <v>0</v>
      </c>
      <c r="I902" s="25">
        <v>0</v>
      </c>
      <c r="M902" s="2">
        <v>500</v>
      </c>
    </row>
    <row r="903" spans="6:13" ht="12.75" hidden="1">
      <c r="F903" s="30"/>
      <c r="H903" s="6">
        <v>0</v>
      </c>
      <c r="I903" s="25">
        <v>0</v>
      </c>
      <c r="M903" s="2">
        <v>500</v>
      </c>
    </row>
    <row r="904" spans="6:13" ht="12.75" hidden="1">
      <c r="F904" s="30"/>
      <c r="H904" s="6">
        <v>0</v>
      </c>
      <c r="I904" s="25">
        <v>0</v>
      </c>
      <c r="M904" s="2">
        <v>500</v>
      </c>
    </row>
    <row r="905" spans="6:13" ht="12.75" hidden="1">
      <c r="F905" s="30"/>
      <c r="H905" s="6">
        <v>0</v>
      </c>
      <c r="I905" s="25">
        <v>0</v>
      </c>
      <c r="M905" s="2">
        <v>500</v>
      </c>
    </row>
    <row r="906" spans="6:13" ht="12.75" hidden="1">
      <c r="F906" s="30"/>
      <c r="H906" s="6">
        <v>0</v>
      </c>
      <c r="I906" s="25">
        <v>0</v>
      </c>
      <c r="M906" s="2">
        <v>500</v>
      </c>
    </row>
    <row r="907" spans="6:13" ht="12.75" hidden="1">
      <c r="F907" s="30"/>
      <c r="H907" s="6">
        <v>0</v>
      </c>
      <c r="I907" s="25">
        <v>0</v>
      </c>
      <c r="M907" s="2">
        <v>500</v>
      </c>
    </row>
    <row r="908" spans="6:13" ht="12.75" hidden="1">
      <c r="F908" s="30"/>
      <c r="H908" s="6">
        <v>0</v>
      </c>
      <c r="I908" s="25">
        <v>0</v>
      </c>
      <c r="M908" s="2">
        <v>500</v>
      </c>
    </row>
    <row r="909" spans="6:13" ht="12.75" hidden="1">
      <c r="F909" s="30"/>
      <c r="H909" s="6">
        <v>0</v>
      </c>
      <c r="I909" s="25">
        <v>0</v>
      </c>
      <c r="M909" s="2">
        <v>500</v>
      </c>
    </row>
    <row r="910" spans="6:13" ht="12.75" hidden="1">
      <c r="F910" s="30"/>
      <c r="H910" s="6">
        <v>0</v>
      </c>
      <c r="I910" s="25">
        <v>0</v>
      </c>
      <c r="M910" s="2">
        <v>500</v>
      </c>
    </row>
    <row r="911" spans="6:13" ht="12.75" hidden="1">
      <c r="F911" s="30"/>
      <c r="H911" s="6">
        <v>0</v>
      </c>
      <c r="I911" s="25">
        <v>0</v>
      </c>
      <c r="M911" s="2">
        <v>500</v>
      </c>
    </row>
    <row r="912" spans="6:13" ht="12.75" hidden="1">
      <c r="F912" s="30"/>
      <c r="H912" s="6">
        <v>0</v>
      </c>
      <c r="I912" s="25">
        <v>0</v>
      </c>
      <c r="M912" s="2">
        <v>500</v>
      </c>
    </row>
    <row r="913" spans="6:13" ht="12.75" hidden="1">
      <c r="F913" s="30"/>
      <c r="H913" s="6">
        <v>0</v>
      </c>
      <c r="I913" s="25">
        <v>0</v>
      </c>
      <c r="M913" s="2">
        <v>500</v>
      </c>
    </row>
    <row r="914" spans="6:13" ht="12.75" hidden="1">
      <c r="F914" s="30"/>
      <c r="H914" s="6">
        <v>0</v>
      </c>
      <c r="I914" s="25">
        <v>0</v>
      </c>
      <c r="M914" s="2">
        <v>500</v>
      </c>
    </row>
    <row r="915" spans="6:13" ht="12.75" hidden="1">
      <c r="F915" s="30"/>
      <c r="H915" s="6">
        <v>0</v>
      </c>
      <c r="I915" s="25">
        <v>0</v>
      </c>
      <c r="M915" s="2">
        <v>500</v>
      </c>
    </row>
    <row r="916" spans="6:13" ht="12.75" hidden="1">
      <c r="F916" s="30"/>
      <c r="H916" s="6">
        <v>0</v>
      </c>
      <c r="I916" s="25">
        <v>0</v>
      </c>
      <c r="M916" s="2">
        <v>500</v>
      </c>
    </row>
    <row r="917" spans="2:13" ht="12.75" hidden="1">
      <c r="B917" s="9"/>
      <c r="F917" s="30"/>
      <c r="H917" s="6">
        <v>0</v>
      </c>
      <c r="I917" s="25">
        <v>0</v>
      </c>
      <c r="M917" s="2">
        <v>500</v>
      </c>
    </row>
    <row r="918" spans="2:13" ht="12.75" hidden="1">
      <c r="B918" s="8"/>
      <c r="F918" s="30"/>
      <c r="H918" s="6">
        <v>0</v>
      </c>
      <c r="I918" s="25">
        <v>0</v>
      </c>
      <c r="M918" s="2">
        <v>500</v>
      </c>
    </row>
    <row r="919" spans="2:13" ht="12.75" hidden="1">
      <c r="B919" s="8"/>
      <c r="F919" s="30"/>
      <c r="H919" s="6">
        <v>0</v>
      </c>
      <c r="I919" s="25">
        <v>0</v>
      </c>
      <c r="M919" s="2">
        <v>500</v>
      </c>
    </row>
    <row r="920" spans="6:13" ht="12.75" hidden="1">
      <c r="F920" s="30"/>
      <c r="H920" s="6">
        <v>0</v>
      </c>
      <c r="I920" s="25">
        <v>0</v>
      </c>
      <c r="M920" s="2">
        <v>500</v>
      </c>
    </row>
    <row r="921" spans="2:13" ht="12.75" hidden="1">
      <c r="B921" s="10"/>
      <c r="F921" s="30"/>
      <c r="H921" s="6">
        <v>0</v>
      </c>
      <c r="I921" s="25">
        <v>0</v>
      </c>
      <c r="M921" s="2">
        <v>500</v>
      </c>
    </row>
    <row r="922" spans="2:13" ht="12.75" hidden="1">
      <c r="B922" s="10"/>
      <c r="F922" s="30"/>
      <c r="H922" s="6">
        <v>0</v>
      </c>
      <c r="I922" s="25">
        <v>0</v>
      </c>
      <c r="M922" s="2">
        <v>500</v>
      </c>
    </row>
    <row r="923" spans="2:13" ht="12.75" hidden="1">
      <c r="B923" s="10"/>
      <c r="F923" s="30"/>
      <c r="H923" s="6">
        <v>0</v>
      </c>
      <c r="I923" s="25">
        <v>0</v>
      </c>
      <c r="M923" s="2">
        <v>500</v>
      </c>
    </row>
    <row r="924" spans="2:13" ht="12.75" hidden="1">
      <c r="B924" s="10"/>
      <c r="F924" s="30"/>
      <c r="H924" s="6">
        <v>0</v>
      </c>
      <c r="I924" s="25">
        <v>0</v>
      </c>
      <c r="M924" s="2">
        <v>500</v>
      </c>
    </row>
    <row r="925" spans="2:13" ht="12.75" hidden="1">
      <c r="B925" s="10"/>
      <c r="F925" s="30"/>
      <c r="H925" s="6">
        <v>0</v>
      </c>
      <c r="I925" s="25">
        <v>0</v>
      </c>
      <c r="M925" s="2">
        <v>500</v>
      </c>
    </row>
    <row r="926" spans="2:13" ht="12.75" hidden="1">
      <c r="B926" s="10"/>
      <c r="F926" s="30"/>
      <c r="H926" s="6">
        <v>0</v>
      </c>
      <c r="I926" s="25">
        <v>0</v>
      </c>
      <c r="M926" s="2">
        <v>500</v>
      </c>
    </row>
    <row r="927" spans="2:13" ht="12.75" hidden="1">
      <c r="B927" s="10"/>
      <c r="F927" s="30"/>
      <c r="H927" s="6">
        <v>0</v>
      </c>
      <c r="I927" s="25">
        <v>0</v>
      </c>
      <c r="M927" s="2">
        <v>500</v>
      </c>
    </row>
    <row r="928" spans="2:13" ht="12.75" hidden="1">
      <c r="B928" s="10"/>
      <c r="F928" s="30"/>
      <c r="H928" s="6">
        <v>0</v>
      </c>
      <c r="I928" s="25">
        <v>0</v>
      </c>
      <c r="M928" s="2">
        <v>500</v>
      </c>
    </row>
    <row r="929" spans="2:13" ht="12.75" hidden="1">
      <c r="B929" s="10"/>
      <c r="F929" s="30"/>
      <c r="H929" s="6">
        <v>0</v>
      </c>
      <c r="I929" s="25">
        <v>0</v>
      </c>
      <c r="M929" s="2">
        <v>500</v>
      </c>
    </row>
    <row r="930" spans="2:13" ht="12.75" hidden="1">
      <c r="B930" s="10"/>
      <c r="F930" s="30"/>
      <c r="H930" s="6">
        <v>0</v>
      </c>
      <c r="I930" s="25">
        <v>0</v>
      </c>
      <c r="M930" s="2">
        <v>500</v>
      </c>
    </row>
    <row r="931" spans="2:13" ht="12.75" hidden="1">
      <c r="B931" s="10"/>
      <c r="F931" s="30"/>
      <c r="H931" s="6">
        <v>0</v>
      </c>
      <c r="I931" s="25">
        <v>0</v>
      </c>
      <c r="M931" s="2">
        <v>500</v>
      </c>
    </row>
    <row r="932" spans="2:13" ht="12.75" hidden="1">
      <c r="B932" s="10"/>
      <c r="F932" s="30"/>
      <c r="H932" s="6">
        <v>0</v>
      </c>
      <c r="I932" s="25">
        <v>0</v>
      </c>
      <c r="M932" s="2">
        <v>500</v>
      </c>
    </row>
    <row r="933" spans="2:13" ht="12.75" hidden="1">
      <c r="B933" s="10"/>
      <c r="F933" s="30"/>
      <c r="H933" s="6">
        <v>0</v>
      </c>
      <c r="I933" s="25">
        <v>0</v>
      </c>
      <c r="M933" s="2">
        <v>500</v>
      </c>
    </row>
    <row r="934" spans="2:13" ht="12.75" hidden="1">
      <c r="B934" s="10"/>
      <c r="F934" s="30"/>
      <c r="H934" s="6">
        <v>0</v>
      </c>
      <c r="I934" s="25">
        <v>0</v>
      </c>
      <c r="M934" s="2">
        <v>500</v>
      </c>
    </row>
    <row r="935" spans="2:13" ht="12.75" hidden="1">
      <c r="B935" s="10"/>
      <c r="F935" s="30"/>
      <c r="H935" s="6">
        <v>0</v>
      </c>
      <c r="I935" s="25">
        <v>0</v>
      </c>
      <c r="M935" s="2">
        <v>500</v>
      </c>
    </row>
    <row r="936" spans="2:13" ht="12.75" hidden="1">
      <c r="B936" s="10"/>
      <c r="F936" s="30"/>
      <c r="H936" s="6">
        <v>0</v>
      </c>
      <c r="I936" s="25">
        <v>0</v>
      </c>
      <c r="M936" s="2">
        <v>500</v>
      </c>
    </row>
    <row r="937" spans="2:13" ht="12.75" hidden="1">
      <c r="B937" s="10"/>
      <c r="F937" s="30"/>
      <c r="H937" s="6">
        <v>0</v>
      </c>
      <c r="I937" s="25">
        <v>0</v>
      </c>
      <c r="M937" s="2">
        <v>500</v>
      </c>
    </row>
    <row r="938" spans="2:13" ht="12.75" hidden="1">
      <c r="B938" s="10"/>
      <c r="F938" s="30"/>
      <c r="H938" s="6">
        <v>0</v>
      </c>
      <c r="I938" s="25">
        <v>0</v>
      </c>
      <c r="M938" s="2">
        <v>500</v>
      </c>
    </row>
    <row r="939" spans="6:13" ht="12.75" hidden="1">
      <c r="F939" s="30"/>
      <c r="H939" s="6">
        <v>0</v>
      </c>
      <c r="I939" s="25">
        <v>0</v>
      </c>
      <c r="M939" s="2">
        <v>500</v>
      </c>
    </row>
    <row r="940" spans="2:13" ht="12.75" hidden="1">
      <c r="B940" s="8"/>
      <c r="F940" s="30"/>
      <c r="H940" s="6">
        <v>0</v>
      </c>
      <c r="I940" s="25">
        <v>0</v>
      </c>
      <c r="M940" s="2">
        <v>500</v>
      </c>
    </row>
    <row r="941" spans="6:13" ht="12.75" hidden="1">
      <c r="F941" s="30"/>
      <c r="H941" s="6">
        <v>0</v>
      </c>
      <c r="I941" s="25">
        <v>0</v>
      </c>
      <c r="M941" s="2">
        <v>500</v>
      </c>
    </row>
    <row r="942" spans="6:13" ht="12.75" hidden="1">
      <c r="F942" s="30"/>
      <c r="H942" s="6">
        <v>0</v>
      </c>
      <c r="I942" s="25">
        <v>0</v>
      </c>
      <c r="M942" s="2">
        <v>500</v>
      </c>
    </row>
    <row r="943" spans="6:13" ht="12.75" hidden="1">
      <c r="F943" s="30"/>
      <c r="H943" s="6">
        <v>0</v>
      </c>
      <c r="I943" s="25">
        <v>0</v>
      </c>
      <c r="M943" s="2">
        <v>500</v>
      </c>
    </row>
    <row r="944" spans="6:13" ht="12.75" hidden="1">
      <c r="F944" s="30"/>
      <c r="H944" s="6">
        <v>0</v>
      </c>
      <c r="I944" s="25">
        <v>0</v>
      </c>
      <c r="M944" s="2">
        <v>500</v>
      </c>
    </row>
    <row r="945" spans="6:13" ht="12.75" hidden="1">
      <c r="F945" s="30"/>
      <c r="H945" s="6">
        <v>0</v>
      </c>
      <c r="I945" s="25">
        <v>0</v>
      </c>
      <c r="M945" s="2">
        <v>500</v>
      </c>
    </row>
    <row r="946" spans="6:13" ht="12.75" hidden="1">
      <c r="F946" s="30"/>
      <c r="H946" s="6">
        <v>0</v>
      </c>
      <c r="I946" s="25">
        <v>0</v>
      </c>
      <c r="M946" s="2">
        <v>500</v>
      </c>
    </row>
    <row r="947" spans="6:13" ht="12.75" hidden="1">
      <c r="F947" s="30"/>
      <c r="H947" s="6">
        <v>0</v>
      </c>
      <c r="I947" s="25">
        <v>0</v>
      </c>
      <c r="M947" s="2">
        <v>500</v>
      </c>
    </row>
    <row r="948" spans="6:13" ht="12.75" hidden="1">
      <c r="F948" s="30"/>
      <c r="H948" s="6">
        <v>0</v>
      </c>
      <c r="I948" s="25">
        <v>0</v>
      </c>
      <c r="M948" s="2">
        <v>500</v>
      </c>
    </row>
    <row r="949" spans="6:13" ht="12.75" hidden="1">
      <c r="F949" s="30"/>
      <c r="H949" s="6">
        <v>0</v>
      </c>
      <c r="I949" s="25">
        <v>0</v>
      </c>
      <c r="M949" s="2">
        <v>500</v>
      </c>
    </row>
    <row r="950" spans="6:13" ht="12.75" hidden="1">
      <c r="F950" s="30"/>
      <c r="H950" s="6">
        <v>0</v>
      </c>
      <c r="I950" s="25">
        <v>0</v>
      </c>
      <c r="M950" s="2">
        <v>500</v>
      </c>
    </row>
    <row r="951" spans="6:13" ht="12.75" hidden="1">
      <c r="F951" s="30"/>
      <c r="H951" s="6">
        <v>0</v>
      </c>
      <c r="I951" s="25">
        <v>0</v>
      </c>
      <c r="M951" s="2">
        <v>500</v>
      </c>
    </row>
    <row r="952" spans="6:13" ht="12.75" hidden="1">
      <c r="F952" s="30"/>
      <c r="H952" s="6">
        <v>0</v>
      </c>
      <c r="I952" s="25">
        <v>0</v>
      </c>
      <c r="M952" s="2">
        <v>500</v>
      </c>
    </row>
    <row r="953" spans="6:13" ht="12.75" hidden="1">
      <c r="F953" s="30"/>
      <c r="H953" s="6">
        <v>0</v>
      </c>
      <c r="I953" s="25">
        <v>0</v>
      </c>
      <c r="M953" s="2">
        <v>500</v>
      </c>
    </row>
    <row r="954" spans="6:13" ht="12.75" hidden="1">
      <c r="F954" s="30"/>
      <c r="H954" s="6">
        <v>0</v>
      </c>
      <c r="I954" s="25">
        <v>0</v>
      </c>
      <c r="M954" s="2">
        <v>500</v>
      </c>
    </row>
    <row r="955" spans="6:13" ht="12.75" hidden="1">
      <c r="F955" s="30"/>
      <c r="H955" s="6">
        <v>0</v>
      </c>
      <c r="I955" s="25">
        <v>0</v>
      </c>
      <c r="M955" s="2">
        <v>500</v>
      </c>
    </row>
    <row r="956" spans="6:13" ht="12.75" hidden="1">
      <c r="F956" s="30"/>
      <c r="H956" s="6">
        <v>0</v>
      </c>
      <c r="I956" s="25">
        <v>0</v>
      </c>
      <c r="M956" s="2">
        <v>500</v>
      </c>
    </row>
    <row r="957" spans="6:13" ht="12.75" hidden="1">
      <c r="F957" s="30"/>
      <c r="H957" s="6">
        <v>0</v>
      </c>
      <c r="I957" s="25">
        <v>0</v>
      </c>
      <c r="M957" s="2">
        <v>500</v>
      </c>
    </row>
    <row r="958" spans="6:13" ht="12.75" hidden="1">
      <c r="F958" s="30"/>
      <c r="H958" s="6">
        <v>0</v>
      </c>
      <c r="I958" s="25">
        <v>0</v>
      </c>
      <c r="M958" s="2">
        <v>500</v>
      </c>
    </row>
    <row r="959" spans="6:13" ht="12.75" hidden="1">
      <c r="F959" s="30"/>
      <c r="H959" s="6">
        <v>0</v>
      </c>
      <c r="I959" s="25">
        <v>0</v>
      </c>
      <c r="M959" s="2">
        <v>500</v>
      </c>
    </row>
    <row r="960" spans="6:13" ht="12.75" hidden="1">
      <c r="F960" s="30"/>
      <c r="H960" s="6">
        <v>0</v>
      </c>
      <c r="I960" s="25">
        <v>0</v>
      </c>
      <c r="M960" s="2">
        <v>500</v>
      </c>
    </row>
    <row r="961" spans="6:13" ht="12.75" hidden="1">
      <c r="F961" s="30"/>
      <c r="H961" s="6">
        <v>0</v>
      </c>
      <c r="I961" s="25">
        <v>0</v>
      </c>
      <c r="M961" s="2">
        <v>500</v>
      </c>
    </row>
    <row r="962" spans="6:13" ht="12.75" hidden="1">
      <c r="F962" s="30"/>
      <c r="H962" s="6">
        <v>0</v>
      </c>
      <c r="I962" s="25">
        <v>0</v>
      </c>
      <c r="M962" s="2">
        <v>500</v>
      </c>
    </row>
    <row r="963" spans="6:13" ht="12.75" hidden="1">
      <c r="F963" s="30"/>
      <c r="H963" s="6">
        <v>0</v>
      </c>
      <c r="I963" s="25">
        <v>0</v>
      </c>
      <c r="M963" s="2">
        <v>500</v>
      </c>
    </row>
    <row r="964" spans="6:13" ht="12.75" hidden="1">
      <c r="F964" s="30"/>
      <c r="H964" s="6">
        <v>0</v>
      </c>
      <c r="I964" s="25">
        <v>0</v>
      </c>
      <c r="M964" s="2">
        <v>500</v>
      </c>
    </row>
    <row r="965" spans="6:13" ht="12.75" hidden="1">
      <c r="F965" s="30"/>
      <c r="H965" s="6">
        <v>0</v>
      </c>
      <c r="I965" s="25">
        <v>0</v>
      </c>
      <c r="M965" s="2">
        <v>500</v>
      </c>
    </row>
    <row r="966" spans="6:13" ht="12.75" hidden="1">
      <c r="F966" s="30"/>
      <c r="H966" s="6">
        <v>0</v>
      </c>
      <c r="I966" s="25">
        <v>0</v>
      </c>
      <c r="M966" s="2">
        <v>500</v>
      </c>
    </row>
    <row r="967" spans="6:13" ht="12.75" hidden="1">
      <c r="F967" s="30"/>
      <c r="H967" s="6">
        <v>0</v>
      </c>
      <c r="I967" s="25">
        <v>0</v>
      </c>
      <c r="M967" s="2">
        <v>500</v>
      </c>
    </row>
    <row r="968" spans="6:13" ht="12.75" hidden="1">
      <c r="F968" s="30"/>
      <c r="H968" s="6">
        <v>0</v>
      </c>
      <c r="I968" s="25">
        <v>0</v>
      </c>
      <c r="M968" s="2">
        <v>500</v>
      </c>
    </row>
    <row r="969" spans="6:13" ht="12.75" hidden="1">
      <c r="F969" s="30"/>
      <c r="H969" s="6">
        <v>0</v>
      </c>
      <c r="I969" s="25">
        <v>0</v>
      </c>
      <c r="M969" s="2">
        <v>500</v>
      </c>
    </row>
    <row r="970" spans="6:13" ht="12.75" hidden="1">
      <c r="F970" s="30"/>
      <c r="H970" s="6">
        <v>0</v>
      </c>
      <c r="I970" s="25">
        <v>0</v>
      </c>
      <c r="M970" s="2">
        <v>500</v>
      </c>
    </row>
    <row r="971" spans="6:13" ht="12.75" hidden="1">
      <c r="F971" s="30"/>
      <c r="H971" s="6">
        <v>0</v>
      </c>
      <c r="I971" s="25">
        <v>0</v>
      </c>
      <c r="M971" s="2">
        <v>500</v>
      </c>
    </row>
    <row r="972" spans="6:13" ht="12.75" hidden="1">
      <c r="F972" s="30"/>
      <c r="H972" s="6">
        <v>0</v>
      </c>
      <c r="I972" s="25">
        <v>0</v>
      </c>
      <c r="M972" s="2">
        <v>500</v>
      </c>
    </row>
    <row r="973" spans="6:13" ht="12.75" hidden="1">
      <c r="F973" s="30"/>
      <c r="H973" s="6">
        <v>0</v>
      </c>
      <c r="I973" s="25">
        <v>0</v>
      </c>
      <c r="M973" s="2">
        <v>500</v>
      </c>
    </row>
    <row r="974" spans="6:13" ht="12.75" hidden="1">
      <c r="F974" s="30"/>
      <c r="H974" s="6">
        <v>0</v>
      </c>
      <c r="I974" s="25">
        <v>0</v>
      </c>
      <c r="M974" s="2">
        <v>500</v>
      </c>
    </row>
    <row r="975" spans="6:13" ht="12.75" hidden="1">
      <c r="F975" s="30"/>
      <c r="H975" s="6">
        <v>0</v>
      </c>
      <c r="I975" s="25">
        <v>0</v>
      </c>
      <c r="M975" s="2">
        <v>500</v>
      </c>
    </row>
    <row r="976" spans="6:13" ht="12.75" hidden="1">
      <c r="F976" s="30"/>
      <c r="H976" s="6">
        <v>0</v>
      </c>
      <c r="I976" s="25">
        <v>0</v>
      </c>
      <c r="M976" s="2">
        <v>500</v>
      </c>
    </row>
    <row r="977" spans="6:13" ht="12.75" hidden="1">
      <c r="F977" s="30"/>
      <c r="H977" s="6">
        <v>0</v>
      </c>
      <c r="I977" s="25">
        <v>0</v>
      </c>
      <c r="M977" s="2">
        <v>500</v>
      </c>
    </row>
    <row r="978" spans="6:13" ht="12.75" hidden="1">
      <c r="F978" s="30"/>
      <c r="H978" s="6">
        <v>0</v>
      </c>
      <c r="I978" s="25">
        <v>0</v>
      </c>
      <c r="M978" s="2">
        <v>500</v>
      </c>
    </row>
    <row r="979" spans="6:13" ht="12.75" hidden="1">
      <c r="F979" s="30"/>
      <c r="H979" s="6">
        <v>0</v>
      </c>
      <c r="I979" s="25">
        <v>0</v>
      </c>
      <c r="M979" s="2">
        <v>500</v>
      </c>
    </row>
    <row r="980" spans="6:13" ht="12.75" hidden="1">
      <c r="F980" s="30"/>
      <c r="H980" s="6">
        <v>0</v>
      </c>
      <c r="I980" s="25">
        <v>0</v>
      </c>
      <c r="M980" s="2">
        <v>500</v>
      </c>
    </row>
    <row r="981" spans="6:13" ht="12.75" hidden="1">
      <c r="F981" s="30"/>
      <c r="H981" s="6">
        <v>0</v>
      </c>
      <c r="I981" s="25">
        <v>0</v>
      </c>
      <c r="M981" s="2">
        <v>500</v>
      </c>
    </row>
    <row r="982" spans="6:13" ht="12.75" hidden="1">
      <c r="F982" s="30"/>
      <c r="H982" s="6">
        <v>0</v>
      </c>
      <c r="I982" s="25">
        <v>0</v>
      </c>
      <c r="M982" s="2">
        <v>500</v>
      </c>
    </row>
    <row r="983" spans="6:13" ht="12.75" hidden="1">
      <c r="F983" s="30"/>
      <c r="H983" s="6">
        <v>0</v>
      </c>
      <c r="I983" s="25">
        <v>0</v>
      </c>
      <c r="M983" s="2">
        <v>500</v>
      </c>
    </row>
    <row r="984" spans="6:13" ht="12.75" hidden="1">
      <c r="F984" s="30"/>
      <c r="H984" s="6">
        <v>0</v>
      </c>
      <c r="I984" s="25">
        <v>0</v>
      </c>
      <c r="M984" s="2">
        <v>500</v>
      </c>
    </row>
    <row r="985" spans="6:13" ht="12.75" hidden="1">
      <c r="F985" s="30"/>
      <c r="H985" s="6">
        <v>0</v>
      </c>
      <c r="I985" s="25">
        <v>0</v>
      </c>
      <c r="M985" s="2">
        <v>500</v>
      </c>
    </row>
    <row r="986" spans="6:13" ht="12.75" hidden="1">
      <c r="F986" s="30"/>
      <c r="H986" s="6">
        <v>0</v>
      </c>
      <c r="I986" s="25">
        <v>0</v>
      </c>
      <c r="M986" s="2">
        <v>500</v>
      </c>
    </row>
    <row r="987" spans="6:13" ht="12.75" hidden="1">
      <c r="F987" s="30"/>
      <c r="H987" s="6">
        <v>0</v>
      </c>
      <c r="I987" s="25">
        <v>0</v>
      </c>
      <c r="M987" s="2">
        <v>500</v>
      </c>
    </row>
    <row r="988" spans="6:13" ht="12.75" hidden="1">
      <c r="F988" s="30"/>
      <c r="H988" s="6">
        <v>0</v>
      </c>
      <c r="I988" s="25">
        <v>0</v>
      </c>
      <c r="M988" s="2">
        <v>500</v>
      </c>
    </row>
    <row r="989" spans="6:13" ht="12.75" hidden="1">
      <c r="F989" s="30"/>
      <c r="H989" s="6">
        <v>0</v>
      </c>
      <c r="I989" s="25">
        <v>0</v>
      </c>
      <c r="M989" s="2">
        <v>500</v>
      </c>
    </row>
    <row r="990" spans="6:13" ht="12.75" hidden="1">
      <c r="F990" s="30"/>
      <c r="H990" s="6">
        <v>0</v>
      </c>
      <c r="I990" s="25">
        <v>0</v>
      </c>
      <c r="M990" s="2">
        <v>500</v>
      </c>
    </row>
    <row r="991" spans="6:13" ht="12.75" hidden="1">
      <c r="F991" s="30"/>
      <c r="H991" s="6">
        <v>0</v>
      </c>
      <c r="I991" s="25">
        <v>0</v>
      </c>
      <c r="M991" s="2">
        <v>500</v>
      </c>
    </row>
    <row r="992" spans="6:13" ht="12.75" hidden="1">
      <c r="F992" s="30"/>
      <c r="H992" s="6">
        <v>0</v>
      </c>
      <c r="I992" s="25">
        <v>0</v>
      </c>
      <c r="M992" s="2">
        <v>500</v>
      </c>
    </row>
    <row r="993" spans="6:13" ht="12.75" hidden="1">
      <c r="F993" s="30"/>
      <c r="H993" s="6">
        <v>0</v>
      </c>
      <c r="I993" s="25">
        <v>0</v>
      </c>
      <c r="M993" s="2">
        <v>500</v>
      </c>
    </row>
    <row r="994" spans="6:13" ht="12.75" hidden="1">
      <c r="F994" s="30"/>
      <c r="H994" s="6">
        <v>0</v>
      </c>
      <c r="I994" s="25">
        <v>0</v>
      </c>
      <c r="M994" s="2">
        <v>500</v>
      </c>
    </row>
    <row r="995" spans="6:13" ht="12.75" hidden="1">
      <c r="F995" s="30"/>
      <c r="H995" s="6">
        <v>0</v>
      </c>
      <c r="I995" s="25">
        <v>0</v>
      </c>
      <c r="M995" s="2">
        <v>500</v>
      </c>
    </row>
    <row r="996" spans="6:13" ht="12.75" hidden="1">
      <c r="F996" s="30"/>
      <c r="H996" s="6">
        <v>0</v>
      </c>
      <c r="I996" s="25">
        <v>0</v>
      </c>
      <c r="M996" s="2">
        <v>500</v>
      </c>
    </row>
    <row r="997" spans="6:13" ht="12.75" hidden="1">
      <c r="F997" s="30"/>
      <c r="H997" s="6">
        <v>0</v>
      </c>
      <c r="I997" s="25">
        <v>0</v>
      </c>
      <c r="M997" s="2">
        <v>500</v>
      </c>
    </row>
    <row r="998" spans="6:13" ht="12.75" hidden="1">
      <c r="F998" s="30"/>
      <c r="H998" s="6">
        <v>0</v>
      </c>
      <c r="I998" s="25">
        <v>0</v>
      </c>
      <c r="M998" s="2">
        <v>500</v>
      </c>
    </row>
    <row r="999" spans="6:13" ht="12.75" hidden="1">
      <c r="F999" s="30"/>
      <c r="H999" s="6">
        <v>0</v>
      </c>
      <c r="I999" s="25">
        <v>0</v>
      </c>
      <c r="M999" s="2">
        <v>500</v>
      </c>
    </row>
    <row r="1000" spans="6:13" ht="12.75" hidden="1">
      <c r="F1000" s="30"/>
      <c r="H1000" s="6">
        <v>0</v>
      </c>
      <c r="I1000" s="25">
        <v>0</v>
      </c>
      <c r="M1000" s="2">
        <v>500</v>
      </c>
    </row>
    <row r="1001" spans="6:13" ht="12.75" hidden="1">
      <c r="F1001" s="30"/>
      <c r="H1001" s="6">
        <v>0</v>
      </c>
      <c r="I1001" s="25">
        <v>0</v>
      </c>
      <c r="M1001" s="2">
        <v>500</v>
      </c>
    </row>
    <row r="1002" spans="6:13" ht="12.75" hidden="1">
      <c r="F1002" s="30"/>
      <c r="H1002" s="6">
        <v>0</v>
      </c>
      <c r="I1002" s="25">
        <v>0</v>
      </c>
      <c r="M1002" s="2">
        <v>500</v>
      </c>
    </row>
    <row r="1003" spans="6:13" ht="12.75" hidden="1">
      <c r="F1003" s="30"/>
      <c r="H1003" s="6">
        <v>0</v>
      </c>
      <c r="I1003" s="25">
        <v>0</v>
      </c>
      <c r="M1003" s="2">
        <v>500</v>
      </c>
    </row>
    <row r="1004" spans="6:13" ht="12.75" hidden="1">
      <c r="F1004" s="30"/>
      <c r="H1004" s="6">
        <v>0</v>
      </c>
      <c r="I1004" s="25">
        <v>0</v>
      </c>
      <c r="M1004" s="2">
        <v>500</v>
      </c>
    </row>
    <row r="1005" spans="6:13" ht="12.75" hidden="1">
      <c r="F1005" s="30"/>
      <c r="H1005" s="6">
        <v>0</v>
      </c>
      <c r="I1005" s="25">
        <v>0</v>
      </c>
      <c r="M1005" s="2">
        <v>500</v>
      </c>
    </row>
    <row r="1006" spans="6:13" ht="12.75" hidden="1">
      <c r="F1006" s="30"/>
      <c r="H1006" s="6">
        <v>0</v>
      </c>
      <c r="I1006" s="25">
        <v>0</v>
      </c>
      <c r="M1006" s="2">
        <v>500</v>
      </c>
    </row>
    <row r="1007" spans="6:13" ht="12.75" hidden="1">
      <c r="F1007" s="30"/>
      <c r="H1007" s="6">
        <v>0</v>
      </c>
      <c r="I1007" s="25">
        <v>0</v>
      </c>
      <c r="M1007" s="2">
        <v>500</v>
      </c>
    </row>
    <row r="1008" spans="6:13" ht="12.75" hidden="1">
      <c r="F1008" s="30"/>
      <c r="H1008" s="6">
        <v>0</v>
      </c>
      <c r="I1008" s="25">
        <v>0</v>
      </c>
      <c r="M1008" s="2">
        <v>500</v>
      </c>
    </row>
    <row r="1009" spans="6:13" ht="12.75" hidden="1">
      <c r="F1009" s="30"/>
      <c r="H1009" s="6">
        <v>0</v>
      </c>
      <c r="I1009" s="25">
        <v>0</v>
      </c>
      <c r="M1009" s="2">
        <v>500</v>
      </c>
    </row>
    <row r="1010" spans="6:13" ht="12.75" hidden="1">
      <c r="F1010" s="30"/>
      <c r="H1010" s="6">
        <v>0</v>
      </c>
      <c r="I1010" s="25">
        <v>0</v>
      </c>
      <c r="M1010" s="2">
        <v>500</v>
      </c>
    </row>
    <row r="1011" spans="6:13" ht="12.75" hidden="1">
      <c r="F1011" s="30"/>
      <c r="H1011" s="6">
        <v>0</v>
      </c>
      <c r="I1011" s="25">
        <v>0</v>
      </c>
      <c r="M1011" s="2">
        <v>500</v>
      </c>
    </row>
    <row r="1012" spans="6:13" ht="12.75" hidden="1">
      <c r="F1012" s="30"/>
      <c r="H1012" s="6">
        <v>0</v>
      </c>
      <c r="I1012" s="25">
        <v>0</v>
      </c>
      <c r="M1012" s="2">
        <v>500</v>
      </c>
    </row>
    <row r="1013" spans="6:13" ht="12.75" hidden="1">
      <c r="F1013" s="30"/>
      <c r="H1013" s="6">
        <v>0</v>
      </c>
      <c r="I1013" s="25">
        <v>0</v>
      </c>
      <c r="M1013" s="2">
        <v>500</v>
      </c>
    </row>
    <row r="1014" spans="6:13" ht="12.75" hidden="1">
      <c r="F1014" s="30"/>
      <c r="H1014" s="6">
        <v>0</v>
      </c>
      <c r="I1014" s="25">
        <v>0</v>
      </c>
      <c r="M1014" s="2">
        <v>500</v>
      </c>
    </row>
    <row r="1015" spans="6:13" ht="12.75" hidden="1">
      <c r="F1015" s="30"/>
      <c r="H1015" s="6">
        <v>0</v>
      </c>
      <c r="I1015" s="25">
        <v>0</v>
      </c>
      <c r="M1015" s="2">
        <v>500</v>
      </c>
    </row>
    <row r="1016" spans="6:13" ht="12.75" hidden="1">
      <c r="F1016" s="30"/>
      <c r="H1016" s="6">
        <v>0</v>
      </c>
      <c r="I1016" s="25">
        <v>0</v>
      </c>
      <c r="M1016" s="2">
        <v>500</v>
      </c>
    </row>
    <row r="1017" spans="6:13" ht="12.75" hidden="1">
      <c r="F1017" s="30"/>
      <c r="H1017" s="6">
        <v>0</v>
      </c>
      <c r="I1017" s="25">
        <v>0</v>
      </c>
      <c r="M1017" s="2">
        <v>500</v>
      </c>
    </row>
    <row r="1018" spans="6:13" ht="12.75" hidden="1">
      <c r="F1018" s="30"/>
      <c r="H1018" s="6">
        <v>0</v>
      </c>
      <c r="I1018" s="25">
        <v>0</v>
      </c>
      <c r="M1018" s="2">
        <v>500</v>
      </c>
    </row>
    <row r="1019" spans="6:13" ht="12.75" hidden="1">
      <c r="F1019" s="30"/>
      <c r="H1019" s="6">
        <v>0</v>
      </c>
      <c r="I1019" s="25">
        <v>0</v>
      </c>
      <c r="M1019" s="2">
        <v>500</v>
      </c>
    </row>
    <row r="1020" spans="6:13" ht="12.75" hidden="1">
      <c r="F1020" s="30"/>
      <c r="H1020" s="6">
        <v>0</v>
      </c>
      <c r="I1020" s="25">
        <v>0</v>
      </c>
      <c r="M1020" s="2">
        <v>500</v>
      </c>
    </row>
    <row r="1021" spans="6:13" ht="12.75" hidden="1">
      <c r="F1021" s="30"/>
      <c r="H1021" s="6">
        <v>0</v>
      </c>
      <c r="I1021" s="25">
        <v>0</v>
      </c>
      <c r="M1021" s="2">
        <v>500</v>
      </c>
    </row>
    <row r="1022" spans="6:13" ht="12.75" hidden="1">
      <c r="F1022" s="30"/>
      <c r="H1022" s="6">
        <v>0</v>
      </c>
      <c r="I1022" s="25">
        <v>0</v>
      </c>
      <c r="M1022" s="2">
        <v>500</v>
      </c>
    </row>
    <row r="1023" spans="6:13" ht="12.75" hidden="1">
      <c r="F1023" s="30"/>
      <c r="H1023" s="6">
        <v>0</v>
      </c>
      <c r="I1023" s="25">
        <v>0</v>
      </c>
      <c r="M1023" s="2">
        <v>500</v>
      </c>
    </row>
    <row r="1024" spans="6:13" ht="12.75" hidden="1">
      <c r="F1024" s="30"/>
      <c r="H1024" s="6">
        <v>0</v>
      </c>
      <c r="I1024" s="25">
        <v>0</v>
      </c>
      <c r="M1024" s="2">
        <v>500</v>
      </c>
    </row>
    <row r="1025" spans="6:13" ht="12.75" hidden="1">
      <c r="F1025" s="30"/>
      <c r="H1025" s="6">
        <v>0</v>
      </c>
      <c r="I1025" s="25">
        <v>0</v>
      </c>
      <c r="M1025" s="2">
        <v>500</v>
      </c>
    </row>
    <row r="1026" spans="6:13" ht="12.75" hidden="1">
      <c r="F1026" s="30"/>
      <c r="H1026" s="6">
        <v>0</v>
      </c>
      <c r="I1026" s="25">
        <v>0</v>
      </c>
      <c r="M1026" s="2">
        <v>500</v>
      </c>
    </row>
    <row r="1027" spans="6:13" ht="12.75" hidden="1">
      <c r="F1027" s="30"/>
      <c r="H1027" s="6">
        <v>0</v>
      </c>
      <c r="I1027" s="25">
        <v>0</v>
      </c>
      <c r="M1027" s="2">
        <v>500</v>
      </c>
    </row>
    <row r="1028" spans="6:13" ht="12.75" hidden="1">
      <c r="F1028" s="30"/>
      <c r="H1028" s="6">
        <v>0</v>
      </c>
      <c r="I1028" s="25">
        <v>0</v>
      </c>
      <c r="M1028" s="2">
        <v>500</v>
      </c>
    </row>
    <row r="1029" spans="6:13" ht="12.75" hidden="1">
      <c r="F1029" s="30"/>
      <c r="H1029" s="6">
        <v>0</v>
      </c>
      <c r="I1029" s="25">
        <v>0</v>
      </c>
      <c r="M1029" s="2">
        <v>500</v>
      </c>
    </row>
    <row r="1030" spans="6:13" ht="12.75" hidden="1">
      <c r="F1030" s="30"/>
      <c r="H1030" s="6">
        <v>0</v>
      </c>
      <c r="I1030" s="25">
        <v>0</v>
      </c>
      <c r="M1030" s="2">
        <v>500</v>
      </c>
    </row>
    <row r="1031" spans="6:13" ht="12.75" hidden="1">
      <c r="F1031" s="30"/>
      <c r="H1031" s="6">
        <v>0</v>
      </c>
      <c r="I1031" s="25">
        <v>0</v>
      </c>
      <c r="M1031" s="2">
        <v>500</v>
      </c>
    </row>
    <row r="1032" spans="6:13" ht="12.75" hidden="1">
      <c r="F1032" s="30"/>
      <c r="H1032" s="6">
        <v>0</v>
      </c>
      <c r="I1032" s="25">
        <v>0</v>
      </c>
      <c r="M1032" s="2">
        <v>500</v>
      </c>
    </row>
    <row r="1033" spans="6:13" ht="12.75" hidden="1">
      <c r="F1033" s="30"/>
      <c r="H1033" s="6">
        <v>0</v>
      </c>
      <c r="I1033" s="25">
        <v>0</v>
      </c>
      <c r="M1033" s="2">
        <v>500</v>
      </c>
    </row>
    <row r="1034" spans="6:13" ht="12.75" hidden="1">
      <c r="F1034" s="30"/>
      <c r="H1034" s="6">
        <v>0</v>
      </c>
      <c r="I1034" s="25">
        <v>0</v>
      </c>
      <c r="M1034" s="2">
        <v>500</v>
      </c>
    </row>
    <row r="1035" spans="6:13" ht="12.75" hidden="1">
      <c r="F1035" s="30"/>
      <c r="H1035" s="6">
        <v>0</v>
      </c>
      <c r="I1035" s="25">
        <v>0</v>
      </c>
      <c r="M1035" s="2">
        <v>500</v>
      </c>
    </row>
    <row r="1036" spans="6:13" ht="12.75" hidden="1">
      <c r="F1036" s="30"/>
      <c r="H1036" s="6">
        <v>0</v>
      </c>
      <c r="I1036" s="25">
        <v>0</v>
      </c>
      <c r="M1036" s="2">
        <v>500</v>
      </c>
    </row>
    <row r="1037" spans="6:13" ht="12.75" hidden="1">
      <c r="F1037" s="30"/>
      <c r="H1037" s="6">
        <v>0</v>
      </c>
      <c r="I1037" s="25">
        <v>0</v>
      </c>
      <c r="M1037" s="2">
        <v>500</v>
      </c>
    </row>
    <row r="1038" spans="6:13" ht="12.75" hidden="1">
      <c r="F1038" s="30"/>
      <c r="H1038" s="6">
        <v>0</v>
      </c>
      <c r="I1038" s="25">
        <v>0</v>
      </c>
      <c r="M1038" s="2">
        <v>500</v>
      </c>
    </row>
    <row r="1039" spans="6:13" ht="12.75" hidden="1">
      <c r="F1039" s="30"/>
      <c r="H1039" s="6">
        <v>0</v>
      </c>
      <c r="I1039" s="25">
        <v>0</v>
      </c>
      <c r="M1039" s="2">
        <v>500</v>
      </c>
    </row>
    <row r="1040" spans="6:13" ht="12.75" hidden="1">
      <c r="F1040" s="30"/>
      <c r="H1040" s="6">
        <v>0</v>
      </c>
      <c r="I1040" s="25">
        <v>0</v>
      </c>
      <c r="M1040" s="2">
        <v>500</v>
      </c>
    </row>
    <row r="1041" spans="6:13" ht="12.75" hidden="1">
      <c r="F1041" s="30"/>
      <c r="H1041" s="6">
        <v>0</v>
      </c>
      <c r="I1041" s="25">
        <v>0</v>
      </c>
      <c r="M1041" s="2">
        <v>500</v>
      </c>
    </row>
    <row r="1042" spans="6:13" ht="12.75" hidden="1">
      <c r="F1042" s="30"/>
      <c r="H1042" s="6">
        <v>0</v>
      </c>
      <c r="I1042" s="25">
        <v>0</v>
      </c>
      <c r="M1042" s="2">
        <v>500</v>
      </c>
    </row>
    <row r="1043" spans="6:13" ht="12.75" hidden="1">
      <c r="F1043" s="30"/>
      <c r="H1043" s="6">
        <v>0</v>
      </c>
      <c r="I1043" s="25">
        <v>0</v>
      </c>
      <c r="M1043" s="2">
        <v>500</v>
      </c>
    </row>
    <row r="1044" spans="6:13" ht="12.75" hidden="1">
      <c r="F1044" s="30"/>
      <c r="H1044" s="6">
        <v>0</v>
      </c>
      <c r="I1044" s="25">
        <v>0</v>
      </c>
      <c r="M1044" s="2">
        <v>500</v>
      </c>
    </row>
    <row r="1045" spans="6:13" ht="12.75" hidden="1">
      <c r="F1045" s="30"/>
      <c r="H1045" s="6">
        <v>0</v>
      </c>
      <c r="I1045" s="25">
        <v>0</v>
      </c>
      <c r="M1045" s="2">
        <v>500</v>
      </c>
    </row>
    <row r="1046" spans="6:13" ht="12.75" hidden="1">
      <c r="F1046" s="30"/>
      <c r="H1046" s="6">
        <v>0</v>
      </c>
      <c r="I1046" s="25">
        <v>0</v>
      </c>
      <c r="M1046" s="2">
        <v>500</v>
      </c>
    </row>
    <row r="1047" spans="6:13" ht="12.75" hidden="1">
      <c r="F1047" s="30"/>
      <c r="H1047" s="6">
        <v>0</v>
      </c>
      <c r="I1047" s="25">
        <v>0</v>
      </c>
      <c r="M1047" s="2">
        <v>500</v>
      </c>
    </row>
    <row r="1048" spans="6:13" ht="12.75" hidden="1">
      <c r="F1048" s="30"/>
      <c r="H1048" s="6">
        <v>0</v>
      </c>
      <c r="I1048" s="25">
        <v>0</v>
      </c>
      <c r="M1048" s="2">
        <v>500</v>
      </c>
    </row>
    <row r="1049" spans="6:13" ht="12.75" hidden="1">
      <c r="F1049" s="30"/>
      <c r="H1049" s="6">
        <v>0</v>
      </c>
      <c r="I1049" s="25">
        <v>0</v>
      </c>
      <c r="M1049" s="2">
        <v>500</v>
      </c>
    </row>
    <row r="1050" spans="6:13" ht="12.75" hidden="1">
      <c r="F1050" s="30"/>
      <c r="H1050" s="6">
        <v>0</v>
      </c>
      <c r="I1050" s="25">
        <v>0</v>
      </c>
      <c r="M1050" s="2">
        <v>500</v>
      </c>
    </row>
    <row r="1051" spans="6:13" ht="12.75" hidden="1">
      <c r="F1051" s="30"/>
      <c r="H1051" s="6">
        <v>0</v>
      </c>
      <c r="I1051" s="25">
        <v>0</v>
      </c>
      <c r="M1051" s="2">
        <v>500</v>
      </c>
    </row>
    <row r="1052" spans="6:13" ht="12.75" hidden="1">
      <c r="F1052" s="30"/>
      <c r="H1052" s="6">
        <v>0</v>
      </c>
      <c r="I1052" s="25">
        <v>0</v>
      </c>
      <c r="M1052" s="2">
        <v>500</v>
      </c>
    </row>
    <row r="1053" spans="6:13" ht="12.75" hidden="1">
      <c r="F1053" s="30"/>
      <c r="H1053" s="6">
        <v>0</v>
      </c>
      <c r="I1053" s="25">
        <v>0</v>
      </c>
      <c r="M1053" s="2">
        <v>500</v>
      </c>
    </row>
    <row r="1054" spans="6:13" ht="12.75" hidden="1">
      <c r="F1054" s="30"/>
      <c r="H1054" s="6">
        <v>0</v>
      </c>
      <c r="I1054" s="25">
        <v>0</v>
      </c>
      <c r="M1054" s="2">
        <v>500</v>
      </c>
    </row>
    <row r="1055" spans="6:13" ht="12.75" hidden="1">
      <c r="F1055" s="30"/>
      <c r="H1055" s="6">
        <v>0</v>
      </c>
      <c r="I1055" s="25">
        <v>0</v>
      </c>
      <c r="M1055" s="2">
        <v>500</v>
      </c>
    </row>
    <row r="1056" spans="6:13" ht="12.75" hidden="1">
      <c r="F1056" s="30"/>
      <c r="H1056" s="6">
        <v>0</v>
      </c>
      <c r="I1056" s="25">
        <v>0</v>
      </c>
      <c r="M1056" s="2">
        <v>500</v>
      </c>
    </row>
    <row r="1057" spans="6:13" ht="12.75" hidden="1">
      <c r="F1057" s="30"/>
      <c r="H1057" s="6">
        <v>0</v>
      </c>
      <c r="I1057" s="25">
        <v>0</v>
      </c>
      <c r="M1057" s="2">
        <v>500</v>
      </c>
    </row>
    <row r="1058" spans="6:13" ht="12.75" hidden="1">
      <c r="F1058" s="30"/>
      <c r="H1058" s="6">
        <v>0</v>
      </c>
      <c r="I1058" s="25">
        <v>0</v>
      </c>
      <c r="M1058" s="2">
        <v>500</v>
      </c>
    </row>
    <row r="1059" spans="6:13" ht="12.75" hidden="1">
      <c r="F1059" s="30"/>
      <c r="H1059" s="6">
        <v>0</v>
      </c>
      <c r="I1059" s="25">
        <v>0</v>
      </c>
      <c r="M1059" s="2">
        <v>500</v>
      </c>
    </row>
    <row r="1060" spans="6:13" ht="12.75" hidden="1">
      <c r="F1060" s="30"/>
      <c r="H1060" s="6">
        <v>0</v>
      </c>
      <c r="I1060" s="25">
        <v>0</v>
      </c>
      <c r="M1060" s="2">
        <v>500</v>
      </c>
    </row>
    <row r="1061" spans="6:13" ht="12.75" hidden="1">
      <c r="F1061" s="30"/>
      <c r="H1061" s="6">
        <v>0</v>
      </c>
      <c r="I1061" s="25">
        <v>0</v>
      </c>
      <c r="M1061" s="2">
        <v>500</v>
      </c>
    </row>
    <row r="1062" spans="6:13" ht="12.75" hidden="1">
      <c r="F1062" s="30"/>
      <c r="H1062" s="6">
        <v>0</v>
      </c>
      <c r="I1062" s="25">
        <v>0</v>
      </c>
      <c r="M1062" s="2">
        <v>500</v>
      </c>
    </row>
    <row r="1063" spans="6:13" ht="12.75" hidden="1">
      <c r="F1063" s="30"/>
      <c r="H1063" s="6">
        <v>0</v>
      </c>
      <c r="I1063" s="25">
        <v>0</v>
      </c>
      <c r="M1063" s="2">
        <v>500</v>
      </c>
    </row>
    <row r="1064" spans="6:13" ht="12.75" hidden="1">
      <c r="F1064" s="30"/>
      <c r="H1064" s="6">
        <v>0</v>
      </c>
      <c r="I1064" s="25">
        <v>0</v>
      </c>
      <c r="M1064" s="2">
        <v>500</v>
      </c>
    </row>
    <row r="1065" spans="6:13" ht="12.75" hidden="1">
      <c r="F1065" s="30"/>
      <c r="H1065" s="6">
        <v>0</v>
      </c>
      <c r="I1065" s="25">
        <v>0</v>
      </c>
      <c r="M1065" s="2">
        <v>500</v>
      </c>
    </row>
    <row r="1066" spans="6:13" ht="12.75" hidden="1">
      <c r="F1066" s="30"/>
      <c r="H1066" s="6">
        <v>0</v>
      </c>
      <c r="I1066" s="25">
        <v>0</v>
      </c>
      <c r="M1066" s="2">
        <v>500</v>
      </c>
    </row>
    <row r="1067" spans="6:13" ht="12.75" hidden="1">
      <c r="F1067" s="30"/>
      <c r="H1067" s="6">
        <v>0</v>
      </c>
      <c r="I1067" s="25">
        <v>0</v>
      </c>
      <c r="M1067" s="2">
        <v>500</v>
      </c>
    </row>
    <row r="1068" spans="6:13" ht="12.75" hidden="1">
      <c r="F1068" s="30"/>
      <c r="H1068" s="6">
        <v>0</v>
      </c>
      <c r="I1068" s="25">
        <v>0</v>
      </c>
      <c r="M1068" s="2">
        <v>500</v>
      </c>
    </row>
    <row r="1069" spans="6:13" ht="12.75" hidden="1">
      <c r="F1069" s="30"/>
      <c r="H1069" s="6">
        <v>0</v>
      </c>
      <c r="I1069" s="25">
        <v>0</v>
      </c>
      <c r="M1069" s="2">
        <v>500</v>
      </c>
    </row>
    <row r="1070" spans="6:13" ht="12.75" hidden="1">
      <c r="F1070" s="30"/>
      <c r="H1070" s="6">
        <v>0</v>
      </c>
      <c r="I1070" s="25">
        <v>0</v>
      </c>
      <c r="M1070" s="2">
        <v>500</v>
      </c>
    </row>
    <row r="1071" spans="6:13" ht="12.75" hidden="1">
      <c r="F1071" s="30"/>
      <c r="H1071" s="6">
        <v>0</v>
      </c>
      <c r="I1071" s="25">
        <v>0</v>
      </c>
      <c r="M1071" s="2">
        <v>500</v>
      </c>
    </row>
    <row r="1072" spans="6:13" ht="12.75" hidden="1">
      <c r="F1072" s="30"/>
      <c r="H1072" s="6">
        <v>0</v>
      </c>
      <c r="I1072" s="25">
        <v>0</v>
      </c>
      <c r="M1072" s="2">
        <v>500</v>
      </c>
    </row>
    <row r="1073" spans="6:13" ht="12.75" hidden="1">
      <c r="F1073" s="30"/>
      <c r="H1073" s="6">
        <v>0</v>
      </c>
      <c r="I1073" s="25">
        <v>0</v>
      </c>
      <c r="M1073" s="2">
        <v>500</v>
      </c>
    </row>
    <row r="1074" spans="6:13" ht="12.75" hidden="1">
      <c r="F1074" s="30"/>
      <c r="H1074" s="6">
        <v>0</v>
      </c>
      <c r="I1074" s="25">
        <v>0</v>
      </c>
      <c r="M1074" s="2">
        <v>500</v>
      </c>
    </row>
    <row r="1075" spans="6:13" ht="12.75" hidden="1">
      <c r="F1075" s="30"/>
      <c r="H1075" s="6">
        <v>0</v>
      </c>
      <c r="I1075" s="25">
        <v>0</v>
      </c>
      <c r="M1075" s="2">
        <v>500</v>
      </c>
    </row>
    <row r="1076" spans="6:13" ht="12.75" hidden="1">
      <c r="F1076" s="30"/>
      <c r="H1076" s="6">
        <v>0</v>
      </c>
      <c r="I1076" s="25">
        <v>0</v>
      </c>
      <c r="M1076" s="2">
        <v>500</v>
      </c>
    </row>
    <row r="1077" spans="6:13" ht="12.75" hidden="1">
      <c r="F1077" s="30"/>
      <c r="H1077" s="6">
        <v>0</v>
      </c>
      <c r="I1077" s="25">
        <v>0</v>
      </c>
      <c r="M1077" s="2">
        <v>500</v>
      </c>
    </row>
    <row r="1078" spans="6:13" ht="12.75" hidden="1">
      <c r="F1078" s="30"/>
      <c r="H1078" s="6">
        <v>0</v>
      </c>
      <c r="I1078" s="25">
        <v>0</v>
      </c>
      <c r="M1078" s="2">
        <v>500</v>
      </c>
    </row>
    <row r="1079" spans="6:13" ht="12.75" hidden="1">
      <c r="F1079" s="30"/>
      <c r="H1079" s="6">
        <v>0</v>
      </c>
      <c r="I1079" s="25">
        <v>0</v>
      </c>
      <c r="M1079" s="2">
        <v>500</v>
      </c>
    </row>
    <row r="1080" spans="6:13" ht="12.75" hidden="1">
      <c r="F1080" s="30"/>
      <c r="H1080" s="6">
        <v>0</v>
      </c>
      <c r="I1080" s="25">
        <v>0</v>
      </c>
      <c r="M1080" s="2">
        <v>500</v>
      </c>
    </row>
    <row r="1081" spans="6:13" ht="12.75" hidden="1">
      <c r="F1081" s="30"/>
      <c r="H1081" s="6">
        <v>0</v>
      </c>
      <c r="I1081" s="25">
        <v>0</v>
      </c>
      <c r="M1081" s="2">
        <v>500</v>
      </c>
    </row>
    <row r="1082" spans="6:13" ht="12.75" hidden="1">
      <c r="F1082" s="30"/>
      <c r="H1082" s="6">
        <v>0</v>
      </c>
      <c r="I1082" s="25">
        <v>0</v>
      </c>
      <c r="M1082" s="2">
        <v>500</v>
      </c>
    </row>
    <row r="1083" spans="6:13" ht="12.75" hidden="1">
      <c r="F1083" s="30"/>
      <c r="H1083" s="6">
        <v>0</v>
      </c>
      <c r="I1083" s="25">
        <v>0</v>
      </c>
      <c r="M1083" s="2">
        <v>500</v>
      </c>
    </row>
    <row r="1084" spans="6:13" ht="12.75" hidden="1">
      <c r="F1084" s="30"/>
      <c r="H1084" s="6">
        <v>0</v>
      </c>
      <c r="I1084" s="25">
        <v>0</v>
      </c>
      <c r="M1084" s="2">
        <v>500</v>
      </c>
    </row>
    <row r="1085" spans="6:13" ht="12.75" hidden="1">
      <c r="F1085" s="30"/>
      <c r="H1085" s="6">
        <v>0</v>
      </c>
      <c r="I1085" s="25">
        <v>0</v>
      </c>
      <c r="M1085" s="2">
        <v>500</v>
      </c>
    </row>
    <row r="1086" spans="6:13" ht="12.75" hidden="1">
      <c r="F1086" s="30"/>
      <c r="H1086" s="6">
        <v>0</v>
      </c>
      <c r="I1086" s="25">
        <v>0</v>
      </c>
      <c r="M1086" s="2">
        <v>500</v>
      </c>
    </row>
    <row r="1087" spans="6:13" ht="12.75" hidden="1">
      <c r="F1087" s="30"/>
      <c r="H1087" s="6">
        <v>0</v>
      </c>
      <c r="I1087" s="25">
        <v>0</v>
      </c>
      <c r="M1087" s="2">
        <v>500</v>
      </c>
    </row>
    <row r="1088" spans="6:13" ht="12.75" hidden="1">
      <c r="F1088" s="30"/>
      <c r="H1088" s="6">
        <v>0</v>
      </c>
      <c r="I1088" s="25">
        <v>0</v>
      </c>
      <c r="M1088" s="2">
        <v>500</v>
      </c>
    </row>
    <row r="1089" spans="6:13" ht="12.75" hidden="1">
      <c r="F1089" s="30"/>
      <c r="H1089" s="6">
        <v>0</v>
      </c>
      <c r="I1089" s="25">
        <v>0</v>
      </c>
      <c r="M1089" s="2">
        <v>500</v>
      </c>
    </row>
    <row r="1090" spans="6:13" ht="12.75" hidden="1">
      <c r="F1090" s="30"/>
      <c r="H1090" s="6">
        <v>0</v>
      </c>
      <c r="I1090" s="25">
        <v>0</v>
      </c>
      <c r="M1090" s="2">
        <v>500</v>
      </c>
    </row>
    <row r="1091" spans="6:13" ht="12.75" hidden="1">
      <c r="F1091" s="30"/>
      <c r="H1091" s="6">
        <v>0</v>
      </c>
      <c r="I1091" s="25">
        <v>0</v>
      </c>
      <c r="M1091" s="2">
        <v>500</v>
      </c>
    </row>
    <row r="1092" spans="6:13" ht="12.75" hidden="1">
      <c r="F1092" s="30"/>
      <c r="H1092" s="6">
        <v>0</v>
      </c>
      <c r="I1092" s="25">
        <v>0</v>
      </c>
      <c r="M1092" s="2">
        <v>500</v>
      </c>
    </row>
    <row r="1093" spans="6:13" ht="12.75" hidden="1">
      <c r="F1093" s="30"/>
      <c r="H1093" s="6">
        <v>0</v>
      </c>
      <c r="I1093" s="25">
        <v>0</v>
      </c>
      <c r="M1093" s="2">
        <v>500</v>
      </c>
    </row>
    <row r="1094" spans="6:13" ht="12.75" hidden="1">
      <c r="F1094" s="30"/>
      <c r="H1094" s="6">
        <v>0</v>
      </c>
      <c r="I1094" s="25">
        <v>0</v>
      </c>
      <c r="M1094" s="2">
        <v>500</v>
      </c>
    </row>
    <row r="1095" spans="6:13" ht="12.75" hidden="1">
      <c r="F1095" s="30"/>
      <c r="H1095" s="6">
        <v>0</v>
      </c>
      <c r="I1095" s="25">
        <v>0</v>
      </c>
      <c r="M1095" s="2">
        <v>500</v>
      </c>
    </row>
    <row r="1096" spans="6:13" ht="12.75" hidden="1">
      <c r="F1096" s="30"/>
      <c r="H1096" s="6">
        <v>0</v>
      </c>
      <c r="I1096" s="25">
        <v>0</v>
      </c>
      <c r="M1096" s="2">
        <v>500</v>
      </c>
    </row>
    <row r="1097" spans="6:13" ht="12.75" hidden="1">
      <c r="F1097" s="30"/>
      <c r="H1097" s="6">
        <v>0</v>
      </c>
      <c r="I1097" s="25">
        <v>0</v>
      </c>
      <c r="M1097" s="2">
        <v>500</v>
      </c>
    </row>
    <row r="1098" spans="6:13" ht="12.75" hidden="1">
      <c r="F1098" s="30"/>
      <c r="H1098" s="6">
        <v>0</v>
      </c>
      <c r="I1098" s="25">
        <v>0</v>
      </c>
      <c r="M1098" s="2">
        <v>500</v>
      </c>
    </row>
    <row r="1099" spans="6:13" ht="12.75" hidden="1">
      <c r="F1099" s="30"/>
      <c r="H1099" s="6">
        <v>0</v>
      </c>
      <c r="I1099" s="25">
        <v>0</v>
      </c>
      <c r="M1099" s="2">
        <v>500</v>
      </c>
    </row>
    <row r="1100" spans="6:13" ht="12.75" hidden="1">
      <c r="F1100" s="30"/>
      <c r="H1100" s="6">
        <v>0</v>
      </c>
      <c r="I1100" s="25">
        <v>0</v>
      </c>
      <c r="M1100" s="2">
        <v>500</v>
      </c>
    </row>
    <row r="1101" spans="6:13" ht="12.75" hidden="1">
      <c r="F1101" s="30"/>
      <c r="H1101" s="6">
        <v>0</v>
      </c>
      <c r="I1101" s="25">
        <v>0</v>
      </c>
      <c r="M1101" s="2">
        <v>500</v>
      </c>
    </row>
    <row r="1102" spans="6:13" ht="12.75" hidden="1">
      <c r="F1102" s="30"/>
      <c r="H1102" s="6">
        <v>0</v>
      </c>
      <c r="I1102" s="25">
        <v>0</v>
      </c>
      <c r="M1102" s="2">
        <v>500</v>
      </c>
    </row>
    <row r="1103" spans="6:13" ht="12.75" hidden="1">
      <c r="F1103" s="30"/>
      <c r="H1103" s="6">
        <v>0</v>
      </c>
      <c r="I1103" s="25">
        <v>0</v>
      </c>
      <c r="M1103" s="2">
        <v>500</v>
      </c>
    </row>
    <row r="1104" spans="6:13" ht="12.75" hidden="1">
      <c r="F1104" s="30"/>
      <c r="H1104" s="6">
        <v>0</v>
      </c>
      <c r="I1104" s="25">
        <v>0</v>
      </c>
      <c r="M1104" s="2">
        <v>500</v>
      </c>
    </row>
    <row r="1105" spans="6:13" ht="12.75" hidden="1">
      <c r="F1105" s="30"/>
      <c r="H1105" s="6">
        <v>0</v>
      </c>
      <c r="I1105" s="25">
        <v>0</v>
      </c>
      <c r="M1105" s="2">
        <v>500</v>
      </c>
    </row>
    <row r="1106" spans="6:13" ht="12.75" hidden="1">
      <c r="F1106" s="30"/>
      <c r="H1106" s="6">
        <v>0</v>
      </c>
      <c r="I1106" s="25">
        <v>0</v>
      </c>
      <c r="M1106" s="2">
        <v>500</v>
      </c>
    </row>
    <row r="1107" spans="6:13" ht="12.75" hidden="1">
      <c r="F1107" s="30"/>
      <c r="H1107" s="6">
        <v>0</v>
      </c>
      <c r="I1107" s="25">
        <v>0</v>
      </c>
      <c r="M1107" s="2">
        <v>500</v>
      </c>
    </row>
    <row r="1108" spans="6:13" ht="12.75" hidden="1">
      <c r="F1108" s="30"/>
      <c r="H1108" s="6">
        <v>0</v>
      </c>
      <c r="I1108" s="25">
        <v>0</v>
      </c>
      <c r="M1108" s="2">
        <v>500</v>
      </c>
    </row>
    <row r="1109" spans="6:13" ht="12.75" hidden="1">
      <c r="F1109" s="30"/>
      <c r="H1109" s="6">
        <v>0</v>
      </c>
      <c r="I1109" s="25">
        <v>0</v>
      </c>
      <c r="M1109" s="2">
        <v>500</v>
      </c>
    </row>
    <row r="1110" spans="6:13" ht="12.75" hidden="1">
      <c r="F1110" s="30"/>
      <c r="H1110" s="6">
        <v>0</v>
      </c>
      <c r="I1110" s="25">
        <v>0</v>
      </c>
      <c r="M1110" s="2">
        <v>500</v>
      </c>
    </row>
    <row r="1111" spans="6:13" ht="12.75" hidden="1">
      <c r="F1111" s="30"/>
      <c r="H1111" s="6">
        <v>0</v>
      </c>
      <c r="I1111" s="25">
        <v>0</v>
      </c>
      <c r="M1111" s="2">
        <v>500</v>
      </c>
    </row>
    <row r="1112" spans="6:13" ht="12.75" hidden="1">
      <c r="F1112" s="30"/>
      <c r="H1112" s="6">
        <v>0</v>
      </c>
      <c r="I1112" s="25">
        <v>0</v>
      </c>
      <c r="M1112" s="2">
        <v>500</v>
      </c>
    </row>
    <row r="1113" spans="6:13" ht="12.75" hidden="1">
      <c r="F1113" s="30"/>
      <c r="H1113" s="6">
        <v>0</v>
      </c>
      <c r="I1113" s="25">
        <v>0</v>
      </c>
      <c r="M1113" s="2">
        <v>500</v>
      </c>
    </row>
    <row r="1114" spans="6:13" ht="12.75" hidden="1">
      <c r="F1114" s="30"/>
      <c r="H1114" s="6">
        <v>0</v>
      </c>
      <c r="I1114" s="25">
        <v>0</v>
      </c>
      <c r="M1114" s="2">
        <v>500</v>
      </c>
    </row>
    <row r="1115" spans="6:13" ht="12.75" hidden="1">
      <c r="F1115" s="30"/>
      <c r="H1115" s="6">
        <v>0</v>
      </c>
      <c r="I1115" s="25">
        <v>0</v>
      </c>
      <c r="M1115" s="2">
        <v>500</v>
      </c>
    </row>
    <row r="1116" spans="6:13" ht="12.75" hidden="1">
      <c r="F1116" s="30"/>
      <c r="H1116" s="6">
        <v>0</v>
      </c>
      <c r="I1116" s="25">
        <v>0</v>
      </c>
      <c r="M1116" s="2">
        <v>500</v>
      </c>
    </row>
    <row r="1117" spans="6:13" ht="12.75" hidden="1">
      <c r="F1117" s="30"/>
      <c r="H1117" s="6">
        <v>0</v>
      </c>
      <c r="I1117" s="25">
        <v>0</v>
      </c>
      <c r="M1117" s="2">
        <v>500</v>
      </c>
    </row>
    <row r="1118" spans="6:13" ht="12.75" hidden="1">
      <c r="F1118" s="30"/>
      <c r="H1118" s="6">
        <v>0</v>
      </c>
      <c r="I1118" s="25">
        <v>0</v>
      </c>
      <c r="M1118" s="2">
        <v>500</v>
      </c>
    </row>
    <row r="1119" spans="6:13" ht="12.75" hidden="1">
      <c r="F1119" s="30"/>
      <c r="H1119" s="6">
        <v>0</v>
      </c>
      <c r="I1119" s="25">
        <v>0</v>
      </c>
      <c r="M1119" s="2">
        <v>500</v>
      </c>
    </row>
    <row r="1120" spans="6:13" ht="12.75" hidden="1">
      <c r="F1120" s="30"/>
      <c r="H1120" s="6">
        <v>0</v>
      </c>
      <c r="I1120" s="25">
        <v>0</v>
      </c>
      <c r="M1120" s="2">
        <v>500</v>
      </c>
    </row>
    <row r="1121" spans="6:13" ht="12.75" hidden="1">
      <c r="F1121" s="30"/>
      <c r="H1121" s="6">
        <v>0</v>
      </c>
      <c r="I1121" s="25">
        <v>0</v>
      </c>
      <c r="M1121" s="2">
        <v>500</v>
      </c>
    </row>
    <row r="1122" spans="6:13" ht="12.75" hidden="1">
      <c r="F1122" s="30"/>
      <c r="H1122" s="6">
        <v>0</v>
      </c>
      <c r="I1122" s="25">
        <v>0</v>
      </c>
      <c r="M1122" s="2">
        <v>500</v>
      </c>
    </row>
    <row r="1123" spans="6:13" ht="12.75" hidden="1">
      <c r="F1123" s="30"/>
      <c r="H1123" s="6">
        <v>0</v>
      </c>
      <c r="I1123" s="25">
        <v>0</v>
      </c>
      <c r="M1123" s="2">
        <v>500</v>
      </c>
    </row>
    <row r="1124" spans="6:13" ht="12.75" hidden="1">
      <c r="F1124" s="30"/>
      <c r="H1124" s="6">
        <v>0</v>
      </c>
      <c r="I1124" s="25">
        <v>0</v>
      </c>
      <c r="M1124" s="2">
        <v>500</v>
      </c>
    </row>
    <row r="1125" spans="6:13" ht="12.75" hidden="1">
      <c r="F1125" s="30"/>
      <c r="H1125" s="6">
        <v>0</v>
      </c>
      <c r="I1125" s="25">
        <v>0</v>
      </c>
      <c r="M1125" s="2">
        <v>500</v>
      </c>
    </row>
    <row r="1126" spans="6:13" ht="12.75" hidden="1">
      <c r="F1126" s="30"/>
      <c r="H1126" s="6">
        <v>0</v>
      </c>
      <c r="I1126" s="25">
        <v>0</v>
      </c>
      <c r="M1126" s="2">
        <v>500</v>
      </c>
    </row>
    <row r="1127" spans="6:13" ht="12.75" hidden="1">
      <c r="F1127" s="30"/>
      <c r="H1127" s="6">
        <v>0</v>
      </c>
      <c r="I1127" s="25">
        <v>0</v>
      </c>
      <c r="M1127" s="2">
        <v>500</v>
      </c>
    </row>
    <row r="1128" spans="6:13" ht="12.75" hidden="1">
      <c r="F1128" s="30"/>
      <c r="H1128" s="6">
        <v>0</v>
      </c>
      <c r="I1128" s="25">
        <v>0</v>
      </c>
      <c r="M1128" s="2">
        <v>500</v>
      </c>
    </row>
    <row r="1129" spans="6:13" ht="12.75" hidden="1">
      <c r="F1129" s="30"/>
      <c r="H1129" s="6">
        <v>0</v>
      </c>
      <c r="I1129" s="25">
        <v>0</v>
      </c>
      <c r="M1129" s="2">
        <v>500</v>
      </c>
    </row>
    <row r="1130" spans="6:13" ht="12.75" hidden="1">
      <c r="F1130" s="30"/>
      <c r="H1130" s="6">
        <v>0</v>
      </c>
      <c r="I1130" s="25">
        <v>0</v>
      </c>
      <c r="M1130" s="2">
        <v>500</v>
      </c>
    </row>
    <row r="1131" spans="6:13" ht="12.75" hidden="1">
      <c r="F1131" s="30"/>
      <c r="H1131" s="6">
        <v>0</v>
      </c>
      <c r="I1131" s="25">
        <v>0</v>
      </c>
      <c r="M1131" s="2">
        <v>500</v>
      </c>
    </row>
    <row r="1132" spans="6:13" ht="12.75" hidden="1">
      <c r="F1132" s="30"/>
      <c r="H1132" s="6">
        <v>0</v>
      </c>
      <c r="I1132" s="25">
        <v>0</v>
      </c>
      <c r="M1132" s="2">
        <v>500</v>
      </c>
    </row>
    <row r="1133" spans="6:13" ht="12.75" hidden="1">
      <c r="F1133" s="30"/>
      <c r="H1133" s="6">
        <v>0</v>
      </c>
      <c r="I1133" s="25">
        <v>0</v>
      </c>
      <c r="M1133" s="2">
        <v>500</v>
      </c>
    </row>
    <row r="1134" spans="6:13" ht="12.75" hidden="1">
      <c r="F1134" s="30"/>
      <c r="H1134" s="6">
        <v>0</v>
      </c>
      <c r="I1134" s="25">
        <v>0</v>
      </c>
      <c r="M1134" s="2">
        <v>500</v>
      </c>
    </row>
    <row r="1135" spans="6:13" ht="12.75" hidden="1">
      <c r="F1135" s="30"/>
      <c r="H1135" s="6">
        <v>0</v>
      </c>
      <c r="I1135" s="25">
        <v>0</v>
      </c>
      <c r="M1135" s="2">
        <v>500</v>
      </c>
    </row>
    <row r="1136" spans="6:13" ht="12.75" hidden="1">
      <c r="F1136" s="30"/>
      <c r="H1136" s="6">
        <v>0</v>
      </c>
      <c r="I1136" s="25">
        <v>0</v>
      </c>
      <c r="M1136" s="2">
        <v>500</v>
      </c>
    </row>
    <row r="1137" spans="6:13" ht="12.75" hidden="1">
      <c r="F1137" s="30"/>
      <c r="H1137" s="6">
        <v>0</v>
      </c>
      <c r="I1137" s="25">
        <v>0</v>
      </c>
      <c r="M1137" s="2">
        <v>500</v>
      </c>
    </row>
    <row r="1138" spans="6:13" ht="12.75" hidden="1">
      <c r="F1138" s="30"/>
      <c r="H1138" s="6">
        <v>0</v>
      </c>
      <c r="I1138" s="25">
        <v>0</v>
      </c>
      <c r="M1138" s="2">
        <v>500</v>
      </c>
    </row>
    <row r="1139" spans="6:13" ht="12.75" hidden="1">
      <c r="F1139" s="30"/>
      <c r="H1139" s="6">
        <v>0</v>
      </c>
      <c r="I1139" s="25">
        <v>0</v>
      </c>
      <c r="M1139" s="2">
        <v>500</v>
      </c>
    </row>
    <row r="1140" spans="6:13" ht="12.75" hidden="1">
      <c r="F1140" s="30"/>
      <c r="H1140" s="6">
        <v>0</v>
      </c>
      <c r="I1140" s="25">
        <v>0</v>
      </c>
      <c r="M1140" s="2">
        <v>500</v>
      </c>
    </row>
    <row r="1141" spans="6:13" ht="12.75" hidden="1">
      <c r="F1141" s="30"/>
      <c r="H1141" s="6">
        <v>0</v>
      </c>
      <c r="I1141" s="25">
        <v>0</v>
      </c>
      <c r="M1141" s="2">
        <v>500</v>
      </c>
    </row>
    <row r="1142" spans="6:13" ht="12.75" hidden="1">
      <c r="F1142" s="30"/>
      <c r="H1142" s="6">
        <v>0</v>
      </c>
      <c r="I1142" s="25">
        <v>0</v>
      </c>
      <c r="M1142" s="2">
        <v>500</v>
      </c>
    </row>
    <row r="1143" spans="6:13" ht="12.75" hidden="1">
      <c r="F1143" s="30"/>
      <c r="H1143" s="6">
        <v>0</v>
      </c>
      <c r="I1143" s="25">
        <v>0</v>
      </c>
      <c r="M1143" s="2">
        <v>500</v>
      </c>
    </row>
    <row r="1144" spans="6:13" ht="12.75" hidden="1">
      <c r="F1144" s="30"/>
      <c r="H1144" s="6">
        <v>0</v>
      </c>
      <c r="I1144" s="25">
        <v>0</v>
      </c>
      <c r="M1144" s="2">
        <v>500</v>
      </c>
    </row>
    <row r="1145" spans="6:13" ht="12.75" hidden="1">
      <c r="F1145" s="30"/>
      <c r="H1145" s="6">
        <v>0</v>
      </c>
      <c r="I1145" s="25">
        <v>0</v>
      </c>
      <c r="M1145" s="2">
        <v>500</v>
      </c>
    </row>
    <row r="1146" spans="6:13" ht="12.75" hidden="1">
      <c r="F1146" s="30"/>
      <c r="H1146" s="6">
        <v>0</v>
      </c>
      <c r="I1146" s="25">
        <v>0</v>
      </c>
      <c r="M1146" s="2">
        <v>500</v>
      </c>
    </row>
    <row r="1147" ht="12.75" hidden="1">
      <c r="F1147" s="30"/>
    </row>
    <row r="1148" ht="12.75" hidden="1">
      <c r="F1148" s="30"/>
    </row>
    <row r="1149" ht="12.75" hidden="1">
      <c r="F1149" s="30"/>
    </row>
    <row r="1150" ht="12.75" hidden="1">
      <c r="F1150" s="30"/>
    </row>
    <row r="1151" ht="12.75" hidden="1">
      <c r="F1151" s="30"/>
    </row>
    <row r="1152" ht="12.75" hidden="1">
      <c r="F1152" s="30"/>
    </row>
    <row r="1153" ht="12.75" hidden="1">
      <c r="F1153" s="30"/>
    </row>
    <row r="1154" ht="12.75" hidden="1">
      <c r="F1154" s="30"/>
    </row>
    <row r="1155" ht="12.75" hidden="1">
      <c r="F1155" s="30"/>
    </row>
    <row r="1156" ht="12.75" hidden="1">
      <c r="F1156" s="30"/>
    </row>
    <row r="1157" ht="12.75" hidden="1">
      <c r="F1157" s="30"/>
    </row>
    <row r="1158" ht="12.75" hidden="1">
      <c r="F1158" s="30"/>
    </row>
    <row r="1159" ht="12.75" hidden="1">
      <c r="F1159" s="30"/>
    </row>
    <row r="1160" ht="12.75" hidden="1">
      <c r="F1160" s="30"/>
    </row>
    <row r="1161" ht="12.75" hidden="1">
      <c r="F1161" s="30"/>
    </row>
    <row r="1162" ht="12.75" hidden="1">
      <c r="F1162" s="30"/>
    </row>
    <row r="1163" ht="12.75" hidden="1">
      <c r="F1163" s="30"/>
    </row>
    <row r="1164" ht="12.75" hidden="1">
      <c r="F1164" s="30"/>
    </row>
    <row r="1165" ht="12.75" hidden="1">
      <c r="F1165" s="30"/>
    </row>
    <row r="1166" ht="12.75" hidden="1">
      <c r="F1166" s="30"/>
    </row>
    <row r="1167" ht="12.75" hidden="1">
      <c r="F1167" s="30"/>
    </row>
    <row r="1168" ht="12.75" hidden="1">
      <c r="F1168" s="30"/>
    </row>
    <row r="1169" ht="12.75" hidden="1">
      <c r="F1169" s="30"/>
    </row>
    <row r="1170" ht="12.75" hidden="1">
      <c r="F1170" s="30"/>
    </row>
    <row r="1171" ht="12.75" hidden="1">
      <c r="F1171" s="30"/>
    </row>
    <row r="1172" ht="12.75" hidden="1">
      <c r="F1172" s="30"/>
    </row>
    <row r="1173" ht="12.75" hidden="1">
      <c r="F1173" s="30"/>
    </row>
    <row r="1174" ht="12.75" hidden="1">
      <c r="F1174" s="30"/>
    </row>
    <row r="1175" ht="12.75" hidden="1">
      <c r="F1175" s="30"/>
    </row>
    <row r="1176" ht="12.75" hidden="1">
      <c r="F1176" s="30"/>
    </row>
    <row r="1177" ht="12.75" hidden="1">
      <c r="F1177" s="30"/>
    </row>
    <row r="1178" ht="12.75" hidden="1">
      <c r="F1178" s="30"/>
    </row>
    <row r="1179" ht="12.75" hidden="1">
      <c r="F1179" s="30"/>
    </row>
    <row r="1180" ht="12.75" hidden="1">
      <c r="F1180" s="30"/>
    </row>
    <row r="1181" ht="12.75" hidden="1">
      <c r="F1181" s="30"/>
    </row>
    <row r="1182" ht="12.75" hidden="1">
      <c r="F1182" s="30"/>
    </row>
    <row r="1183" ht="12.75" hidden="1">
      <c r="F1183" s="30"/>
    </row>
    <row r="1184" ht="12.75" hidden="1">
      <c r="F1184" s="30"/>
    </row>
    <row r="1185" ht="12.75" hidden="1">
      <c r="F1185" s="30"/>
    </row>
    <row r="1186" ht="12.75" hidden="1">
      <c r="F1186" s="30"/>
    </row>
    <row r="1187" ht="12.75" hidden="1">
      <c r="F1187" s="30"/>
    </row>
    <row r="1188" ht="12.75" hidden="1">
      <c r="F1188" s="30"/>
    </row>
    <row r="1189" ht="12.75" hidden="1">
      <c r="F1189" s="30"/>
    </row>
    <row r="1190" ht="12.75" hidden="1">
      <c r="F1190" s="30"/>
    </row>
    <row r="1191" ht="12.75" hidden="1">
      <c r="F1191" s="30"/>
    </row>
    <row r="1192" ht="12.75" hidden="1">
      <c r="F1192" s="30"/>
    </row>
    <row r="1193" ht="12.75" hidden="1">
      <c r="F1193" s="30"/>
    </row>
    <row r="1194" ht="12.75" hidden="1">
      <c r="F1194" s="30"/>
    </row>
    <row r="1195" ht="12.75" hidden="1">
      <c r="F1195" s="30"/>
    </row>
    <row r="1196" ht="12.75" hidden="1">
      <c r="F1196" s="30"/>
    </row>
    <row r="1197" ht="12.75" hidden="1">
      <c r="F1197" s="30"/>
    </row>
    <row r="1198" ht="12.75" hidden="1">
      <c r="F1198" s="30"/>
    </row>
    <row r="1199" ht="12.75" hidden="1">
      <c r="F1199" s="30"/>
    </row>
    <row r="1200" ht="12.75" hidden="1">
      <c r="F1200" s="30"/>
    </row>
    <row r="1201" ht="12.75" hidden="1">
      <c r="F1201" s="30"/>
    </row>
    <row r="1202" ht="12.75" hidden="1">
      <c r="F1202" s="30"/>
    </row>
    <row r="1203" ht="12.75" hidden="1">
      <c r="F1203" s="30"/>
    </row>
    <row r="1204" ht="12.75" hidden="1">
      <c r="F1204" s="30"/>
    </row>
    <row r="1205" ht="12.75" hidden="1">
      <c r="F1205" s="30"/>
    </row>
    <row r="1206" ht="12.75" hidden="1">
      <c r="F1206" s="30"/>
    </row>
    <row r="1207" ht="12.75" hidden="1">
      <c r="F1207" s="30"/>
    </row>
    <row r="1208" ht="12.75" hidden="1">
      <c r="F1208" s="30"/>
    </row>
    <row r="1209" ht="12.75" hidden="1">
      <c r="F1209" s="30"/>
    </row>
    <row r="1210" ht="12.75" hidden="1">
      <c r="F1210" s="30"/>
    </row>
    <row r="1211" ht="12.75" hidden="1">
      <c r="F1211" s="30"/>
    </row>
    <row r="1212" ht="12.75" hidden="1">
      <c r="F1212" s="30"/>
    </row>
    <row r="1213" ht="12.75" hidden="1">
      <c r="F1213" s="30"/>
    </row>
    <row r="1214" ht="12.75" hidden="1">
      <c r="F1214" s="30"/>
    </row>
    <row r="1215" ht="12.75" hidden="1">
      <c r="F1215" s="30"/>
    </row>
    <row r="1216" ht="12.75" hidden="1">
      <c r="F1216" s="30"/>
    </row>
    <row r="1217" ht="12.75" hidden="1">
      <c r="F1217" s="30"/>
    </row>
    <row r="1218" ht="12.75" hidden="1">
      <c r="F1218" s="30"/>
    </row>
    <row r="1219" ht="12.75" hidden="1">
      <c r="F1219" s="30"/>
    </row>
    <row r="1220" ht="12.75" hidden="1">
      <c r="F1220" s="30"/>
    </row>
    <row r="1221" ht="12.75" hidden="1">
      <c r="F1221" s="30"/>
    </row>
    <row r="1222" ht="12.75" hidden="1">
      <c r="F1222" s="30"/>
    </row>
    <row r="1223" ht="12.75" hidden="1">
      <c r="F1223" s="30"/>
    </row>
    <row r="1224" ht="12.75" hidden="1">
      <c r="F1224" s="30"/>
    </row>
    <row r="1225" ht="12.75">
      <c r="F1225" s="30"/>
    </row>
    <row r="1226" ht="12.75">
      <c r="F1226" s="30"/>
    </row>
    <row r="1227" spans="1:13" s="180" customFormat="1" ht="12.75">
      <c r="A1227" s="1"/>
      <c r="B1227" s="6"/>
      <c r="C1227" s="1"/>
      <c r="D1227" s="1"/>
      <c r="E1227" s="1"/>
      <c r="F1227" s="59"/>
      <c r="G1227" s="30"/>
      <c r="H1227" s="6"/>
      <c r="I1227" s="5"/>
      <c r="J1227"/>
      <c r="K1227"/>
      <c r="L1227"/>
      <c r="M1227"/>
    </row>
    <row r="1228" spans="1:11" s="273" customFormat="1" ht="12.75">
      <c r="A1228" s="306"/>
      <c r="B1228" s="307"/>
      <c r="C1228" s="308" t="s">
        <v>1258</v>
      </c>
      <c r="D1228" s="306"/>
      <c r="E1228" s="306"/>
      <c r="F1228" s="309"/>
      <c r="G1228" s="309"/>
      <c r="H1228" s="307"/>
      <c r="I1228" s="310"/>
      <c r="K1228" s="311"/>
    </row>
    <row r="1229" spans="1:11" s="273" customFormat="1" ht="12.75">
      <c r="A1229" s="306"/>
      <c r="B1229" s="307"/>
      <c r="C1229" s="306"/>
      <c r="D1229" s="306"/>
      <c r="E1229" s="306" t="s">
        <v>1256</v>
      </c>
      <c r="F1229" s="309"/>
      <c r="G1229" s="309"/>
      <c r="H1229" s="307"/>
      <c r="I1229" s="310"/>
      <c r="K1229" s="311"/>
    </row>
    <row r="1230" spans="1:13" s="273" customFormat="1" ht="12.75">
      <c r="A1230" s="306"/>
      <c r="B1230" s="312">
        <v>-629719</v>
      </c>
      <c r="C1230" s="307" t="s">
        <v>1240</v>
      </c>
      <c r="D1230" s="306"/>
      <c r="E1230" s="306" t="s">
        <v>1257</v>
      </c>
      <c r="F1230" s="309"/>
      <c r="G1230" s="309" t="s">
        <v>72</v>
      </c>
      <c r="H1230" s="307">
        <v>629719</v>
      </c>
      <c r="I1230" s="313">
        <v>960</v>
      </c>
      <c r="K1230" s="314"/>
      <c r="M1230" s="315">
        <v>655.9572916666667</v>
      </c>
    </row>
    <row r="1231" spans="1:13" s="273" customFormat="1" ht="12.75">
      <c r="A1231" s="306"/>
      <c r="B1231" s="307">
        <v>11925</v>
      </c>
      <c r="C1231" s="306" t="s">
        <v>1241</v>
      </c>
      <c r="D1231" s="306"/>
      <c r="E1231" s="306"/>
      <c r="F1231" s="309"/>
      <c r="G1231" s="309" t="s">
        <v>72</v>
      </c>
      <c r="H1231" s="307">
        <v>617794</v>
      </c>
      <c r="I1231" s="313">
        <v>18.17946216232697</v>
      </c>
      <c r="K1231" s="314"/>
      <c r="M1231" s="273">
        <v>655.96</v>
      </c>
    </row>
    <row r="1232" spans="1:13" s="316" customFormat="1" ht="12.75">
      <c r="A1232" s="306"/>
      <c r="B1232" s="312">
        <v>-617794</v>
      </c>
      <c r="C1232" s="308" t="s">
        <v>1231</v>
      </c>
      <c r="D1232" s="306"/>
      <c r="E1232" s="306"/>
      <c r="F1232" s="309"/>
      <c r="G1232" s="309" t="s">
        <v>72</v>
      </c>
      <c r="H1232" s="307">
        <v>0</v>
      </c>
      <c r="I1232" s="313">
        <v>-941.7591463414634</v>
      </c>
      <c r="J1232" s="273"/>
      <c r="K1232" s="311"/>
      <c r="L1232" s="273"/>
      <c r="M1232" s="273">
        <v>656</v>
      </c>
    </row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.5" customHeight="1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67"/>
  <sheetViews>
    <sheetView tabSelected="1" workbookViewId="0" topLeftCell="A1">
      <pane ySplit="5" topLeftCell="BM2371" activePane="bottomLeft" state="frozen"/>
      <selection pane="topLeft" activeCell="A1" sqref="A1"/>
      <selection pane="bottomLeft" activeCell="C2109" sqref="C2109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59" customWidth="1"/>
    <col min="7" max="7" width="6.8515625" style="30" customWidth="1"/>
    <col min="8" max="8" width="10.42187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0"/>
      <c r="B1" s="11"/>
      <c r="C1" s="12"/>
      <c r="D1" s="12"/>
      <c r="E1" s="13"/>
      <c r="F1" s="128"/>
      <c r="G1" s="12"/>
      <c r="H1" s="11"/>
      <c r="I1" s="4"/>
    </row>
    <row r="2" spans="1:9" ht="17.25" customHeight="1">
      <c r="A2" s="14"/>
      <c r="B2" s="359" t="s">
        <v>1254</v>
      </c>
      <c r="C2" s="359"/>
      <c r="D2" s="359"/>
      <c r="E2" s="359"/>
      <c r="F2" s="359"/>
      <c r="G2" s="359"/>
      <c r="H2" s="359"/>
      <c r="I2" s="24"/>
    </row>
    <row r="3" spans="1:9" s="18" customFormat="1" ht="18" customHeight="1">
      <c r="A3" s="15"/>
      <c r="B3" s="16"/>
      <c r="C3" s="16"/>
      <c r="D3" s="16"/>
      <c r="E3" s="16"/>
      <c r="F3" s="129"/>
      <c r="G3" s="16"/>
      <c r="H3" s="16"/>
      <c r="I3" s="17"/>
    </row>
    <row r="4" spans="1:9" ht="15" customHeight="1">
      <c r="A4" s="14"/>
      <c r="B4" s="22" t="s">
        <v>2</v>
      </c>
      <c r="C4" s="21" t="s">
        <v>8</v>
      </c>
      <c r="D4" s="21" t="s">
        <v>3</v>
      </c>
      <c r="E4" s="21" t="s">
        <v>9</v>
      </c>
      <c r="F4" s="81" t="s">
        <v>4</v>
      </c>
      <c r="G4" s="19" t="s">
        <v>6</v>
      </c>
      <c r="H4" s="22" t="s">
        <v>5</v>
      </c>
      <c r="I4" s="23" t="s">
        <v>7</v>
      </c>
    </row>
    <row r="5" spans="1:13" ht="18.75" customHeight="1">
      <c r="A5" s="26"/>
      <c r="B5" s="26" t="s">
        <v>1187</v>
      </c>
      <c r="C5" s="26"/>
      <c r="D5" s="26"/>
      <c r="E5" s="26"/>
      <c r="F5" s="130"/>
      <c r="G5" s="29"/>
      <c r="H5" s="27">
        <v>0</v>
      </c>
      <c r="I5" s="28">
        <v>440</v>
      </c>
      <c r="K5" t="s">
        <v>10</v>
      </c>
      <c r="L5" t="s">
        <v>11</v>
      </c>
      <c r="M5" s="2">
        <v>440</v>
      </c>
    </row>
    <row r="6" spans="2:13" ht="12.75">
      <c r="B6" s="31"/>
      <c r="C6" s="15"/>
      <c r="D6" s="15"/>
      <c r="E6" s="15"/>
      <c r="F6" s="76"/>
      <c r="I6" s="25"/>
      <c r="M6" s="2">
        <v>440</v>
      </c>
    </row>
    <row r="7" spans="2:13" ht="12.75">
      <c r="B7" s="31"/>
      <c r="C7" s="15"/>
      <c r="D7" s="15"/>
      <c r="E7" s="15"/>
      <c r="F7" s="76"/>
      <c r="I7" s="25"/>
      <c r="M7" s="2">
        <v>440</v>
      </c>
    </row>
    <row r="8" spans="4:13" ht="12.75">
      <c r="D8" s="15"/>
      <c r="I8" s="25"/>
      <c r="M8" s="2">
        <v>440</v>
      </c>
    </row>
    <row r="9" spans="1:13" ht="12.75">
      <c r="A9" s="113"/>
      <c r="B9" s="114" t="s">
        <v>1164</v>
      </c>
      <c r="C9" s="115"/>
      <c r="D9" s="115" t="s">
        <v>1165</v>
      </c>
      <c r="E9" s="115" t="s">
        <v>1166</v>
      </c>
      <c r="F9" s="131"/>
      <c r="G9" s="116"/>
      <c r="H9" s="114"/>
      <c r="I9" s="117" t="s">
        <v>1167</v>
      </c>
      <c r="J9" s="118"/>
      <c r="K9" s="2"/>
      <c r="M9" s="2">
        <v>440</v>
      </c>
    </row>
    <row r="10" spans="1:13" s="18" customFormat="1" ht="12.75">
      <c r="A10" s="113"/>
      <c r="B10" s="114">
        <f>+B22</f>
        <v>2871188</v>
      </c>
      <c r="C10" s="119"/>
      <c r="D10" s="115" t="s">
        <v>74</v>
      </c>
      <c r="E10" s="304" t="s">
        <v>1326</v>
      </c>
      <c r="F10" s="132"/>
      <c r="G10" s="120"/>
      <c r="H10" s="31">
        <f>H9-B10</f>
        <v>-2871188</v>
      </c>
      <c r="I10" s="121">
        <f>+B10/M10</f>
        <v>6525.427272727273</v>
      </c>
      <c r="J10" s="43"/>
      <c r="K10" s="43"/>
      <c r="L10" s="43"/>
      <c r="M10" s="2">
        <v>440</v>
      </c>
    </row>
    <row r="11" spans="1:13" s="18" customFormat="1" ht="12.75">
      <c r="A11" s="113"/>
      <c r="B11" s="114">
        <f>+B1402</f>
        <v>410000</v>
      </c>
      <c r="C11" s="119"/>
      <c r="D11" s="115" t="s">
        <v>1168</v>
      </c>
      <c r="E11" s="304" t="s">
        <v>1242</v>
      </c>
      <c r="F11" s="132"/>
      <c r="G11" s="120"/>
      <c r="H11" s="122">
        <f aca="true" t="shared" si="0" ref="H11:H16">+H10-B11</f>
        <v>-3281188</v>
      </c>
      <c r="I11" s="121">
        <f aca="true" t="shared" si="1" ref="I11:I16">+B11/M11</f>
        <v>931.8181818181819</v>
      </c>
      <c r="J11" s="43"/>
      <c r="K11" s="43"/>
      <c r="L11" s="43"/>
      <c r="M11" s="2">
        <v>440</v>
      </c>
    </row>
    <row r="12" spans="1:13" s="18" customFormat="1" ht="12.75">
      <c r="A12" s="113"/>
      <c r="B12" s="114">
        <f>+B1413</f>
        <v>2397225</v>
      </c>
      <c r="C12" s="119"/>
      <c r="D12" s="115" t="s">
        <v>570</v>
      </c>
      <c r="E12" s="304" t="s">
        <v>1243</v>
      </c>
      <c r="F12" s="132"/>
      <c r="G12" s="120"/>
      <c r="H12" s="122">
        <f t="shared" si="0"/>
        <v>-5678413</v>
      </c>
      <c r="I12" s="121">
        <f t="shared" si="1"/>
        <v>5448.238636363636</v>
      </c>
      <c r="J12" s="43"/>
      <c r="K12" s="43"/>
      <c r="L12" s="43"/>
      <c r="M12" s="2">
        <v>440</v>
      </c>
    </row>
    <row r="13" spans="1:13" s="18" customFormat="1" ht="12.75">
      <c r="A13" s="113"/>
      <c r="B13" s="114">
        <f>+B1808</f>
        <v>1407845</v>
      </c>
      <c r="C13" s="119"/>
      <c r="D13" s="115" t="s">
        <v>815</v>
      </c>
      <c r="E13" s="304" t="s">
        <v>1244</v>
      </c>
      <c r="F13" s="132"/>
      <c r="G13" s="120"/>
      <c r="H13" s="122">
        <f t="shared" si="0"/>
        <v>-7086258</v>
      </c>
      <c r="I13" s="121">
        <f t="shared" si="1"/>
        <v>3199.6477272727275</v>
      </c>
      <c r="J13" s="43"/>
      <c r="K13" s="43"/>
      <c r="L13" s="43"/>
      <c r="M13" s="2">
        <v>440</v>
      </c>
    </row>
    <row r="14" spans="1:13" s="18" customFormat="1" ht="12.75">
      <c r="A14" s="113"/>
      <c r="B14" s="114">
        <f>+B2112</f>
        <v>258323</v>
      </c>
      <c r="C14" s="119"/>
      <c r="D14" s="115" t="s">
        <v>992</v>
      </c>
      <c r="E14" s="304" t="s">
        <v>1269</v>
      </c>
      <c r="F14" s="132"/>
      <c r="G14" s="120"/>
      <c r="H14" s="122">
        <f t="shared" si="0"/>
        <v>-7344581</v>
      </c>
      <c r="I14" s="121">
        <f t="shared" si="1"/>
        <v>587.0977272727273</v>
      </c>
      <c r="J14" s="43"/>
      <c r="K14" s="43"/>
      <c r="L14" s="43"/>
      <c r="M14" s="2">
        <v>440</v>
      </c>
    </row>
    <row r="15" spans="1:13" s="18" customFormat="1" ht="12.75">
      <c r="A15" s="113"/>
      <c r="B15" s="114">
        <f>+B2152</f>
        <v>975200</v>
      </c>
      <c r="C15" s="119"/>
      <c r="D15" s="115" t="s">
        <v>1005</v>
      </c>
      <c r="E15" s="119" t="s">
        <v>1169</v>
      </c>
      <c r="F15" s="132"/>
      <c r="G15" s="120"/>
      <c r="H15" s="123">
        <f t="shared" si="0"/>
        <v>-8319781</v>
      </c>
      <c r="I15" s="121">
        <f t="shared" si="1"/>
        <v>2216.3636363636365</v>
      </c>
      <c r="J15" s="43"/>
      <c r="K15" s="43"/>
      <c r="L15" s="43"/>
      <c r="M15" s="2">
        <v>440</v>
      </c>
    </row>
    <row r="16" spans="1:13" s="18" customFormat="1" ht="12.75">
      <c r="A16" s="113"/>
      <c r="B16" s="114">
        <f>+B2211</f>
        <v>851109</v>
      </c>
      <c r="C16" s="119"/>
      <c r="D16" s="115" t="s">
        <v>215</v>
      </c>
      <c r="E16" s="119"/>
      <c r="F16" s="132"/>
      <c r="G16" s="120"/>
      <c r="H16" s="123">
        <f t="shared" si="0"/>
        <v>-9170890</v>
      </c>
      <c r="I16" s="124">
        <f t="shared" si="1"/>
        <v>1934.3386363636364</v>
      </c>
      <c r="J16" s="43"/>
      <c r="K16" s="2"/>
      <c r="L16" s="43"/>
      <c r="M16" s="2">
        <v>440</v>
      </c>
    </row>
    <row r="17" spans="1:13" ht="12.75">
      <c r="A17" s="125"/>
      <c r="B17" s="114">
        <f>SUM(B10:B16)</f>
        <v>9170890</v>
      </c>
      <c r="C17" s="115" t="s">
        <v>1186</v>
      </c>
      <c r="D17" s="119"/>
      <c r="E17" s="119"/>
      <c r="F17" s="132"/>
      <c r="G17" s="120"/>
      <c r="H17" s="123">
        <f>+H16-B17</f>
        <v>-18341780</v>
      </c>
      <c r="I17" s="124">
        <f>+B17/M17</f>
        <v>20842.93181818182</v>
      </c>
      <c r="J17" s="2"/>
      <c r="K17" s="2"/>
      <c r="L17" s="2"/>
      <c r="M17" s="2">
        <v>440</v>
      </c>
    </row>
    <row r="18" spans="6:13" ht="12.75">
      <c r="F18" s="133"/>
      <c r="I18" s="25"/>
      <c r="M18" s="2">
        <v>440</v>
      </c>
    </row>
    <row r="19" spans="1:13" s="52" customFormat="1" ht="13.5" thickBot="1">
      <c r="A19" s="44"/>
      <c r="B19" s="84">
        <f>+B22+B1402+B1413+B1808+B2112+B2152+B2211</f>
        <v>9170890</v>
      </c>
      <c r="C19" s="108" t="s">
        <v>1170</v>
      </c>
      <c r="D19" s="47"/>
      <c r="E19" s="47"/>
      <c r="F19" s="134"/>
      <c r="G19" s="49"/>
      <c r="H19" s="50">
        <v>-9824686.8</v>
      </c>
      <c r="I19" s="126">
        <f>+B19/M19</f>
        <v>20842.93181818182</v>
      </c>
      <c r="M19" s="2">
        <v>440</v>
      </c>
    </row>
    <row r="20" spans="4:13" ht="12.75">
      <c r="D20" s="15"/>
      <c r="H20" s="127"/>
      <c r="I20" s="25"/>
      <c r="M20" s="2">
        <v>440</v>
      </c>
    </row>
    <row r="21" spans="4:13" ht="12.75">
      <c r="D21" s="15"/>
      <c r="I21" s="25"/>
      <c r="M21" s="2">
        <v>440</v>
      </c>
    </row>
    <row r="22" spans="1:13" s="52" customFormat="1" ht="13.5" thickBot="1">
      <c r="A22" s="44"/>
      <c r="B22" s="45">
        <f>+B25+B66+B108+B141+B183+B255+B308+B347+B426+B478+B506+B538+B574+B598+B633+B704+B738+B779+B811+B839+B876+B910+B964+B990+B1063+B1104+B1138+B1180+B1227+B1274+B1338+B1385+B1397+B1306+B671</f>
        <v>2871188</v>
      </c>
      <c r="C22" s="44"/>
      <c r="D22" s="46" t="s">
        <v>12</v>
      </c>
      <c r="E22" s="47"/>
      <c r="F22" s="134"/>
      <c r="G22" s="49"/>
      <c r="H22" s="50">
        <f>H21-B22</f>
        <v>-2871188</v>
      </c>
      <c r="I22" s="51">
        <f>+B22/M22</f>
        <v>6525.427272727273</v>
      </c>
      <c r="M22" s="2">
        <v>440</v>
      </c>
    </row>
    <row r="23" spans="4:13" ht="12.75">
      <c r="D23" s="15"/>
      <c r="I23" s="25"/>
      <c r="M23" s="2">
        <v>440</v>
      </c>
    </row>
    <row r="24" spans="9:13" ht="12.75">
      <c r="I24" s="25"/>
      <c r="J24" s="6"/>
      <c r="M24" s="2">
        <v>440</v>
      </c>
    </row>
    <row r="25" spans="1:13" s="58" customFormat="1" ht="12.75">
      <c r="A25" s="14"/>
      <c r="B25" s="352">
        <f>+B29+B35+B42+B47+B53+B57+B61</f>
        <v>38800</v>
      </c>
      <c r="C25" s="53" t="s">
        <v>13</v>
      </c>
      <c r="D25" s="54" t="s">
        <v>14</v>
      </c>
      <c r="E25" s="53" t="s">
        <v>15</v>
      </c>
      <c r="F25" s="135" t="s">
        <v>16</v>
      </c>
      <c r="G25" s="55" t="s">
        <v>17</v>
      </c>
      <c r="H25" s="56"/>
      <c r="I25" s="57">
        <f>+B25/M25</f>
        <v>88.18181818181819</v>
      </c>
      <c r="J25" s="57"/>
      <c r="K25" s="57"/>
      <c r="M25" s="2">
        <v>440</v>
      </c>
    </row>
    <row r="26" spans="2:13" ht="12.75">
      <c r="B26" s="272"/>
      <c r="H26" s="6">
        <f>H25-B26</f>
        <v>0</v>
      </c>
      <c r="I26" s="25">
        <f aca="true" t="shared" si="2" ref="I26:I85">+B26/M26</f>
        <v>0</v>
      </c>
      <c r="M26" s="2">
        <v>440</v>
      </c>
    </row>
    <row r="27" spans="2:13" ht="12.75">
      <c r="B27" s="272">
        <v>5000</v>
      </c>
      <c r="C27" s="35" t="s">
        <v>0</v>
      </c>
      <c r="D27" s="15" t="s">
        <v>12</v>
      </c>
      <c r="E27" s="1" t="s">
        <v>18</v>
      </c>
      <c r="F27" s="59" t="s">
        <v>19</v>
      </c>
      <c r="G27" s="33" t="s">
        <v>20</v>
      </c>
      <c r="H27" s="6">
        <f>H26-B27</f>
        <v>-5000</v>
      </c>
      <c r="I27" s="25">
        <v>10</v>
      </c>
      <c r="K27" t="s">
        <v>21</v>
      </c>
      <c r="L27">
        <v>1</v>
      </c>
      <c r="M27" s="2">
        <v>440</v>
      </c>
    </row>
    <row r="28" spans="2:13" ht="12.75">
      <c r="B28" s="272">
        <v>3000</v>
      </c>
      <c r="C28" s="35" t="s">
        <v>0</v>
      </c>
      <c r="D28" s="1" t="s">
        <v>12</v>
      </c>
      <c r="E28" s="1" t="s">
        <v>18</v>
      </c>
      <c r="F28" s="59" t="s">
        <v>22</v>
      </c>
      <c r="G28" s="30" t="s">
        <v>23</v>
      </c>
      <c r="H28" s="6">
        <f>H27-B28</f>
        <v>-8000</v>
      </c>
      <c r="I28" s="25">
        <v>6</v>
      </c>
      <c r="K28" t="s">
        <v>21</v>
      </c>
      <c r="L28">
        <v>1</v>
      </c>
      <c r="M28" s="2">
        <v>440</v>
      </c>
    </row>
    <row r="29" spans="1:13" s="58" customFormat="1" ht="12.75">
      <c r="A29" s="14"/>
      <c r="B29" s="352">
        <f>SUM(B27:B28)</f>
        <v>8000</v>
      </c>
      <c r="C29" s="14" t="s">
        <v>0</v>
      </c>
      <c r="D29" s="14"/>
      <c r="E29" s="14"/>
      <c r="F29" s="81"/>
      <c r="G29" s="21"/>
      <c r="H29" s="56">
        <v>0</v>
      </c>
      <c r="I29" s="57">
        <f t="shared" si="2"/>
        <v>18.181818181818183</v>
      </c>
      <c r="M29" s="2">
        <v>440</v>
      </c>
    </row>
    <row r="30" spans="2:13" ht="12.75">
      <c r="B30" s="272"/>
      <c r="H30" s="6">
        <f aca="true" t="shared" si="3" ref="H30:H102">H29-B30</f>
        <v>0</v>
      </c>
      <c r="I30" s="25">
        <f t="shared" si="2"/>
        <v>0</v>
      </c>
      <c r="M30" s="2">
        <v>440</v>
      </c>
    </row>
    <row r="31" spans="2:13" ht="12.75">
      <c r="B31" s="272"/>
      <c r="H31" s="6">
        <f t="shared" si="3"/>
        <v>0</v>
      </c>
      <c r="I31" s="25">
        <f t="shared" si="2"/>
        <v>0</v>
      </c>
      <c r="M31" s="2">
        <v>440</v>
      </c>
    </row>
    <row r="32" spans="2:13" ht="12.75">
      <c r="B32" s="219">
        <v>2000</v>
      </c>
      <c r="C32" s="1" t="s">
        <v>24</v>
      </c>
      <c r="D32" s="15" t="s">
        <v>12</v>
      </c>
      <c r="E32" s="1" t="s">
        <v>25</v>
      </c>
      <c r="F32" s="59" t="s">
        <v>26</v>
      </c>
      <c r="G32" s="33" t="s">
        <v>27</v>
      </c>
      <c r="H32" s="6">
        <f t="shared" si="3"/>
        <v>-2000</v>
      </c>
      <c r="I32" s="25">
        <f t="shared" si="2"/>
        <v>4.545454545454546</v>
      </c>
      <c r="K32" t="s">
        <v>18</v>
      </c>
      <c r="L32">
        <v>1</v>
      </c>
      <c r="M32" s="2">
        <v>440</v>
      </c>
    </row>
    <row r="33" spans="2:13" ht="12.75">
      <c r="B33" s="272">
        <v>600</v>
      </c>
      <c r="C33" s="15" t="s">
        <v>28</v>
      </c>
      <c r="D33" s="15" t="s">
        <v>12</v>
      </c>
      <c r="E33" s="1" t="s">
        <v>29</v>
      </c>
      <c r="F33" s="76" t="s">
        <v>26</v>
      </c>
      <c r="G33" s="30" t="s">
        <v>30</v>
      </c>
      <c r="H33" s="6">
        <f t="shared" si="3"/>
        <v>-2600</v>
      </c>
      <c r="I33" s="25">
        <f t="shared" si="2"/>
        <v>1.3636363636363635</v>
      </c>
      <c r="K33" t="s">
        <v>18</v>
      </c>
      <c r="L33">
        <v>1</v>
      </c>
      <c r="M33" s="2">
        <v>440</v>
      </c>
    </row>
    <row r="34" spans="2:13" ht="12.75">
      <c r="B34" s="272">
        <v>5000</v>
      </c>
      <c r="C34" s="1" t="s">
        <v>31</v>
      </c>
      <c r="D34" s="15" t="s">
        <v>12</v>
      </c>
      <c r="E34" s="1" t="s">
        <v>25</v>
      </c>
      <c r="F34" s="142" t="s">
        <v>1245</v>
      </c>
      <c r="G34" s="30" t="s">
        <v>32</v>
      </c>
      <c r="H34" s="6">
        <f t="shared" si="3"/>
        <v>-7600</v>
      </c>
      <c r="I34" s="25">
        <f t="shared" si="2"/>
        <v>11.363636363636363</v>
      </c>
      <c r="K34" t="s">
        <v>18</v>
      </c>
      <c r="L34">
        <v>1</v>
      </c>
      <c r="M34" s="2">
        <v>440</v>
      </c>
    </row>
    <row r="35" spans="1:13" s="58" customFormat="1" ht="12.75">
      <c r="A35" s="14"/>
      <c r="B35" s="352">
        <f>SUM(B32:B34)</f>
        <v>7600</v>
      </c>
      <c r="C35" s="14" t="s">
        <v>33</v>
      </c>
      <c r="D35" s="14"/>
      <c r="E35" s="14"/>
      <c r="F35" s="81"/>
      <c r="G35" s="21"/>
      <c r="H35" s="56">
        <v>0</v>
      </c>
      <c r="I35" s="57">
        <f t="shared" si="2"/>
        <v>17.272727272727273</v>
      </c>
      <c r="M35" s="2">
        <v>440</v>
      </c>
    </row>
    <row r="36" spans="2:13" ht="12.75">
      <c r="B36" s="272"/>
      <c r="H36" s="6">
        <f t="shared" si="3"/>
        <v>0</v>
      </c>
      <c r="I36" s="25">
        <f t="shared" si="2"/>
        <v>0</v>
      </c>
      <c r="M36" s="2">
        <v>440</v>
      </c>
    </row>
    <row r="37" spans="2:13" ht="12.75">
      <c r="B37" s="272"/>
      <c r="H37" s="6">
        <f t="shared" si="3"/>
        <v>0</v>
      </c>
      <c r="I37" s="25">
        <f t="shared" si="2"/>
        <v>0</v>
      </c>
      <c r="M37" s="2">
        <v>440</v>
      </c>
    </row>
    <row r="38" spans="2:13" ht="12.75">
      <c r="B38" s="219">
        <v>800</v>
      </c>
      <c r="C38" s="15" t="s">
        <v>34</v>
      </c>
      <c r="D38" s="15" t="s">
        <v>12</v>
      </c>
      <c r="E38" s="37" t="s">
        <v>35</v>
      </c>
      <c r="F38" s="76" t="s">
        <v>26</v>
      </c>
      <c r="G38" s="38" t="s">
        <v>27</v>
      </c>
      <c r="H38" s="6">
        <f t="shared" si="3"/>
        <v>-800</v>
      </c>
      <c r="I38" s="25">
        <v>1.6</v>
      </c>
      <c r="K38" t="s">
        <v>18</v>
      </c>
      <c r="L38">
        <v>1</v>
      </c>
      <c r="M38" s="2">
        <v>440</v>
      </c>
    </row>
    <row r="39" spans="2:13" ht="12.75">
      <c r="B39" s="219">
        <v>1400</v>
      </c>
      <c r="C39" s="15" t="s">
        <v>34</v>
      </c>
      <c r="D39" s="15" t="s">
        <v>12</v>
      </c>
      <c r="E39" s="15" t="s">
        <v>35</v>
      </c>
      <c r="F39" s="76" t="s">
        <v>26</v>
      </c>
      <c r="G39" s="32" t="s">
        <v>27</v>
      </c>
      <c r="H39" s="6">
        <f t="shared" si="3"/>
        <v>-2200</v>
      </c>
      <c r="I39" s="25">
        <v>2.8</v>
      </c>
      <c r="K39" t="s">
        <v>18</v>
      </c>
      <c r="L39">
        <v>1</v>
      </c>
      <c r="M39" s="2">
        <v>440</v>
      </c>
    </row>
    <row r="40" spans="2:13" ht="12.75">
      <c r="B40" s="219">
        <v>2000</v>
      </c>
      <c r="C40" s="40" t="s">
        <v>34</v>
      </c>
      <c r="D40" s="15" t="s">
        <v>12</v>
      </c>
      <c r="E40" s="40" t="s">
        <v>35</v>
      </c>
      <c r="F40" s="59" t="s">
        <v>26</v>
      </c>
      <c r="G40" s="30" t="s">
        <v>30</v>
      </c>
      <c r="H40" s="6">
        <f t="shared" si="3"/>
        <v>-4200</v>
      </c>
      <c r="I40" s="25">
        <v>4</v>
      </c>
      <c r="J40" s="39"/>
      <c r="K40" t="s">
        <v>18</v>
      </c>
      <c r="L40">
        <v>1</v>
      </c>
      <c r="M40" s="2">
        <v>440</v>
      </c>
    </row>
    <row r="41" spans="2:13" ht="12.75">
      <c r="B41" s="272">
        <v>1000</v>
      </c>
      <c r="C41" s="1" t="s">
        <v>34</v>
      </c>
      <c r="D41" s="15" t="s">
        <v>12</v>
      </c>
      <c r="E41" s="1" t="s">
        <v>35</v>
      </c>
      <c r="F41" s="59" t="s">
        <v>26</v>
      </c>
      <c r="G41" s="30" t="s">
        <v>36</v>
      </c>
      <c r="H41" s="6">
        <f t="shared" si="3"/>
        <v>-5200</v>
      </c>
      <c r="I41" s="25">
        <v>2</v>
      </c>
      <c r="K41" t="s">
        <v>18</v>
      </c>
      <c r="L41">
        <v>1</v>
      </c>
      <c r="M41" s="2">
        <v>440</v>
      </c>
    </row>
    <row r="42" spans="1:13" s="58" customFormat="1" ht="12.75">
      <c r="A42" s="14"/>
      <c r="B42" s="352">
        <f>SUM(B38:B41)</f>
        <v>5200</v>
      </c>
      <c r="C42" s="14"/>
      <c r="D42" s="14"/>
      <c r="E42" s="14" t="s">
        <v>35</v>
      </c>
      <c r="F42" s="81"/>
      <c r="G42" s="21"/>
      <c r="H42" s="56">
        <v>0</v>
      </c>
      <c r="I42" s="57">
        <f t="shared" si="2"/>
        <v>11.818181818181818</v>
      </c>
      <c r="M42" s="2">
        <v>440</v>
      </c>
    </row>
    <row r="43" spans="2:13" ht="12.75">
      <c r="B43" s="272"/>
      <c r="H43" s="6">
        <f t="shared" si="3"/>
        <v>0</v>
      </c>
      <c r="I43" s="25">
        <f t="shared" si="2"/>
        <v>0</v>
      </c>
      <c r="M43" s="2">
        <v>440</v>
      </c>
    </row>
    <row r="44" spans="2:13" ht="12.75">
      <c r="B44" s="272"/>
      <c r="H44" s="6">
        <f t="shared" si="3"/>
        <v>0</v>
      </c>
      <c r="I44" s="25">
        <f t="shared" si="2"/>
        <v>0</v>
      </c>
      <c r="M44" s="2">
        <v>440</v>
      </c>
    </row>
    <row r="45" spans="2:13" ht="12.75">
      <c r="B45" s="219">
        <v>5000</v>
      </c>
      <c r="C45" s="35" t="s">
        <v>37</v>
      </c>
      <c r="D45" s="15" t="s">
        <v>12</v>
      </c>
      <c r="E45" s="35" t="s">
        <v>29</v>
      </c>
      <c r="F45" s="142" t="s">
        <v>38</v>
      </c>
      <c r="G45" s="33" t="s">
        <v>27</v>
      </c>
      <c r="H45" s="6">
        <f>H44-B45</f>
        <v>-5000</v>
      </c>
      <c r="I45" s="25">
        <f t="shared" si="2"/>
        <v>11.363636363636363</v>
      </c>
      <c r="K45" t="s">
        <v>18</v>
      </c>
      <c r="L45">
        <v>1</v>
      </c>
      <c r="M45" s="2">
        <v>440</v>
      </c>
    </row>
    <row r="46" spans="2:13" ht="12.75">
      <c r="B46" s="272">
        <v>5000</v>
      </c>
      <c r="C46" s="15" t="s">
        <v>37</v>
      </c>
      <c r="D46" s="15" t="s">
        <v>12</v>
      </c>
      <c r="E46" s="1" t="s">
        <v>29</v>
      </c>
      <c r="F46" s="142" t="s">
        <v>38</v>
      </c>
      <c r="G46" s="30" t="s">
        <v>30</v>
      </c>
      <c r="H46" s="6">
        <f>H45-B46</f>
        <v>-10000</v>
      </c>
      <c r="I46" s="25">
        <f t="shared" si="2"/>
        <v>11.363636363636363</v>
      </c>
      <c r="K46" t="s">
        <v>18</v>
      </c>
      <c r="L46">
        <v>1</v>
      </c>
      <c r="M46" s="2">
        <v>440</v>
      </c>
    </row>
    <row r="47" spans="1:13" s="58" customFormat="1" ht="12.75">
      <c r="A47" s="14"/>
      <c r="B47" s="352">
        <f>SUM(B45:B46)</f>
        <v>10000</v>
      </c>
      <c r="C47" s="14" t="s">
        <v>37</v>
      </c>
      <c r="D47" s="14"/>
      <c r="E47" s="14"/>
      <c r="F47" s="81"/>
      <c r="G47" s="21"/>
      <c r="H47" s="56">
        <v>0</v>
      </c>
      <c r="I47" s="57">
        <f t="shared" si="2"/>
        <v>22.727272727272727</v>
      </c>
      <c r="M47" s="2">
        <v>440</v>
      </c>
    </row>
    <row r="48" spans="2:13" ht="12.75">
      <c r="B48" s="272"/>
      <c r="H48" s="6">
        <f t="shared" si="3"/>
        <v>0</v>
      </c>
      <c r="I48" s="25">
        <f t="shared" si="2"/>
        <v>0</v>
      </c>
      <c r="M48" s="2">
        <v>440</v>
      </c>
    </row>
    <row r="49" spans="2:13" ht="12.75">
      <c r="B49" s="272"/>
      <c r="H49" s="6">
        <f t="shared" si="3"/>
        <v>0</v>
      </c>
      <c r="I49" s="25">
        <f t="shared" si="2"/>
        <v>0</v>
      </c>
      <c r="M49" s="2">
        <v>440</v>
      </c>
    </row>
    <row r="50" spans="1:13" ht="12.75">
      <c r="A50" s="15"/>
      <c r="B50" s="219">
        <v>2000</v>
      </c>
      <c r="C50" s="15" t="s">
        <v>39</v>
      </c>
      <c r="D50" s="15" t="s">
        <v>12</v>
      </c>
      <c r="E50" s="15" t="s">
        <v>29</v>
      </c>
      <c r="F50" s="76" t="s">
        <v>26</v>
      </c>
      <c r="G50" s="32" t="s">
        <v>27</v>
      </c>
      <c r="H50" s="6">
        <f>H49-B50</f>
        <v>-2000</v>
      </c>
      <c r="I50" s="42">
        <f t="shared" si="2"/>
        <v>4.545454545454546</v>
      </c>
      <c r="J50" s="18"/>
      <c r="K50" t="s">
        <v>18</v>
      </c>
      <c r="L50">
        <v>1</v>
      </c>
      <c r="M50" s="2">
        <v>440</v>
      </c>
    </row>
    <row r="51" spans="2:13" ht="12.75">
      <c r="B51" s="272">
        <v>2000</v>
      </c>
      <c r="C51" s="1" t="s">
        <v>39</v>
      </c>
      <c r="D51" s="15" t="s">
        <v>12</v>
      </c>
      <c r="E51" s="1" t="s">
        <v>29</v>
      </c>
      <c r="F51" s="59" t="s">
        <v>26</v>
      </c>
      <c r="G51" s="30" t="s">
        <v>30</v>
      </c>
      <c r="H51" s="6">
        <f>H50-B51</f>
        <v>-4000</v>
      </c>
      <c r="I51" s="25">
        <f t="shared" si="2"/>
        <v>4.545454545454546</v>
      </c>
      <c r="K51" t="s">
        <v>18</v>
      </c>
      <c r="L51">
        <v>1</v>
      </c>
      <c r="M51" s="2">
        <v>440</v>
      </c>
    </row>
    <row r="52" spans="2:13" ht="12.75">
      <c r="B52" s="272">
        <v>2000</v>
      </c>
      <c r="C52" s="1" t="s">
        <v>39</v>
      </c>
      <c r="D52" s="15" t="s">
        <v>12</v>
      </c>
      <c r="E52" s="1" t="s">
        <v>29</v>
      </c>
      <c r="F52" s="59" t="s">
        <v>26</v>
      </c>
      <c r="G52" s="30" t="s">
        <v>32</v>
      </c>
      <c r="H52" s="6">
        <f>H51-B52</f>
        <v>-6000</v>
      </c>
      <c r="I52" s="25">
        <f t="shared" si="2"/>
        <v>4.545454545454546</v>
      </c>
      <c r="K52" t="s">
        <v>18</v>
      </c>
      <c r="L52">
        <v>1</v>
      </c>
      <c r="M52" s="2">
        <v>440</v>
      </c>
    </row>
    <row r="53" spans="1:13" s="58" customFormat="1" ht="12.75">
      <c r="A53" s="14"/>
      <c r="B53" s="352">
        <f>SUM(B50:B52)</f>
        <v>6000</v>
      </c>
      <c r="C53" s="14" t="s">
        <v>39</v>
      </c>
      <c r="D53" s="14"/>
      <c r="E53" s="14"/>
      <c r="F53" s="81"/>
      <c r="G53" s="21"/>
      <c r="H53" s="56">
        <v>0</v>
      </c>
      <c r="I53" s="57">
        <f t="shared" si="2"/>
        <v>13.636363636363637</v>
      </c>
      <c r="M53" s="2">
        <v>440</v>
      </c>
    </row>
    <row r="54" spans="2:13" ht="12.75">
      <c r="B54" s="272"/>
      <c r="H54" s="6">
        <f t="shared" si="3"/>
        <v>0</v>
      </c>
      <c r="I54" s="25">
        <f t="shared" si="2"/>
        <v>0</v>
      </c>
      <c r="M54" s="2">
        <v>440</v>
      </c>
    </row>
    <row r="55" spans="2:13" ht="12.75">
      <c r="B55" s="272"/>
      <c r="H55" s="6">
        <f t="shared" si="3"/>
        <v>0</v>
      </c>
      <c r="I55" s="25">
        <f t="shared" si="2"/>
        <v>0</v>
      </c>
      <c r="M55" s="2">
        <v>440</v>
      </c>
    </row>
    <row r="56" spans="2:13" ht="12.75">
      <c r="B56" s="272">
        <v>1000</v>
      </c>
      <c r="C56" s="15" t="s">
        <v>40</v>
      </c>
      <c r="D56" s="15" t="s">
        <v>12</v>
      </c>
      <c r="E56" s="1" t="s">
        <v>41</v>
      </c>
      <c r="F56" s="76" t="s">
        <v>26</v>
      </c>
      <c r="G56" s="30" t="s">
        <v>27</v>
      </c>
      <c r="H56" s="6">
        <f>H55-B56</f>
        <v>-1000</v>
      </c>
      <c r="I56" s="25">
        <f t="shared" si="2"/>
        <v>2.272727272727273</v>
      </c>
      <c r="K56" t="s">
        <v>18</v>
      </c>
      <c r="L56">
        <v>1</v>
      </c>
      <c r="M56" s="2">
        <v>440</v>
      </c>
    </row>
    <row r="57" spans="1:13" s="58" customFormat="1" ht="12.75">
      <c r="A57" s="14"/>
      <c r="B57" s="352">
        <f>SUM(B56)</f>
        <v>1000</v>
      </c>
      <c r="C57" s="14"/>
      <c r="D57" s="14"/>
      <c r="E57" s="14" t="s">
        <v>41</v>
      </c>
      <c r="F57" s="81"/>
      <c r="G57" s="21"/>
      <c r="H57" s="56">
        <v>0</v>
      </c>
      <c r="I57" s="57">
        <f t="shared" si="2"/>
        <v>2.272727272727273</v>
      </c>
      <c r="M57" s="2">
        <v>440</v>
      </c>
    </row>
    <row r="58" spans="2:13" ht="12.75">
      <c r="B58" s="272"/>
      <c r="H58" s="6">
        <f t="shared" si="3"/>
        <v>0</v>
      </c>
      <c r="I58" s="25">
        <f t="shared" si="2"/>
        <v>0</v>
      </c>
      <c r="M58" s="2">
        <v>440</v>
      </c>
    </row>
    <row r="59" spans="2:13" ht="12.75">
      <c r="B59" s="272"/>
      <c r="H59" s="6">
        <f t="shared" si="3"/>
        <v>0</v>
      </c>
      <c r="I59" s="25">
        <f t="shared" si="2"/>
        <v>0</v>
      </c>
      <c r="M59" s="2">
        <v>440</v>
      </c>
    </row>
    <row r="60" spans="2:13" ht="12.75">
      <c r="B60" s="272">
        <v>1000</v>
      </c>
      <c r="C60" s="1" t="s">
        <v>42</v>
      </c>
      <c r="D60" s="15" t="s">
        <v>12</v>
      </c>
      <c r="E60" s="1" t="s">
        <v>43</v>
      </c>
      <c r="F60" s="59" t="s">
        <v>26</v>
      </c>
      <c r="G60" s="30" t="s">
        <v>30</v>
      </c>
      <c r="H60" s="6">
        <f t="shared" si="3"/>
        <v>-1000</v>
      </c>
      <c r="I60" s="25">
        <f t="shared" si="2"/>
        <v>2.272727272727273</v>
      </c>
      <c r="K60" t="s">
        <v>18</v>
      </c>
      <c r="L60">
        <v>1</v>
      </c>
      <c r="M60" s="2">
        <v>440</v>
      </c>
    </row>
    <row r="61" spans="1:13" s="58" customFormat="1" ht="12.75">
      <c r="A61" s="14"/>
      <c r="B61" s="352">
        <f>SUM(B60)</f>
        <v>1000</v>
      </c>
      <c r="C61" s="14"/>
      <c r="D61" s="14"/>
      <c r="E61" s="14" t="s">
        <v>43</v>
      </c>
      <c r="F61" s="81"/>
      <c r="G61" s="21"/>
      <c r="H61" s="56">
        <v>0</v>
      </c>
      <c r="I61" s="57">
        <f t="shared" si="2"/>
        <v>2.272727272727273</v>
      </c>
      <c r="M61" s="2">
        <v>440</v>
      </c>
    </row>
    <row r="62" spans="2:13" ht="12.75">
      <c r="B62" s="272"/>
      <c r="H62" s="6">
        <f t="shared" si="3"/>
        <v>0</v>
      </c>
      <c r="I62" s="25">
        <f t="shared" si="2"/>
        <v>0</v>
      </c>
      <c r="M62" s="2">
        <v>440</v>
      </c>
    </row>
    <row r="63" spans="2:13" ht="12.75">
      <c r="B63" s="272"/>
      <c r="H63" s="6">
        <f t="shared" si="3"/>
        <v>0</v>
      </c>
      <c r="I63" s="25">
        <f t="shared" si="2"/>
        <v>0</v>
      </c>
      <c r="M63" s="2">
        <v>440</v>
      </c>
    </row>
    <row r="64" spans="2:13" ht="12.75">
      <c r="B64" s="272"/>
      <c r="H64" s="6">
        <f t="shared" si="3"/>
        <v>0</v>
      </c>
      <c r="I64" s="25">
        <f t="shared" si="2"/>
        <v>0</v>
      </c>
      <c r="M64" s="2">
        <v>440</v>
      </c>
    </row>
    <row r="65" spans="2:13" ht="12.75">
      <c r="B65" s="272"/>
      <c r="H65" s="6">
        <f t="shared" si="3"/>
        <v>0</v>
      </c>
      <c r="I65" s="25">
        <f t="shared" si="2"/>
        <v>0</v>
      </c>
      <c r="M65" s="2">
        <v>440</v>
      </c>
    </row>
    <row r="66" spans="1:13" s="58" customFormat="1" ht="12.75">
      <c r="A66" s="14"/>
      <c r="B66" s="352">
        <f>+B71+B77+B83+B88+B94+B98+B103</f>
        <v>54150</v>
      </c>
      <c r="C66" s="53" t="s">
        <v>44</v>
      </c>
      <c r="D66" s="54" t="s">
        <v>14</v>
      </c>
      <c r="E66" s="53" t="s">
        <v>45</v>
      </c>
      <c r="F66" s="135" t="s">
        <v>46</v>
      </c>
      <c r="G66" s="55" t="s">
        <v>47</v>
      </c>
      <c r="H66" s="56"/>
      <c r="I66" s="57">
        <f>+B66/M66</f>
        <v>123.06818181818181</v>
      </c>
      <c r="J66" s="57"/>
      <c r="K66" s="57"/>
      <c r="M66" s="2">
        <v>440</v>
      </c>
    </row>
    <row r="67" spans="2:13" ht="12.75">
      <c r="B67" s="272"/>
      <c r="H67" s="6">
        <f t="shared" si="3"/>
        <v>0</v>
      </c>
      <c r="I67" s="25">
        <f t="shared" si="2"/>
        <v>0</v>
      </c>
      <c r="M67" s="2">
        <v>440</v>
      </c>
    </row>
    <row r="68" spans="1:13" ht="12.75">
      <c r="A68" s="15"/>
      <c r="B68" s="219">
        <v>2500</v>
      </c>
      <c r="C68" s="35" t="s">
        <v>0</v>
      </c>
      <c r="D68" s="15" t="s">
        <v>12</v>
      </c>
      <c r="E68" s="15" t="s">
        <v>48</v>
      </c>
      <c r="F68" s="59" t="s">
        <v>49</v>
      </c>
      <c r="G68" s="33" t="s">
        <v>20</v>
      </c>
      <c r="H68" s="6">
        <f t="shared" si="3"/>
        <v>-2500</v>
      </c>
      <c r="I68" s="42">
        <v>5</v>
      </c>
      <c r="J68" s="18"/>
      <c r="K68" t="s">
        <v>21</v>
      </c>
      <c r="L68" s="18">
        <v>2</v>
      </c>
      <c r="M68" s="2">
        <v>440</v>
      </c>
    </row>
    <row r="69" spans="2:13" ht="12.75">
      <c r="B69" s="272">
        <v>2500</v>
      </c>
      <c r="C69" s="35" t="s">
        <v>0</v>
      </c>
      <c r="D69" s="1" t="s">
        <v>12</v>
      </c>
      <c r="E69" s="1" t="s">
        <v>48</v>
      </c>
      <c r="F69" s="59" t="s">
        <v>50</v>
      </c>
      <c r="G69" s="30" t="s">
        <v>23</v>
      </c>
      <c r="H69" s="6">
        <f t="shared" si="3"/>
        <v>-5000</v>
      </c>
      <c r="I69" s="25">
        <v>5</v>
      </c>
      <c r="K69" t="s">
        <v>21</v>
      </c>
      <c r="L69">
        <v>2</v>
      </c>
      <c r="M69" s="2">
        <v>440</v>
      </c>
    </row>
    <row r="70" spans="1:13" s="58" customFormat="1" ht="12.75">
      <c r="A70" s="1"/>
      <c r="B70" s="272">
        <v>2400</v>
      </c>
      <c r="C70" s="1" t="s">
        <v>51</v>
      </c>
      <c r="D70" s="15" t="s">
        <v>12</v>
      </c>
      <c r="E70" s="1" t="s">
        <v>52</v>
      </c>
      <c r="F70" s="59" t="s">
        <v>53</v>
      </c>
      <c r="G70" s="30" t="s">
        <v>1286</v>
      </c>
      <c r="H70" s="6">
        <f t="shared" si="3"/>
        <v>-7400</v>
      </c>
      <c r="I70" s="25">
        <f>+B70/M70</f>
        <v>5.454545454545454</v>
      </c>
      <c r="J70"/>
      <c r="K70" s="18" t="s">
        <v>48</v>
      </c>
      <c r="L70">
        <v>2</v>
      </c>
      <c r="M70" s="2">
        <v>440</v>
      </c>
    </row>
    <row r="71" spans="1:13" ht="12.75">
      <c r="A71" s="14"/>
      <c r="B71" s="352">
        <f>SUM(B68:B70)</f>
        <v>7400</v>
      </c>
      <c r="C71" s="14" t="s">
        <v>0</v>
      </c>
      <c r="D71" s="14"/>
      <c r="E71" s="14"/>
      <c r="F71" s="81"/>
      <c r="G71" s="21"/>
      <c r="H71" s="56">
        <v>0</v>
      </c>
      <c r="I71" s="57">
        <f t="shared" si="2"/>
        <v>16.818181818181817</v>
      </c>
      <c r="J71" s="58"/>
      <c r="K71" s="58"/>
      <c r="L71" s="58"/>
      <c r="M71" s="2">
        <v>440</v>
      </c>
    </row>
    <row r="72" spans="2:13" ht="12.75">
      <c r="B72" s="272"/>
      <c r="H72" s="6">
        <f t="shared" si="3"/>
        <v>0</v>
      </c>
      <c r="I72" s="25">
        <f t="shared" si="2"/>
        <v>0</v>
      </c>
      <c r="M72" s="2">
        <v>440</v>
      </c>
    </row>
    <row r="73" spans="2:13" ht="12.75">
      <c r="B73" s="272"/>
      <c r="H73" s="6">
        <f t="shared" si="3"/>
        <v>0</v>
      </c>
      <c r="I73" s="25">
        <f t="shared" si="2"/>
        <v>0</v>
      </c>
      <c r="M73" s="2">
        <v>440</v>
      </c>
    </row>
    <row r="74" spans="2:13" ht="12.75">
      <c r="B74" s="219">
        <v>3500</v>
      </c>
      <c r="C74" s="1" t="s">
        <v>54</v>
      </c>
      <c r="D74" s="15" t="s">
        <v>12</v>
      </c>
      <c r="E74" s="1" t="s">
        <v>25</v>
      </c>
      <c r="F74" s="59" t="s">
        <v>55</v>
      </c>
      <c r="G74" s="33" t="s">
        <v>27</v>
      </c>
      <c r="H74" s="6">
        <f t="shared" si="3"/>
        <v>-3500</v>
      </c>
      <c r="I74" s="25">
        <f t="shared" si="2"/>
        <v>7.954545454545454</v>
      </c>
      <c r="K74" t="s">
        <v>48</v>
      </c>
      <c r="L74">
        <v>2</v>
      </c>
      <c r="M74" s="2">
        <v>440</v>
      </c>
    </row>
    <row r="75" spans="2:13" ht="12.75">
      <c r="B75" s="219">
        <v>1000</v>
      </c>
      <c r="C75" s="35" t="s">
        <v>56</v>
      </c>
      <c r="D75" s="15" t="s">
        <v>12</v>
      </c>
      <c r="E75" s="35" t="s">
        <v>25</v>
      </c>
      <c r="F75" s="59" t="s">
        <v>57</v>
      </c>
      <c r="G75" s="33" t="s">
        <v>27</v>
      </c>
      <c r="H75" s="6">
        <f>H74-B75</f>
        <v>-4500</v>
      </c>
      <c r="I75" s="25">
        <f t="shared" si="2"/>
        <v>2.272727272727273</v>
      </c>
      <c r="K75" t="s">
        <v>48</v>
      </c>
      <c r="L75">
        <v>2</v>
      </c>
      <c r="M75" s="2">
        <v>440</v>
      </c>
    </row>
    <row r="76" spans="1:13" s="58" customFormat="1" ht="12.75">
      <c r="A76" s="1"/>
      <c r="B76" s="272">
        <v>4500</v>
      </c>
      <c r="C76" s="1" t="s">
        <v>58</v>
      </c>
      <c r="D76" s="15" t="s">
        <v>12</v>
      </c>
      <c r="E76" s="1" t="s">
        <v>25</v>
      </c>
      <c r="F76" s="59" t="s">
        <v>59</v>
      </c>
      <c r="G76" s="30" t="s">
        <v>32</v>
      </c>
      <c r="H76" s="6">
        <f>H75-B76</f>
        <v>-9000</v>
      </c>
      <c r="I76" s="25">
        <f t="shared" si="2"/>
        <v>10.227272727272727</v>
      </c>
      <c r="J76"/>
      <c r="K76" s="18" t="s">
        <v>48</v>
      </c>
      <c r="L76">
        <v>2</v>
      </c>
      <c r="M76" s="2">
        <v>440</v>
      </c>
    </row>
    <row r="77" spans="1:13" ht="12.75">
      <c r="A77" s="14"/>
      <c r="B77" s="352">
        <f>SUM(B74:B76)</f>
        <v>9000</v>
      </c>
      <c r="C77" s="14" t="s">
        <v>33</v>
      </c>
      <c r="D77" s="14"/>
      <c r="E77" s="14"/>
      <c r="F77" s="81"/>
      <c r="G77" s="21"/>
      <c r="H77" s="56">
        <v>0</v>
      </c>
      <c r="I77" s="57">
        <f t="shared" si="2"/>
        <v>20.454545454545453</v>
      </c>
      <c r="J77" s="58"/>
      <c r="K77" s="58"/>
      <c r="L77" s="58"/>
      <c r="M77" s="2">
        <v>440</v>
      </c>
    </row>
    <row r="78" spans="2:13" ht="12.75">
      <c r="B78" s="272"/>
      <c r="H78" s="6">
        <f t="shared" si="3"/>
        <v>0</v>
      </c>
      <c r="I78" s="25">
        <f t="shared" si="2"/>
        <v>0</v>
      </c>
      <c r="M78" s="2">
        <v>440</v>
      </c>
    </row>
    <row r="79" spans="2:13" ht="12.75">
      <c r="B79" s="272"/>
      <c r="H79" s="6">
        <f t="shared" si="3"/>
        <v>0</v>
      </c>
      <c r="I79" s="25">
        <f t="shared" si="2"/>
        <v>0</v>
      </c>
      <c r="M79" s="2">
        <v>440</v>
      </c>
    </row>
    <row r="80" spans="2:13" ht="12.75">
      <c r="B80" s="219">
        <v>1600</v>
      </c>
      <c r="C80" s="15" t="s">
        <v>34</v>
      </c>
      <c r="D80" s="15" t="s">
        <v>12</v>
      </c>
      <c r="E80" s="15" t="s">
        <v>35</v>
      </c>
      <c r="F80" s="59" t="s">
        <v>53</v>
      </c>
      <c r="G80" s="32" t="s">
        <v>27</v>
      </c>
      <c r="H80" s="6">
        <f t="shared" si="3"/>
        <v>-1600</v>
      </c>
      <c r="I80" s="25">
        <v>3.2</v>
      </c>
      <c r="K80" t="s">
        <v>48</v>
      </c>
      <c r="L80">
        <v>2</v>
      </c>
      <c r="M80" s="2">
        <v>440</v>
      </c>
    </row>
    <row r="81" spans="2:13" ht="12.75">
      <c r="B81" s="272">
        <v>1900</v>
      </c>
      <c r="C81" s="1" t="s">
        <v>34</v>
      </c>
      <c r="D81" s="15" t="s">
        <v>12</v>
      </c>
      <c r="E81" s="1" t="s">
        <v>35</v>
      </c>
      <c r="F81" s="59" t="s">
        <v>53</v>
      </c>
      <c r="G81" s="30" t="s">
        <v>30</v>
      </c>
      <c r="H81" s="6">
        <f t="shared" si="3"/>
        <v>-3500</v>
      </c>
      <c r="I81" s="25">
        <v>3.8</v>
      </c>
      <c r="K81" s="18" t="s">
        <v>48</v>
      </c>
      <c r="L81">
        <v>2</v>
      </c>
      <c r="M81" s="2">
        <v>440</v>
      </c>
    </row>
    <row r="82" spans="2:13" ht="12.75">
      <c r="B82" s="272">
        <v>900</v>
      </c>
      <c r="C82" s="1" t="s">
        <v>34</v>
      </c>
      <c r="D82" s="15" t="s">
        <v>12</v>
      </c>
      <c r="E82" s="1" t="s">
        <v>35</v>
      </c>
      <c r="F82" s="59" t="s">
        <v>53</v>
      </c>
      <c r="G82" s="30" t="s">
        <v>32</v>
      </c>
      <c r="H82" s="6">
        <f t="shared" si="3"/>
        <v>-4400</v>
      </c>
      <c r="I82" s="25">
        <v>1.8</v>
      </c>
      <c r="K82" s="18" t="s">
        <v>48</v>
      </c>
      <c r="L82">
        <v>2</v>
      </c>
      <c r="M82" s="2">
        <v>440</v>
      </c>
    </row>
    <row r="83" spans="1:13" s="58" customFormat="1" ht="12.75">
      <c r="A83" s="14"/>
      <c r="B83" s="352">
        <f>SUM(B80:B82)</f>
        <v>4400</v>
      </c>
      <c r="C83" s="14"/>
      <c r="D83" s="14"/>
      <c r="E83" s="14" t="s">
        <v>35</v>
      </c>
      <c r="F83" s="81"/>
      <c r="G83" s="21"/>
      <c r="H83" s="56">
        <v>0</v>
      </c>
      <c r="I83" s="57">
        <f t="shared" si="2"/>
        <v>10</v>
      </c>
      <c r="M83" s="2">
        <v>440</v>
      </c>
    </row>
    <row r="84" spans="2:13" ht="12.75">
      <c r="B84" s="272"/>
      <c r="H84" s="6">
        <f t="shared" si="3"/>
        <v>0</v>
      </c>
      <c r="I84" s="25">
        <f t="shared" si="2"/>
        <v>0</v>
      </c>
      <c r="M84" s="2">
        <v>440</v>
      </c>
    </row>
    <row r="85" spans="2:13" ht="12.75">
      <c r="B85" s="272"/>
      <c r="H85" s="6">
        <f t="shared" si="3"/>
        <v>0</v>
      </c>
      <c r="I85" s="25">
        <f t="shared" si="2"/>
        <v>0</v>
      </c>
      <c r="M85" s="2">
        <v>440</v>
      </c>
    </row>
    <row r="86" spans="2:13" ht="12.75">
      <c r="B86" s="219">
        <v>5000</v>
      </c>
      <c r="C86" s="15" t="s">
        <v>37</v>
      </c>
      <c r="D86" s="15" t="s">
        <v>12</v>
      </c>
      <c r="E86" s="37" t="s">
        <v>25</v>
      </c>
      <c r="F86" s="59" t="s">
        <v>60</v>
      </c>
      <c r="G86" s="38" t="s">
        <v>27</v>
      </c>
      <c r="H86" s="6">
        <f t="shared" si="3"/>
        <v>-5000</v>
      </c>
      <c r="I86" s="25">
        <v>10</v>
      </c>
      <c r="K86" t="s">
        <v>48</v>
      </c>
      <c r="L86">
        <v>2</v>
      </c>
      <c r="M86" s="2">
        <v>440</v>
      </c>
    </row>
    <row r="87" spans="2:13" ht="12.75">
      <c r="B87" s="272">
        <v>5000</v>
      </c>
      <c r="C87" s="15" t="s">
        <v>37</v>
      </c>
      <c r="D87" s="15" t="s">
        <v>12</v>
      </c>
      <c r="E87" s="1" t="s">
        <v>25</v>
      </c>
      <c r="F87" s="59" t="s">
        <v>60</v>
      </c>
      <c r="G87" s="30" t="s">
        <v>30</v>
      </c>
      <c r="H87" s="6">
        <f t="shared" si="3"/>
        <v>-10000</v>
      </c>
      <c r="I87" s="25">
        <v>10</v>
      </c>
      <c r="K87" s="18" t="s">
        <v>48</v>
      </c>
      <c r="L87">
        <v>2</v>
      </c>
      <c r="M87" s="2">
        <v>440</v>
      </c>
    </row>
    <row r="88" spans="1:13" s="58" customFormat="1" ht="12.75">
      <c r="A88" s="14"/>
      <c r="B88" s="352">
        <f>SUM(B86:B87)</f>
        <v>10000</v>
      </c>
      <c r="C88" s="14" t="s">
        <v>37</v>
      </c>
      <c r="D88" s="14"/>
      <c r="E88" s="14"/>
      <c r="F88" s="81"/>
      <c r="G88" s="21"/>
      <c r="H88" s="56">
        <v>0</v>
      </c>
      <c r="I88" s="57">
        <f aca="true" t="shared" si="4" ref="I88:I150">+B88/M88</f>
        <v>22.727272727272727</v>
      </c>
      <c r="M88" s="2">
        <v>440</v>
      </c>
    </row>
    <row r="89" spans="2:13" ht="12.75">
      <c r="B89" s="272"/>
      <c r="H89" s="6">
        <f t="shared" si="3"/>
        <v>0</v>
      </c>
      <c r="I89" s="25">
        <f t="shared" si="4"/>
        <v>0</v>
      </c>
      <c r="M89" s="2">
        <v>440</v>
      </c>
    </row>
    <row r="90" spans="2:13" ht="12.75">
      <c r="B90" s="272"/>
      <c r="H90" s="6">
        <f t="shared" si="3"/>
        <v>0</v>
      </c>
      <c r="I90" s="25">
        <f t="shared" si="4"/>
        <v>0</v>
      </c>
      <c r="M90" s="2">
        <v>440</v>
      </c>
    </row>
    <row r="91" spans="1:13" ht="12.75">
      <c r="A91" s="15"/>
      <c r="B91" s="219">
        <v>2000</v>
      </c>
      <c r="C91" s="15" t="s">
        <v>39</v>
      </c>
      <c r="D91" s="15" t="s">
        <v>12</v>
      </c>
      <c r="E91" s="15" t="s">
        <v>25</v>
      </c>
      <c r="F91" s="59" t="s">
        <v>53</v>
      </c>
      <c r="G91" s="32" t="s">
        <v>27</v>
      </c>
      <c r="H91" s="6">
        <f t="shared" si="3"/>
        <v>-2000</v>
      </c>
      <c r="I91" s="42">
        <v>4</v>
      </c>
      <c r="J91" s="18"/>
      <c r="K91" s="18" t="s">
        <v>48</v>
      </c>
      <c r="L91">
        <v>2</v>
      </c>
      <c r="M91" s="2">
        <v>440</v>
      </c>
    </row>
    <row r="92" spans="2:13" ht="12.75">
      <c r="B92" s="272">
        <v>2000</v>
      </c>
      <c r="C92" s="1" t="s">
        <v>39</v>
      </c>
      <c r="D92" s="15" t="s">
        <v>12</v>
      </c>
      <c r="E92" s="1" t="s">
        <v>25</v>
      </c>
      <c r="F92" s="59" t="s">
        <v>53</v>
      </c>
      <c r="G92" s="30" t="s">
        <v>30</v>
      </c>
      <c r="H92" s="6">
        <f t="shared" si="3"/>
        <v>-4000</v>
      </c>
      <c r="I92" s="25">
        <v>4</v>
      </c>
      <c r="K92" s="18" t="s">
        <v>48</v>
      </c>
      <c r="L92">
        <v>2</v>
      </c>
      <c r="M92" s="2">
        <v>440</v>
      </c>
    </row>
    <row r="93" spans="2:13" ht="12.75">
      <c r="B93" s="272">
        <v>2000</v>
      </c>
      <c r="C93" s="1" t="s">
        <v>39</v>
      </c>
      <c r="D93" s="15" t="s">
        <v>12</v>
      </c>
      <c r="E93" s="1" t="s">
        <v>25</v>
      </c>
      <c r="F93" s="59" t="s">
        <v>53</v>
      </c>
      <c r="G93" s="30" t="s">
        <v>32</v>
      </c>
      <c r="H93" s="6">
        <f t="shared" si="3"/>
        <v>-6000</v>
      </c>
      <c r="I93" s="25">
        <v>4</v>
      </c>
      <c r="K93" s="18" t="s">
        <v>48</v>
      </c>
      <c r="L93">
        <v>2</v>
      </c>
      <c r="M93" s="2">
        <v>440</v>
      </c>
    </row>
    <row r="94" spans="1:13" s="58" customFormat="1" ht="12.75">
      <c r="A94" s="14"/>
      <c r="B94" s="352">
        <f>SUM(B91:B93)</f>
        <v>6000</v>
      </c>
      <c r="C94" s="14" t="s">
        <v>39</v>
      </c>
      <c r="D94" s="14"/>
      <c r="E94" s="14"/>
      <c r="F94" s="81"/>
      <c r="G94" s="21"/>
      <c r="H94" s="56">
        <v>0</v>
      </c>
      <c r="I94" s="57">
        <f t="shared" si="4"/>
        <v>13.636363636363637</v>
      </c>
      <c r="M94" s="2">
        <v>440</v>
      </c>
    </row>
    <row r="95" spans="2:13" ht="12.75">
      <c r="B95" s="272"/>
      <c r="H95" s="6">
        <f t="shared" si="3"/>
        <v>0</v>
      </c>
      <c r="I95" s="25">
        <f t="shared" si="4"/>
        <v>0</v>
      </c>
      <c r="M95" s="2">
        <v>440</v>
      </c>
    </row>
    <row r="96" spans="2:13" ht="12.75">
      <c r="B96" s="272"/>
      <c r="H96" s="6">
        <f t="shared" si="3"/>
        <v>0</v>
      </c>
      <c r="I96" s="25">
        <f t="shared" si="4"/>
        <v>0</v>
      </c>
      <c r="M96" s="2">
        <v>440</v>
      </c>
    </row>
    <row r="97" spans="2:13" ht="12.75">
      <c r="B97" s="272">
        <v>15000</v>
      </c>
      <c r="C97" s="15" t="s">
        <v>61</v>
      </c>
      <c r="D97" s="15" t="s">
        <v>12</v>
      </c>
      <c r="E97" s="1" t="s">
        <v>62</v>
      </c>
      <c r="F97" s="59" t="s">
        <v>63</v>
      </c>
      <c r="G97" s="30" t="s">
        <v>30</v>
      </c>
      <c r="H97" s="6">
        <f t="shared" si="3"/>
        <v>-15000</v>
      </c>
      <c r="I97" s="25">
        <f t="shared" si="4"/>
        <v>34.09090909090909</v>
      </c>
      <c r="K97" s="18" t="s">
        <v>48</v>
      </c>
      <c r="L97">
        <v>2</v>
      </c>
      <c r="M97" s="2">
        <v>440</v>
      </c>
    </row>
    <row r="98" spans="1:13" s="58" customFormat="1" ht="12.75">
      <c r="A98" s="14"/>
      <c r="B98" s="352">
        <f>SUM(B97)</f>
        <v>15000</v>
      </c>
      <c r="C98" s="14"/>
      <c r="D98" s="14"/>
      <c r="E98" s="14" t="s">
        <v>41</v>
      </c>
      <c r="F98" s="81"/>
      <c r="G98" s="21"/>
      <c r="H98" s="56">
        <v>0</v>
      </c>
      <c r="I98" s="57">
        <f t="shared" si="4"/>
        <v>34.09090909090909</v>
      </c>
      <c r="M98" s="2">
        <v>440</v>
      </c>
    </row>
    <row r="99" spans="2:13" ht="12.75">
      <c r="B99" s="272"/>
      <c r="H99" s="6">
        <f t="shared" si="3"/>
        <v>0</v>
      </c>
      <c r="I99" s="25">
        <f t="shared" si="4"/>
        <v>0</v>
      </c>
      <c r="M99" s="2">
        <v>440</v>
      </c>
    </row>
    <row r="100" spans="2:13" ht="12.75">
      <c r="B100" s="272"/>
      <c r="H100" s="6">
        <f t="shared" si="3"/>
        <v>0</v>
      </c>
      <c r="I100" s="25">
        <f t="shared" si="4"/>
        <v>0</v>
      </c>
      <c r="M100" s="2">
        <v>440</v>
      </c>
    </row>
    <row r="101" spans="2:13" ht="12.75">
      <c r="B101" s="353">
        <v>1350</v>
      </c>
      <c r="C101" s="40" t="s">
        <v>64</v>
      </c>
      <c r="D101" s="15" t="s">
        <v>12</v>
      </c>
      <c r="E101" s="40" t="s">
        <v>43</v>
      </c>
      <c r="F101" s="59" t="s">
        <v>53</v>
      </c>
      <c r="G101" s="30" t="s">
        <v>30</v>
      </c>
      <c r="H101" s="6">
        <f t="shared" si="3"/>
        <v>-1350</v>
      </c>
      <c r="I101" s="25">
        <v>2.7</v>
      </c>
      <c r="J101" s="39"/>
      <c r="K101" s="39" t="s">
        <v>48</v>
      </c>
      <c r="L101">
        <v>2</v>
      </c>
      <c r="M101" s="2">
        <v>440</v>
      </c>
    </row>
    <row r="102" spans="2:13" ht="12.75">
      <c r="B102" s="272">
        <v>1000</v>
      </c>
      <c r="C102" s="1" t="s">
        <v>64</v>
      </c>
      <c r="D102" s="15" t="s">
        <v>12</v>
      </c>
      <c r="E102" s="1" t="s">
        <v>43</v>
      </c>
      <c r="F102" s="59" t="s">
        <v>53</v>
      </c>
      <c r="G102" s="30" t="s">
        <v>30</v>
      </c>
      <c r="H102" s="6">
        <f t="shared" si="3"/>
        <v>-2350</v>
      </c>
      <c r="I102" s="25">
        <v>2</v>
      </c>
      <c r="K102" s="18" t="s">
        <v>48</v>
      </c>
      <c r="L102">
        <v>2</v>
      </c>
      <c r="M102" s="2">
        <v>440</v>
      </c>
    </row>
    <row r="103" spans="1:13" s="58" customFormat="1" ht="12.75">
      <c r="A103" s="14"/>
      <c r="B103" s="352">
        <f>SUM(B101:B102)</f>
        <v>2350</v>
      </c>
      <c r="C103" s="14"/>
      <c r="D103" s="14"/>
      <c r="E103" s="14" t="s">
        <v>43</v>
      </c>
      <c r="F103" s="81"/>
      <c r="G103" s="21"/>
      <c r="H103" s="56">
        <v>0</v>
      </c>
      <c r="I103" s="57">
        <f t="shared" si="4"/>
        <v>5.340909090909091</v>
      </c>
      <c r="M103" s="2">
        <v>440</v>
      </c>
    </row>
    <row r="104" spans="2:13" ht="12.75">
      <c r="B104" s="272"/>
      <c r="C104" s="3"/>
      <c r="H104" s="6">
        <f>H103-B104</f>
        <v>0</v>
      </c>
      <c r="I104" s="25">
        <f t="shared" si="4"/>
        <v>0</v>
      </c>
      <c r="M104" s="2">
        <v>440</v>
      </c>
    </row>
    <row r="105" spans="2:13" ht="12.75">
      <c r="B105" s="272"/>
      <c r="H105" s="6">
        <f aca="true" t="shared" si="5" ref="H105:H164">H104-B105</f>
        <v>0</v>
      </c>
      <c r="I105" s="25">
        <f t="shared" si="4"/>
        <v>0</v>
      </c>
      <c r="M105" s="2">
        <v>440</v>
      </c>
    </row>
    <row r="106" spans="2:13" ht="12.75">
      <c r="B106" s="354"/>
      <c r="H106" s="6">
        <f t="shared" si="5"/>
        <v>0</v>
      </c>
      <c r="I106" s="25">
        <f t="shared" si="4"/>
        <v>0</v>
      </c>
      <c r="M106" s="2">
        <v>440</v>
      </c>
    </row>
    <row r="107" spans="2:13" ht="12.75">
      <c r="B107" s="272"/>
      <c r="H107" s="6">
        <f t="shared" si="5"/>
        <v>0</v>
      </c>
      <c r="I107" s="25">
        <f t="shared" si="4"/>
        <v>0</v>
      </c>
      <c r="M107" s="2">
        <v>440</v>
      </c>
    </row>
    <row r="108" spans="1:13" s="58" customFormat="1" ht="12.75">
      <c r="A108" s="14"/>
      <c r="B108" s="352">
        <f>+B112+B116+B123+B127+B132+B136</f>
        <v>16200</v>
      </c>
      <c r="C108" s="53" t="s">
        <v>65</v>
      </c>
      <c r="D108" s="54" t="s">
        <v>66</v>
      </c>
      <c r="E108" s="53" t="s">
        <v>67</v>
      </c>
      <c r="F108" s="135" t="s">
        <v>68</v>
      </c>
      <c r="G108" s="55" t="s">
        <v>17</v>
      </c>
      <c r="H108" s="56"/>
      <c r="I108" s="57">
        <f>+B108/M108</f>
        <v>36.81818181818182</v>
      </c>
      <c r="J108" s="57"/>
      <c r="K108" s="57"/>
      <c r="M108" s="2">
        <v>440</v>
      </c>
    </row>
    <row r="109" spans="2:13" ht="12.75">
      <c r="B109" s="272"/>
      <c r="H109" s="6">
        <f t="shared" si="5"/>
        <v>0</v>
      </c>
      <c r="I109" s="25">
        <f t="shared" si="4"/>
        <v>0</v>
      </c>
      <c r="M109" s="2">
        <v>440</v>
      </c>
    </row>
    <row r="110" spans="2:13" ht="12.75">
      <c r="B110" s="272">
        <v>2500</v>
      </c>
      <c r="C110" s="35" t="s">
        <v>0</v>
      </c>
      <c r="D110" s="15" t="s">
        <v>12</v>
      </c>
      <c r="E110" s="1" t="s">
        <v>69</v>
      </c>
      <c r="F110" s="59" t="s">
        <v>70</v>
      </c>
      <c r="G110" s="33" t="s">
        <v>20</v>
      </c>
      <c r="H110" s="6">
        <f t="shared" si="5"/>
        <v>-2500</v>
      </c>
      <c r="I110" s="25">
        <v>5</v>
      </c>
      <c r="K110" t="s">
        <v>21</v>
      </c>
      <c r="L110">
        <v>3</v>
      </c>
      <c r="M110" s="2">
        <v>440</v>
      </c>
    </row>
    <row r="111" spans="2:13" ht="12.75">
      <c r="B111" s="272">
        <v>2500</v>
      </c>
      <c r="C111" s="35" t="s">
        <v>0</v>
      </c>
      <c r="D111" s="1" t="s">
        <v>12</v>
      </c>
      <c r="E111" s="1" t="s">
        <v>69</v>
      </c>
      <c r="F111" s="59" t="s">
        <v>71</v>
      </c>
      <c r="G111" s="30" t="s">
        <v>72</v>
      </c>
      <c r="H111" s="6">
        <f t="shared" si="5"/>
        <v>-5000</v>
      </c>
      <c r="I111" s="25">
        <v>5</v>
      </c>
      <c r="K111" t="s">
        <v>21</v>
      </c>
      <c r="L111">
        <v>3</v>
      </c>
      <c r="M111" s="2">
        <v>440</v>
      </c>
    </row>
    <row r="112" spans="1:13" s="58" customFormat="1" ht="12.75">
      <c r="A112" s="14"/>
      <c r="B112" s="352">
        <f>SUM(B110:B111)</f>
        <v>5000</v>
      </c>
      <c r="C112" s="14" t="s">
        <v>0</v>
      </c>
      <c r="D112" s="14"/>
      <c r="E112" s="14"/>
      <c r="F112" s="81"/>
      <c r="G112" s="21"/>
      <c r="H112" s="56">
        <v>0</v>
      </c>
      <c r="I112" s="57">
        <f t="shared" si="4"/>
        <v>11.363636363636363</v>
      </c>
      <c r="M112" s="2">
        <v>440</v>
      </c>
    </row>
    <row r="113" spans="2:13" ht="12.75">
      <c r="B113" s="272"/>
      <c r="H113" s="6">
        <f t="shared" si="5"/>
        <v>0</v>
      </c>
      <c r="I113" s="25">
        <f t="shared" si="4"/>
        <v>0</v>
      </c>
      <c r="M113" s="2">
        <v>440</v>
      </c>
    </row>
    <row r="114" spans="2:13" ht="12.75">
      <c r="B114" s="272"/>
      <c r="H114" s="6">
        <f t="shared" si="5"/>
        <v>0</v>
      </c>
      <c r="I114" s="25">
        <f t="shared" si="4"/>
        <v>0</v>
      </c>
      <c r="M114" s="2">
        <v>440</v>
      </c>
    </row>
    <row r="115" spans="2:13" ht="12.75">
      <c r="B115" s="219">
        <v>1500</v>
      </c>
      <c r="C115" s="15" t="s">
        <v>73</v>
      </c>
      <c r="D115" s="15" t="s">
        <v>74</v>
      </c>
      <c r="E115" s="37" t="s">
        <v>25</v>
      </c>
      <c r="F115" s="59" t="s">
        <v>1272</v>
      </c>
      <c r="G115" s="38" t="s">
        <v>30</v>
      </c>
      <c r="H115" s="6">
        <f>H114-B115</f>
        <v>-1500</v>
      </c>
      <c r="I115" s="25">
        <f t="shared" si="4"/>
        <v>3.409090909090909</v>
      </c>
      <c r="K115" t="s">
        <v>75</v>
      </c>
      <c r="L115">
        <v>3</v>
      </c>
      <c r="M115" s="2">
        <v>440</v>
      </c>
    </row>
    <row r="116" spans="1:13" s="58" customFormat="1" ht="12.75">
      <c r="A116" s="14"/>
      <c r="B116" s="352">
        <f>SUM(B115:B115)</f>
        <v>1500</v>
      </c>
      <c r="C116" s="14" t="s">
        <v>33</v>
      </c>
      <c r="D116" s="14"/>
      <c r="E116" s="14"/>
      <c r="F116" s="81"/>
      <c r="G116" s="21"/>
      <c r="H116" s="56">
        <v>0</v>
      </c>
      <c r="I116" s="57">
        <f t="shared" si="4"/>
        <v>3.409090909090909</v>
      </c>
      <c r="M116" s="2">
        <v>440</v>
      </c>
    </row>
    <row r="117" spans="2:13" ht="12.75">
      <c r="B117" s="272"/>
      <c r="H117" s="6">
        <f t="shared" si="5"/>
        <v>0</v>
      </c>
      <c r="I117" s="25">
        <f t="shared" si="4"/>
        <v>0</v>
      </c>
      <c r="M117" s="2">
        <v>440</v>
      </c>
    </row>
    <row r="118" spans="2:13" ht="12.75">
      <c r="B118" s="272"/>
      <c r="H118" s="6">
        <f t="shared" si="5"/>
        <v>0</v>
      </c>
      <c r="I118" s="25">
        <f t="shared" si="4"/>
        <v>0</v>
      </c>
      <c r="M118" s="2">
        <v>440</v>
      </c>
    </row>
    <row r="119" spans="2:13" ht="12.75">
      <c r="B119" s="219">
        <v>600</v>
      </c>
      <c r="C119" s="35" t="s">
        <v>34</v>
      </c>
      <c r="D119" s="15" t="s">
        <v>74</v>
      </c>
      <c r="E119" s="35" t="s">
        <v>76</v>
      </c>
      <c r="F119" s="59" t="s">
        <v>1273</v>
      </c>
      <c r="G119" s="33" t="s">
        <v>27</v>
      </c>
      <c r="H119" s="6">
        <f>H118-B119</f>
        <v>-600</v>
      </c>
      <c r="I119" s="25">
        <f t="shared" si="4"/>
        <v>1.3636363636363635</v>
      </c>
      <c r="K119" t="s">
        <v>75</v>
      </c>
      <c r="L119">
        <v>3</v>
      </c>
      <c r="M119" s="2">
        <v>440</v>
      </c>
    </row>
    <row r="120" spans="1:13" s="18" customFormat="1" ht="12.75">
      <c r="A120" s="15"/>
      <c r="B120" s="219">
        <v>1200</v>
      </c>
      <c r="C120" s="15" t="s">
        <v>34</v>
      </c>
      <c r="D120" s="15" t="s">
        <v>74</v>
      </c>
      <c r="E120" s="15" t="s">
        <v>76</v>
      </c>
      <c r="F120" s="59" t="s">
        <v>1274</v>
      </c>
      <c r="G120" s="32" t="s">
        <v>30</v>
      </c>
      <c r="H120" s="6">
        <f>H119-B120</f>
        <v>-1800</v>
      </c>
      <c r="I120" s="42">
        <f t="shared" si="4"/>
        <v>2.727272727272727</v>
      </c>
      <c r="K120" t="s">
        <v>75</v>
      </c>
      <c r="L120">
        <v>3</v>
      </c>
      <c r="M120" s="2">
        <v>440</v>
      </c>
    </row>
    <row r="121" spans="2:14" ht="12.75">
      <c r="B121" s="353">
        <v>300</v>
      </c>
      <c r="C121" s="40" t="s">
        <v>34</v>
      </c>
      <c r="D121" s="15" t="s">
        <v>74</v>
      </c>
      <c r="E121" s="40" t="s">
        <v>76</v>
      </c>
      <c r="F121" s="59" t="s">
        <v>1274</v>
      </c>
      <c r="G121" s="30" t="s">
        <v>32</v>
      </c>
      <c r="H121" s="6">
        <f>H120-B121</f>
        <v>-2100</v>
      </c>
      <c r="I121" s="25">
        <f t="shared" si="4"/>
        <v>0.6818181818181818</v>
      </c>
      <c r="J121" s="39"/>
      <c r="K121" t="s">
        <v>75</v>
      </c>
      <c r="L121">
        <v>3</v>
      </c>
      <c r="M121" s="2">
        <v>440</v>
      </c>
      <c r="N121" s="41">
        <v>500</v>
      </c>
    </row>
    <row r="122" spans="2:13" ht="12.75">
      <c r="B122" s="272">
        <v>600</v>
      </c>
      <c r="C122" s="1" t="s">
        <v>34</v>
      </c>
      <c r="D122" s="15" t="s">
        <v>74</v>
      </c>
      <c r="E122" s="1" t="s">
        <v>76</v>
      </c>
      <c r="F122" s="59" t="s">
        <v>1274</v>
      </c>
      <c r="G122" s="30" t="s">
        <v>77</v>
      </c>
      <c r="H122" s="6">
        <f>H121-B122</f>
        <v>-2700</v>
      </c>
      <c r="I122" s="25">
        <f t="shared" si="4"/>
        <v>1.3636363636363635</v>
      </c>
      <c r="K122" t="s">
        <v>75</v>
      </c>
      <c r="L122">
        <v>3</v>
      </c>
      <c r="M122" s="2">
        <v>440</v>
      </c>
    </row>
    <row r="123" spans="1:13" s="58" customFormat="1" ht="12.75">
      <c r="A123" s="14"/>
      <c r="B123" s="352">
        <f>SUM(B119:B122)</f>
        <v>2700</v>
      </c>
      <c r="C123" s="14"/>
      <c r="D123" s="14"/>
      <c r="E123" s="14" t="s">
        <v>35</v>
      </c>
      <c r="F123" s="81"/>
      <c r="G123" s="21"/>
      <c r="H123" s="56">
        <v>0</v>
      </c>
      <c r="I123" s="57">
        <f t="shared" si="4"/>
        <v>6.136363636363637</v>
      </c>
      <c r="M123" s="2">
        <v>440</v>
      </c>
    </row>
    <row r="124" spans="2:13" ht="12.75">
      <c r="B124" s="354"/>
      <c r="H124" s="6">
        <f t="shared" si="5"/>
        <v>0</v>
      </c>
      <c r="I124" s="25">
        <f t="shared" si="4"/>
        <v>0</v>
      </c>
      <c r="M124" s="2">
        <v>440</v>
      </c>
    </row>
    <row r="125" spans="2:13" ht="12.75">
      <c r="B125" s="354"/>
      <c r="H125" s="6">
        <f t="shared" si="5"/>
        <v>0</v>
      </c>
      <c r="I125" s="25">
        <f t="shared" si="4"/>
        <v>0</v>
      </c>
      <c r="M125" s="2">
        <v>440</v>
      </c>
    </row>
    <row r="126" spans="2:13" ht="12.75">
      <c r="B126" s="219">
        <v>3000</v>
      </c>
      <c r="C126" s="15" t="s">
        <v>37</v>
      </c>
      <c r="D126" s="15" t="s">
        <v>74</v>
      </c>
      <c r="E126" s="15" t="s">
        <v>25</v>
      </c>
      <c r="F126" s="59" t="s">
        <v>1275</v>
      </c>
      <c r="G126" s="32" t="s">
        <v>30</v>
      </c>
      <c r="H126" s="6">
        <f>H125-B126</f>
        <v>-3000</v>
      </c>
      <c r="I126" s="25">
        <f t="shared" si="4"/>
        <v>6.818181818181818</v>
      </c>
      <c r="K126" t="s">
        <v>75</v>
      </c>
      <c r="L126">
        <v>3</v>
      </c>
      <c r="M126" s="2">
        <v>440</v>
      </c>
    </row>
    <row r="127" spans="1:13" s="58" customFormat="1" ht="12.75">
      <c r="A127" s="14"/>
      <c r="B127" s="352">
        <f>SUM(B126)</f>
        <v>3000</v>
      </c>
      <c r="C127" s="14" t="s">
        <v>37</v>
      </c>
      <c r="D127" s="14"/>
      <c r="E127" s="14"/>
      <c r="F127" s="81"/>
      <c r="G127" s="21"/>
      <c r="H127" s="56">
        <v>0</v>
      </c>
      <c r="I127" s="57">
        <f t="shared" si="4"/>
        <v>6.818181818181818</v>
      </c>
      <c r="M127" s="2">
        <v>440</v>
      </c>
    </row>
    <row r="128" spans="2:13" ht="12.75">
      <c r="B128" s="272"/>
      <c r="H128" s="6">
        <f t="shared" si="5"/>
        <v>0</v>
      </c>
      <c r="I128" s="25">
        <f t="shared" si="4"/>
        <v>0</v>
      </c>
      <c r="M128" s="2">
        <v>440</v>
      </c>
    </row>
    <row r="129" spans="2:13" ht="12.75">
      <c r="B129" s="272"/>
      <c r="H129" s="6">
        <f t="shared" si="5"/>
        <v>0</v>
      </c>
      <c r="I129" s="25">
        <f t="shared" si="4"/>
        <v>0</v>
      </c>
      <c r="M129" s="2">
        <v>440</v>
      </c>
    </row>
    <row r="130" spans="2:13" ht="12.75">
      <c r="B130" s="272">
        <v>1000</v>
      </c>
      <c r="C130" s="15" t="s">
        <v>39</v>
      </c>
      <c r="D130" s="15" t="s">
        <v>74</v>
      </c>
      <c r="E130" s="1" t="s">
        <v>25</v>
      </c>
      <c r="F130" s="59" t="s">
        <v>1274</v>
      </c>
      <c r="G130" s="30" t="s">
        <v>30</v>
      </c>
      <c r="H130" s="6">
        <f>H129-B130</f>
        <v>-1000</v>
      </c>
      <c r="I130" s="25">
        <f t="shared" si="4"/>
        <v>2.272727272727273</v>
      </c>
      <c r="K130" t="s">
        <v>75</v>
      </c>
      <c r="L130">
        <v>3</v>
      </c>
      <c r="M130" s="2">
        <v>440</v>
      </c>
    </row>
    <row r="131" spans="2:13" ht="12.75">
      <c r="B131" s="272">
        <v>1000</v>
      </c>
      <c r="C131" s="1" t="s">
        <v>39</v>
      </c>
      <c r="D131" s="15" t="s">
        <v>74</v>
      </c>
      <c r="E131" s="1" t="s">
        <v>25</v>
      </c>
      <c r="F131" s="59" t="s">
        <v>1274</v>
      </c>
      <c r="G131" s="30" t="s">
        <v>32</v>
      </c>
      <c r="H131" s="6">
        <f>H130-B131</f>
        <v>-2000</v>
      </c>
      <c r="I131" s="25">
        <f t="shared" si="4"/>
        <v>2.272727272727273</v>
      </c>
      <c r="K131" t="s">
        <v>75</v>
      </c>
      <c r="L131">
        <v>3</v>
      </c>
      <c r="M131" s="2">
        <v>440</v>
      </c>
    </row>
    <row r="132" spans="1:13" s="58" customFormat="1" ht="12.75">
      <c r="A132" s="14"/>
      <c r="B132" s="352">
        <f>SUM(B130:B131)</f>
        <v>2000</v>
      </c>
      <c r="C132" s="14" t="s">
        <v>39</v>
      </c>
      <c r="D132" s="14"/>
      <c r="E132" s="14"/>
      <c r="F132" s="81"/>
      <c r="G132" s="21"/>
      <c r="H132" s="56">
        <v>0</v>
      </c>
      <c r="I132" s="57">
        <f t="shared" si="4"/>
        <v>4.545454545454546</v>
      </c>
      <c r="M132" s="2">
        <v>440</v>
      </c>
    </row>
    <row r="133" spans="2:13" ht="12.75">
      <c r="B133" s="272"/>
      <c r="H133" s="6">
        <f t="shared" si="5"/>
        <v>0</v>
      </c>
      <c r="I133" s="25">
        <f t="shared" si="4"/>
        <v>0</v>
      </c>
      <c r="M133" s="2">
        <v>440</v>
      </c>
    </row>
    <row r="134" spans="2:13" ht="12.75">
      <c r="B134" s="272"/>
      <c r="H134" s="6">
        <f t="shared" si="5"/>
        <v>0</v>
      </c>
      <c r="I134" s="25">
        <f t="shared" si="4"/>
        <v>0</v>
      </c>
      <c r="M134" s="2">
        <v>440</v>
      </c>
    </row>
    <row r="135" spans="2:13" ht="12.75">
      <c r="B135" s="272">
        <v>2000</v>
      </c>
      <c r="C135" s="1" t="s">
        <v>78</v>
      </c>
      <c r="D135" s="15" t="s">
        <v>74</v>
      </c>
      <c r="E135" s="1" t="s">
        <v>79</v>
      </c>
      <c r="F135" s="59" t="s">
        <v>1274</v>
      </c>
      <c r="G135" s="30" t="s">
        <v>30</v>
      </c>
      <c r="H135" s="6">
        <f t="shared" si="5"/>
        <v>-2000</v>
      </c>
      <c r="I135" s="25">
        <f t="shared" si="4"/>
        <v>4.545454545454546</v>
      </c>
      <c r="K135" t="s">
        <v>75</v>
      </c>
      <c r="L135">
        <v>3</v>
      </c>
      <c r="M135" s="2">
        <v>440</v>
      </c>
    </row>
    <row r="136" spans="1:13" s="58" customFormat="1" ht="12.75">
      <c r="A136" s="14"/>
      <c r="B136" s="352">
        <f>SUM(B135)</f>
        <v>2000</v>
      </c>
      <c r="C136" s="14"/>
      <c r="D136" s="14"/>
      <c r="E136" s="14" t="s">
        <v>79</v>
      </c>
      <c r="F136" s="81"/>
      <c r="G136" s="21"/>
      <c r="H136" s="56">
        <v>0</v>
      </c>
      <c r="I136" s="57">
        <f t="shared" si="4"/>
        <v>4.545454545454546</v>
      </c>
      <c r="M136" s="2">
        <v>440</v>
      </c>
    </row>
    <row r="137" spans="2:13" ht="12.75">
      <c r="B137" s="272"/>
      <c r="H137" s="6">
        <f t="shared" si="5"/>
        <v>0</v>
      </c>
      <c r="I137" s="25">
        <f t="shared" si="4"/>
        <v>0</v>
      </c>
      <c r="M137" s="2">
        <v>440</v>
      </c>
    </row>
    <row r="138" spans="2:13" ht="12.75">
      <c r="B138" s="272"/>
      <c r="H138" s="6">
        <f t="shared" si="5"/>
        <v>0</v>
      </c>
      <c r="I138" s="25">
        <f t="shared" si="4"/>
        <v>0</v>
      </c>
      <c r="M138" s="2">
        <v>440</v>
      </c>
    </row>
    <row r="139" spans="2:13" ht="12.75">
      <c r="B139" s="272"/>
      <c r="H139" s="6">
        <f t="shared" si="5"/>
        <v>0</v>
      </c>
      <c r="I139" s="25">
        <f t="shared" si="4"/>
        <v>0</v>
      </c>
      <c r="M139" s="2">
        <v>440</v>
      </c>
    </row>
    <row r="140" spans="2:13" ht="12.75">
      <c r="B140" s="272"/>
      <c r="H140" s="6">
        <f t="shared" si="5"/>
        <v>0</v>
      </c>
      <c r="I140" s="25">
        <f t="shared" si="4"/>
        <v>0</v>
      </c>
      <c r="M140" s="2">
        <v>440</v>
      </c>
    </row>
    <row r="141" spans="1:13" s="58" customFormat="1" ht="12.75">
      <c r="A141" s="14"/>
      <c r="B141" s="352">
        <f>+B146+B154+B160+B165+B173+B178</f>
        <v>58500</v>
      </c>
      <c r="C141" s="53" t="s">
        <v>80</v>
      </c>
      <c r="D141" s="54" t="s">
        <v>81</v>
      </c>
      <c r="E141" s="53" t="s">
        <v>82</v>
      </c>
      <c r="F141" s="135" t="s">
        <v>83</v>
      </c>
      <c r="G141" s="55" t="s">
        <v>84</v>
      </c>
      <c r="H141" s="56"/>
      <c r="I141" s="57">
        <f>+B141/M141</f>
        <v>132.95454545454547</v>
      </c>
      <c r="J141" s="57"/>
      <c r="K141" s="57"/>
      <c r="M141" s="2">
        <v>440</v>
      </c>
    </row>
    <row r="142" spans="2:13" ht="12.75">
      <c r="B142" s="272"/>
      <c r="H142" s="6">
        <f t="shared" si="5"/>
        <v>0</v>
      </c>
      <c r="I142" s="25">
        <f t="shared" si="4"/>
        <v>0</v>
      </c>
      <c r="M142" s="2">
        <v>440</v>
      </c>
    </row>
    <row r="143" spans="2:13" ht="12.75">
      <c r="B143" s="272">
        <v>5000</v>
      </c>
      <c r="C143" s="35" t="s">
        <v>0</v>
      </c>
      <c r="D143" s="1" t="s">
        <v>12</v>
      </c>
      <c r="E143" s="1" t="s">
        <v>18</v>
      </c>
      <c r="F143" s="59" t="s">
        <v>85</v>
      </c>
      <c r="G143" s="30" t="s">
        <v>86</v>
      </c>
      <c r="H143" s="6">
        <f t="shared" si="5"/>
        <v>-5000</v>
      </c>
      <c r="I143" s="25">
        <v>10</v>
      </c>
      <c r="K143" t="s">
        <v>21</v>
      </c>
      <c r="L143">
        <v>4</v>
      </c>
      <c r="M143" s="2">
        <v>440</v>
      </c>
    </row>
    <row r="144" spans="2:13" ht="12.75">
      <c r="B144" s="272">
        <v>5000</v>
      </c>
      <c r="C144" s="35" t="s">
        <v>0</v>
      </c>
      <c r="D144" s="1" t="s">
        <v>12</v>
      </c>
      <c r="E144" s="1" t="s">
        <v>18</v>
      </c>
      <c r="F144" s="59" t="s">
        <v>87</v>
      </c>
      <c r="G144" s="30" t="s">
        <v>88</v>
      </c>
      <c r="H144" s="6">
        <f t="shared" si="5"/>
        <v>-10000</v>
      </c>
      <c r="I144" s="25">
        <v>10</v>
      </c>
      <c r="K144" t="s">
        <v>21</v>
      </c>
      <c r="L144">
        <v>4</v>
      </c>
      <c r="M144" s="2">
        <v>440</v>
      </c>
    </row>
    <row r="145" spans="2:13" ht="12.75">
      <c r="B145" s="272">
        <v>5000</v>
      </c>
      <c r="C145" s="35" t="s">
        <v>0</v>
      </c>
      <c r="D145" s="1" t="s">
        <v>12</v>
      </c>
      <c r="E145" s="1" t="s">
        <v>18</v>
      </c>
      <c r="F145" s="59" t="s">
        <v>89</v>
      </c>
      <c r="G145" s="30" t="s">
        <v>72</v>
      </c>
      <c r="H145" s="6">
        <f t="shared" si="5"/>
        <v>-15000</v>
      </c>
      <c r="I145" s="25">
        <v>10</v>
      </c>
      <c r="K145" t="s">
        <v>21</v>
      </c>
      <c r="L145">
        <v>4</v>
      </c>
      <c r="M145" s="2">
        <v>440</v>
      </c>
    </row>
    <row r="146" spans="1:13" s="58" customFormat="1" ht="12.75">
      <c r="A146" s="14"/>
      <c r="B146" s="352">
        <f>SUM(B143:B145)</f>
        <v>15000</v>
      </c>
      <c r="C146" s="14" t="s">
        <v>0</v>
      </c>
      <c r="D146" s="14"/>
      <c r="E146" s="14"/>
      <c r="F146" s="81"/>
      <c r="G146" s="21"/>
      <c r="H146" s="56">
        <v>0</v>
      </c>
      <c r="I146" s="57">
        <f t="shared" si="4"/>
        <v>34.09090909090909</v>
      </c>
      <c r="M146" s="2">
        <v>440</v>
      </c>
    </row>
    <row r="147" spans="2:13" ht="12.75">
      <c r="B147" s="272"/>
      <c r="H147" s="6">
        <f t="shared" si="5"/>
        <v>0</v>
      </c>
      <c r="I147" s="25">
        <f t="shared" si="4"/>
        <v>0</v>
      </c>
      <c r="M147" s="2">
        <v>440</v>
      </c>
    </row>
    <row r="148" spans="2:13" ht="12.75">
      <c r="B148" s="272"/>
      <c r="H148" s="6">
        <f t="shared" si="5"/>
        <v>0</v>
      </c>
      <c r="I148" s="25">
        <f t="shared" si="4"/>
        <v>0</v>
      </c>
      <c r="M148" s="2">
        <v>440</v>
      </c>
    </row>
    <row r="149" spans="2:13" ht="12.75">
      <c r="B149" s="219">
        <v>2000</v>
      </c>
      <c r="C149" s="1" t="s">
        <v>90</v>
      </c>
      <c r="D149" s="15" t="s">
        <v>12</v>
      </c>
      <c r="E149" s="1" t="s">
        <v>29</v>
      </c>
      <c r="F149" s="59" t="s">
        <v>91</v>
      </c>
      <c r="G149" s="30" t="s">
        <v>92</v>
      </c>
      <c r="H149" s="6">
        <f t="shared" si="5"/>
        <v>-2000</v>
      </c>
      <c r="I149" s="25">
        <f t="shared" si="4"/>
        <v>4.545454545454546</v>
      </c>
      <c r="K149" t="s">
        <v>18</v>
      </c>
      <c r="L149">
        <v>4</v>
      </c>
      <c r="M149" s="2">
        <v>440</v>
      </c>
    </row>
    <row r="150" spans="2:13" ht="12.75">
      <c r="B150" s="272">
        <v>2500</v>
      </c>
      <c r="C150" s="1" t="s">
        <v>93</v>
      </c>
      <c r="D150" s="15" t="s">
        <v>12</v>
      </c>
      <c r="E150" s="1" t="s">
        <v>29</v>
      </c>
      <c r="F150" s="59" t="s">
        <v>94</v>
      </c>
      <c r="G150" s="30" t="s">
        <v>92</v>
      </c>
      <c r="H150" s="6">
        <f t="shared" si="5"/>
        <v>-4500</v>
      </c>
      <c r="I150" s="25">
        <f t="shared" si="4"/>
        <v>5.681818181818182</v>
      </c>
      <c r="K150" t="s">
        <v>18</v>
      </c>
      <c r="L150">
        <v>4</v>
      </c>
      <c r="M150" s="2">
        <v>440</v>
      </c>
    </row>
    <row r="151" spans="2:13" ht="12.75">
      <c r="B151" s="272">
        <v>7000</v>
      </c>
      <c r="C151" s="1" t="s">
        <v>95</v>
      </c>
      <c r="D151" s="15" t="s">
        <v>12</v>
      </c>
      <c r="E151" s="1" t="s">
        <v>29</v>
      </c>
      <c r="F151" s="59" t="s">
        <v>96</v>
      </c>
      <c r="G151" s="30" t="s">
        <v>97</v>
      </c>
      <c r="H151" s="6">
        <f t="shared" si="5"/>
        <v>-11500</v>
      </c>
      <c r="I151" s="25">
        <f aca="true" t="shared" si="6" ref="I151:I208">+B151/M151</f>
        <v>15.909090909090908</v>
      </c>
      <c r="K151" t="s">
        <v>18</v>
      </c>
      <c r="L151">
        <v>4</v>
      </c>
      <c r="M151" s="2">
        <v>440</v>
      </c>
    </row>
    <row r="152" spans="2:13" ht="12.75">
      <c r="B152" s="272">
        <v>7000</v>
      </c>
      <c r="C152" s="1" t="s">
        <v>95</v>
      </c>
      <c r="D152" s="15" t="s">
        <v>12</v>
      </c>
      <c r="E152" s="1" t="s">
        <v>29</v>
      </c>
      <c r="F152" s="59" t="s">
        <v>96</v>
      </c>
      <c r="G152" s="30" t="s">
        <v>97</v>
      </c>
      <c r="H152" s="6">
        <f>H151-B152</f>
        <v>-18500</v>
      </c>
      <c r="I152" s="25">
        <f>+B152/M152</f>
        <v>15.909090909090908</v>
      </c>
      <c r="K152" t="s">
        <v>18</v>
      </c>
      <c r="L152">
        <v>4</v>
      </c>
      <c r="M152" s="2">
        <v>440</v>
      </c>
    </row>
    <row r="153" spans="1:13" ht="12.75">
      <c r="A153" s="15"/>
      <c r="B153" s="219">
        <v>2000</v>
      </c>
      <c r="C153" s="15" t="s">
        <v>98</v>
      </c>
      <c r="D153" s="15" t="s">
        <v>12</v>
      </c>
      <c r="E153" s="15" t="s">
        <v>29</v>
      </c>
      <c r="F153" s="76" t="s">
        <v>99</v>
      </c>
      <c r="G153" s="32" t="s">
        <v>100</v>
      </c>
      <c r="H153" s="6">
        <f>H152-B153</f>
        <v>-20500</v>
      </c>
      <c r="I153" s="42">
        <f>+B153/M153</f>
        <v>4.545454545454546</v>
      </c>
      <c r="J153" s="18"/>
      <c r="K153" s="18" t="s">
        <v>18</v>
      </c>
      <c r="L153">
        <v>4</v>
      </c>
      <c r="M153" s="2">
        <v>440</v>
      </c>
    </row>
    <row r="154" spans="1:13" s="58" customFormat="1" ht="12.75">
      <c r="A154" s="14"/>
      <c r="B154" s="352">
        <f>SUM(B149:B153)</f>
        <v>20500</v>
      </c>
      <c r="C154" s="14" t="s">
        <v>33</v>
      </c>
      <c r="D154" s="14"/>
      <c r="E154" s="14"/>
      <c r="F154" s="81"/>
      <c r="G154" s="21"/>
      <c r="H154" s="56">
        <v>0</v>
      </c>
      <c r="I154" s="57">
        <f t="shared" si="6"/>
        <v>46.59090909090909</v>
      </c>
      <c r="M154" s="2">
        <v>440</v>
      </c>
    </row>
    <row r="155" spans="2:13" ht="12.75">
      <c r="B155" s="272"/>
      <c r="H155" s="6">
        <f t="shared" si="5"/>
        <v>0</v>
      </c>
      <c r="I155" s="25">
        <f t="shared" si="6"/>
        <v>0</v>
      </c>
      <c r="M155" s="2">
        <v>440</v>
      </c>
    </row>
    <row r="156" spans="2:13" ht="12.75">
      <c r="B156" s="272"/>
      <c r="H156" s="6">
        <f t="shared" si="5"/>
        <v>0</v>
      </c>
      <c r="I156" s="25">
        <f t="shared" si="6"/>
        <v>0</v>
      </c>
      <c r="M156" s="2">
        <v>440</v>
      </c>
    </row>
    <row r="157" spans="2:13" ht="12.75">
      <c r="B157" s="272">
        <v>1900</v>
      </c>
      <c r="C157" s="1" t="s">
        <v>34</v>
      </c>
      <c r="D157" s="15" t="s">
        <v>12</v>
      </c>
      <c r="E157" s="1" t="s">
        <v>35</v>
      </c>
      <c r="F157" s="59" t="s">
        <v>96</v>
      </c>
      <c r="G157" s="30" t="s">
        <v>92</v>
      </c>
      <c r="H157" s="6">
        <f t="shared" si="5"/>
        <v>-1900</v>
      </c>
      <c r="I157" s="25">
        <v>3.8</v>
      </c>
      <c r="K157" t="s">
        <v>18</v>
      </c>
      <c r="L157">
        <v>4</v>
      </c>
      <c r="M157" s="2">
        <v>440</v>
      </c>
    </row>
    <row r="158" spans="2:13" ht="12.75">
      <c r="B158" s="272">
        <v>1000</v>
      </c>
      <c r="C158" s="1" t="s">
        <v>34</v>
      </c>
      <c r="D158" s="15" t="s">
        <v>12</v>
      </c>
      <c r="E158" s="1" t="s">
        <v>35</v>
      </c>
      <c r="F158" s="59" t="s">
        <v>96</v>
      </c>
      <c r="G158" s="30" t="s">
        <v>97</v>
      </c>
      <c r="H158" s="6">
        <f t="shared" si="5"/>
        <v>-2900</v>
      </c>
      <c r="I158" s="25">
        <v>2</v>
      </c>
      <c r="K158" t="s">
        <v>18</v>
      </c>
      <c r="L158">
        <v>4</v>
      </c>
      <c r="M158" s="2">
        <v>440</v>
      </c>
    </row>
    <row r="159" spans="2:13" ht="12.75">
      <c r="B159" s="272">
        <v>1600</v>
      </c>
      <c r="C159" s="1" t="s">
        <v>34</v>
      </c>
      <c r="D159" s="15" t="s">
        <v>12</v>
      </c>
      <c r="E159" s="1" t="s">
        <v>35</v>
      </c>
      <c r="F159" s="59" t="s">
        <v>96</v>
      </c>
      <c r="G159" s="30" t="s">
        <v>77</v>
      </c>
      <c r="H159" s="6">
        <f t="shared" si="5"/>
        <v>-4500</v>
      </c>
      <c r="I159" s="25">
        <v>3.2</v>
      </c>
      <c r="K159" t="s">
        <v>18</v>
      </c>
      <c r="L159">
        <v>4</v>
      </c>
      <c r="M159" s="2">
        <v>440</v>
      </c>
    </row>
    <row r="160" spans="1:13" s="58" customFormat="1" ht="12.75">
      <c r="A160" s="14"/>
      <c r="B160" s="352">
        <f>SUM(B157:B159)</f>
        <v>4500</v>
      </c>
      <c r="C160" s="14"/>
      <c r="D160" s="14"/>
      <c r="E160" s="14" t="s">
        <v>35</v>
      </c>
      <c r="F160" s="81"/>
      <c r="G160" s="21"/>
      <c r="H160" s="56">
        <v>0</v>
      </c>
      <c r="I160" s="57">
        <f t="shared" si="6"/>
        <v>10.227272727272727</v>
      </c>
      <c r="M160" s="2">
        <v>440</v>
      </c>
    </row>
    <row r="161" spans="2:13" ht="12.75">
      <c r="B161" s="272"/>
      <c r="H161" s="6">
        <f t="shared" si="5"/>
        <v>0</v>
      </c>
      <c r="I161" s="25">
        <f t="shared" si="6"/>
        <v>0</v>
      </c>
      <c r="M161" s="2">
        <v>440</v>
      </c>
    </row>
    <row r="162" spans="2:13" ht="12.75">
      <c r="B162" s="272"/>
      <c r="H162" s="6">
        <f t="shared" si="5"/>
        <v>0</v>
      </c>
      <c r="I162" s="25">
        <f t="shared" si="6"/>
        <v>0</v>
      </c>
      <c r="M162" s="2">
        <v>440</v>
      </c>
    </row>
    <row r="163" spans="1:13" s="66" customFormat="1" ht="12.75">
      <c r="A163" s="62"/>
      <c r="B163" s="272">
        <v>5000</v>
      </c>
      <c r="C163" s="62" t="s">
        <v>37</v>
      </c>
      <c r="D163" s="35" t="s">
        <v>12</v>
      </c>
      <c r="E163" s="62" t="s">
        <v>29</v>
      </c>
      <c r="F163" s="133" t="s">
        <v>101</v>
      </c>
      <c r="G163" s="64" t="s">
        <v>92</v>
      </c>
      <c r="H163" s="6">
        <f t="shared" si="5"/>
        <v>-5000</v>
      </c>
      <c r="I163" s="65">
        <v>10</v>
      </c>
      <c r="K163" s="66" t="s">
        <v>18</v>
      </c>
      <c r="L163" s="66">
        <v>4</v>
      </c>
      <c r="M163" s="2">
        <v>440</v>
      </c>
    </row>
    <row r="164" spans="1:13" s="66" customFormat="1" ht="12.75">
      <c r="A164" s="68"/>
      <c r="B164" s="272">
        <v>5000</v>
      </c>
      <c r="C164" s="62" t="s">
        <v>37</v>
      </c>
      <c r="D164" s="35" t="s">
        <v>12</v>
      </c>
      <c r="E164" s="62" t="s">
        <v>29</v>
      </c>
      <c r="F164" s="133" t="s">
        <v>101</v>
      </c>
      <c r="G164" s="64" t="s">
        <v>97</v>
      </c>
      <c r="H164" s="6">
        <f t="shared" si="5"/>
        <v>-10000</v>
      </c>
      <c r="I164" s="69">
        <v>10</v>
      </c>
      <c r="J164" s="70"/>
      <c r="K164" s="70" t="s">
        <v>18</v>
      </c>
      <c r="L164" s="70">
        <v>4</v>
      </c>
      <c r="M164" s="2">
        <v>440</v>
      </c>
    </row>
    <row r="165" spans="1:13" s="58" customFormat="1" ht="12.75">
      <c r="A165" s="14"/>
      <c r="B165" s="352">
        <f>SUM(B163:B164)</f>
        <v>10000</v>
      </c>
      <c r="C165" s="14" t="s">
        <v>37</v>
      </c>
      <c r="D165" s="14"/>
      <c r="E165" s="14"/>
      <c r="F165" s="81"/>
      <c r="G165" s="21"/>
      <c r="H165" s="56">
        <v>0</v>
      </c>
      <c r="I165" s="57">
        <f t="shared" si="6"/>
        <v>22.727272727272727</v>
      </c>
      <c r="M165" s="2">
        <v>440</v>
      </c>
    </row>
    <row r="166" spans="2:13" ht="12.75">
      <c r="B166" s="272"/>
      <c r="H166" s="6">
        <f aca="true" t="shared" si="7" ref="H166:H218">H165-B166</f>
        <v>0</v>
      </c>
      <c r="I166" s="25">
        <f t="shared" si="6"/>
        <v>0</v>
      </c>
      <c r="M166" s="2">
        <v>440</v>
      </c>
    </row>
    <row r="167" spans="2:13" ht="12.75">
      <c r="B167" s="272"/>
      <c r="H167" s="6">
        <f t="shared" si="7"/>
        <v>0</v>
      </c>
      <c r="I167" s="25">
        <f t="shared" si="6"/>
        <v>0</v>
      </c>
      <c r="M167" s="2">
        <v>440</v>
      </c>
    </row>
    <row r="168" spans="2:13" ht="12.75">
      <c r="B168" s="272">
        <v>2000</v>
      </c>
      <c r="C168" s="1" t="s">
        <v>39</v>
      </c>
      <c r="D168" s="15" t="s">
        <v>12</v>
      </c>
      <c r="E168" s="1" t="s">
        <v>29</v>
      </c>
      <c r="F168" s="59" t="s">
        <v>96</v>
      </c>
      <c r="G168" s="30" t="s">
        <v>92</v>
      </c>
      <c r="H168" s="6">
        <f t="shared" si="7"/>
        <v>-2000</v>
      </c>
      <c r="I168" s="25">
        <v>4</v>
      </c>
      <c r="K168" t="s">
        <v>18</v>
      </c>
      <c r="L168">
        <v>4</v>
      </c>
      <c r="M168" s="2">
        <v>440</v>
      </c>
    </row>
    <row r="169" spans="2:13" ht="12.75">
      <c r="B169" s="272">
        <v>2000</v>
      </c>
      <c r="C169" s="1" t="s">
        <v>39</v>
      </c>
      <c r="D169" s="15" t="s">
        <v>12</v>
      </c>
      <c r="E169" s="1" t="s">
        <v>29</v>
      </c>
      <c r="F169" s="59" t="s">
        <v>96</v>
      </c>
      <c r="G169" s="30" t="s">
        <v>97</v>
      </c>
      <c r="H169" s="6">
        <f t="shared" si="7"/>
        <v>-4000</v>
      </c>
      <c r="I169" s="25">
        <v>4</v>
      </c>
      <c r="K169" t="s">
        <v>18</v>
      </c>
      <c r="L169">
        <v>4</v>
      </c>
      <c r="M169" s="2">
        <v>440</v>
      </c>
    </row>
    <row r="170" spans="2:13" ht="12.75">
      <c r="B170" s="272">
        <v>500</v>
      </c>
      <c r="C170" s="1" t="s">
        <v>39</v>
      </c>
      <c r="D170" s="15" t="s">
        <v>12</v>
      </c>
      <c r="E170" s="1" t="s">
        <v>29</v>
      </c>
      <c r="F170" s="59" t="s">
        <v>96</v>
      </c>
      <c r="G170" s="30" t="s">
        <v>97</v>
      </c>
      <c r="H170" s="6">
        <f t="shared" si="7"/>
        <v>-4500</v>
      </c>
      <c r="I170" s="25">
        <v>1</v>
      </c>
      <c r="K170" t="s">
        <v>18</v>
      </c>
      <c r="L170">
        <v>4</v>
      </c>
      <c r="M170" s="2">
        <v>440</v>
      </c>
    </row>
    <row r="171" spans="2:13" ht="12.75">
      <c r="B171" s="272">
        <v>2000</v>
      </c>
      <c r="C171" s="1" t="s">
        <v>39</v>
      </c>
      <c r="D171" s="15" t="s">
        <v>12</v>
      </c>
      <c r="E171" s="1" t="s">
        <v>29</v>
      </c>
      <c r="F171" s="59" t="s">
        <v>96</v>
      </c>
      <c r="G171" s="30" t="s">
        <v>77</v>
      </c>
      <c r="H171" s="6">
        <f t="shared" si="7"/>
        <v>-6500</v>
      </c>
      <c r="I171" s="25">
        <v>4</v>
      </c>
      <c r="K171" t="s">
        <v>18</v>
      </c>
      <c r="L171">
        <v>4</v>
      </c>
      <c r="M171" s="2">
        <v>440</v>
      </c>
    </row>
    <row r="172" spans="2:13" ht="12.75">
      <c r="B172" s="272">
        <v>500</v>
      </c>
      <c r="C172" s="1" t="s">
        <v>39</v>
      </c>
      <c r="D172" s="15" t="s">
        <v>12</v>
      </c>
      <c r="E172" s="1" t="s">
        <v>29</v>
      </c>
      <c r="F172" s="59" t="s">
        <v>96</v>
      </c>
      <c r="G172" s="30" t="s">
        <v>77</v>
      </c>
      <c r="H172" s="6">
        <f t="shared" si="7"/>
        <v>-7000</v>
      </c>
      <c r="I172" s="25">
        <v>1</v>
      </c>
      <c r="K172" t="s">
        <v>18</v>
      </c>
      <c r="L172">
        <v>4</v>
      </c>
      <c r="M172" s="2">
        <v>440</v>
      </c>
    </row>
    <row r="173" spans="1:13" s="58" customFormat="1" ht="12.75">
      <c r="A173" s="14"/>
      <c r="B173" s="352">
        <f>SUM(B168:B172)</f>
        <v>7000</v>
      </c>
      <c r="C173" s="14" t="s">
        <v>39</v>
      </c>
      <c r="D173" s="14"/>
      <c r="E173" s="14"/>
      <c r="F173" s="81"/>
      <c r="G173" s="21"/>
      <c r="H173" s="56">
        <v>0</v>
      </c>
      <c r="I173" s="57">
        <f t="shared" si="6"/>
        <v>15.909090909090908</v>
      </c>
      <c r="M173" s="2">
        <v>440</v>
      </c>
    </row>
    <row r="174" spans="2:13" ht="12.75">
      <c r="B174" s="272"/>
      <c r="H174" s="6">
        <f t="shared" si="7"/>
        <v>0</v>
      </c>
      <c r="I174" s="25">
        <f t="shared" si="6"/>
        <v>0</v>
      </c>
      <c r="M174" s="2">
        <v>440</v>
      </c>
    </row>
    <row r="175" spans="2:13" ht="12.75">
      <c r="B175" s="272"/>
      <c r="H175" s="6">
        <f t="shared" si="7"/>
        <v>0</v>
      </c>
      <c r="I175" s="25">
        <f t="shared" si="6"/>
        <v>0</v>
      </c>
      <c r="M175" s="2">
        <v>440</v>
      </c>
    </row>
    <row r="176" spans="2:13" ht="12.75">
      <c r="B176" s="272">
        <v>1000</v>
      </c>
      <c r="C176" s="1" t="s">
        <v>42</v>
      </c>
      <c r="D176" s="15" t="s">
        <v>12</v>
      </c>
      <c r="E176" s="1" t="s">
        <v>43</v>
      </c>
      <c r="F176" s="59" t="s">
        <v>96</v>
      </c>
      <c r="G176" s="30" t="s">
        <v>97</v>
      </c>
      <c r="H176" s="6">
        <f t="shared" si="7"/>
        <v>-1000</v>
      </c>
      <c r="I176" s="25">
        <v>2</v>
      </c>
      <c r="K176" t="s">
        <v>18</v>
      </c>
      <c r="L176">
        <v>4</v>
      </c>
      <c r="M176" s="2">
        <v>440</v>
      </c>
    </row>
    <row r="177" spans="2:13" ht="12.75">
      <c r="B177" s="272">
        <v>500</v>
      </c>
      <c r="C177" s="1" t="s">
        <v>42</v>
      </c>
      <c r="D177" s="15" t="s">
        <v>12</v>
      </c>
      <c r="E177" s="1" t="s">
        <v>43</v>
      </c>
      <c r="F177" s="59" t="s">
        <v>96</v>
      </c>
      <c r="G177" s="30" t="s">
        <v>77</v>
      </c>
      <c r="H177" s="6">
        <f t="shared" si="7"/>
        <v>-1500</v>
      </c>
      <c r="I177" s="25">
        <v>1</v>
      </c>
      <c r="K177" t="s">
        <v>18</v>
      </c>
      <c r="L177">
        <v>4</v>
      </c>
      <c r="M177" s="2">
        <v>440</v>
      </c>
    </row>
    <row r="178" spans="1:13" s="58" customFormat="1" ht="12.75">
      <c r="A178" s="14"/>
      <c r="B178" s="352">
        <f>SUM(B176:B177)</f>
        <v>1500</v>
      </c>
      <c r="C178" s="14"/>
      <c r="D178" s="14"/>
      <c r="E178" s="14" t="s">
        <v>43</v>
      </c>
      <c r="F178" s="81"/>
      <c r="G178" s="21"/>
      <c r="H178" s="56">
        <v>0</v>
      </c>
      <c r="I178" s="57">
        <f t="shared" si="6"/>
        <v>3.409090909090909</v>
      </c>
      <c r="M178" s="2">
        <v>440</v>
      </c>
    </row>
    <row r="179" spans="2:13" ht="12.75">
      <c r="B179" s="272"/>
      <c r="H179" s="6">
        <f t="shared" si="7"/>
        <v>0</v>
      </c>
      <c r="I179" s="25">
        <f t="shared" si="6"/>
        <v>0</v>
      </c>
      <c r="M179" s="2">
        <v>440</v>
      </c>
    </row>
    <row r="180" spans="2:13" ht="12.75">
      <c r="B180" s="272"/>
      <c r="H180" s="6">
        <f t="shared" si="7"/>
        <v>0</v>
      </c>
      <c r="I180" s="25">
        <f t="shared" si="6"/>
        <v>0</v>
      </c>
      <c r="M180" s="2">
        <v>440</v>
      </c>
    </row>
    <row r="181" spans="2:13" ht="12.75">
      <c r="B181" s="272"/>
      <c r="H181" s="6">
        <f t="shared" si="7"/>
        <v>0</v>
      </c>
      <c r="I181" s="25">
        <f t="shared" si="6"/>
        <v>0</v>
      </c>
      <c r="M181" s="2">
        <v>440</v>
      </c>
    </row>
    <row r="182" spans="2:13" ht="12.75">
      <c r="B182" s="272"/>
      <c r="H182" s="6">
        <f t="shared" si="7"/>
        <v>0</v>
      </c>
      <c r="I182" s="25">
        <f t="shared" si="6"/>
        <v>0</v>
      </c>
      <c r="M182" s="2">
        <v>440</v>
      </c>
    </row>
    <row r="183" spans="1:13" s="58" customFormat="1" ht="12.75">
      <c r="A183" s="14"/>
      <c r="B183" s="352">
        <f>+B196+B209+B219+B225+B235+B244+B250</f>
        <v>191100</v>
      </c>
      <c r="C183" s="53" t="s">
        <v>102</v>
      </c>
      <c r="D183" s="54" t="s">
        <v>103</v>
      </c>
      <c r="E183" s="53" t="s">
        <v>104</v>
      </c>
      <c r="F183" s="135" t="s">
        <v>105</v>
      </c>
      <c r="G183" s="55" t="s">
        <v>17</v>
      </c>
      <c r="H183" s="56"/>
      <c r="I183" s="57"/>
      <c r="J183" s="57"/>
      <c r="K183" s="57"/>
      <c r="M183" s="2">
        <v>440</v>
      </c>
    </row>
    <row r="184" spans="2:13" ht="12.75">
      <c r="B184" s="272"/>
      <c r="H184" s="6">
        <f t="shared" si="7"/>
        <v>0</v>
      </c>
      <c r="I184" s="25">
        <f t="shared" si="6"/>
        <v>0</v>
      </c>
      <c r="M184" s="2">
        <v>440</v>
      </c>
    </row>
    <row r="185" spans="2:13" ht="12.75">
      <c r="B185" s="272">
        <v>10000</v>
      </c>
      <c r="C185" s="35" t="s">
        <v>0</v>
      </c>
      <c r="D185" s="1" t="s">
        <v>12</v>
      </c>
      <c r="E185" s="1" t="s">
        <v>106</v>
      </c>
      <c r="F185" s="59" t="s">
        <v>107</v>
      </c>
      <c r="G185" s="33" t="s">
        <v>20</v>
      </c>
      <c r="H185" s="6">
        <f t="shared" si="7"/>
        <v>-10000</v>
      </c>
      <c r="I185" s="25">
        <v>20</v>
      </c>
      <c r="K185" t="s">
        <v>21</v>
      </c>
      <c r="L185">
        <v>5</v>
      </c>
      <c r="M185" s="2">
        <v>440</v>
      </c>
    </row>
    <row r="186" spans="2:13" ht="12.75">
      <c r="B186" s="272">
        <v>10000</v>
      </c>
      <c r="C186" s="35" t="s">
        <v>0</v>
      </c>
      <c r="D186" s="1" t="s">
        <v>12</v>
      </c>
      <c r="E186" s="1" t="s">
        <v>108</v>
      </c>
      <c r="F186" s="59" t="s">
        <v>109</v>
      </c>
      <c r="G186" s="33" t="s">
        <v>20</v>
      </c>
      <c r="H186" s="6">
        <f t="shared" si="7"/>
        <v>-20000</v>
      </c>
      <c r="I186" s="25">
        <v>20</v>
      </c>
      <c r="K186" t="s">
        <v>21</v>
      </c>
      <c r="L186">
        <v>5</v>
      </c>
      <c r="M186" s="2">
        <v>440</v>
      </c>
    </row>
    <row r="187" spans="2:13" ht="12.75">
      <c r="B187" s="272">
        <v>5000</v>
      </c>
      <c r="C187" s="35" t="s">
        <v>0</v>
      </c>
      <c r="D187" s="1" t="s">
        <v>12</v>
      </c>
      <c r="E187" s="1" t="s">
        <v>108</v>
      </c>
      <c r="F187" s="59" t="s">
        <v>110</v>
      </c>
      <c r="G187" s="30" t="s">
        <v>23</v>
      </c>
      <c r="H187" s="6">
        <f t="shared" si="7"/>
        <v>-25000</v>
      </c>
      <c r="I187" s="25">
        <v>10</v>
      </c>
      <c r="K187" t="s">
        <v>21</v>
      </c>
      <c r="L187">
        <v>5</v>
      </c>
      <c r="M187" s="2">
        <v>440</v>
      </c>
    </row>
    <row r="188" spans="2:13" ht="12.75">
      <c r="B188" s="272">
        <v>5000</v>
      </c>
      <c r="C188" s="35" t="s">
        <v>0</v>
      </c>
      <c r="D188" s="1" t="s">
        <v>12</v>
      </c>
      <c r="E188" s="1" t="s">
        <v>106</v>
      </c>
      <c r="F188" s="59" t="s">
        <v>111</v>
      </c>
      <c r="G188" s="30" t="s">
        <v>23</v>
      </c>
      <c r="H188" s="6">
        <f t="shared" si="7"/>
        <v>-30000</v>
      </c>
      <c r="I188" s="25">
        <v>10</v>
      </c>
      <c r="K188" t="s">
        <v>21</v>
      </c>
      <c r="L188">
        <v>5</v>
      </c>
      <c r="M188" s="2">
        <v>440</v>
      </c>
    </row>
    <row r="189" spans="2:13" ht="12.75">
      <c r="B189" s="272">
        <v>2000</v>
      </c>
      <c r="C189" s="35" t="s">
        <v>0</v>
      </c>
      <c r="D189" s="1" t="s">
        <v>12</v>
      </c>
      <c r="E189" s="1" t="s">
        <v>106</v>
      </c>
      <c r="F189" s="59" t="s">
        <v>112</v>
      </c>
      <c r="G189" s="30" t="s">
        <v>113</v>
      </c>
      <c r="H189" s="6">
        <f t="shared" si="7"/>
        <v>-32000</v>
      </c>
      <c r="I189" s="25">
        <v>4</v>
      </c>
      <c r="K189" t="s">
        <v>21</v>
      </c>
      <c r="L189">
        <v>5</v>
      </c>
      <c r="M189" s="2">
        <v>440</v>
      </c>
    </row>
    <row r="190" spans="2:13" ht="12.75">
      <c r="B190" s="272">
        <v>3000</v>
      </c>
      <c r="C190" s="35" t="s">
        <v>0</v>
      </c>
      <c r="D190" s="1" t="s">
        <v>12</v>
      </c>
      <c r="E190" s="1" t="s">
        <v>106</v>
      </c>
      <c r="F190" s="59" t="s">
        <v>114</v>
      </c>
      <c r="G190" s="30" t="s">
        <v>86</v>
      </c>
      <c r="H190" s="6">
        <f t="shared" si="7"/>
        <v>-35000</v>
      </c>
      <c r="I190" s="25">
        <v>6</v>
      </c>
      <c r="K190" t="s">
        <v>21</v>
      </c>
      <c r="L190">
        <v>5</v>
      </c>
      <c r="M190" s="2">
        <v>440</v>
      </c>
    </row>
    <row r="191" spans="2:13" ht="12.75">
      <c r="B191" s="272">
        <v>3000</v>
      </c>
      <c r="C191" s="35" t="s">
        <v>0</v>
      </c>
      <c r="D191" s="1" t="s">
        <v>12</v>
      </c>
      <c r="E191" s="1" t="s">
        <v>108</v>
      </c>
      <c r="F191" s="59" t="s">
        <v>115</v>
      </c>
      <c r="G191" s="30" t="s">
        <v>86</v>
      </c>
      <c r="H191" s="6">
        <f t="shared" si="7"/>
        <v>-38000</v>
      </c>
      <c r="I191" s="25">
        <v>6</v>
      </c>
      <c r="K191" t="s">
        <v>21</v>
      </c>
      <c r="L191">
        <v>5</v>
      </c>
      <c r="M191" s="2">
        <v>440</v>
      </c>
    </row>
    <row r="192" spans="2:13" ht="12.75">
      <c r="B192" s="272">
        <v>5000</v>
      </c>
      <c r="C192" s="35" t="s">
        <v>0</v>
      </c>
      <c r="D192" s="1" t="s">
        <v>12</v>
      </c>
      <c r="E192" s="1" t="s">
        <v>106</v>
      </c>
      <c r="F192" s="59" t="s">
        <v>116</v>
      </c>
      <c r="G192" s="30" t="s">
        <v>88</v>
      </c>
      <c r="H192" s="6">
        <f t="shared" si="7"/>
        <v>-43000</v>
      </c>
      <c r="I192" s="25">
        <v>10</v>
      </c>
      <c r="K192" t="s">
        <v>21</v>
      </c>
      <c r="L192">
        <v>5</v>
      </c>
      <c r="M192" s="2">
        <v>440</v>
      </c>
    </row>
    <row r="193" spans="2:13" ht="12.75">
      <c r="B193" s="272">
        <v>5000</v>
      </c>
      <c r="C193" s="35" t="s">
        <v>0</v>
      </c>
      <c r="D193" s="1" t="s">
        <v>12</v>
      </c>
      <c r="E193" s="1" t="s">
        <v>108</v>
      </c>
      <c r="F193" s="59" t="s">
        <v>117</v>
      </c>
      <c r="G193" s="30" t="s">
        <v>88</v>
      </c>
      <c r="H193" s="6">
        <f t="shared" si="7"/>
        <v>-48000</v>
      </c>
      <c r="I193" s="25">
        <v>10</v>
      </c>
      <c r="K193" t="s">
        <v>21</v>
      </c>
      <c r="L193">
        <v>5</v>
      </c>
      <c r="M193" s="2">
        <v>440</v>
      </c>
    </row>
    <row r="194" spans="2:13" ht="12.75">
      <c r="B194" s="272">
        <v>2000</v>
      </c>
      <c r="C194" s="35" t="s">
        <v>0</v>
      </c>
      <c r="D194" s="1" t="s">
        <v>12</v>
      </c>
      <c r="E194" s="1" t="s">
        <v>108</v>
      </c>
      <c r="F194" s="59" t="s">
        <v>118</v>
      </c>
      <c r="G194" s="30" t="s">
        <v>72</v>
      </c>
      <c r="H194" s="6">
        <f t="shared" si="7"/>
        <v>-50000</v>
      </c>
      <c r="I194" s="25">
        <v>4</v>
      </c>
      <c r="K194" t="s">
        <v>21</v>
      </c>
      <c r="L194">
        <v>5</v>
      </c>
      <c r="M194" s="2">
        <v>440</v>
      </c>
    </row>
    <row r="195" spans="2:13" ht="12.75">
      <c r="B195" s="272">
        <v>5000</v>
      </c>
      <c r="C195" s="35" t="s">
        <v>0</v>
      </c>
      <c r="D195" s="1" t="s">
        <v>12</v>
      </c>
      <c r="E195" s="1" t="s">
        <v>108</v>
      </c>
      <c r="F195" s="59" t="s">
        <v>119</v>
      </c>
      <c r="G195" s="30" t="s">
        <v>120</v>
      </c>
      <c r="H195" s="6">
        <f t="shared" si="7"/>
        <v>-55000</v>
      </c>
      <c r="I195" s="25">
        <v>10</v>
      </c>
      <c r="K195" t="s">
        <v>21</v>
      </c>
      <c r="L195">
        <v>5</v>
      </c>
      <c r="M195" s="2">
        <v>440</v>
      </c>
    </row>
    <row r="196" spans="1:13" s="58" customFormat="1" ht="12.75">
      <c r="A196" s="14"/>
      <c r="B196" s="352">
        <f>SUM(B185:B195)</f>
        <v>55000</v>
      </c>
      <c r="C196" s="14" t="s">
        <v>0</v>
      </c>
      <c r="D196" s="14"/>
      <c r="E196" s="14"/>
      <c r="F196" s="81"/>
      <c r="G196" s="21"/>
      <c r="H196" s="56">
        <v>0</v>
      </c>
      <c r="I196" s="57">
        <f t="shared" si="6"/>
        <v>125</v>
      </c>
      <c r="M196" s="2">
        <v>440</v>
      </c>
    </row>
    <row r="197" spans="2:13" ht="12.75">
      <c r="B197" s="272"/>
      <c r="H197" s="6">
        <f t="shared" si="7"/>
        <v>0</v>
      </c>
      <c r="I197" s="25">
        <f t="shared" si="6"/>
        <v>0</v>
      </c>
      <c r="M197" s="2">
        <v>440</v>
      </c>
    </row>
    <row r="198" spans="2:13" ht="12.75">
      <c r="B198" s="272"/>
      <c r="H198" s="6">
        <f t="shared" si="7"/>
        <v>0</v>
      </c>
      <c r="I198" s="25">
        <f t="shared" si="6"/>
        <v>0</v>
      </c>
      <c r="M198" s="2">
        <v>440</v>
      </c>
    </row>
    <row r="199" spans="1:13" ht="12.75">
      <c r="A199" s="15"/>
      <c r="B199" s="219">
        <v>2700</v>
      </c>
      <c r="C199" s="15" t="s">
        <v>121</v>
      </c>
      <c r="D199" s="15" t="s">
        <v>12</v>
      </c>
      <c r="E199" s="15" t="s">
        <v>25</v>
      </c>
      <c r="F199" s="133" t="s">
        <v>122</v>
      </c>
      <c r="G199" s="32" t="s">
        <v>30</v>
      </c>
      <c r="H199" s="6">
        <f t="shared" si="7"/>
        <v>-2700</v>
      </c>
      <c r="I199" s="42">
        <f t="shared" si="6"/>
        <v>6.136363636363637</v>
      </c>
      <c r="J199" s="18"/>
      <c r="K199" t="s">
        <v>123</v>
      </c>
      <c r="L199">
        <v>5</v>
      </c>
      <c r="M199" s="2">
        <v>440</v>
      </c>
    </row>
    <row r="200" spans="2:13" ht="12.75">
      <c r="B200" s="219">
        <v>1200</v>
      </c>
      <c r="C200" s="1" t="s">
        <v>124</v>
      </c>
      <c r="D200" s="15" t="s">
        <v>12</v>
      </c>
      <c r="E200" s="1" t="s">
        <v>25</v>
      </c>
      <c r="F200" s="59" t="s">
        <v>125</v>
      </c>
      <c r="G200" s="33" t="s">
        <v>30</v>
      </c>
      <c r="H200" s="6">
        <f t="shared" si="7"/>
        <v>-3900</v>
      </c>
      <c r="I200" s="25">
        <f t="shared" si="6"/>
        <v>2.727272727272727</v>
      </c>
      <c r="K200" t="s">
        <v>126</v>
      </c>
      <c r="L200">
        <v>5</v>
      </c>
      <c r="M200" s="2">
        <v>440</v>
      </c>
    </row>
    <row r="201" spans="1:13" ht="12.75">
      <c r="A201" s="15"/>
      <c r="B201" s="219">
        <v>15000</v>
      </c>
      <c r="C201" s="15" t="s">
        <v>1313</v>
      </c>
      <c r="D201" s="15" t="s">
        <v>12</v>
      </c>
      <c r="E201" s="15" t="s">
        <v>25</v>
      </c>
      <c r="F201" s="59" t="s">
        <v>127</v>
      </c>
      <c r="G201" s="32" t="s">
        <v>30</v>
      </c>
      <c r="H201" s="6">
        <f t="shared" si="7"/>
        <v>-18900</v>
      </c>
      <c r="I201" s="42">
        <f>+B201/M201</f>
        <v>34.09090909090909</v>
      </c>
      <c r="J201" s="18"/>
      <c r="K201" t="s">
        <v>126</v>
      </c>
      <c r="L201">
        <v>5</v>
      </c>
      <c r="M201" s="2">
        <v>440</v>
      </c>
    </row>
    <row r="202" spans="2:13" ht="12.75">
      <c r="B202" s="272">
        <v>1000</v>
      </c>
      <c r="C202" s="15" t="s">
        <v>128</v>
      </c>
      <c r="D202" s="15" t="s">
        <v>12</v>
      </c>
      <c r="E202" s="1" t="s">
        <v>25</v>
      </c>
      <c r="F202" s="59" t="s">
        <v>125</v>
      </c>
      <c r="G202" s="30" t="s">
        <v>30</v>
      </c>
      <c r="H202" s="6">
        <f t="shared" si="7"/>
        <v>-19900</v>
      </c>
      <c r="I202" s="25">
        <f t="shared" si="6"/>
        <v>2.272727272727273</v>
      </c>
      <c r="K202" t="s">
        <v>126</v>
      </c>
      <c r="L202">
        <v>5</v>
      </c>
      <c r="M202" s="2">
        <v>440</v>
      </c>
    </row>
    <row r="203" spans="2:13" ht="12.75">
      <c r="B203" s="272">
        <v>2000</v>
      </c>
      <c r="C203" s="1" t="s">
        <v>129</v>
      </c>
      <c r="D203" s="15" t="s">
        <v>12</v>
      </c>
      <c r="E203" s="1" t="s">
        <v>25</v>
      </c>
      <c r="F203" s="59" t="s">
        <v>125</v>
      </c>
      <c r="G203" s="30" t="s">
        <v>92</v>
      </c>
      <c r="H203" s="6">
        <f t="shared" si="7"/>
        <v>-21900</v>
      </c>
      <c r="I203" s="25">
        <f t="shared" si="6"/>
        <v>4.545454545454546</v>
      </c>
      <c r="K203" t="s">
        <v>126</v>
      </c>
      <c r="L203">
        <v>5</v>
      </c>
      <c r="M203" s="2">
        <v>440</v>
      </c>
    </row>
    <row r="204" spans="2:13" ht="12.75">
      <c r="B204" s="272">
        <v>2700</v>
      </c>
      <c r="C204" s="40" t="s">
        <v>130</v>
      </c>
      <c r="D204" s="15" t="s">
        <v>12</v>
      </c>
      <c r="E204" s="40" t="s">
        <v>25</v>
      </c>
      <c r="F204" s="133" t="s">
        <v>122</v>
      </c>
      <c r="G204" s="30" t="s">
        <v>92</v>
      </c>
      <c r="H204" s="6">
        <f t="shared" si="7"/>
        <v>-24600</v>
      </c>
      <c r="I204" s="25">
        <f t="shared" si="6"/>
        <v>6.136363636363637</v>
      </c>
      <c r="J204" s="39"/>
      <c r="K204" t="s">
        <v>123</v>
      </c>
      <c r="L204">
        <v>5</v>
      </c>
      <c r="M204" s="2">
        <v>440</v>
      </c>
    </row>
    <row r="205" spans="1:13" s="58" customFormat="1" ht="12.75">
      <c r="A205" s="1"/>
      <c r="B205" s="272">
        <v>4000</v>
      </c>
      <c r="C205" s="1" t="s">
        <v>131</v>
      </c>
      <c r="D205" s="15" t="s">
        <v>12</v>
      </c>
      <c r="E205" s="1" t="s">
        <v>25</v>
      </c>
      <c r="F205" s="59" t="s">
        <v>125</v>
      </c>
      <c r="G205" s="30" t="s">
        <v>92</v>
      </c>
      <c r="H205" s="6">
        <f t="shared" si="7"/>
        <v>-28600</v>
      </c>
      <c r="I205" s="25">
        <f t="shared" si="6"/>
        <v>9.090909090909092</v>
      </c>
      <c r="J205"/>
      <c r="K205" t="s">
        <v>126</v>
      </c>
      <c r="L205">
        <v>5</v>
      </c>
      <c r="M205" s="2">
        <v>440</v>
      </c>
    </row>
    <row r="206" spans="2:13" ht="12.75">
      <c r="B206" s="272">
        <v>2000</v>
      </c>
      <c r="C206" s="1" t="s">
        <v>129</v>
      </c>
      <c r="D206" s="15" t="s">
        <v>12</v>
      </c>
      <c r="E206" s="1" t="s">
        <v>25</v>
      </c>
      <c r="F206" s="59" t="s">
        <v>125</v>
      </c>
      <c r="G206" s="30" t="s">
        <v>97</v>
      </c>
      <c r="H206" s="6">
        <f t="shared" si="7"/>
        <v>-30600</v>
      </c>
      <c r="I206" s="25">
        <f t="shared" si="6"/>
        <v>4.545454545454546</v>
      </c>
      <c r="K206" t="s">
        <v>126</v>
      </c>
      <c r="L206">
        <v>5</v>
      </c>
      <c r="M206" s="2">
        <v>440</v>
      </c>
    </row>
    <row r="207" spans="2:13" ht="12.75">
      <c r="B207" s="272">
        <v>1500</v>
      </c>
      <c r="C207" s="1" t="s">
        <v>132</v>
      </c>
      <c r="D207" s="15" t="s">
        <v>12</v>
      </c>
      <c r="E207" s="1" t="s">
        <v>25</v>
      </c>
      <c r="F207" s="133" t="s">
        <v>122</v>
      </c>
      <c r="G207" s="30" t="s">
        <v>97</v>
      </c>
      <c r="H207" s="6">
        <f t="shared" si="7"/>
        <v>-32100</v>
      </c>
      <c r="I207" s="25">
        <f t="shared" si="6"/>
        <v>3.409090909090909</v>
      </c>
      <c r="K207" t="s">
        <v>123</v>
      </c>
      <c r="L207">
        <v>5</v>
      </c>
      <c r="M207" s="2">
        <v>440</v>
      </c>
    </row>
    <row r="208" spans="2:13" ht="12.75">
      <c r="B208" s="272">
        <v>1000</v>
      </c>
      <c r="C208" s="1" t="s">
        <v>133</v>
      </c>
      <c r="D208" s="15" t="s">
        <v>12</v>
      </c>
      <c r="E208" s="1" t="s">
        <v>25</v>
      </c>
      <c r="F208" s="133" t="s">
        <v>122</v>
      </c>
      <c r="G208" s="30" t="s">
        <v>97</v>
      </c>
      <c r="H208" s="6">
        <f t="shared" si="7"/>
        <v>-33100</v>
      </c>
      <c r="I208" s="25">
        <f t="shared" si="6"/>
        <v>2.272727272727273</v>
      </c>
      <c r="K208" t="s">
        <v>123</v>
      </c>
      <c r="L208">
        <v>5</v>
      </c>
      <c r="M208" s="2">
        <v>440</v>
      </c>
    </row>
    <row r="209" spans="1:13" ht="12.75">
      <c r="A209" s="14"/>
      <c r="B209" s="352">
        <f>SUM(B199:B208)</f>
        <v>33100</v>
      </c>
      <c r="C209" s="14" t="s">
        <v>33</v>
      </c>
      <c r="D209" s="14"/>
      <c r="E209" s="14"/>
      <c r="F209" s="81"/>
      <c r="G209" s="21"/>
      <c r="H209" s="56">
        <v>0</v>
      </c>
      <c r="I209" s="57">
        <v>0</v>
      </c>
      <c r="J209" s="58"/>
      <c r="K209" s="58"/>
      <c r="L209" s="58"/>
      <c r="M209" s="2">
        <v>440</v>
      </c>
    </row>
    <row r="210" spans="2:13" ht="12.75">
      <c r="B210" s="272"/>
      <c r="H210" s="6">
        <f t="shared" si="7"/>
        <v>0</v>
      </c>
      <c r="I210" s="25">
        <f aca="true" t="shared" si="8" ref="I210:I283">+B210/M210</f>
        <v>0</v>
      </c>
      <c r="M210" s="2">
        <v>440</v>
      </c>
    </row>
    <row r="211" spans="1:13" s="58" customFormat="1" ht="12.75">
      <c r="A211" s="1"/>
      <c r="B211" s="272"/>
      <c r="C211" s="1"/>
      <c r="D211" s="1"/>
      <c r="E211" s="1"/>
      <c r="F211" s="59"/>
      <c r="G211" s="30"/>
      <c r="H211" s="6">
        <f t="shared" si="7"/>
        <v>0</v>
      </c>
      <c r="I211" s="25">
        <f t="shared" si="8"/>
        <v>0</v>
      </c>
      <c r="J211"/>
      <c r="K211"/>
      <c r="L211"/>
      <c r="M211" s="2">
        <v>440</v>
      </c>
    </row>
    <row r="212" spans="2:13" ht="12.75">
      <c r="B212" s="219">
        <v>1500</v>
      </c>
      <c r="C212" s="35" t="s">
        <v>34</v>
      </c>
      <c r="D212" s="15" t="s">
        <v>12</v>
      </c>
      <c r="E212" s="35" t="s">
        <v>35</v>
      </c>
      <c r="F212" s="133" t="s">
        <v>122</v>
      </c>
      <c r="G212" s="33" t="s">
        <v>27</v>
      </c>
      <c r="H212" s="6">
        <f t="shared" si="7"/>
        <v>-1500</v>
      </c>
      <c r="I212" s="25">
        <v>3</v>
      </c>
      <c r="K212" t="s">
        <v>123</v>
      </c>
      <c r="L212">
        <v>5</v>
      </c>
      <c r="M212" s="2">
        <v>440</v>
      </c>
    </row>
    <row r="213" spans="2:13" ht="12.75">
      <c r="B213" s="272">
        <v>1500</v>
      </c>
      <c r="C213" s="15" t="s">
        <v>34</v>
      </c>
      <c r="D213" s="15" t="s">
        <v>12</v>
      </c>
      <c r="E213" s="1" t="s">
        <v>35</v>
      </c>
      <c r="F213" s="133" t="s">
        <v>122</v>
      </c>
      <c r="G213" s="30" t="s">
        <v>30</v>
      </c>
      <c r="H213" s="6">
        <f t="shared" si="7"/>
        <v>-3000</v>
      </c>
      <c r="I213" s="25">
        <v>3</v>
      </c>
      <c r="K213" t="s">
        <v>123</v>
      </c>
      <c r="L213">
        <v>5</v>
      </c>
      <c r="M213" s="2">
        <v>440</v>
      </c>
    </row>
    <row r="214" spans="2:13" ht="12.75">
      <c r="B214" s="272">
        <v>1500</v>
      </c>
      <c r="C214" s="1" t="s">
        <v>34</v>
      </c>
      <c r="D214" s="15" t="s">
        <v>12</v>
      </c>
      <c r="E214" s="1" t="s">
        <v>35</v>
      </c>
      <c r="F214" s="133" t="s">
        <v>122</v>
      </c>
      <c r="G214" s="30" t="s">
        <v>92</v>
      </c>
      <c r="H214" s="6">
        <f t="shared" si="7"/>
        <v>-4500</v>
      </c>
      <c r="I214" s="25">
        <v>3</v>
      </c>
      <c r="K214" t="s">
        <v>123</v>
      </c>
      <c r="L214">
        <v>5</v>
      </c>
      <c r="M214" s="2">
        <v>440</v>
      </c>
    </row>
    <row r="215" spans="2:13" ht="12.75">
      <c r="B215" s="272">
        <v>1500</v>
      </c>
      <c r="C215" s="1" t="s">
        <v>34</v>
      </c>
      <c r="D215" s="15" t="s">
        <v>12</v>
      </c>
      <c r="E215" s="1" t="s">
        <v>35</v>
      </c>
      <c r="F215" s="59" t="s">
        <v>122</v>
      </c>
      <c r="G215" s="30" t="s">
        <v>97</v>
      </c>
      <c r="H215" s="6">
        <f t="shared" si="7"/>
        <v>-6000</v>
      </c>
      <c r="I215" s="25">
        <v>3</v>
      </c>
      <c r="K215" t="s">
        <v>123</v>
      </c>
      <c r="L215">
        <v>5</v>
      </c>
      <c r="M215" s="2">
        <v>440</v>
      </c>
    </row>
    <row r="216" spans="2:13" ht="12.75">
      <c r="B216" s="219">
        <v>2000</v>
      </c>
      <c r="C216" s="35" t="s">
        <v>34</v>
      </c>
      <c r="D216" s="15" t="s">
        <v>12</v>
      </c>
      <c r="E216" s="35" t="s">
        <v>137</v>
      </c>
      <c r="F216" s="59" t="s">
        <v>125</v>
      </c>
      <c r="G216" s="33" t="s">
        <v>30</v>
      </c>
      <c r="H216" s="6">
        <f t="shared" si="7"/>
        <v>-8000</v>
      </c>
      <c r="I216" s="25">
        <v>4</v>
      </c>
      <c r="K216" t="s">
        <v>126</v>
      </c>
      <c r="L216">
        <v>5</v>
      </c>
      <c r="M216" s="2">
        <v>440</v>
      </c>
    </row>
    <row r="217" spans="2:13" ht="12.75">
      <c r="B217" s="353">
        <v>1500</v>
      </c>
      <c r="C217" s="40" t="s">
        <v>34</v>
      </c>
      <c r="D217" s="15" t="s">
        <v>12</v>
      </c>
      <c r="E217" s="40" t="s">
        <v>137</v>
      </c>
      <c r="F217" s="59" t="s">
        <v>125</v>
      </c>
      <c r="G217" s="30" t="s">
        <v>92</v>
      </c>
      <c r="H217" s="6">
        <f t="shared" si="7"/>
        <v>-9500</v>
      </c>
      <c r="I217" s="25">
        <v>3</v>
      </c>
      <c r="J217" s="39"/>
      <c r="K217" t="s">
        <v>126</v>
      </c>
      <c r="L217">
        <v>5</v>
      </c>
      <c r="M217" s="2">
        <v>440</v>
      </c>
    </row>
    <row r="218" spans="2:13" ht="12.75">
      <c r="B218" s="272">
        <v>1500</v>
      </c>
      <c r="C218" s="1" t="s">
        <v>34</v>
      </c>
      <c r="D218" s="15" t="s">
        <v>12</v>
      </c>
      <c r="E218" s="1" t="s">
        <v>137</v>
      </c>
      <c r="F218" s="59" t="s">
        <v>125</v>
      </c>
      <c r="G218" s="30" t="s">
        <v>97</v>
      </c>
      <c r="H218" s="6">
        <f t="shared" si="7"/>
        <v>-11000</v>
      </c>
      <c r="I218" s="25">
        <v>3</v>
      </c>
      <c r="K218" t="s">
        <v>126</v>
      </c>
      <c r="L218">
        <v>5</v>
      </c>
      <c r="M218" s="2">
        <v>440</v>
      </c>
    </row>
    <row r="219" spans="1:13" s="58" customFormat="1" ht="12.75">
      <c r="A219" s="14"/>
      <c r="B219" s="352">
        <f>SUM(B212:B218)</f>
        <v>11000</v>
      </c>
      <c r="C219" s="14"/>
      <c r="D219" s="14"/>
      <c r="E219" s="14" t="s">
        <v>35</v>
      </c>
      <c r="F219" s="81"/>
      <c r="G219" s="21"/>
      <c r="H219" s="56">
        <v>0</v>
      </c>
      <c r="I219" s="57">
        <f t="shared" si="8"/>
        <v>25</v>
      </c>
      <c r="M219" s="2">
        <v>440</v>
      </c>
    </row>
    <row r="220" spans="2:13" ht="12.75">
      <c r="B220" s="272"/>
      <c r="H220" s="6">
        <f>H219-B220</f>
        <v>0</v>
      </c>
      <c r="I220" s="25">
        <f t="shared" si="8"/>
        <v>0</v>
      </c>
      <c r="M220" s="2">
        <v>440</v>
      </c>
    </row>
    <row r="221" spans="2:13" ht="12.75">
      <c r="B221" s="272"/>
      <c r="H221" s="6">
        <f>H220-B221</f>
        <v>0</v>
      </c>
      <c r="I221" s="25">
        <f t="shared" si="8"/>
        <v>0</v>
      </c>
      <c r="M221" s="2">
        <v>440</v>
      </c>
    </row>
    <row r="222" spans="2:13" ht="12.75">
      <c r="B222" s="219">
        <v>5000</v>
      </c>
      <c r="C222" s="1" t="s">
        <v>37</v>
      </c>
      <c r="D222" s="15" t="s">
        <v>12</v>
      </c>
      <c r="E222" s="1" t="s">
        <v>25</v>
      </c>
      <c r="F222" s="133" t="s">
        <v>122</v>
      </c>
      <c r="G222" s="33" t="s">
        <v>27</v>
      </c>
      <c r="H222" s="6">
        <f>H221-B222</f>
        <v>-5000</v>
      </c>
      <c r="I222" s="25">
        <f t="shared" si="8"/>
        <v>11.363636363636363</v>
      </c>
      <c r="K222" t="s">
        <v>123</v>
      </c>
      <c r="L222">
        <v>5</v>
      </c>
      <c r="M222" s="2">
        <v>440</v>
      </c>
    </row>
    <row r="223" spans="2:13" ht="12.75">
      <c r="B223" s="272">
        <v>5000</v>
      </c>
      <c r="C223" s="1" t="s">
        <v>37</v>
      </c>
      <c r="D223" s="15" t="s">
        <v>12</v>
      </c>
      <c r="E223" s="1" t="s">
        <v>25</v>
      </c>
      <c r="F223" s="133" t="s">
        <v>122</v>
      </c>
      <c r="G223" s="30" t="s">
        <v>92</v>
      </c>
      <c r="H223" s="6">
        <f>H222-B223</f>
        <v>-10000</v>
      </c>
      <c r="I223" s="25">
        <f t="shared" si="8"/>
        <v>11.363636363636363</v>
      </c>
      <c r="K223" t="s">
        <v>123</v>
      </c>
      <c r="L223">
        <v>5</v>
      </c>
      <c r="M223" s="2">
        <v>440</v>
      </c>
    </row>
    <row r="224" spans="2:13" ht="12.75">
      <c r="B224" s="272">
        <v>5000</v>
      </c>
      <c r="C224" s="1" t="s">
        <v>37</v>
      </c>
      <c r="D224" s="15" t="s">
        <v>12</v>
      </c>
      <c r="E224" s="1" t="s">
        <v>25</v>
      </c>
      <c r="F224" s="59" t="s">
        <v>138</v>
      </c>
      <c r="G224" s="30" t="s">
        <v>97</v>
      </c>
      <c r="H224" s="6">
        <f>H223-B224</f>
        <v>-15000</v>
      </c>
      <c r="I224" s="25">
        <f t="shared" si="8"/>
        <v>11.363636363636363</v>
      </c>
      <c r="K224" t="s">
        <v>123</v>
      </c>
      <c r="L224">
        <v>5</v>
      </c>
      <c r="M224" s="2">
        <v>440</v>
      </c>
    </row>
    <row r="225" spans="1:13" ht="12.75">
      <c r="A225" s="14"/>
      <c r="B225" s="352">
        <f>SUM(B222:B224)</f>
        <v>15000</v>
      </c>
      <c r="C225" s="14" t="s">
        <v>37</v>
      </c>
      <c r="D225" s="14"/>
      <c r="E225" s="14"/>
      <c r="F225" s="81"/>
      <c r="G225" s="21"/>
      <c r="H225" s="56">
        <v>0</v>
      </c>
      <c r="I225" s="57">
        <f t="shared" si="8"/>
        <v>34.09090909090909</v>
      </c>
      <c r="J225" s="58"/>
      <c r="K225" s="58"/>
      <c r="L225" s="58"/>
      <c r="M225" s="2">
        <v>440</v>
      </c>
    </row>
    <row r="226" spans="1:13" s="58" customFormat="1" ht="12.75">
      <c r="A226" s="1"/>
      <c r="B226" s="272"/>
      <c r="C226" s="1"/>
      <c r="D226" s="1"/>
      <c r="E226" s="1"/>
      <c r="F226" s="59"/>
      <c r="G226" s="30"/>
      <c r="H226" s="6">
        <f aca="true" t="shared" si="9" ref="H226:H234">H225-B226</f>
        <v>0</v>
      </c>
      <c r="I226" s="25">
        <f t="shared" si="8"/>
        <v>0</v>
      </c>
      <c r="J226"/>
      <c r="K226"/>
      <c r="L226"/>
      <c r="M226" s="2">
        <v>440</v>
      </c>
    </row>
    <row r="227" spans="2:13" ht="12.75">
      <c r="B227" s="272"/>
      <c r="H227" s="6">
        <f t="shared" si="9"/>
        <v>0</v>
      </c>
      <c r="I227" s="25">
        <f t="shared" si="8"/>
        <v>0</v>
      </c>
      <c r="M227" s="2">
        <v>440</v>
      </c>
    </row>
    <row r="228" spans="2:13" ht="12.75">
      <c r="B228" s="219">
        <v>2000</v>
      </c>
      <c r="C228" s="15" t="s">
        <v>39</v>
      </c>
      <c r="D228" s="15" t="s">
        <v>12</v>
      </c>
      <c r="E228" s="37" t="s">
        <v>25</v>
      </c>
      <c r="F228" s="133" t="s">
        <v>122</v>
      </c>
      <c r="G228" s="38" t="s">
        <v>27</v>
      </c>
      <c r="H228" s="6">
        <f t="shared" si="9"/>
        <v>-2000</v>
      </c>
      <c r="I228" s="25">
        <f t="shared" si="8"/>
        <v>4.545454545454546</v>
      </c>
      <c r="K228" t="s">
        <v>123</v>
      </c>
      <c r="L228">
        <v>5</v>
      </c>
      <c r="M228" s="2">
        <v>440</v>
      </c>
    </row>
    <row r="229" spans="2:13" ht="12.75">
      <c r="B229" s="272">
        <v>2000</v>
      </c>
      <c r="C229" s="1" t="s">
        <v>39</v>
      </c>
      <c r="D229" s="15" t="s">
        <v>12</v>
      </c>
      <c r="E229" s="1" t="s">
        <v>25</v>
      </c>
      <c r="F229" s="133" t="s">
        <v>122</v>
      </c>
      <c r="G229" s="30" t="s">
        <v>30</v>
      </c>
      <c r="H229" s="6">
        <f t="shared" si="9"/>
        <v>-4000</v>
      </c>
      <c r="I229" s="25">
        <f t="shared" si="8"/>
        <v>4.545454545454546</v>
      </c>
      <c r="K229" t="s">
        <v>123</v>
      </c>
      <c r="L229">
        <v>5</v>
      </c>
      <c r="M229" s="2">
        <v>440</v>
      </c>
    </row>
    <row r="230" spans="2:13" ht="12.75">
      <c r="B230" s="272">
        <v>2000</v>
      </c>
      <c r="C230" s="1" t="s">
        <v>39</v>
      </c>
      <c r="D230" s="15" t="s">
        <v>12</v>
      </c>
      <c r="E230" s="1" t="s">
        <v>25</v>
      </c>
      <c r="F230" s="133" t="s">
        <v>122</v>
      </c>
      <c r="G230" s="30" t="s">
        <v>92</v>
      </c>
      <c r="H230" s="6">
        <f t="shared" si="9"/>
        <v>-6000</v>
      </c>
      <c r="I230" s="25">
        <f t="shared" si="8"/>
        <v>4.545454545454546</v>
      </c>
      <c r="K230" t="s">
        <v>123</v>
      </c>
      <c r="L230">
        <v>5</v>
      </c>
      <c r="M230" s="2">
        <v>440</v>
      </c>
    </row>
    <row r="231" spans="2:13" ht="12.75">
      <c r="B231" s="272">
        <v>2000</v>
      </c>
      <c r="C231" s="1" t="s">
        <v>39</v>
      </c>
      <c r="D231" s="15" t="s">
        <v>12</v>
      </c>
      <c r="E231" s="1" t="s">
        <v>25</v>
      </c>
      <c r="F231" s="59" t="s">
        <v>122</v>
      </c>
      <c r="G231" s="30" t="s">
        <v>97</v>
      </c>
      <c r="H231" s="6">
        <f t="shared" si="9"/>
        <v>-8000</v>
      </c>
      <c r="I231" s="25">
        <f t="shared" si="8"/>
        <v>4.545454545454546</v>
      </c>
      <c r="K231" t="s">
        <v>123</v>
      </c>
      <c r="L231">
        <v>5</v>
      </c>
      <c r="M231" s="2">
        <v>440</v>
      </c>
    </row>
    <row r="232" spans="2:13" ht="12.75">
      <c r="B232" s="219">
        <v>2000</v>
      </c>
      <c r="C232" s="15" t="s">
        <v>39</v>
      </c>
      <c r="D232" s="15" t="s">
        <v>12</v>
      </c>
      <c r="E232" s="37" t="s">
        <v>25</v>
      </c>
      <c r="F232" s="59" t="s">
        <v>125</v>
      </c>
      <c r="G232" s="38" t="s">
        <v>30</v>
      </c>
      <c r="H232" s="6">
        <f t="shared" si="9"/>
        <v>-10000</v>
      </c>
      <c r="I232" s="25">
        <f t="shared" si="8"/>
        <v>4.545454545454546</v>
      </c>
      <c r="K232" t="s">
        <v>126</v>
      </c>
      <c r="L232">
        <v>5</v>
      </c>
      <c r="M232" s="2">
        <v>440</v>
      </c>
    </row>
    <row r="233" spans="1:13" s="58" customFormat="1" ht="12.75">
      <c r="A233" s="1"/>
      <c r="B233" s="272">
        <v>2000</v>
      </c>
      <c r="C233" s="1" t="s">
        <v>39</v>
      </c>
      <c r="D233" s="15" t="s">
        <v>12</v>
      </c>
      <c r="E233" s="1" t="s">
        <v>25</v>
      </c>
      <c r="F233" s="59" t="s">
        <v>125</v>
      </c>
      <c r="G233" s="30" t="s">
        <v>92</v>
      </c>
      <c r="H233" s="6">
        <f t="shared" si="9"/>
        <v>-12000</v>
      </c>
      <c r="I233" s="25">
        <f t="shared" si="8"/>
        <v>4.545454545454546</v>
      </c>
      <c r="J233"/>
      <c r="K233" t="s">
        <v>126</v>
      </c>
      <c r="L233">
        <v>5</v>
      </c>
      <c r="M233" s="2">
        <v>440</v>
      </c>
    </row>
    <row r="234" spans="2:13" ht="12.75">
      <c r="B234" s="272">
        <v>2000</v>
      </c>
      <c r="C234" s="1" t="s">
        <v>39</v>
      </c>
      <c r="D234" s="15" t="s">
        <v>12</v>
      </c>
      <c r="E234" s="1" t="s">
        <v>25</v>
      </c>
      <c r="F234" s="59" t="s">
        <v>125</v>
      </c>
      <c r="G234" s="30" t="s">
        <v>97</v>
      </c>
      <c r="H234" s="6">
        <f t="shared" si="9"/>
        <v>-14000</v>
      </c>
      <c r="I234" s="25">
        <f t="shared" si="8"/>
        <v>4.545454545454546</v>
      </c>
      <c r="K234" t="s">
        <v>126</v>
      </c>
      <c r="L234">
        <v>5</v>
      </c>
      <c r="M234" s="2">
        <v>440</v>
      </c>
    </row>
    <row r="235" spans="1:13" ht="12.75">
      <c r="A235" s="14"/>
      <c r="B235" s="352">
        <f>SUM(B228:B234)</f>
        <v>14000</v>
      </c>
      <c r="C235" s="14" t="s">
        <v>39</v>
      </c>
      <c r="D235" s="14"/>
      <c r="E235" s="14"/>
      <c r="F235" s="81"/>
      <c r="G235" s="21"/>
      <c r="H235" s="56">
        <v>0</v>
      </c>
      <c r="I235" s="57">
        <f>+B235/M235</f>
        <v>31.818181818181817</v>
      </c>
      <c r="J235" s="58"/>
      <c r="K235" s="58"/>
      <c r="L235" s="58"/>
      <c r="M235" s="2">
        <v>440</v>
      </c>
    </row>
    <row r="236" spans="1:13" s="18" customFormat="1" ht="12.75">
      <c r="A236" s="15"/>
      <c r="B236" s="219"/>
      <c r="C236" s="15"/>
      <c r="D236" s="15"/>
      <c r="E236" s="15"/>
      <c r="F236" s="76"/>
      <c r="G236" s="32"/>
      <c r="H236" s="6">
        <f aca="true" t="shared" si="10" ref="H236:H249">H235-B236</f>
        <v>0</v>
      </c>
      <c r="I236" s="25">
        <f>+B236/M236</f>
        <v>0</v>
      </c>
      <c r="M236" s="2">
        <v>440</v>
      </c>
    </row>
    <row r="237" spans="1:13" s="18" customFormat="1" ht="12.75">
      <c r="A237" s="15"/>
      <c r="B237" s="219"/>
      <c r="C237" s="15"/>
      <c r="D237" s="15"/>
      <c r="E237" s="15"/>
      <c r="F237" s="76"/>
      <c r="G237" s="32"/>
      <c r="H237" s="6">
        <f t="shared" si="10"/>
        <v>0</v>
      </c>
      <c r="I237" s="25">
        <f>+B237/M237</f>
        <v>0</v>
      </c>
      <c r="M237" s="2">
        <v>440</v>
      </c>
    </row>
    <row r="238" spans="1:13" s="18" customFormat="1" ht="12.75">
      <c r="A238" s="1"/>
      <c r="B238" s="219">
        <v>15000</v>
      </c>
      <c r="C238" s="15" t="s">
        <v>1319</v>
      </c>
      <c r="D238" s="15" t="s">
        <v>12</v>
      </c>
      <c r="E238" s="15" t="s">
        <v>62</v>
      </c>
      <c r="F238" s="59" t="s">
        <v>139</v>
      </c>
      <c r="G238" s="32" t="s">
        <v>30</v>
      </c>
      <c r="H238" s="6">
        <f t="shared" si="10"/>
        <v>-15000</v>
      </c>
      <c r="I238" s="25">
        <f>+B238/M238</f>
        <v>34.09090909090909</v>
      </c>
      <c r="J238"/>
      <c r="K238" t="s">
        <v>126</v>
      </c>
      <c r="L238">
        <v>5</v>
      </c>
      <c r="M238" s="2">
        <v>440</v>
      </c>
    </row>
    <row r="239" spans="1:13" s="18" customFormat="1" ht="12.75">
      <c r="A239" s="1"/>
      <c r="B239" s="272">
        <v>5000</v>
      </c>
      <c r="C239" s="1" t="s">
        <v>1233</v>
      </c>
      <c r="D239" s="15" t="s">
        <v>12</v>
      </c>
      <c r="E239" s="1" t="s">
        <v>62</v>
      </c>
      <c r="F239" s="59" t="s">
        <v>140</v>
      </c>
      <c r="G239" s="30" t="s">
        <v>30</v>
      </c>
      <c r="H239" s="6">
        <f t="shared" si="10"/>
        <v>-20000</v>
      </c>
      <c r="I239" s="25">
        <f>+B239/M239</f>
        <v>11.363636363636363</v>
      </c>
      <c r="J239"/>
      <c r="K239" t="s">
        <v>126</v>
      </c>
      <c r="L239">
        <v>5</v>
      </c>
      <c r="M239" s="2">
        <v>440</v>
      </c>
    </row>
    <row r="240" spans="1:13" s="18" customFormat="1" ht="12.75">
      <c r="A240" s="1"/>
      <c r="B240" s="272">
        <v>15000</v>
      </c>
      <c r="C240" s="1" t="s">
        <v>1320</v>
      </c>
      <c r="D240" s="15" t="s">
        <v>12</v>
      </c>
      <c r="E240" s="1" t="s">
        <v>62</v>
      </c>
      <c r="F240" s="59" t="s">
        <v>141</v>
      </c>
      <c r="G240" s="30" t="s">
        <v>92</v>
      </c>
      <c r="H240" s="6">
        <f t="shared" si="10"/>
        <v>-35000</v>
      </c>
      <c r="I240" s="25">
        <v>30</v>
      </c>
      <c r="J240"/>
      <c r="K240" t="s">
        <v>126</v>
      </c>
      <c r="L240">
        <v>5</v>
      </c>
      <c r="M240" s="2">
        <v>440</v>
      </c>
    </row>
    <row r="241" spans="1:13" s="18" customFormat="1" ht="12.75">
      <c r="A241" s="1"/>
      <c r="B241" s="272">
        <v>5000</v>
      </c>
      <c r="C241" s="1" t="s">
        <v>1234</v>
      </c>
      <c r="D241" s="15" t="s">
        <v>12</v>
      </c>
      <c r="E241" s="1" t="s">
        <v>62</v>
      </c>
      <c r="F241" s="59" t="s">
        <v>142</v>
      </c>
      <c r="G241" s="30" t="s">
        <v>92</v>
      </c>
      <c r="H241" s="6">
        <f t="shared" si="10"/>
        <v>-40000</v>
      </c>
      <c r="I241" s="25">
        <v>10</v>
      </c>
      <c r="J241"/>
      <c r="K241" t="s">
        <v>126</v>
      </c>
      <c r="L241">
        <v>5</v>
      </c>
      <c r="M241" s="2">
        <v>440</v>
      </c>
    </row>
    <row r="242" spans="2:13" ht="12.75">
      <c r="B242" s="272">
        <v>15000</v>
      </c>
      <c r="C242" s="1" t="s">
        <v>1321</v>
      </c>
      <c r="D242" s="15" t="s">
        <v>12</v>
      </c>
      <c r="E242" s="1" t="s">
        <v>62</v>
      </c>
      <c r="F242" s="59" t="s">
        <v>143</v>
      </c>
      <c r="G242" s="30" t="s">
        <v>97</v>
      </c>
      <c r="H242" s="6">
        <f t="shared" si="10"/>
        <v>-55000</v>
      </c>
      <c r="I242" s="25">
        <v>30</v>
      </c>
      <c r="K242" t="s">
        <v>126</v>
      </c>
      <c r="L242">
        <v>5</v>
      </c>
      <c r="M242" s="2">
        <v>440</v>
      </c>
    </row>
    <row r="243" spans="2:13" ht="12.75">
      <c r="B243" s="272">
        <v>5000</v>
      </c>
      <c r="C243" s="1" t="s">
        <v>1233</v>
      </c>
      <c r="D243" s="1" t="s">
        <v>12</v>
      </c>
      <c r="E243" s="1" t="s">
        <v>62</v>
      </c>
      <c r="F243" s="59" t="s">
        <v>144</v>
      </c>
      <c r="G243" s="30" t="s">
        <v>97</v>
      </c>
      <c r="H243" s="6">
        <f t="shared" si="10"/>
        <v>-60000</v>
      </c>
      <c r="I243" s="25">
        <v>10</v>
      </c>
      <c r="K243" t="s">
        <v>126</v>
      </c>
      <c r="L243">
        <v>5</v>
      </c>
      <c r="M243" s="2">
        <v>440</v>
      </c>
    </row>
    <row r="244" spans="1:13" s="58" customFormat="1" ht="12.75">
      <c r="A244" s="14"/>
      <c r="B244" s="352">
        <f>SUM(B238:B243)</f>
        <v>60000</v>
      </c>
      <c r="C244" s="14"/>
      <c r="D244" s="14"/>
      <c r="E244" s="14" t="s">
        <v>62</v>
      </c>
      <c r="F244" s="81"/>
      <c r="G244" s="21"/>
      <c r="H244" s="56">
        <v>0</v>
      </c>
      <c r="I244" s="57">
        <v>11</v>
      </c>
      <c r="M244" s="2">
        <v>440</v>
      </c>
    </row>
    <row r="245" spans="2:13" ht="12.75">
      <c r="B245" s="272"/>
      <c r="H245" s="6">
        <f t="shared" si="10"/>
        <v>0</v>
      </c>
      <c r="I245" s="25">
        <v>12</v>
      </c>
      <c r="M245" s="2">
        <v>440</v>
      </c>
    </row>
    <row r="246" spans="2:13" ht="12.75">
      <c r="B246" s="272"/>
      <c r="H246" s="6">
        <f t="shared" si="10"/>
        <v>0</v>
      </c>
      <c r="I246" s="25">
        <v>13</v>
      </c>
      <c r="M246" s="2">
        <v>440</v>
      </c>
    </row>
    <row r="247" spans="1:13" s="58" customFormat="1" ht="12.75">
      <c r="A247" s="1"/>
      <c r="B247" s="219">
        <v>1000</v>
      </c>
      <c r="C247" s="15" t="s">
        <v>64</v>
      </c>
      <c r="D247" s="15" t="s">
        <v>12</v>
      </c>
      <c r="E247" s="15" t="s">
        <v>43</v>
      </c>
      <c r="F247" s="133" t="s">
        <v>122</v>
      </c>
      <c r="G247" s="32" t="s">
        <v>27</v>
      </c>
      <c r="H247" s="6">
        <f t="shared" si="10"/>
        <v>-1000</v>
      </c>
      <c r="I247" s="25">
        <v>14</v>
      </c>
      <c r="J247"/>
      <c r="K247" t="s">
        <v>123</v>
      </c>
      <c r="L247">
        <v>5</v>
      </c>
      <c r="M247" s="2">
        <v>440</v>
      </c>
    </row>
    <row r="248" spans="2:13" ht="12.75">
      <c r="B248" s="272">
        <v>1000</v>
      </c>
      <c r="C248" s="1" t="s">
        <v>64</v>
      </c>
      <c r="D248" s="15" t="s">
        <v>12</v>
      </c>
      <c r="E248" s="1" t="s">
        <v>43</v>
      </c>
      <c r="F248" s="133" t="s">
        <v>122</v>
      </c>
      <c r="G248" s="30" t="s">
        <v>30</v>
      </c>
      <c r="H248" s="6">
        <f t="shared" si="10"/>
        <v>-2000</v>
      </c>
      <c r="I248" s="25">
        <v>2</v>
      </c>
      <c r="K248" t="s">
        <v>123</v>
      </c>
      <c r="L248">
        <v>5</v>
      </c>
      <c r="M248" s="2">
        <v>440</v>
      </c>
    </row>
    <row r="249" spans="2:13" ht="12.75">
      <c r="B249" s="272">
        <v>1000</v>
      </c>
      <c r="C249" s="1" t="s">
        <v>64</v>
      </c>
      <c r="D249" s="15" t="s">
        <v>12</v>
      </c>
      <c r="E249" s="1" t="s">
        <v>43</v>
      </c>
      <c r="F249" s="59" t="s">
        <v>122</v>
      </c>
      <c r="G249" s="30" t="s">
        <v>97</v>
      </c>
      <c r="H249" s="6">
        <f t="shared" si="10"/>
        <v>-3000</v>
      </c>
      <c r="I249" s="25">
        <v>2</v>
      </c>
      <c r="K249" t="s">
        <v>123</v>
      </c>
      <c r="L249">
        <v>5</v>
      </c>
      <c r="M249" s="2">
        <v>440</v>
      </c>
    </row>
    <row r="250" spans="1:13" ht="12.75">
      <c r="A250" s="14"/>
      <c r="B250" s="352">
        <f>SUM(B247:B249)</f>
        <v>3000</v>
      </c>
      <c r="C250" s="14"/>
      <c r="D250" s="14"/>
      <c r="E250" s="14" t="s">
        <v>43</v>
      </c>
      <c r="F250" s="81"/>
      <c r="G250" s="21"/>
      <c r="H250" s="56"/>
      <c r="I250" s="57"/>
      <c r="J250" s="58"/>
      <c r="K250" s="58"/>
      <c r="L250" s="58"/>
      <c r="M250" s="2">
        <v>440</v>
      </c>
    </row>
    <row r="251" spans="2:13" ht="12.75">
      <c r="B251" s="272"/>
      <c r="H251" s="6">
        <f>H250-B251</f>
        <v>0</v>
      </c>
      <c r="I251" s="25">
        <f t="shared" si="8"/>
        <v>0</v>
      </c>
      <c r="M251" s="2">
        <v>440</v>
      </c>
    </row>
    <row r="252" spans="2:13" ht="12.75">
      <c r="B252" s="272"/>
      <c r="H252" s="6">
        <f>H251-B252</f>
        <v>0</v>
      </c>
      <c r="I252" s="25">
        <f t="shared" si="8"/>
        <v>0</v>
      </c>
      <c r="M252" s="2">
        <v>440</v>
      </c>
    </row>
    <row r="253" spans="2:13" ht="12.75">
      <c r="B253" s="272"/>
      <c r="H253" s="6">
        <f>H252-B253</f>
        <v>0</v>
      </c>
      <c r="I253" s="25">
        <f t="shared" si="8"/>
        <v>0</v>
      </c>
      <c r="M253" s="2">
        <v>440</v>
      </c>
    </row>
    <row r="254" spans="1:13" s="58" customFormat="1" ht="12.75">
      <c r="A254" s="1"/>
      <c r="B254" s="272"/>
      <c r="C254" s="1"/>
      <c r="D254" s="1"/>
      <c r="E254" s="1"/>
      <c r="F254" s="59"/>
      <c r="G254" s="30"/>
      <c r="H254" s="6">
        <f>H253-B254</f>
        <v>0</v>
      </c>
      <c r="I254" s="25">
        <f t="shared" si="8"/>
        <v>0</v>
      </c>
      <c r="J254"/>
      <c r="K254"/>
      <c r="L254"/>
      <c r="M254" s="2">
        <v>440</v>
      </c>
    </row>
    <row r="255" spans="1:13" s="18" customFormat="1" ht="12.75">
      <c r="A255" s="14"/>
      <c r="B255" s="352">
        <f>+B262+B269+B276+B282+B293+B297+B303</f>
        <v>72900</v>
      </c>
      <c r="C255" s="53" t="s">
        <v>145</v>
      </c>
      <c r="D255" s="54" t="s">
        <v>103</v>
      </c>
      <c r="E255" s="53" t="s">
        <v>146</v>
      </c>
      <c r="F255" s="135" t="s">
        <v>147</v>
      </c>
      <c r="G255" s="55" t="s">
        <v>148</v>
      </c>
      <c r="H255" s="56">
        <v>0</v>
      </c>
      <c r="I255" s="57"/>
      <c r="J255" s="57"/>
      <c r="K255" s="57"/>
      <c r="L255" s="58"/>
      <c r="M255" s="2">
        <v>440</v>
      </c>
    </row>
    <row r="256" spans="1:13" s="18" customFormat="1" ht="12.75">
      <c r="A256" s="1"/>
      <c r="B256" s="272"/>
      <c r="C256" s="1"/>
      <c r="D256" s="1"/>
      <c r="E256" s="1"/>
      <c r="F256" s="59"/>
      <c r="G256" s="30"/>
      <c r="H256" s="6">
        <f aca="true" t="shared" si="11" ref="H256:H261">H255-B256</f>
        <v>0</v>
      </c>
      <c r="I256" s="25">
        <f t="shared" si="8"/>
        <v>0</v>
      </c>
      <c r="J256" s="6"/>
      <c r="K256"/>
      <c r="L256"/>
      <c r="M256" s="2">
        <v>440</v>
      </c>
    </row>
    <row r="257" spans="2:13" ht="12.75">
      <c r="B257" s="272">
        <v>2500</v>
      </c>
      <c r="C257" s="35" t="s">
        <v>0</v>
      </c>
      <c r="D257" s="15" t="s">
        <v>12</v>
      </c>
      <c r="E257" s="1" t="s">
        <v>149</v>
      </c>
      <c r="F257" s="59" t="s">
        <v>150</v>
      </c>
      <c r="G257" s="33" t="s">
        <v>20</v>
      </c>
      <c r="H257" s="6">
        <f t="shared" si="11"/>
        <v>-2500</v>
      </c>
      <c r="I257" s="25">
        <v>5</v>
      </c>
      <c r="K257" t="s">
        <v>21</v>
      </c>
      <c r="L257">
        <v>6</v>
      </c>
      <c r="M257" s="2">
        <v>440</v>
      </c>
    </row>
    <row r="258" spans="2:13" ht="12.75">
      <c r="B258" s="272">
        <v>2500</v>
      </c>
      <c r="C258" s="35" t="s">
        <v>0</v>
      </c>
      <c r="D258" s="1" t="s">
        <v>12</v>
      </c>
      <c r="E258" s="1" t="s">
        <v>149</v>
      </c>
      <c r="F258" s="59" t="s">
        <v>151</v>
      </c>
      <c r="G258" s="30" t="s">
        <v>23</v>
      </c>
      <c r="H258" s="6">
        <f t="shared" si="11"/>
        <v>-5000</v>
      </c>
      <c r="I258" s="25">
        <v>5</v>
      </c>
      <c r="K258" t="s">
        <v>21</v>
      </c>
      <c r="L258">
        <v>6</v>
      </c>
      <c r="M258" s="2">
        <v>440</v>
      </c>
    </row>
    <row r="259" spans="2:13" ht="12.75">
      <c r="B259" s="272">
        <v>2500</v>
      </c>
      <c r="C259" s="35" t="s">
        <v>0</v>
      </c>
      <c r="D259" s="1" t="s">
        <v>12</v>
      </c>
      <c r="E259" s="1" t="s">
        <v>149</v>
      </c>
      <c r="F259" s="59" t="s">
        <v>152</v>
      </c>
      <c r="G259" s="30" t="s">
        <v>86</v>
      </c>
      <c r="H259" s="6">
        <f t="shared" si="11"/>
        <v>-7500</v>
      </c>
      <c r="I259" s="25">
        <v>5</v>
      </c>
      <c r="K259" t="s">
        <v>21</v>
      </c>
      <c r="L259">
        <v>6</v>
      </c>
      <c r="M259" s="2">
        <v>440</v>
      </c>
    </row>
    <row r="260" spans="1:13" s="18" customFormat="1" ht="12.75">
      <c r="A260" s="15"/>
      <c r="B260" s="219">
        <v>4000</v>
      </c>
      <c r="C260" s="15" t="s">
        <v>21</v>
      </c>
      <c r="D260" s="15" t="s">
        <v>74</v>
      </c>
      <c r="E260" s="15" t="s">
        <v>52</v>
      </c>
      <c r="F260" s="76" t="s">
        <v>153</v>
      </c>
      <c r="G260" s="32" t="s">
        <v>97</v>
      </c>
      <c r="H260" s="31">
        <f t="shared" si="11"/>
        <v>-11500</v>
      </c>
      <c r="I260" s="42">
        <v>8</v>
      </c>
      <c r="K260" s="18" t="s">
        <v>149</v>
      </c>
      <c r="L260" s="18">
        <v>6</v>
      </c>
      <c r="M260" s="2">
        <v>440</v>
      </c>
    </row>
    <row r="261" spans="1:13" s="18" customFormat="1" ht="12.75">
      <c r="A261" s="15"/>
      <c r="B261" s="219">
        <v>3000</v>
      </c>
      <c r="C261" s="15" t="s">
        <v>21</v>
      </c>
      <c r="D261" s="15" t="s">
        <v>74</v>
      </c>
      <c r="E261" s="15" t="s">
        <v>52</v>
      </c>
      <c r="F261" s="76" t="s">
        <v>153</v>
      </c>
      <c r="G261" s="32" t="s">
        <v>77</v>
      </c>
      <c r="H261" s="31">
        <f t="shared" si="11"/>
        <v>-14500</v>
      </c>
      <c r="I261" s="42">
        <f>+B261/M261</f>
        <v>6.818181818181818</v>
      </c>
      <c r="K261" s="18" t="s">
        <v>149</v>
      </c>
      <c r="L261" s="18">
        <v>6</v>
      </c>
      <c r="M261" s="2">
        <v>440</v>
      </c>
    </row>
    <row r="262" spans="1:13" ht="12.75">
      <c r="A262" s="14"/>
      <c r="B262" s="352">
        <f>SUM(B257:B261)</f>
        <v>14500</v>
      </c>
      <c r="C262" s="14"/>
      <c r="D262" s="14"/>
      <c r="E262" s="14"/>
      <c r="F262" s="81"/>
      <c r="G262" s="21"/>
      <c r="H262" s="56">
        <v>0</v>
      </c>
      <c r="I262" s="57"/>
      <c r="J262" s="58"/>
      <c r="K262" s="58"/>
      <c r="L262" s="58"/>
      <c r="M262" s="2">
        <v>440</v>
      </c>
    </row>
    <row r="263" spans="1:13" ht="12.75">
      <c r="A263" s="15"/>
      <c r="B263" s="219"/>
      <c r="C263" s="15"/>
      <c r="D263" s="15"/>
      <c r="E263" s="15"/>
      <c r="F263" s="76"/>
      <c r="G263" s="32"/>
      <c r="H263" s="31">
        <f aca="true" t="shared" si="12" ref="H263:H268">H262-B263</f>
        <v>0</v>
      </c>
      <c r="I263" s="42"/>
      <c r="J263" s="18"/>
      <c r="K263" s="18"/>
      <c r="L263" s="18"/>
      <c r="M263" s="2">
        <v>440</v>
      </c>
    </row>
    <row r="264" spans="1:13" ht="12.75">
      <c r="A264" s="15"/>
      <c r="B264" s="219"/>
      <c r="C264" s="15"/>
      <c r="D264" s="15"/>
      <c r="E264" s="15"/>
      <c r="F264" s="76"/>
      <c r="G264" s="32"/>
      <c r="H264" s="31">
        <f t="shared" si="12"/>
        <v>0</v>
      </c>
      <c r="I264" s="42"/>
      <c r="J264" s="18"/>
      <c r="K264" s="18"/>
      <c r="L264" s="18"/>
      <c r="M264" s="2">
        <v>440</v>
      </c>
    </row>
    <row r="265" spans="1:13" s="18" customFormat="1" ht="12.75">
      <c r="A265" s="15"/>
      <c r="B265" s="219">
        <v>2500</v>
      </c>
      <c r="C265" s="35" t="s">
        <v>154</v>
      </c>
      <c r="D265" s="15" t="s">
        <v>74</v>
      </c>
      <c r="E265" s="35" t="s">
        <v>25</v>
      </c>
      <c r="F265" s="59" t="s">
        <v>155</v>
      </c>
      <c r="G265" s="33" t="s">
        <v>92</v>
      </c>
      <c r="H265" s="31">
        <f t="shared" si="12"/>
        <v>-2500</v>
      </c>
      <c r="I265" s="42">
        <f>+B265/M265</f>
        <v>5.681818181818182</v>
      </c>
      <c r="K265" s="18" t="s">
        <v>149</v>
      </c>
      <c r="L265">
        <v>6</v>
      </c>
      <c r="M265" s="2">
        <v>440</v>
      </c>
    </row>
    <row r="266" spans="2:13" ht="12.75">
      <c r="B266" s="272">
        <v>2000</v>
      </c>
      <c r="C266" s="15" t="s">
        <v>156</v>
      </c>
      <c r="D266" s="15" t="s">
        <v>74</v>
      </c>
      <c r="E266" s="1" t="s">
        <v>25</v>
      </c>
      <c r="F266" s="59" t="s">
        <v>153</v>
      </c>
      <c r="G266" s="30" t="s">
        <v>97</v>
      </c>
      <c r="H266" s="31">
        <f t="shared" si="12"/>
        <v>-4500</v>
      </c>
      <c r="I266" s="25">
        <f t="shared" si="8"/>
        <v>4.545454545454546</v>
      </c>
      <c r="K266" t="s">
        <v>149</v>
      </c>
      <c r="L266">
        <v>6</v>
      </c>
      <c r="M266" s="2">
        <v>440</v>
      </c>
    </row>
    <row r="267" spans="1:13" s="58" customFormat="1" ht="12.75">
      <c r="A267" s="1"/>
      <c r="B267" s="272">
        <v>12000</v>
      </c>
      <c r="C267" s="1" t="s">
        <v>157</v>
      </c>
      <c r="D267" s="15" t="s">
        <v>74</v>
      </c>
      <c r="E267" s="1" t="s">
        <v>25</v>
      </c>
      <c r="F267" s="59" t="s">
        <v>153</v>
      </c>
      <c r="G267" s="30" t="s">
        <v>77</v>
      </c>
      <c r="H267" s="31">
        <f t="shared" si="12"/>
        <v>-16500</v>
      </c>
      <c r="I267" s="25">
        <f t="shared" si="8"/>
        <v>27.272727272727273</v>
      </c>
      <c r="J267"/>
      <c r="K267" t="s">
        <v>149</v>
      </c>
      <c r="L267">
        <v>6</v>
      </c>
      <c r="M267" s="2">
        <v>440</v>
      </c>
    </row>
    <row r="268" spans="2:13" ht="12.75">
      <c r="B268" s="272">
        <v>2500</v>
      </c>
      <c r="C268" s="15" t="s">
        <v>158</v>
      </c>
      <c r="D268" s="15" t="s">
        <v>74</v>
      </c>
      <c r="E268" s="1" t="s">
        <v>25</v>
      </c>
      <c r="F268" s="59" t="s">
        <v>153</v>
      </c>
      <c r="G268" s="30" t="s">
        <v>159</v>
      </c>
      <c r="H268" s="31">
        <f t="shared" si="12"/>
        <v>-19000</v>
      </c>
      <c r="I268" s="25">
        <f t="shared" si="8"/>
        <v>5.681818181818182</v>
      </c>
      <c r="K268" t="s">
        <v>149</v>
      </c>
      <c r="L268">
        <v>6</v>
      </c>
      <c r="M268" s="2">
        <v>440</v>
      </c>
    </row>
    <row r="269" spans="1:13" ht="12.75">
      <c r="A269" s="14"/>
      <c r="B269" s="352">
        <f>SUM(B265:B268)</f>
        <v>19000</v>
      </c>
      <c r="C269" s="14" t="s">
        <v>33</v>
      </c>
      <c r="D269" s="14"/>
      <c r="E269" s="14"/>
      <c r="F269" s="81"/>
      <c r="G269" s="21"/>
      <c r="H269" s="56">
        <v>0</v>
      </c>
      <c r="I269" s="57">
        <f t="shared" si="8"/>
        <v>43.18181818181818</v>
      </c>
      <c r="J269" s="58"/>
      <c r="K269" s="58"/>
      <c r="L269" s="58"/>
      <c r="M269" s="2">
        <v>440</v>
      </c>
    </row>
    <row r="270" spans="2:13" ht="12.75">
      <c r="B270" s="272"/>
      <c r="H270" s="6">
        <f>H269-B270</f>
        <v>0</v>
      </c>
      <c r="I270" s="25">
        <f t="shared" si="8"/>
        <v>0</v>
      </c>
      <c r="M270" s="2">
        <v>440</v>
      </c>
    </row>
    <row r="271" spans="2:13" ht="12.75">
      <c r="B271" s="272"/>
      <c r="H271" s="6">
        <f>H270-B271</f>
        <v>0</v>
      </c>
      <c r="I271" s="25">
        <f t="shared" si="8"/>
        <v>0</v>
      </c>
      <c r="M271" s="2">
        <v>440</v>
      </c>
    </row>
    <row r="272" spans="2:13" ht="12.75">
      <c r="B272" s="219">
        <v>1800</v>
      </c>
      <c r="C272" s="15" t="s">
        <v>34</v>
      </c>
      <c r="D272" s="15" t="s">
        <v>74</v>
      </c>
      <c r="E272" s="15" t="s">
        <v>35</v>
      </c>
      <c r="F272" s="59" t="s">
        <v>153</v>
      </c>
      <c r="G272" s="33" t="s">
        <v>92</v>
      </c>
      <c r="H272" s="6">
        <v>-11800</v>
      </c>
      <c r="I272" s="25">
        <v>3.6</v>
      </c>
      <c r="K272" t="s">
        <v>149</v>
      </c>
      <c r="L272">
        <v>6</v>
      </c>
      <c r="M272" s="2">
        <v>440</v>
      </c>
    </row>
    <row r="273" spans="1:13" s="58" customFormat="1" ht="12.75">
      <c r="A273" s="1"/>
      <c r="B273" s="353">
        <v>1700</v>
      </c>
      <c r="C273" s="40" t="s">
        <v>34</v>
      </c>
      <c r="D273" s="15" t="s">
        <v>74</v>
      </c>
      <c r="E273" s="40" t="s">
        <v>35</v>
      </c>
      <c r="F273" s="59" t="s">
        <v>153</v>
      </c>
      <c r="G273" s="30" t="s">
        <v>97</v>
      </c>
      <c r="H273" s="6">
        <v>-23000</v>
      </c>
      <c r="I273" s="25">
        <v>3.4</v>
      </c>
      <c r="J273" s="39"/>
      <c r="K273" t="s">
        <v>149</v>
      </c>
      <c r="L273">
        <v>6</v>
      </c>
      <c r="M273" s="2">
        <v>440</v>
      </c>
    </row>
    <row r="274" spans="2:13" ht="12.75">
      <c r="B274" s="272">
        <v>1400</v>
      </c>
      <c r="C274" s="1" t="s">
        <v>34</v>
      </c>
      <c r="D274" s="15" t="s">
        <v>74</v>
      </c>
      <c r="E274" s="1" t="s">
        <v>35</v>
      </c>
      <c r="F274" s="59" t="s">
        <v>153</v>
      </c>
      <c r="G274" s="30" t="s">
        <v>77</v>
      </c>
      <c r="H274" s="6">
        <v>-49400</v>
      </c>
      <c r="I274" s="25">
        <v>2.8</v>
      </c>
      <c r="K274" t="s">
        <v>149</v>
      </c>
      <c r="L274">
        <v>6</v>
      </c>
      <c r="M274" s="2">
        <v>440</v>
      </c>
    </row>
    <row r="275" spans="2:13" ht="12.75">
      <c r="B275" s="272">
        <v>1600</v>
      </c>
      <c r="C275" s="1" t="s">
        <v>34</v>
      </c>
      <c r="D275" s="15" t="s">
        <v>74</v>
      </c>
      <c r="E275" s="1" t="s">
        <v>35</v>
      </c>
      <c r="F275" s="59" t="s">
        <v>153</v>
      </c>
      <c r="G275" s="30" t="s">
        <v>159</v>
      </c>
      <c r="H275" s="6">
        <v>-69400</v>
      </c>
      <c r="I275" s="25">
        <v>3.2</v>
      </c>
      <c r="K275" t="s">
        <v>149</v>
      </c>
      <c r="L275">
        <v>6</v>
      </c>
      <c r="M275" s="2">
        <v>440</v>
      </c>
    </row>
    <row r="276" spans="1:13" ht="12.75">
      <c r="A276" s="14"/>
      <c r="B276" s="352">
        <f>SUM(B272:B275)</f>
        <v>6500</v>
      </c>
      <c r="C276" s="14"/>
      <c r="D276" s="14"/>
      <c r="E276" s="14" t="s">
        <v>35</v>
      </c>
      <c r="F276" s="81"/>
      <c r="G276" s="21"/>
      <c r="H276" s="56">
        <v>0</v>
      </c>
      <c r="I276" s="57">
        <f t="shared" si="8"/>
        <v>14.772727272727273</v>
      </c>
      <c r="J276" s="58"/>
      <c r="K276" s="58"/>
      <c r="L276" s="58"/>
      <c r="M276" s="2">
        <v>440</v>
      </c>
    </row>
    <row r="277" spans="2:13" ht="12.75">
      <c r="B277" s="272"/>
      <c r="H277" s="6">
        <f>H276-B277</f>
        <v>0</v>
      </c>
      <c r="I277" s="25">
        <f t="shared" si="8"/>
        <v>0</v>
      </c>
      <c r="M277" s="2">
        <v>440</v>
      </c>
    </row>
    <row r="278" spans="2:13" ht="12.75">
      <c r="B278" s="272"/>
      <c r="H278" s="6">
        <f>H277-B278</f>
        <v>0</v>
      </c>
      <c r="I278" s="25">
        <f t="shared" si="8"/>
        <v>0</v>
      </c>
      <c r="M278" s="2">
        <v>440</v>
      </c>
    </row>
    <row r="279" spans="1:13" ht="12.75">
      <c r="A279" s="15"/>
      <c r="B279" s="219">
        <v>5000</v>
      </c>
      <c r="C279" s="15" t="s">
        <v>37</v>
      </c>
      <c r="D279" s="15" t="s">
        <v>74</v>
      </c>
      <c r="E279" s="37" t="s">
        <v>25</v>
      </c>
      <c r="F279" s="59" t="s">
        <v>160</v>
      </c>
      <c r="G279" s="33" t="s">
        <v>92</v>
      </c>
      <c r="H279" s="31">
        <f>H278-B279</f>
        <v>-5000</v>
      </c>
      <c r="I279" s="42">
        <f t="shared" si="8"/>
        <v>11.363636363636363</v>
      </c>
      <c r="J279" s="18"/>
      <c r="K279" s="18" t="s">
        <v>149</v>
      </c>
      <c r="L279">
        <v>6</v>
      </c>
      <c r="M279" s="2">
        <v>440</v>
      </c>
    </row>
    <row r="280" spans="1:13" ht="12.75">
      <c r="A280" s="15"/>
      <c r="B280" s="219">
        <v>5000</v>
      </c>
      <c r="C280" s="15" t="s">
        <v>37</v>
      </c>
      <c r="D280" s="15" t="s">
        <v>74</v>
      </c>
      <c r="E280" s="15" t="s">
        <v>25</v>
      </c>
      <c r="F280" s="76" t="s">
        <v>160</v>
      </c>
      <c r="G280" s="32" t="s">
        <v>97</v>
      </c>
      <c r="H280" s="31">
        <f>H279-B280</f>
        <v>-10000</v>
      </c>
      <c r="I280" s="42">
        <f t="shared" si="8"/>
        <v>11.363636363636363</v>
      </c>
      <c r="J280" s="18"/>
      <c r="K280" s="18" t="s">
        <v>149</v>
      </c>
      <c r="L280">
        <v>6</v>
      </c>
      <c r="M280" s="2">
        <v>440</v>
      </c>
    </row>
    <row r="281" spans="2:13" ht="12.75">
      <c r="B281" s="272">
        <v>5000</v>
      </c>
      <c r="C281" s="1" t="s">
        <v>37</v>
      </c>
      <c r="D281" s="15" t="s">
        <v>74</v>
      </c>
      <c r="E281" s="1" t="s">
        <v>25</v>
      </c>
      <c r="F281" s="59" t="s">
        <v>160</v>
      </c>
      <c r="G281" s="30" t="s">
        <v>77</v>
      </c>
      <c r="H281" s="31">
        <f>H280-B281</f>
        <v>-15000</v>
      </c>
      <c r="I281" s="25">
        <f t="shared" si="8"/>
        <v>11.363636363636363</v>
      </c>
      <c r="K281" t="s">
        <v>149</v>
      </c>
      <c r="L281">
        <v>6</v>
      </c>
      <c r="M281" s="2">
        <v>440</v>
      </c>
    </row>
    <row r="282" spans="1:13" ht="12.75">
      <c r="A282" s="14"/>
      <c r="B282" s="352">
        <f>SUM(B279:B281)</f>
        <v>15000</v>
      </c>
      <c r="C282" s="14" t="s">
        <v>37</v>
      </c>
      <c r="D282" s="14"/>
      <c r="E282" s="14"/>
      <c r="F282" s="81"/>
      <c r="G282" s="21"/>
      <c r="H282" s="56">
        <v>0</v>
      </c>
      <c r="I282" s="57">
        <f t="shared" si="8"/>
        <v>34.09090909090909</v>
      </c>
      <c r="J282" s="58"/>
      <c r="K282" s="58"/>
      <c r="L282" s="58"/>
      <c r="M282" s="2">
        <v>440</v>
      </c>
    </row>
    <row r="283" spans="2:13" ht="12.75">
      <c r="B283" s="272"/>
      <c r="H283" s="6">
        <f>H282-B283</f>
        <v>0</v>
      </c>
      <c r="I283" s="25">
        <f t="shared" si="8"/>
        <v>0</v>
      </c>
      <c r="M283" s="2">
        <v>440</v>
      </c>
    </row>
    <row r="284" spans="1:13" s="58" customFormat="1" ht="12.75">
      <c r="A284" s="1"/>
      <c r="B284" s="272"/>
      <c r="C284" s="1"/>
      <c r="D284" s="1"/>
      <c r="E284" s="1"/>
      <c r="F284" s="59"/>
      <c r="G284" s="30"/>
      <c r="H284" s="6">
        <f>H283-B284</f>
        <v>0</v>
      </c>
      <c r="I284" s="25">
        <f>+B284/M284</f>
        <v>0</v>
      </c>
      <c r="J284"/>
      <c r="K284"/>
      <c r="L284"/>
      <c r="M284" s="2">
        <v>440</v>
      </c>
    </row>
    <row r="285" spans="1:13" ht="12.75">
      <c r="A285" s="15"/>
      <c r="B285" s="219">
        <v>2000</v>
      </c>
      <c r="C285" s="15" t="s">
        <v>39</v>
      </c>
      <c r="D285" s="15" t="s">
        <v>74</v>
      </c>
      <c r="E285" s="15" t="s">
        <v>25</v>
      </c>
      <c r="F285" s="59" t="s">
        <v>153</v>
      </c>
      <c r="G285" s="32" t="s">
        <v>92</v>
      </c>
      <c r="H285" s="6">
        <v>-13800</v>
      </c>
      <c r="I285" s="42">
        <v>4</v>
      </c>
      <c r="J285" s="18"/>
      <c r="K285" t="s">
        <v>149</v>
      </c>
      <c r="L285">
        <v>6</v>
      </c>
      <c r="M285" s="2">
        <v>440</v>
      </c>
    </row>
    <row r="286" spans="2:13" ht="12.75">
      <c r="B286" s="272">
        <v>500</v>
      </c>
      <c r="C286" s="15" t="s">
        <v>39</v>
      </c>
      <c r="D286" s="15" t="s">
        <v>74</v>
      </c>
      <c r="E286" s="1" t="s">
        <v>25</v>
      </c>
      <c r="F286" s="59" t="s">
        <v>153</v>
      </c>
      <c r="G286" s="30" t="s">
        <v>92</v>
      </c>
      <c r="H286" s="6">
        <v>-14300</v>
      </c>
      <c r="I286" s="25">
        <v>1</v>
      </c>
      <c r="K286" t="s">
        <v>149</v>
      </c>
      <c r="L286">
        <v>6</v>
      </c>
      <c r="M286" s="2">
        <v>440</v>
      </c>
    </row>
    <row r="287" spans="1:13" s="18" customFormat="1" ht="12.75">
      <c r="A287" s="1"/>
      <c r="B287" s="272">
        <v>2000</v>
      </c>
      <c r="C287" s="1" t="s">
        <v>39</v>
      </c>
      <c r="D287" s="15" t="s">
        <v>74</v>
      </c>
      <c r="E287" s="1" t="s">
        <v>25</v>
      </c>
      <c r="F287" s="59" t="s">
        <v>153</v>
      </c>
      <c r="G287" s="30" t="s">
        <v>97</v>
      </c>
      <c r="H287" s="6">
        <v>-25000</v>
      </c>
      <c r="I287" s="25">
        <v>4</v>
      </c>
      <c r="J287"/>
      <c r="K287" t="s">
        <v>149</v>
      </c>
      <c r="L287">
        <v>6</v>
      </c>
      <c r="M287" s="2">
        <v>440</v>
      </c>
    </row>
    <row r="288" spans="1:13" s="58" customFormat="1" ht="12.75">
      <c r="A288" s="1"/>
      <c r="B288" s="272">
        <v>500</v>
      </c>
      <c r="C288" s="1" t="s">
        <v>39</v>
      </c>
      <c r="D288" s="15" t="s">
        <v>74</v>
      </c>
      <c r="E288" s="1" t="s">
        <v>25</v>
      </c>
      <c r="F288" s="59" t="s">
        <v>153</v>
      </c>
      <c r="G288" s="30" t="s">
        <v>97</v>
      </c>
      <c r="H288" s="6">
        <v>-31000</v>
      </c>
      <c r="I288" s="25">
        <v>1</v>
      </c>
      <c r="J288"/>
      <c r="K288" t="s">
        <v>149</v>
      </c>
      <c r="L288">
        <v>6</v>
      </c>
      <c r="M288" s="2">
        <v>440</v>
      </c>
    </row>
    <row r="289" spans="1:13" s="18" customFormat="1" ht="12.75">
      <c r="A289" s="1"/>
      <c r="B289" s="272">
        <v>2000</v>
      </c>
      <c r="C289" s="1" t="s">
        <v>39</v>
      </c>
      <c r="D289" s="15" t="s">
        <v>74</v>
      </c>
      <c r="E289" s="1" t="s">
        <v>25</v>
      </c>
      <c r="F289" s="59" t="s">
        <v>153</v>
      </c>
      <c r="G289" s="30" t="s">
        <v>77</v>
      </c>
      <c r="H289" s="6">
        <v>-51400</v>
      </c>
      <c r="I289" s="25">
        <v>4</v>
      </c>
      <c r="J289"/>
      <c r="K289" t="s">
        <v>149</v>
      </c>
      <c r="L289">
        <v>6</v>
      </c>
      <c r="M289" s="2">
        <v>440</v>
      </c>
    </row>
    <row r="290" spans="2:13" ht="12.75">
      <c r="B290" s="272">
        <v>500</v>
      </c>
      <c r="C290" s="1" t="s">
        <v>39</v>
      </c>
      <c r="D290" s="15" t="s">
        <v>74</v>
      </c>
      <c r="E290" s="1" t="s">
        <v>25</v>
      </c>
      <c r="F290" s="59" t="s">
        <v>153</v>
      </c>
      <c r="G290" s="30" t="s">
        <v>77</v>
      </c>
      <c r="H290" s="6">
        <v>-60300</v>
      </c>
      <c r="I290" s="25">
        <v>1</v>
      </c>
      <c r="K290" t="s">
        <v>149</v>
      </c>
      <c r="L290">
        <v>6</v>
      </c>
      <c r="M290" s="2">
        <v>440</v>
      </c>
    </row>
    <row r="291" spans="2:13" ht="12.75">
      <c r="B291" s="272">
        <v>2000</v>
      </c>
      <c r="C291" s="1" t="s">
        <v>39</v>
      </c>
      <c r="D291" s="15" t="s">
        <v>74</v>
      </c>
      <c r="E291" s="1" t="s">
        <v>25</v>
      </c>
      <c r="F291" s="59" t="s">
        <v>153</v>
      </c>
      <c r="G291" s="30" t="s">
        <v>159</v>
      </c>
      <c r="H291" s="6">
        <v>-71400</v>
      </c>
      <c r="I291" s="25">
        <v>4</v>
      </c>
      <c r="K291" t="s">
        <v>149</v>
      </c>
      <c r="L291">
        <v>6</v>
      </c>
      <c r="M291" s="2">
        <v>440</v>
      </c>
    </row>
    <row r="292" spans="2:13" ht="12.75">
      <c r="B292" s="272">
        <v>500</v>
      </c>
      <c r="C292" s="1" t="s">
        <v>39</v>
      </c>
      <c r="D292" s="15" t="s">
        <v>74</v>
      </c>
      <c r="E292" s="1" t="s">
        <v>25</v>
      </c>
      <c r="F292" s="59" t="s">
        <v>153</v>
      </c>
      <c r="G292" s="30" t="s">
        <v>159</v>
      </c>
      <c r="H292" s="6">
        <v>-72900</v>
      </c>
      <c r="I292" s="25">
        <v>1</v>
      </c>
      <c r="K292" t="s">
        <v>149</v>
      </c>
      <c r="L292">
        <v>6</v>
      </c>
      <c r="M292" s="2">
        <v>440</v>
      </c>
    </row>
    <row r="293" spans="1:13" s="58" customFormat="1" ht="12.75">
      <c r="A293" s="14"/>
      <c r="B293" s="352">
        <f>SUM(B285:B292)</f>
        <v>10000</v>
      </c>
      <c r="C293" s="14" t="s">
        <v>39</v>
      </c>
      <c r="D293" s="14"/>
      <c r="E293" s="14"/>
      <c r="F293" s="81"/>
      <c r="G293" s="21"/>
      <c r="H293" s="56">
        <v>0</v>
      </c>
      <c r="I293" s="57">
        <f>+B293/M293</f>
        <v>22.727272727272727</v>
      </c>
      <c r="M293" s="2">
        <v>440</v>
      </c>
    </row>
    <row r="294" spans="2:13" ht="12.75">
      <c r="B294" s="272"/>
      <c r="H294" s="6">
        <f>H293-B294</f>
        <v>0</v>
      </c>
      <c r="I294" s="25">
        <f>+B294/M294</f>
        <v>0</v>
      </c>
      <c r="M294" s="2">
        <v>440</v>
      </c>
    </row>
    <row r="295" spans="2:13" ht="12.75">
      <c r="B295" s="272"/>
      <c r="H295" s="6">
        <f aca="true" t="shared" si="13" ref="H295:H378">H294-B295</f>
        <v>0</v>
      </c>
      <c r="I295" s="25">
        <f>+B295/M295</f>
        <v>0</v>
      </c>
      <c r="M295" s="2">
        <v>440</v>
      </c>
    </row>
    <row r="296" spans="2:13" ht="12.75">
      <c r="B296" s="272">
        <v>3000</v>
      </c>
      <c r="C296" s="1" t="s">
        <v>161</v>
      </c>
      <c r="D296" s="15" t="s">
        <v>74</v>
      </c>
      <c r="E296" s="1" t="s">
        <v>62</v>
      </c>
      <c r="F296" s="59" t="s">
        <v>153</v>
      </c>
      <c r="G296" s="30" t="s">
        <v>77</v>
      </c>
      <c r="H296" s="6">
        <f t="shared" si="13"/>
        <v>-3000</v>
      </c>
      <c r="I296" s="25">
        <f>+B296/M296</f>
        <v>6.818181818181818</v>
      </c>
      <c r="K296" t="s">
        <v>149</v>
      </c>
      <c r="L296">
        <v>6</v>
      </c>
      <c r="M296" s="2">
        <v>440</v>
      </c>
    </row>
    <row r="297" spans="1:13" ht="12.75">
      <c r="A297" s="14"/>
      <c r="B297" s="352">
        <f>SUM(B296)</f>
        <v>3000</v>
      </c>
      <c r="C297" s="14" t="s">
        <v>161</v>
      </c>
      <c r="D297" s="14"/>
      <c r="E297" s="14"/>
      <c r="F297" s="81"/>
      <c r="G297" s="21"/>
      <c r="H297" s="56">
        <f t="shared" si="13"/>
        <v>-6000</v>
      </c>
      <c r="I297" s="57">
        <f aca="true" t="shared" si="14" ref="I297:I310">+B297/M297</f>
        <v>6.818181818181818</v>
      </c>
      <c r="J297" s="58"/>
      <c r="K297" s="58"/>
      <c r="L297" s="58"/>
      <c r="M297" s="2">
        <v>440</v>
      </c>
    </row>
    <row r="298" spans="1:13" s="58" customFormat="1" ht="12.75">
      <c r="A298" s="15"/>
      <c r="B298" s="219"/>
      <c r="C298" s="15"/>
      <c r="D298" s="15"/>
      <c r="E298" s="15"/>
      <c r="F298" s="76"/>
      <c r="G298" s="32"/>
      <c r="H298" s="6">
        <v>0</v>
      </c>
      <c r="I298" s="25">
        <f t="shared" si="14"/>
        <v>0</v>
      </c>
      <c r="J298" s="18"/>
      <c r="K298" s="18"/>
      <c r="L298" s="18"/>
      <c r="M298" s="2">
        <v>440</v>
      </c>
    </row>
    <row r="299" spans="1:13" s="58" customFormat="1" ht="12.75">
      <c r="A299" s="15"/>
      <c r="B299" s="219"/>
      <c r="C299" s="15"/>
      <c r="D299" s="15"/>
      <c r="E299" s="15"/>
      <c r="F299" s="76"/>
      <c r="G299" s="32"/>
      <c r="H299" s="6">
        <f t="shared" si="13"/>
        <v>0</v>
      </c>
      <c r="I299" s="25">
        <f t="shared" si="14"/>
        <v>0</v>
      </c>
      <c r="J299" s="18"/>
      <c r="K299" s="18"/>
      <c r="L299" s="18"/>
      <c r="M299" s="2">
        <v>440</v>
      </c>
    </row>
    <row r="300" spans="1:13" s="58" customFormat="1" ht="12.75">
      <c r="A300" s="1"/>
      <c r="B300" s="272">
        <v>1500</v>
      </c>
      <c r="C300" s="1" t="s">
        <v>162</v>
      </c>
      <c r="D300" s="15" t="s">
        <v>74</v>
      </c>
      <c r="E300" s="1" t="s">
        <v>43</v>
      </c>
      <c r="F300" s="59" t="s">
        <v>153</v>
      </c>
      <c r="G300" s="30" t="s">
        <v>97</v>
      </c>
      <c r="H300" s="6">
        <f t="shared" si="13"/>
        <v>-1500</v>
      </c>
      <c r="I300" s="25">
        <f t="shared" si="14"/>
        <v>3.409090909090909</v>
      </c>
      <c r="J300"/>
      <c r="K300" t="s">
        <v>149</v>
      </c>
      <c r="L300">
        <v>6</v>
      </c>
      <c r="M300" s="2">
        <v>440</v>
      </c>
    </row>
    <row r="301" spans="1:13" s="58" customFormat="1" ht="12.75">
      <c r="A301" s="1"/>
      <c r="B301" s="272">
        <v>2400</v>
      </c>
      <c r="C301" s="1" t="s">
        <v>162</v>
      </c>
      <c r="D301" s="15" t="s">
        <v>74</v>
      </c>
      <c r="E301" s="1" t="s">
        <v>43</v>
      </c>
      <c r="F301" s="59" t="s">
        <v>153</v>
      </c>
      <c r="G301" s="30" t="s">
        <v>77</v>
      </c>
      <c r="H301" s="6">
        <f t="shared" si="13"/>
        <v>-3900</v>
      </c>
      <c r="I301" s="25">
        <f t="shared" si="14"/>
        <v>5.454545454545454</v>
      </c>
      <c r="J301"/>
      <c r="K301" t="s">
        <v>149</v>
      </c>
      <c r="L301">
        <v>6</v>
      </c>
      <c r="M301" s="2">
        <v>440</v>
      </c>
    </row>
    <row r="302" spans="1:13" s="58" customFormat="1" ht="12.75">
      <c r="A302" s="1"/>
      <c r="B302" s="272">
        <v>1000</v>
      </c>
      <c r="C302" s="1" t="s">
        <v>162</v>
      </c>
      <c r="D302" s="15" t="s">
        <v>74</v>
      </c>
      <c r="E302" s="1" t="s">
        <v>43</v>
      </c>
      <c r="F302" s="59" t="s">
        <v>153</v>
      </c>
      <c r="G302" s="30" t="s">
        <v>159</v>
      </c>
      <c r="H302" s="6">
        <f t="shared" si="13"/>
        <v>-4900</v>
      </c>
      <c r="I302" s="25">
        <f t="shared" si="14"/>
        <v>2.272727272727273</v>
      </c>
      <c r="J302"/>
      <c r="K302" t="s">
        <v>149</v>
      </c>
      <c r="L302">
        <v>6</v>
      </c>
      <c r="M302" s="2">
        <v>440</v>
      </c>
    </row>
    <row r="303" spans="1:13" s="58" customFormat="1" ht="12.75">
      <c r="A303" s="14"/>
      <c r="B303" s="352">
        <f>SUM(B300:B302)</f>
        <v>4900</v>
      </c>
      <c r="C303" s="14"/>
      <c r="D303" s="14"/>
      <c r="E303" s="14" t="s">
        <v>43</v>
      </c>
      <c r="F303" s="81"/>
      <c r="G303" s="21"/>
      <c r="H303" s="56">
        <v>0</v>
      </c>
      <c r="I303" s="57">
        <f t="shared" si="14"/>
        <v>11.136363636363637</v>
      </c>
      <c r="M303" s="2">
        <v>440</v>
      </c>
    </row>
    <row r="304" spans="1:13" s="58" customFormat="1" ht="12.75">
      <c r="A304" s="15"/>
      <c r="B304" s="219"/>
      <c r="C304" s="15"/>
      <c r="D304" s="15"/>
      <c r="E304" s="15"/>
      <c r="F304" s="76"/>
      <c r="G304" s="32"/>
      <c r="H304" s="6">
        <f aca="true" t="shared" si="15" ref="H304:H312">H303-B304</f>
        <v>0</v>
      </c>
      <c r="I304" s="25">
        <f t="shared" si="14"/>
        <v>0</v>
      </c>
      <c r="J304" s="18"/>
      <c r="K304" s="18"/>
      <c r="L304" s="18"/>
      <c r="M304" s="2">
        <v>440</v>
      </c>
    </row>
    <row r="305" spans="2:13" ht="12.75">
      <c r="B305" s="272"/>
      <c r="H305" s="6">
        <f t="shared" si="15"/>
        <v>0</v>
      </c>
      <c r="I305" s="25">
        <f t="shared" si="14"/>
        <v>0</v>
      </c>
      <c r="M305" s="2">
        <v>440</v>
      </c>
    </row>
    <row r="306" spans="2:13" ht="12.75">
      <c r="B306" s="272"/>
      <c r="H306" s="6">
        <f t="shared" si="15"/>
        <v>0</v>
      </c>
      <c r="I306" s="25">
        <f t="shared" si="14"/>
        <v>0</v>
      </c>
      <c r="M306" s="2">
        <v>440</v>
      </c>
    </row>
    <row r="307" spans="1:13" s="71" customFormat="1" ht="12.75">
      <c r="A307" s="1"/>
      <c r="B307" s="272"/>
      <c r="C307" s="1"/>
      <c r="D307" s="15"/>
      <c r="E307" s="1"/>
      <c r="F307" s="59"/>
      <c r="G307" s="30"/>
      <c r="H307" s="6">
        <f t="shared" si="15"/>
        <v>0</v>
      </c>
      <c r="I307" s="25">
        <f t="shared" si="14"/>
        <v>0</v>
      </c>
      <c r="J307"/>
      <c r="K307"/>
      <c r="L307"/>
      <c r="M307" s="2">
        <v>440</v>
      </c>
    </row>
    <row r="308" spans="1:13" s="71" customFormat="1" ht="12.75">
      <c r="A308" s="14"/>
      <c r="B308" s="352">
        <f>+B313+B318+B324+B330+B336+B342</f>
        <v>42500</v>
      </c>
      <c r="C308" s="53" t="s">
        <v>163</v>
      </c>
      <c r="D308" s="54" t="s">
        <v>164</v>
      </c>
      <c r="E308" s="53" t="s">
        <v>1288</v>
      </c>
      <c r="F308" s="135" t="s">
        <v>165</v>
      </c>
      <c r="G308" s="55" t="s">
        <v>248</v>
      </c>
      <c r="H308" s="56"/>
      <c r="I308" s="57">
        <f t="shared" si="14"/>
        <v>96.5909090909091</v>
      </c>
      <c r="J308" s="57"/>
      <c r="K308" s="57"/>
      <c r="L308" s="58"/>
      <c r="M308" s="2">
        <v>440</v>
      </c>
    </row>
    <row r="309" spans="1:13" s="71" customFormat="1" ht="12.75">
      <c r="A309" s="1"/>
      <c r="B309" s="272"/>
      <c r="C309" s="1"/>
      <c r="D309" s="1"/>
      <c r="E309" s="1"/>
      <c r="F309" s="59"/>
      <c r="G309" s="30"/>
      <c r="H309" s="6">
        <v>0</v>
      </c>
      <c r="I309" s="25">
        <f t="shared" si="14"/>
        <v>0</v>
      </c>
      <c r="J309"/>
      <c r="K309"/>
      <c r="L309"/>
      <c r="M309" s="2">
        <v>440</v>
      </c>
    </row>
    <row r="310" spans="2:13" ht="12.75">
      <c r="B310" s="272">
        <v>3000</v>
      </c>
      <c r="C310" s="35" t="s">
        <v>0</v>
      </c>
      <c r="D310" s="1" t="s">
        <v>12</v>
      </c>
      <c r="E310" s="1" t="s">
        <v>106</v>
      </c>
      <c r="F310" s="59" t="s">
        <v>166</v>
      </c>
      <c r="G310" s="30" t="s">
        <v>72</v>
      </c>
      <c r="H310" s="6">
        <f t="shared" si="15"/>
        <v>-3000</v>
      </c>
      <c r="I310" s="25">
        <f t="shared" si="14"/>
        <v>6.818181818181818</v>
      </c>
      <c r="K310" t="s">
        <v>21</v>
      </c>
      <c r="L310">
        <v>7</v>
      </c>
      <c r="M310" s="2">
        <v>440</v>
      </c>
    </row>
    <row r="311" spans="2:13" ht="12.75">
      <c r="B311" s="272">
        <v>5000</v>
      </c>
      <c r="C311" s="35" t="s">
        <v>0</v>
      </c>
      <c r="D311" s="1" t="s">
        <v>12</v>
      </c>
      <c r="E311" s="1" t="s">
        <v>106</v>
      </c>
      <c r="F311" s="59" t="s">
        <v>167</v>
      </c>
      <c r="G311" s="30" t="s">
        <v>120</v>
      </c>
      <c r="H311" s="6">
        <f t="shared" si="15"/>
        <v>-8000</v>
      </c>
      <c r="I311" s="25">
        <v>10</v>
      </c>
      <c r="K311" t="s">
        <v>21</v>
      </c>
      <c r="L311">
        <v>7</v>
      </c>
      <c r="M311" s="2">
        <v>440</v>
      </c>
    </row>
    <row r="312" spans="2:13" ht="12.75">
      <c r="B312" s="272">
        <v>2000</v>
      </c>
      <c r="C312" s="35" t="s">
        <v>0</v>
      </c>
      <c r="D312" s="1" t="s">
        <v>12</v>
      </c>
      <c r="E312" s="1" t="s">
        <v>106</v>
      </c>
      <c r="F312" s="59" t="s">
        <v>168</v>
      </c>
      <c r="G312" s="30" t="s">
        <v>169</v>
      </c>
      <c r="H312" s="6">
        <f t="shared" si="15"/>
        <v>-10000</v>
      </c>
      <c r="I312" s="25">
        <v>4</v>
      </c>
      <c r="K312" t="s">
        <v>21</v>
      </c>
      <c r="L312">
        <v>7</v>
      </c>
      <c r="M312" s="2">
        <v>440</v>
      </c>
    </row>
    <row r="313" spans="1:13" ht="12.75">
      <c r="A313" s="14"/>
      <c r="B313" s="352">
        <f>SUM(B310:B312)</f>
        <v>10000</v>
      </c>
      <c r="C313" s="14" t="s">
        <v>0</v>
      </c>
      <c r="D313" s="14"/>
      <c r="E313" s="14"/>
      <c r="F313" s="81"/>
      <c r="G313" s="21"/>
      <c r="H313" s="56">
        <v>0</v>
      </c>
      <c r="I313" s="57">
        <f>+B313/M313</f>
        <v>22.727272727272727</v>
      </c>
      <c r="J313" s="58"/>
      <c r="K313" s="58"/>
      <c r="L313" s="58"/>
      <c r="M313" s="2">
        <v>440</v>
      </c>
    </row>
    <row r="314" spans="2:13" ht="12.75">
      <c r="B314" s="272"/>
      <c r="H314" s="6">
        <f t="shared" si="13"/>
        <v>0</v>
      </c>
      <c r="I314" s="25">
        <f>+B314/M314</f>
        <v>0</v>
      </c>
      <c r="M314" s="2">
        <v>440</v>
      </c>
    </row>
    <row r="315" spans="2:13" ht="12.75">
      <c r="B315" s="272"/>
      <c r="H315" s="6">
        <f t="shared" si="13"/>
        <v>0</v>
      </c>
      <c r="I315" s="25">
        <f>+B315/M315</f>
        <v>0</v>
      </c>
      <c r="M315" s="2">
        <v>440</v>
      </c>
    </row>
    <row r="316" spans="2:13" ht="12.75">
      <c r="B316" s="272">
        <v>1500</v>
      </c>
      <c r="C316" s="1" t="s">
        <v>134</v>
      </c>
      <c r="D316" s="15" t="s">
        <v>12</v>
      </c>
      <c r="E316" s="1" t="s">
        <v>25</v>
      </c>
      <c r="F316" s="59" t="s">
        <v>135</v>
      </c>
      <c r="G316" s="30" t="s">
        <v>77</v>
      </c>
      <c r="H316" s="6">
        <f t="shared" si="13"/>
        <v>-1500</v>
      </c>
      <c r="I316" s="25">
        <f>+B316/M316</f>
        <v>3.409090909090909</v>
      </c>
      <c r="K316" t="s">
        <v>123</v>
      </c>
      <c r="L316">
        <v>7</v>
      </c>
      <c r="M316" s="2">
        <v>440</v>
      </c>
    </row>
    <row r="317" spans="2:13" ht="12.75">
      <c r="B317" s="272">
        <v>2500</v>
      </c>
      <c r="C317" s="1" t="s">
        <v>136</v>
      </c>
      <c r="D317" s="15" t="s">
        <v>12</v>
      </c>
      <c r="E317" s="1" t="s">
        <v>25</v>
      </c>
      <c r="F317" s="59" t="s">
        <v>135</v>
      </c>
      <c r="G317" s="30" t="s">
        <v>77</v>
      </c>
      <c r="H317" s="6">
        <f t="shared" si="13"/>
        <v>-4000</v>
      </c>
      <c r="I317" s="25">
        <f>+B317/M317</f>
        <v>5.681818181818182</v>
      </c>
      <c r="K317" t="s">
        <v>123</v>
      </c>
      <c r="L317">
        <v>7</v>
      </c>
      <c r="M317" s="2">
        <v>440</v>
      </c>
    </row>
    <row r="318" spans="1:13" s="58" customFormat="1" ht="12.75">
      <c r="A318" s="14"/>
      <c r="B318" s="352">
        <f>SUM(B316:B317)</f>
        <v>4000</v>
      </c>
      <c r="C318" s="14" t="s">
        <v>33</v>
      </c>
      <c r="D318" s="14"/>
      <c r="E318" s="14"/>
      <c r="F318" s="81"/>
      <c r="G318" s="21"/>
      <c r="H318" s="56">
        <v>0</v>
      </c>
      <c r="I318" s="57">
        <f aca="true" t="shared" si="16" ref="I318:I331">+B318/M318</f>
        <v>9.090909090909092</v>
      </c>
      <c r="M318" s="2">
        <v>440</v>
      </c>
    </row>
    <row r="319" spans="2:13" ht="12.75">
      <c r="B319" s="272"/>
      <c r="H319" s="6">
        <f aca="true" t="shared" si="17" ref="H319:H331">H318-B319</f>
        <v>0</v>
      </c>
      <c r="I319" s="25">
        <f t="shared" si="16"/>
        <v>0</v>
      </c>
      <c r="M319" s="2">
        <v>440</v>
      </c>
    </row>
    <row r="320" spans="2:13" ht="12.75">
      <c r="B320" s="272"/>
      <c r="H320" s="6">
        <f t="shared" si="17"/>
        <v>0</v>
      </c>
      <c r="I320" s="25">
        <f t="shared" si="16"/>
        <v>0</v>
      </c>
      <c r="M320" s="2">
        <v>440</v>
      </c>
    </row>
    <row r="321" spans="2:13" ht="12.75">
      <c r="B321" s="272">
        <v>1500</v>
      </c>
      <c r="C321" s="1" t="s">
        <v>34</v>
      </c>
      <c r="D321" s="15" t="s">
        <v>12</v>
      </c>
      <c r="E321" s="1" t="s">
        <v>35</v>
      </c>
      <c r="F321" s="59" t="s">
        <v>135</v>
      </c>
      <c r="G321" s="30" t="s">
        <v>77</v>
      </c>
      <c r="H321" s="6">
        <f t="shared" si="17"/>
        <v>-1500</v>
      </c>
      <c r="I321" s="25">
        <v>3</v>
      </c>
      <c r="K321" t="s">
        <v>123</v>
      </c>
      <c r="L321">
        <v>7</v>
      </c>
      <c r="M321" s="2">
        <v>440</v>
      </c>
    </row>
    <row r="322" spans="2:13" ht="12.75">
      <c r="B322" s="272">
        <v>1500</v>
      </c>
      <c r="C322" s="1" t="s">
        <v>34</v>
      </c>
      <c r="D322" s="15" t="s">
        <v>12</v>
      </c>
      <c r="E322" s="1" t="s">
        <v>35</v>
      </c>
      <c r="F322" s="59" t="s">
        <v>135</v>
      </c>
      <c r="G322" s="30" t="s">
        <v>159</v>
      </c>
      <c r="H322" s="6">
        <f t="shared" si="17"/>
        <v>-3000</v>
      </c>
      <c r="I322" s="25">
        <v>3</v>
      </c>
      <c r="K322" t="s">
        <v>123</v>
      </c>
      <c r="L322">
        <v>7</v>
      </c>
      <c r="M322" s="2">
        <v>440</v>
      </c>
    </row>
    <row r="323" spans="2:13" ht="12.75">
      <c r="B323" s="272">
        <v>1500</v>
      </c>
      <c r="C323" s="1" t="s">
        <v>34</v>
      </c>
      <c r="D323" s="15" t="s">
        <v>12</v>
      </c>
      <c r="E323" s="1" t="s">
        <v>35</v>
      </c>
      <c r="F323" s="59" t="s">
        <v>135</v>
      </c>
      <c r="G323" s="30" t="s">
        <v>170</v>
      </c>
      <c r="H323" s="6">
        <f t="shared" si="17"/>
        <v>-4500</v>
      </c>
      <c r="I323" s="25">
        <v>3</v>
      </c>
      <c r="K323" t="s">
        <v>123</v>
      </c>
      <c r="L323">
        <v>7</v>
      </c>
      <c r="M323" s="2">
        <v>440</v>
      </c>
    </row>
    <row r="324" spans="1:13" s="58" customFormat="1" ht="12.75">
      <c r="A324" s="14"/>
      <c r="B324" s="352">
        <f>SUM(B321:B323)</f>
        <v>4500</v>
      </c>
      <c r="C324" s="14"/>
      <c r="D324" s="14"/>
      <c r="E324" s="14" t="s">
        <v>35</v>
      </c>
      <c r="F324" s="81"/>
      <c r="G324" s="21"/>
      <c r="H324" s="56">
        <v>0</v>
      </c>
      <c r="I324" s="57">
        <f t="shared" si="16"/>
        <v>10.227272727272727</v>
      </c>
      <c r="M324" s="2">
        <v>440</v>
      </c>
    </row>
    <row r="325" spans="2:13" ht="12.75">
      <c r="B325" s="272"/>
      <c r="D325" s="15"/>
      <c r="H325" s="6">
        <f t="shared" si="17"/>
        <v>0</v>
      </c>
      <c r="I325" s="25">
        <f t="shared" si="16"/>
        <v>0</v>
      </c>
      <c r="M325" s="2">
        <v>440</v>
      </c>
    </row>
    <row r="326" spans="1:13" s="58" customFormat="1" ht="12.75">
      <c r="A326" s="1"/>
      <c r="B326" s="272"/>
      <c r="C326" s="1"/>
      <c r="D326" s="15"/>
      <c r="E326" s="1"/>
      <c r="F326" s="59"/>
      <c r="G326" s="30"/>
      <c r="H326" s="6">
        <f t="shared" si="17"/>
        <v>0</v>
      </c>
      <c r="I326" s="25">
        <f t="shared" si="16"/>
        <v>0</v>
      </c>
      <c r="J326"/>
      <c r="K326"/>
      <c r="L326"/>
      <c r="M326" s="2">
        <v>440</v>
      </c>
    </row>
    <row r="327" spans="2:13" ht="12.75">
      <c r="B327" s="272">
        <v>5000</v>
      </c>
      <c r="C327" s="1" t="s">
        <v>37</v>
      </c>
      <c r="D327" s="15" t="s">
        <v>12</v>
      </c>
      <c r="E327" s="1" t="s">
        <v>25</v>
      </c>
      <c r="F327" s="59" t="s">
        <v>171</v>
      </c>
      <c r="G327" s="30" t="s">
        <v>77</v>
      </c>
      <c r="H327" s="6">
        <f t="shared" si="17"/>
        <v>-5000</v>
      </c>
      <c r="I327" s="25">
        <f t="shared" si="16"/>
        <v>11.363636363636363</v>
      </c>
      <c r="K327" t="s">
        <v>123</v>
      </c>
      <c r="L327">
        <v>7</v>
      </c>
      <c r="M327" s="2">
        <v>440</v>
      </c>
    </row>
    <row r="328" spans="2:13" ht="12.75">
      <c r="B328" s="272">
        <v>5000</v>
      </c>
      <c r="C328" s="1" t="s">
        <v>37</v>
      </c>
      <c r="D328" s="15" t="s">
        <v>12</v>
      </c>
      <c r="E328" s="1" t="s">
        <v>25</v>
      </c>
      <c r="F328" s="59" t="s">
        <v>171</v>
      </c>
      <c r="G328" s="30" t="s">
        <v>159</v>
      </c>
      <c r="H328" s="6">
        <f t="shared" si="17"/>
        <v>-10000</v>
      </c>
      <c r="I328" s="25">
        <f t="shared" si="16"/>
        <v>11.363636363636363</v>
      </c>
      <c r="K328" t="s">
        <v>123</v>
      </c>
      <c r="L328">
        <v>7</v>
      </c>
      <c r="M328" s="2">
        <v>440</v>
      </c>
    </row>
    <row r="329" spans="2:13" ht="12.75">
      <c r="B329" s="272">
        <v>5000</v>
      </c>
      <c r="C329" s="1" t="s">
        <v>37</v>
      </c>
      <c r="D329" s="15" t="s">
        <v>12</v>
      </c>
      <c r="E329" s="1" t="s">
        <v>25</v>
      </c>
      <c r="F329" s="59" t="s">
        <v>171</v>
      </c>
      <c r="G329" s="30" t="s">
        <v>170</v>
      </c>
      <c r="H329" s="6">
        <f t="shared" si="17"/>
        <v>-15000</v>
      </c>
      <c r="I329" s="25">
        <f t="shared" si="16"/>
        <v>11.363636363636363</v>
      </c>
      <c r="K329" t="s">
        <v>123</v>
      </c>
      <c r="L329">
        <v>7</v>
      </c>
      <c r="M329" s="2">
        <v>440</v>
      </c>
    </row>
    <row r="330" spans="1:13" ht="12.75">
      <c r="A330" s="14"/>
      <c r="B330" s="352">
        <f>SUM(B327:B329)</f>
        <v>15000</v>
      </c>
      <c r="C330" s="14" t="s">
        <v>37</v>
      </c>
      <c r="D330" s="14"/>
      <c r="E330" s="14"/>
      <c r="F330" s="81"/>
      <c r="G330" s="21"/>
      <c r="H330" s="56">
        <v>0</v>
      </c>
      <c r="I330" s="57">
        <f t="shared" si="16"/>
        <v>34.09090909090909</v>
      </c>
      <c r="J330" s="58"/>
      <c r="K330" s="58"/>
      <c r="L330" s="58"/>
      <c r="M330" s="2">
        <v>440</v>
      </c>
    </row>
    <row r="331" spans="2:13" ht="12.75">
      <c r="B331" s="272"/>
      <c r="H331" s="6">
        <f t="shared" si="17"/>
        <v>0</v>
      </c>
      <c r="I331" s="25">
        <f t="shared" si="16"/>
        <v>0</v>
      </c>
      <c r="M331" s="2">
        <v>440</v>
      </c>
    </row>
    <row r="332" spans="1:13" s="58" customFormat="1" ht="12.75">
      <c r="A332" s="1"/>
      <c r="B332" s="272"/>
      <c r="C332" s="1"/>
      <c r="D332" s="1"/>
      <c r="E332" s="1"/>
      <c r="F332" s="59"/>
      <c r="G332" s="30"/>
      <c r="H332" s="6">
        <f t="shared" si="13"/>
        <v>0</v>
      </c>
      <c r="I332" s="25">
        <f>+B332/M332</f>
        <v>0</v>
      </c>
      <c r="J332"/>
      <c r="K332"/>
      <c r="L332"/>
      <c r="M332" s="2">
        <v>440</v>
      </c>
    </row>
    <row r="333" spans="2:13" ht="12.75">
      <c r="B333" s="272">
        <v>2000</v>
      </c>
      <c r="C333" s="1" t="s">
        <v>39</v>
      </c>
      <c r="D333" s="15" t="s">
        <v>12</v>
      </c>
      <c r="E333" s="1" t="s">
        <v>25</v>
      </c>
      <c r="F333" s="59" t="s">
        <v>135</v>
      </c>
      <c r="G333" s="30" t="s">
        <v>77</v>
      </c>
      <c r="H333" s="6">
        <f t="shared" si="13"/>
        <v>-2000</v>
      </c>
      <c r="I333" s="25">
        <v>4</v>
      </c>
      <c r="K333" t="s">
        <v>123</v>
      </c>
      <c r="L333">
        <v>7</v>
      </c>
      <c r="M333" s="2">
        <v>440</v>
      </c>
    </row>
    <row r="334" spans="2:13" ht="12.75">
      <c r="B334" s="272">
        <v>2000</v>
      </c>
      <c r="C334" s="1" t="s">
        <v>39</v>
      </c>
      <c r="D334" s="15" t="s">
        <v>12</v>
      </c>
      <c r="E334" s="1" t="s">
        <v>25</v>
      </c>
      <c r="F334" s="59" t="s">
        <v>135</v>
      </c>
      <c r="G334" s="30" t="s">
        <v>159</v>
      </c>
      <c r="H334" s="6">
        <f t="shared" si="13"/>
        <v>-4000</v>
      </c>
      <c r="I334" s="25">
        <v>4</v>
      </c>
      <c r="K334" t="s">
        <v>123</v>
      </c>
      <c r="L334">
        <v>7</v>
      </c>
      <c r="M334" s="2">
        <v>440</v>
      </c>
    </row>
    <row r="335" spans="2:13" ht="12.75">
      <c r="B335" s="272">
        <v>2000</v>
      </c>
      <c r="C335" s="1" t="s">
        <v>39</v>
      </c>
      <c r="D335" s="15" t="s">
        <v>12</v>
      </c>
      <c r="E335" s="1" t="s">
        <v>25</v>
      </c>
      <c r="F335" s="59" t="s">
        <v>135</v>
      </c>
      <c r="G335" s="30" t="s">
        <v>170</v>
      </c>
      <c r="H335" s="6">
        <f t="shared" si="13"/>
        <v>-6000</v>
      </c>
      <c r="I335" s="25">
        <v>4</v>
      </c>
      <c r="K335" t="s">
        <v>123</v>
      </c>
      <c r="L335">
        <v>7</v>
      </c>
      <c r="M335" s="2">
        <v>440</v>
      </c>
    </row>
    <row r="336" spans="1:13" ht="12.75">
      <c r="A336" s="14"/>
      <c r="B336" s="352">
        <f>SUM(B333:B335)</f>
        <v>6000</v>
      </c>
      <c r="C336" s="14" t="s">
        <v>39</v>
      </c>
      <c r="D336" s="14"/>
      <c r="E336" s="14"/>
      <c r="F336" s="81"/>
      <c r="G336" s="21"/>
      <c r="H336" s="56">
        <v>0</v>
      </c>
      <c r="I336" s="57">
        <f>+B336/M336</f>
        <v>13.636363636363637</v>
      </c>
      <c r="J336" s="58"/>
      <c r="K336" s="58"/>
      <c r="L336" s="58"/>
      <c r="M336" s="2">
        <v>440</v>
      </c>
    </row>
    <row r="337" spans="2:13" ht="12.75">
      <c r="B337" s="272"/>
      <c r="H337" s="6">
        <f t="shared" si="13"/>
        <v>0</v>
      </c>
      <c r="I337" s="25">
        <f>+B337/M337</f>
        <v>0</v>
      </c>
      <c r="M337" s="2">
        <v>440</v>
      </c>
    </row>
    <row r="338" spans="2:13" ht="12.75">
      <c r="B338" s="272"/>
      <c r="H338" s="6">
        <f t="shared" si="13"/>
        <v>0</v>
      </c>
      <c r="I338" s="25">
        <f>+B338/M338</f>
        <v>0</v>
      </c>
      <c r="M338" s="2">
        <v>440</v>
      </c>
    </row>
    <row r="339" spans="2:13" ht="12.75">
      <c r="B339" s="272">
        <v>1000</v>
      </c>
      <c r="C339" s="1" t="s">
        <v>64</v>
      </c>
      <c r="D339" s="15" t="s">
        <v>12</v>
      </c>
      <c r="E339" s="1" t="s">
        <v>43</v>
      </c>
      <c r="F339" s="59" t="s">
        <v>135</v>
      </c>
      <c r="G339" s="30" t="s">
        <v>77</v>
      </c>
      <c r="H339" s="6">
        <f t="shared" si="13"/>
        <v>-1000</v>
      </c>
      <c r="I339" s="25">
        <v>2</v>
      </c>
      <c r="K339" t="s">
        <v>123</v>
      </c>
      <c r="L339">
        <v>7</v>
      </c>
      <c r="M339" s="2">
        <v>440</v>
      </c>
    </row>
    <row r="340" spans="2:13" ht="12.75">
      <c r="B340" s="272">
        <v>1000</v>
      </c>
      <c r="C340" s="1" t="s">
        <v>64</v>
      </c>
      <c r="D340" s="15" t="s">
        <v>12</v>
      </c>
      <c r="E340" s="1" t="s">
        <v>43</v>
      </c>
      <c r="F340" s="59" t="s">
        <v>135</v>
      </c>
      <c r="G340" s="30" t="s">
        <v>159</v>
      </c>
      <c r="H340" s="6">
        <f t="shared" si="13"/>
        <v>-2000</v>
      </c>
      <c r="I340" s="25">
        <v>2</v>
      </c>
      <c r="K340" t="s">
        <v>123</v>
      </c>
      <c r="L340">
        <v>7</v>
      </c>
      <c r="M340" s="2">
        <v>440</v>
      </c>
    </row>
    <row r="341" spans="2:13" ht="12.75">
      <c r="B341" s="272">
        <v>1000</v>
      </c>
      <c r="C341" s="1" t="s">
        <v>64</v>
      </c>
      <c r="D341" s="15" t="s">
        <v>12</v>
      </c>
      <c r="E341" s="1" t="s">
        <v>43</v>
      </c>
      <c r="F341" s="59" t="s">
        <v>135</v>
      </c>
      <c r="G341" s="30" t="s">
        <v>170</v>
      </c>
      <c r="H341" s="6">
        <f t="shared" si="13"/>
        <v>-3000</v>
      </c>
      <c r="I341" s="25">
        <v>2</v>
      </c>
      <c r="K341" t="s">
        <v>123</v>
      </c>
      <c r="L341">
        <v>7</v>
      </c>
      <c r="M341" s="2">
        <v>440</v>
      </c>
    </row>
    <row r="342" spans="1:13" ht="12.75">
      <c r="A342" s="14"/>
      <c r="B342" s="352">
        <f>SUM(B339:B341)</f>
        <v>3000</v>
      </c>
      <c r="C342" s="14"/>
      <c r="D342" s="14"/>
      <c r="E342" s="14" t="s">
        <v>43</v>
      </c>
      <c r="F342" s="81"/>
      <c r="G342" s="21"/>
      <c r="H342" s="56">
        <v>0</v>
      </c>
      <c r="I342" s="57">
        <f aca="true" t="shared" si="18" ref="I342:I348">+B342/M342</f>
        <v>6.818181818181818</v>
      </c>
      <c r="J342" s="58"/>
      <c r="K342" s="58"/>
      <c r="L342" s="58"/>
      <c r="M342" s="2">
        <v>440</v>
      </c>
    </row>
    <row r="343" spans="2:13" ht="12.75">
      <c r="B343" s="272"/>
      <c r="H343" s="6">
        <f t="shared" si="13"/>
        <v>0</v>
      </c>
      <c r="I343" s="25">
        <f t="shared" si="18"/>
        <v>0</v>
      </c>
      <c r="M343" s="2">
        <v>440</v>
      </c>
    </row>
    <row r="344" spans="2:13" ht="12.75">
      <c r="B344" s="272"/>
      <c r="H344" s="6">
        <f t="shared" si="13"/>
        <v>0</v>
      </c>
      <c r="I344" s="25">
        <f t="shared" si="18"/>
        <v>0</v>
      </c>
      <c r="M344" s="2">
        <v>440</v>
      </c>
    </row>
    <row r="345" spans="2:13" ht="12.75">
      <c r="B345" s="272"/>
      <c r="H345" s="6">
        <f t="shared" si="13"/>
        <v>0</v>
      </c>
      <c r="I345" s="25">
        <f t="shared" si="18"/>
        <v>0</v>
      </c>
      <c r="M345" s="2">
        <v>440</v>
      </c>
    </row>
    <row r="346" spans="2:13" ht="12.75">
      <c r="B346" s="272"/>
      <c r="H346" s="6">
        <f t="shared" si="13"/>
        <v>0</v>
      </c>
      <c r="I346" s="25">
        <f t="shared" si="18"/>
        <v>0</v>
      </c>
      <c r="M346" s="2">
        <v>440</v>
      </c>
    </row>
    <row r="347" spans="1:13" s="71" customFormat="1" ht="12.75">
      <c r="A347" s="14"/>
      <c r="B347" s="352">
        <f>+B357+B374+B385+B392+B406+B411+B417+B421</f>
        <v>155500</v>
      </c>
      <c r="C347" s="53" t="s">
        <v>172</v>
      </c>
      <c r="D347" s="54" t="s">
        <v>173</v>
      </c>
      <c r="E347" s="53" t="s">
        <v>174</v>
      </c>
      <c r="F347" s="135" t="s">
        <v>1289</v>
      </c>
      <c r="G347" s="55" t="s">
        <v>148</v>
      </c>
      <c r="H347" s="56"/>
      <c r="I347" s="57">
        <f t="shared" si="18"/>
        <v>353.40909090909093</v>
      </c>
      <c r="J347" s="57"/>
      <c r="K347" s="57"/>
      <c r="L347" s="58"/>
      <c r="M347" s="2">
        <v>440</v>
      </c>
    </row>
    <row r="348" spans="2:13" ht="12.75">
      <c r="B348" s="272"/>
      <c r="H348" s="6">
        <v>0</v>
      </c>
      <c r="I348" s="25">
        <f t="shared" si="18"/>
        <v>0</v>
      </c>
      <c r="M348" s="2">
        <v>440</v>
      </c>
    </row>
    <row r="349" spans="2:13" ht="12.75">
      <c r="B349" s="272">
        <v>5000</v>
      </c>
      <c r="C349" s="35" t="s">
        <v>0</v>
      </c>
      <c r="D349" s="1" t="s">
        <v>12</v>
      </c>
      <c r="E349" s="1" t="s">
        <v>18</v>
      </c>
      <c r="F349" s="59" t="s">
        <v>175</v>
      </c>
      <c r="G349" s="30" t="s">
        <v>120</v>
      </c>
      <c r="H349" s="6">
        <f t="shared" si="13"/>
        <v>-5000</v>
      </c>
      <c r="I349" s="25">
        <v>10</v>
      </c>
      <c r="K349" t="s">
        <v>21</v>
      </c>
      <c r="L349">
        <v>8</v>
      </c>
      <c r="M349" s="2">
        <v>440</v>
      </c>
    </row>
    <row r="350" spans="2:13" ht="12.75">
      <c r="B350" s="272">
        <v>5000</v>
      </c>
      <c r="C350" s="35" t="s">
        <v>0</v>
      </c>
      <c r="D350" s="1" t="s">
        <v>12</v>
      </c>
      <c r="E350" s="1" t="s">
        <v>18</v>
      </c>
      <c r="F350" s="59" t="s">
        <v>176</v>
      </c>
      <c r="G350" s="30" t="s">
        <v>169</v>
      </c>
      <c r="H350" s="6">
        <f t="shared" si="13"/>
        <v>-10000</v>
      </c>
      <c r="I350" s="25">
        <v>10</v>
      </c>
      <c r="K350" t="s">
        <v>21</v>
      </c>
      <c r="L350">
        <v>8</v>
      </c>
      <c r="M350" s="2">
        <v>440</v>
      </c>
    </row>
    <row r="351" spans="2:13" ht="12.75">
      <c r="B351" s="354">
        <v>5000</v>
      </c>
      <c r="C351" s="35" t="s">
        <v>0</v>
      </c>
      <c r="D351" s="1" t="s">
        <v>12</v>
      </c>
      <c r="E351" s="1" t="s">
        <v>18</v>
      </c>
      <c r="F351" s="59" t="s">
        <v>177</v>
      </c>
      <c r="G351" s="30" t="s">
        <v>178</v>
      </c>
      <c r="H351" s="6">
        <f t="shared" si="13"/>
        <v>-15000</v>
      </c>
      <c r="I351" s="25">
        <v>10</v>
      </c>
      <c r="K351" t="s">
        <v>21</v>
      </c>
      <c r="L351">
        <v>8</v>
      </c>
      <c r="M351" s="2">
        <v>440</v>
      </c>
    </row>
    <row r="352" spans="2:13" ht="12.75">
      <c r="B352" s="272">
        <v>5000</v>
      </c>
      <c r="C352" s="35" t="s">
        <v>0</v>
      </c>
      <c r="D352" s="1" t="s">
        <v>12</v>
      </c>
      <c r="E352" s="1" t="s">
        <v>18</v>
      </c>
      <c r="F352" s="59" t="s">
        <v>179</v>
      </c>
      <c r="G352" s="30" t="s">
        <v>180</v>
      </c>
      <c r="H352" s="6">
        <f t="shared" si="13"/>
        <v>-20000</v>
      </c>
      <c r="I352" s="25">
        <v>10</v>
      </c>
      <c r="K352" t="s">
        <v>21</v>
      </c>
      <c r="L352">
        <v>8</v>
      </c>
      <c r="M352" s="2">
        <v>440</v>
      </c>
    </row>
    <row r="353" spans="2:13" ht="12.75">
      <c r="B353" s="272">
        <v>2000</v>
      </c>
      <c r="C353" s="35" t="s">
        <v>0</v>
      </c>
      <c r="D353" s="1" t="s">
        <v>12</v>
      </c>
      <c r="E353" s="1" t="s">
        <v>18</v>
      </c>
      <c r="F353" s="59" t="s">
        <v>181</v>
      </c>
      <c r="G353" s="30" t="s">
        <v>182</v>
      </c>
      <c r="H353" s="6">
        <f t="shared" si="13"/>
        <v>-22000</v>
      </c>
      <c r="I353" s="25">
        <v>4</v>
      </c>
      <c r="K353" t="s">
        <v>21</v>
      </c>
      <c r="L353">
        <v>8</v>
      </c>
      <c r="M353" s="2">
        <v>440</v>
      </c>
    </row>
    <row r="354" spans="2:13" ht="12.75">
      <c r="B354" s="272">
        <v>5000</v>
      </c>
      <c r="C354" s="1" t="s">
        <v>0</v>
      </c>
      <c r="D354" s="1" t="s">
        <v>12</v>
      </c>
      <c r="E354" s="1" t="s">
        <v>18</v>
      </c>
      <c r="F354" s="59" t="s">
        <v>183</v>
      </c>
      <c r="G354" s="30" t="s">
        <v>184</v>
      </c>
      <c r="H354" s="6">
        <f t="shared" si="13"/>
        <v>-27000</v>
      </c>
      <c r="I354" s="25">
        <v>10</v>
      </c>
      <c r="K354" t="s">
        <v>21</v>
      </c>
      <c r="L354">
        <v>8</v>
      </c>
      <c r="M354" s="2">
        <v>440</v>
      </c>
    </row>
    <row r="355" spans="2:13" ht="12.75">
      <c r="B355" s="272">
        <v>5000</v>
      </c>
      <c r="C355" s="1" t="s">
        <v>0</v>
      </c>
      <c r="D355" s="1" t="s">
        <v>12</v>
      </c>
      <c r="E355" s="1" t="s">
        <v>18</v>
      </c>
      <c r="F355" s="59" t="s">
        <v>185</v>
      </c>
      <c r="G355" s="30" t="s">
        <v>186</v>
      </c>
      <c r="H355" s="6">
        <f t="shared" si="13"/>
        <v>-32000</v>
      </c>
      <c r="I355" s="25">
        <v>10</v>
      </c>
      <c r="K355" t="s">
        <v>21</v>
      </c>
      <c r="L355">
        <v>8</v>
      </c>
      <c r="M355" s="2">
        <v>440</v>
      </c>
    </row>
    <row r="356" spans="2:13" ht="12.75">
      <c r="B356" s="354">
        <v>4000</v>
      </c>
      <c r="C356" s="1" t="s">
        <v>0</v>
      </c>
      <c r="D356" s="1" t="s">
        <v>12</v>
      </c>
      <c r="E356" s="1" t="s">
        <v>18</v>
      </c>
      <c r="F356" s="59" t="s">
        <v>187</v>
      </c>
      <c r="G356" s="30" t="s">
        <v>188</v>
      </c>
      <c r="H356" s="6">
        <f t="shared" si="13"/>
        <v>-36000</v>
      </c>
      <c r="I356" s="25">
        <v>8</v>
      </c>
      <c r="K356" t="s">
        <v>21</v>
      </c>
      <c r="L356">
        <v>8</v>
      </c>
      <c r="M356" s="2">
        <v>440</v>
      </c>
    </row>
    <row r="357" spans="1:13" s="58" customFormat="1" ht="12.75">
      <c r="A357" s="14"/>
      <c r="B357" s="352">
        <f>SUM(B349:B356)</f>
        <v>36000</v>
      </c>
      <c r="C357" s="14" t="s">
        <v>0</v>
      </c>
      <c r="D357" s="14"/>
      <c r="E357" s="14"/>
      <c r="F357" s="81"/>
      <c r="G357" s="21"/>
      <c r="H357" s="56">
        <v>0</v>
      </c>
      <c r="I357" s="57">
        <f aca="true" t="shared" si="19" ref="I357:I419">+B357/M357</f>
        <v>81.81818181818181</v>
      </c>
      <c r="M357" s="2">
        <v>440</v>
      </c>
    </row>
    <row r="358" spans="2:13" ht="12.75">
      <c r="B358" s="272"/>
      <c r="H358" s="6">
        <f t="shared" si="13"/>
        <v>0</v>
      </c>
      <c r="I358" s="25">
        <f t="shared" si="19"/>
        <v>0</v>
      </c>
      <c r="M358" s="2">
        <v>440</v>
      </c>
    </row>
    <row r="359" spans="2:13" ht="12.75">
      <c r="B359" s="272"/>
      <c r="H359" s="6">
        <f t="shared" si="13"/>
        <v>0</v>
      </c>
      <c r="I359" s="25">
        <f t="shared" si="19"/>
        <v>0</v>
      </c>
      <c r="M359" s="2">
        <v>440</v>
      </c>
    </row>
    <row r="360" spans="2:13" ht="12.75">
      <c r="B360" s="272">
        <v>4900</v>
      </c>
      <c r="C360" s="1" t="s">
        <v>189</v>
      </c>
      <c r="D360" s="15" t="s">
        <v>12</v>
      </c>
      <c r="E360" s="1" t="s">
        <v>29</v>
      </c>
      <c r="F360" s="59" t="s">
        <v>190</v>
      </c>
      <c r="G360" s="30" t="s">
        <v>159</v>
      </c>
      <c r="H360" s="6">
        <f t="shared" si="13"/>
        <v>-4900</v>
      </c>
      <c r="I360" s="25">
        <f t="shared" si="19"/>
        <v>11.136363636363637</v>
      </c>
      <c r="K360" t="s">
        <v>18</v>
      </c>
      <c r="L360">
        <v>8</v>
      </c>
      <c r="M360" s="2">
        <v>440</v>
      </c>
    </row>
    <row r="361" spans="2:13" ht="12.75">
      <c r="B361" s="272">
        <v>6000</v>
      </c>
      <c r="C361" s="1" t="s">
        <v>191</v>
      </c>
      <c r="D361" s="15" t="s">
        <v>12</v>
      </c>
      <c r="E361" s="1" t="s">
        <v>29</v>
      </c>
      <c r="F361" s="59" t="s">
        <v>192</v>
      </c>
      <c r="G361" s="30" t="s">
        <v>170</v>
      </c>
      <c r="H361" s="6">
        <f t="shared" si="13"/>
        <v>-10900</v>
      </c>
      <c r="I361" s="25">
        <f t="shared" si="19"/>
        <v>13.636363636363637</v>
      </c>
      <c r="K361" t="s">
        <v>18</v>
      </c>
      <c r="L361">
        <v>8</v>
      </c>
      <c r="M361" s="2">
        <v>440</v>
      </c>
    </row>
    <row r="362" spans="2:13" ht="12.75">
      <c r="B362" s="272">
        <v>2000</v>
      </c>
      <c r="C362" s="1" t="s">
        <v>193</v>
      </c>
      <c r="D362" s="15" t="s">
        <v>12</v>
      </c>
      <c r="E362" s="1" t="s">
        <v>29</v>
      </c>
      <c r="F362" s="59" t="s">
        <v>192</v>
      </c>
      <c r="G362" s="30" t="s">
        <v>194</v>
      </c>
      <c r="H362" s="6">
        <f t="shared" si="13"/>
        <v>-12900</v>
      </c>
      <c r="I362" s="25">
        <f t="shared" si="19"/>
        <v>4.545454545454546</v>
      </c>
      <c r="K362" t="s">
        <v>18</v>
      </c>
      <c r="L362">
        <v>8</v>
      </c>
      <c r="M362" s="2">
        <v>440</v>
      </c>
    </row>
    <row r="363" spans="2:13" ht="12.75">
      <c r="B363" s="272">
        <v>2000</v>
      </c>
      <c r="C363" s="1" t="s">
        <v>195</v>
      </c>
      <c r="D363" s="15" t="s">
        <v>12</v>
      </c>
      <c r="E363" s="1" t="s">
        <v>25</v>
      </c>
      <c r="F363" s="59" t="s">
        <v>192</v>
      </c>
      <c r="G363" s="30" t="s">
        <v>194</v>
      </c>
      <c r="H363" s="6">
        <f t="shared" si="13"/>
        <v>-14900</v>
      </c>
      <c r="I363" s="25">
        <f t="shared" si="19"/>
        <v>4.545454545454546</v>
      </c>
      <c r="K363" t="s">
        <v>18</v>
      </c>
      <c r="L363">
        <v>8</v>
      </c>
      <c r="M363" s="2">
        <v>440</v>
      </c>
    </row>
    <row r="364" spans="2:13" ht="12.75">
      <c r="B364" s="272">
        <v>3000</v>
      </c>
      <c r="C364" s="1" t="s">
        <v>196</v>
      </c>
      <c r="D364" s="15" t="s">
        <v>12</v>
      </c>
      <c r="E364" s="1" t="s">
        <v>197</v>
      </c>
      <c r="F364" s="59" t="s">
        <v>192</v>
      </c>
      <c r="G364" s="30" t="s">
        <v>194</v>
      </c>
      <c r="H364" s="6">
        <f t="shared" si="13"/>
        <v>-17900</v>
      </c>
      <c r="I364" s="25">
        <f t="shared" si="19"/>
        <v>6.818181818181818</v>
      </c>
      <c r="K364" t="s">
        <v>18</v>
      </c>
      <c r="L364">
        <v>8</v>
      </c>
      <c r="M364" s="2">
        <v>440</v>
      </c>
    </row>
    <row r="365" spans="2:13" ht="12.75">
      <c r="B365" s="272">
        <v>5000</v>
      </c>
      <c r="C365" s="1" t="s">
        <v>198</v>
      </c>
      <c r="D365" s="15" t="s">
        <v>12</v>
      </c>
      <c r="E365" s="1" t="s">
        <v>25</v>
      </c>
      <c r="F365" s="59" t="s">
        <v>192</v>
      </c>
      <c r="G365" s="30" t="s">
        <v>199</v>
      </c>
      <c r="H365" s="6">
        <f t="shared" si="13"/>
        <v>-22900</v>
      </c>
      <c r="I365" s="25">
        <f t="shared" si="19"/>
        <v>11.363636363636363</v>
      </c>
      <c r="K365" t="s">
        <v>18</v>
      </c>
      <c r="L365">
        <v>8</v>
      </c>
      <c r="M365" s="2">
        <v>440</v>
      </c>
    </row>
    <row r="366" spans="2:13" ht="12.75">
      <c r="B366" s="272">
        <v>6000</v>
      </c>
      <c r="C366" s="1" t="s">
        <v>191</v>
      </c>
      <c r="D366" s="1" t="s">
        <v>12</v>
      </c>
      <c r="E366" s="1" t="s">
        <v>25</v>
      </c>
      <c r="F366" s="59" t="s">
        <v>192</v>
      </c>
      <c r="G366" s="30" t="s">
        <v>199</v>
      </c>
      <c r="H366" s="6">
        <f t="shared" si="13"/>
        <v>-28900</v>
      </c>
      <c r="I366" s="25">
        <f t="shared" si="19"/>
        <v>13.636363636363637</v>
      </c>
      <c r="K366" t="s">
        <v>18</v>
      </c>
      <c r="L366">
        <v>8</v>
      </c>
      <c r="M366" s="2">
        <v>440</v>
      </c>
    </row>
    <row r="367" spans="2:13" ht="12.75">
      <c r="B367" s="272">
        <v>2000</v>
      </c>
      <c r="C367" s="1" t="s">
        <v>200</v>
      </c>
      <c r="D367" s="1" t="s">
        <v>12</v>
      </c>
      <c r="E367" s="1" t="s">
        <v>25</v>
      </c>
      <c r="F367" s="59" t="s">
        <v>192</v>
      </c>
      <c r="G367" s="30" t="s">
        <v>199</v>
      </c>
      <c r="H367" s="6">
        <f t="shared" si="13"/>
        <v>-30900</v>
      </c>
      <c r="I367" s="25">
        <f t="shared" si="19"/>
        <v>4.545454545454546</v>
      </c>
      <c r="K367" t="s">
        <v>18</v>
      </c>
      <c r="L367">
        <v>8</v>
      </c>
      <c r="M367" s="2">
        <v>440</v>
      </c>
    </row>
    <row r="368" spans="2:13" ht="12.75">
      <c r="B368" s="219">
        <v>16000</v>
      </c>
      <c r="C368" s="1" t="s">
        <v>201</v>
      </c>
      <c r="D368" s="1" t="s">
        <v>12</v>
      </c>
      <c r="E368" s="1" t="s">
        <v>25</v>
      </c>
      <c r="F368" s="59" t="s">
        <v>192</v>
      </c>
      <c r="G368" s="30" t="s">
        <v>202</v>
      </c>
      <c r="H368" s="6">
        <f t="shared" si="13"/>
        <v>-46900</v>
      </c>
      <c r="I368" s="25">
        <f t="shared" si="19"/>
        <v>36.36363636363637</v>
      </c>
      <c r="K368" t="s">
        <v>18</v>
      </c>
      <c r="L368">
        <v>8</v>
      </c>
      <c r="M368" s="2">
        <v>440</v>
      </c>
    </row>
    <row r="369" spans="2:13" ht="12.75">
      <c r="B369" s="272">
        <v>2000</v>
      </c>
      <c r="C369" s="1" t="s">
        <v>203</v>
      </c>
      <c r="D369" s="1" t="s">
        <v>12</v>
      </c>
      <c r="E369" s="1" t="s">
        <v>25</v>
      </c>
      <c r="F369" s="59" t="s">
        <v>192</v>
      </c>
      <c r="G369" s="30" t="s">
        <v>204</v>
      </c>
      <c r="H369" s="6">
        <f t="shared" si="13"/>
        <v>-48900</v>
      </c>
      <c r="I369" s="25">
        <f t="shared" si="19"/>
        <v>4.545454545454546</v>
      </c>
      <c r="K369" t="s">
        <v>18</v>
      </c>
      <c r="L369">
        <v>8</v>
      </c>
      <c r="M369" s="2">
        <v>440</v>
      </c>
    </row>
    <row r="370" spans="2:13" ht="12.75">
      <c r="B370" s="272">
        <v>1000</v>
      </c>
      <c r="C370" s="1" t="s">
        <v>205</v>
      </c>
      <c r="D370" s="1" t="s">
        <v>12</v>
      </c>
      <c r="E370" s="1" t="s">
        <v>25</v>
      </c>
      <c r="F370" s="59" t="s">
        <v>192</v>
      </c>
      <c r="G370" s="30" t="s">
        <v>204</v>
      </c>
      <c r="H370" s="6">
        <f t="shared" si="13"/>
        <v>-49900</v>
      </c>
      <c r="I370" s="25">
        <f t="shared" si="19"/>
        <v>2.272727272727273</v>
      </c>
      <c r="K370" t="s">
        <v>18</v>
      </c>
      <c r="L370">
        <v>8</v>
      </c>
      <c r="M370" s="2">
        <v>440</v>
      </c>
    </row>
    <row r="371" spans="2:13" ht="12.75">
      <c r="B371" s="272">
        <v>2000</v>
      </c>
      <c r="C371" s="1" t="s">
        <v>206</v>
      </c>
      <c r="D371" s="1" t="s">
        <v>12</v>
      </c>
      <c r="E371" s="1" t="s">
        <v>25</v>
      </c>
      <c r="F371" s="59" t="s">
        <v>192</v>
      </c>
      <c r="G371" s="30" t="s">
        <v>204</v>
      </c>
      <c r="H371" s="6">
        <f>H370-B371</f>
        <v>-51900</v>
      </c>
      <c r="I371" s="25">
        <f t="shared" si="19"/>
        <v>4.545454545454546</v>
      </c>
      <c r="K371" t="s">
        <v>18</v>
      </c>
      <c r="L371">
        <v>8</v>
      </c>
      <c r="M371" s="2">
        <v>440</v>
      </c>
    </row>
    <row r="372" spans="2:13" ht="12.75">
      <c r="B372" s="272">
        <v>6000</v>
      </c>
      <c r="C372" s="1" t="s">
        <v>207</v>
      </c>
      <c r="D372" s="1" t="s">
        <v>12</v>
      </c>
      <c r="E372" s="1" t="s">
        <v>25</v>
      </c>
      <c r="F372" s="59" t="s">
        <v>192</v>
      </c>
      <c r="G372" s="30" t="s">
        <v>204</v>
      </c>
      <c r="H372" s="6">
        <f t="shared" si="13"/>
        <v>-57900</v>
      </c>
      <c r="I372" s="25">
        <f t="shared" si="19"/>
        <v>13.636363636363637</v>
      </c>
      <c r="K372" t="s">
        <v>18</v>
      </c>
      <c r="L372">
        <v>8</v>
      </c>
      <c r="M372" s="2">
        <v>440</v>
      </c>
    </row>
    <row r="373" spans="2:13" ht="12.75">
      <c r="B373" s="272">
        <v>5000</v>
      </c>
      <c r="C373" s="1" t="s">
        <v>208</v>
      </c>
      <c r="D373" s="1" t="s">
        <v>12</v>
      </c>
      <c r="E373" s="1" t="s">
        <v>25</v>
      </c>
      <c r="F373" s="59" t="s">
        <v>209</v>
      </c>
      <c r="G373" s="30" t="s">
        <v>210</v>
      </c>
      <c r="H373" s="6">
        <f t="shared" si="13"/>
        <v>-62900</v>
      </c>
      <c r="I373" s="25">
        <f t="shared" si="19"/>
        <v>11.363636363636363</v>
      </c>
      <c r="K373" t="s">
        <v>18</v>
      </c>
      <c r="L373">
        <v>8</v>
      </c>
      <c r="M373" s="2">
        <v>440</v>
      </c>
    </row>
    <row r="374" spans="1:13" s="58" customFormat="1" ht="12.75">
      <c r="A374" s="14"/>
      <c r="B374" s="352">
        <f>SUM(B360:B373)</f>
        <v>62900</v>
      </c>
      <c r="C374" s="14" t="s">
        <v>33</v>
      </c>
      <c r="D374" s="14"/>
      <c r="E374" s="14"/>
      <c r="F374" s="81"/>
      <c r="G374" s="21"/>
      <c r="H374" s="56">
        <v>0</v>
      </c>
      <c r="I374" s="57">
        <f t="shared" si="19"/>
        <v>142.95454545454547</v>
      </c>
      <c r="M374" s="2">
        <v>440</v>
      </c>
    </row>
    <row r="375" spans="2:13" ht="12.75">
      <c r="B375" s="272"/>
      <c r="H375" s="6">
        <f t="shared" si="13"/>
        <v>0</v>
      </c>
      <c r="I375" s="25">
        <f t="shared" si="19"/>
        <v>0</v>
      </c>
      <c r="M375" s="2">
        <v>440</v>
      </c>
    </row>
    <row r="376" spans="2:13" ht="12.75">
      <c r="B376" s="272"/>
      <c r="H376" s="6">
        <f t="shared" si="13"/>
        <v>0</v>
      </c>
      <c r="I376" s="25">
        <f t="shared" si="19"/>
        <v>0</v>
      </c>
      <c r="M376" s="2">
        <v>440</v>
      </c>
    </row>
    <row r="377" spans="2:13" ht="12.75">
      <c r="B377" s="272">
        <v>1800</v>
      </c>
      <c r="C377" s="1" t="s">
        <v>34</v>
      </c>
      <c r="D377" s="15" t="s">
        <v>12</v>
      </c>
      <c r="E377" s="1" t="s">
        <v>35</v>
      </c>
      <c r="F377" s="59" t="s">
        <v>192</v>
      </c>
      <c r="G377" s="30" t="s">
        <v>159</v>
      </c>
      <c r="H377" s="6">
        <f t="shared" si="13"/>
        <v>-1800</v>
      </c>
      <c r="I377" s="25">
        <v>3.6</v>
      </c>
      <c r="K377" t="s">
        <v>18</v>
      </c>
      <c r="L377">
        <v>8</v>
      </c>
      <c r="M377" s="2">
        <v>440</v>
      </c>
    </row>
    <row r="378" spans="2:13" ht="12.75">
      <c r="B378" s="272">
        <v>1000</v>
      </c>
      <c r="C378" s="1" t="s">
        <v>34</v>
      </c>
      <c r="D378" s="15" t="s">
        <v>12</v>
      </c>
      <c r="E378" s="1" t="s">
        <v>35</v>
      </c>
      <c r="F378" s="59" t="s">
        <v>192</v>
      </c>
      <c r="G378" s="30" t="s">
        <v>170</v>
      </c>
      <c r="H378" s="6">
        <f t="shared" si="13"/>
        <v>-2800</v>
      </c>
      <c r="I378" s="25">
        <v>2</v>
      </c>
      <c r="K378" t="s">
        <v>18</v>
      </c>
      <c r="L378">
        <v>8</v>
      </c>
      <c r="M378" s="2">
        <v>440</v>
      </c>
    </row>
    <row r="379" spans="2:13" ht="12.75">
      <c r="B379" s="272">
        <v>1300</v>
      </c>
      <c r="C379" s="1" t="s">
        <v>34</v>
      </c>
      <c r="D379" s="15" t="s">
        <v>12</v>
      </c>
      <c r="E379" s="1" t="s">
        <v>35</v>
      </c>
      <c r="F379" s="59" t="s">
        <v>192</v>
      </c>
      <c r="G379" s="30" t="s">
        <v>194</v>
      </c>
      <c r="H379" s="6">
        <f aca="true" t="shared" si="20" ref="H379:H441">H378-B379</f>
        <v>-4100</v>
      </c>
      <c r="I379" s="25">
        <v>2.6</v>
      </c>
      <c r="K379" t="s">
        <v>18</v>
      </c>
      <c r="L379">
        <v>8</v>
      </c>
      <c r="M379" s="2">
        <v>440</v>
      </c>
    </row>
    <row r="380" spans="2:13" ht="12.75">
      <c r="B380" s="272">
        <v>1300</v>
      </c>
      <c r="C380" s="1" t="s">
        <v>34</v>
      </c>
      <c r="D380" s="15" t="s">
        <v>12</v>
      </c>
      <c r="E380" s="1" t="s">
        <v>35</v>
      </c>
      <c r="F380" s="59" t="s">
        <v>192</v>
      </c>
      <c r="G380" s="30" t="s">
        <v>199</v>
      </c>
      <c r="H380" s="6">
        <f t="shared" si="20"/>
        <v>-5400</v>
      </c>
      <c r="I380" s="25">
        <v>2.6</v>
      </c>
      <c r="K380" t="s">
        <v>18</v>
      </c>
      <c r="L380">
        <v>8</v>
      </c>
      <c r="M380" s="2">
        <v>440</v>
      </c>
    </row>
    <row r="381" spans="2:13" ht="12.75">
      <c r="B381" s="272">
        <v>1400</v>
      </c>
      <c r="C381" s="1" t="s">
        <v>34</v>
      </c>
      <c r="D381" s="1" t="s">
        <v>12</v>
      </c>
      <c r="E381" s="1" t="s">
        <v>35</v>
      </c>
      <c r="F381" s="59" t="s">
        <v>192</v>
      </c>
      <c r="G381" s="30" t="s">
        <v>202</v>
      </c>
      <c r="H381" s="6">
        <f t="shared" si="20"/>
        <v>-6800</v>
      </c>
      <c r="I381" s="25">
        <v>2.8</v>
      </c>
      <c r="K381" t="s">
        <v>18</v>
      </c>
      <c r="L381">
        <v>8</v>
      </c>
      <c r="M381" s="2">
        <v>440</v>
      </c>
    </row>
    <row r="382" spans="2:13" ht="12.75">
      <c r="B382" s="272">
        <v>1100</v>
      </c>
      <c r="C382" s="1" t="s">
        <v>34</v>
      </c>
      <c r="D382" s="1" t="s">
        <v>12</v>
      </c>
      <c r="E382" s="1" t="s">
        <v>35</v>
      </c>
      <c r="F382" s="59" t="s">
        <v>192</v>
      </c>
      <c r="G382" s="30" t="s">
        <v>204</v>
      </c>
      <c r="H382" s="6">
        <f t="shared" si="20"/>
        <v>-7900</v>
      </c>
      <c r="I382" s="25">
        <v>2.2</v>
      </c>
      <c r="K382" t="s">
        <v>18</v>
      </c>
      <c r="L382">
        <v>8</v>
      </c>
      <c r="M382" s="2">
        <v>440</v>
      </c>
    </row>
    <row r="383" spans="1:13" s="18" customFormat="1" ht="12.75">
      <c r="A383" s="15"/>
      <c r="B383" s="219">
        <v>2800</v>
      </c>
      <c r="C383" s="15" t="s">
        <v>34</v>
      </c>
      <c r="D383" s="15" t="s">
        <v>12</v>
      </c>
      <c r="E383" s="15" t="s">
        <v>35</v>
      </c>
      <c r="F383" s="76" t="s">
        <v>192</v>
      </c>
      <c r="G383" s="32" t="s">
        <v>210</v>
      </c>
      <c r="H383" s="31">
        <f t="shared" si="20"/>
        <v>-10700</v>
      </c>
      <c r="I383" s="42">
        <v>5.6</v>
      </c>
      <c r="K383" s="18" t="s">
        <v>18</v>
      </c>
      <c r="L383" s="18">
        <v>8</v>
      </c>
      <c r="M383" s="43">
        <v>440</v>
      </c>
    </row>
    <row r="384" spans="2:13" ht="12.75">
      <c r="B384" s="272">
        <v>1400</v>
      </c>
      <c r="C384" s="1" t="s">
        <v>34</v>
      </c>
      <c r="D384" s="1" t="s">
        <v>12</v>
      </c>
      <c r="E384" s="1" t="s">
        <v>35</v>
      </c>
      <c r="F384" s="59" t="s">
        <v>192</v>
      </c>
      <c r="G384" s="30" t="s">
        <v>211</v>
      </c>
      <c r="H384" s="6">
        <f t="shared" si="20"/>
        <v>-12100</v>
      </c>
      <c r="I384" s="25">
        <v>2.8</v>
      </c>
      <c r="K384" t="s">
        <v>18</v>
      </c>
      <c r="L384">
        <v>8</v>
      </c>
      <c r="M384" s="2">
        <v>440</v>
      </c>
    </row>
    <row r="385" spans="1:13" s="58" customFormat="1" ht="12.75">
      <c r="A385" s="14"/>
      <c r="B385" s="352">
        <f>SUM(B377:B384)</f>
        <v>12100</v>
      </c>
      <c r="C385" s="14"/>
      <c r="D385" s="14"/>
      <c r="E385" s="14" t="s">
        <v>35</v>
      </c>
      <c r="F385" s="81"/>
      <c r="G385" s="21"/>
      <c r="H385" s="56">
        <v>0</v>
      </c>
      <c r="I385" s="57">
        <f t="shared" si="19"/>
        <v>27.5</v>
      </c>
      <c r="M385" s="2">
        <v>440</v>
      </c>
    </row>
    <row r="386" spans="2:13" ht="12.75">
      <c r="B386" s="272"/>
      <c r="H386" s="6">
        <f t="shared" si="20"/>
        <v>0</v>
      </c>
      <c r="I386" s="25">
        <f t="shared" si="19"/>
        <v>0</v>
      </c>
      <c r="M386" s="2">
        <v>440</v>
      </c>
    </row>
    <row r="387" spans="2:13" ht="12.75">
      <c r="B387" s="272"/>
      <c r="H387" s="6">
        <f t="shared" si="20"/>
        <v>0</v>
      </c>
      <c r="I387" s="25">
        <f t="shared" si="19"/>
        <v>0</v>
      </c>
      <c r="M387" s="2">
        <v>440</v>
      </c>
    </row>
    <row r="388" spans="2:13" ht="12.75">
      <c r="B388" s="272">
        <v>5000</v>
      </c>
      <c r="C388" s="1" t="s">
        <v>37</v>
      </c>
      <c r="D388" s="15" t="s">
        <v>12</v>
      </c>
      <c r="E388" s="1" t="s">
        <v>29</v>
      </c>
      <c r="F388" s="59" t="s">
        <v>212</v>
      </c>
      <c r="G388" s="30" t="s">
        <v>170</v>
      </c>
      <c r="H388" s="6">
        <f t="shared" si="20"/>
        <v>-5000</v>
      </c>
      <c r="I388" s="25">
        <v>10</v>
      </c>
      <c r="K388" t="s">
        <v>18</v>
      </c>
      <c r="L388">
        <v>8</v>
      </c>
      <c r="M388" s="2">
        <v>440</v>
      </c>
    </row>
    <row r="389" spans="2:13" ht="12.75">
      <c r="B389" s="272">
        <v>5000</v>
      </c>
      <c r="C389" s="1" t="s">
        <v>37</v>
      </c>
      <c r="D389" s="15" t="s">
        <v>12</v>
      </c>
      <c r="E389" s="1" t="s">
        <v>25</v>
      </c>
      <c r="F389" s="59" t="s">
        <v>212</v>
      </c>
      <c r="G389" s="30" t="s">
        <v>194</v>
      </c>
      <c r="H389" s="6">
        <f t="shared" si="20"/>
        <v>-10000</v>
      </c>
      <c r="I389" s="25">
        <v>10</v>
      </c>
      <c r="K389" t="s">
        <v>18</v>
      </c>
      <c r="L389">
        <v>8</v>
      </c>
      <c r="M389" s="2">
        <v>440</v>
      </c>
    </row>
    <row r="390" spans="2:13" ht="12.75">
      <c r="B390" s="272">
        <v>5000</v>
      </c>
      <c r="C390" s="1" t="s">
        <v>37</v>
      </c>
      <c r="D390" s="15" t="s">
        <v>12</v>
      </c>
      <c r="E390" s="1" t="s">
        <v>25</v>
      </c>
      <c r="F390" s="59" t="s">
        <v>213</v>
      </c>
      <c r="G390" s="30" t="s">
        <v>199</v>
      </c>
      <c r="H390" s="6">
        <f t="shared" si="20"/>
        <v>-15000</v>
      </c>
      <c r="I390" s="25">
        <v>10</v>
      </c>
      <c r="K390" t="s">
        <v>18</v>
      </c>
      <c r="L390">
        <v>8</v>
      </c>
      <c r="M390" s="2">
        <v>440</v>
      </c>
    </row>
    <row r="391" spans="2:13" ht="12.75">
      <c r="B391" s="272">
        <v>5000</v>
      </c>
      <c r="C391" s="1" t="s">
        <v>37</v>
      </c>
      <c r="D391" s="1" t="s">
        <v>12</v>
      </c>
      <c r="E391" s="1" t="s">
        <v>29</v>
      </c>
      <c r="F391" s="59" t="s">
        <v>213</v>
      </c>
      <c r="G391" s="30" t="s">
        <v>202</v>
      </c>
      <c r="H391" s="6">
        <f t="shared" si="20"/>
        <v>-20000</v>
      </c>
      <c r="I391" s="25">
        <v>10</v>
      </c>
      <c r="K391" t="s">
        <v>18</v>
      </c>
      <c r="L391">
        <v>8</v>
      </c>
      <c r="M391" s="2">
        <v>440</v>
      </c>
    </row>
    <row r="392" spans="1:13" s="58" customFormat="1" ht="12.75">
      <c r="A392" s="14"/>
      <c r="B392" s="352">
        <f>SUM(B388:B391)</f>
        <v>20000</v>
      </c>
      <c r="C392" s="14" t="s">
        <v>37</v>
      </c>
      <c r="D392" s="14"/>
      <c r="E392" s="14"/>
      <c r="F392" s="81"/>
      <c r="G392" s="21"/>
      <c r="H392" s="56">
        <v>0</v>
      </c>
      <c r="I392" s="57">
        <f t="shared" si="19"/>
        <v>45.45454545454545</v>
      </c>
      <c r="M392" s="2">
        <v>440</v>
      </c>
    </row>
    <row r="393" spans="2:13" ht="12.75">
      <c r="B393" s="272"/>
      <c r="H393" s="6">
        <f t="shared" si="20"/>
        <v>0</v>
      </c>
      <c r="I393" s="25">
        <f t="shared" si="19"/>
        <v>0</v>
      </c>
      <c r="M393" s="2">
        <v>440</v>
      </c>
    </row>
    <row r="394" spans="2:13" ht="12.75">
      <c r="B394" s="272"/>
      <c r="H394" s="6">
        <f t="shared" si="20"/>
        <v>0</v>
      </c>
      <c r="I394" s="25">
        <f t="shared" si="19"/>
        <v>0</v>
      </c>
      <c r="M394" s="2">
        <v>440</v>
      </c>
    </row>
    <row r="395" spans="2:13" ht="12.75">
      <c r="B395" s="272">
        <v>500</v>
      </c>
      <c r="C395" s="1" t="s">
        <v>39</v>
      </c>
      <c r="D395" s="15" t="s">
        <v>12</v>
      </c>
      <c r="E395" s="1" t="s">
        <v>29</v>
      </c>
      <c r="F395" s="59" t="s">
        <v>192</v>
      </c>
      <c r="G395" s="30" t="s">
        <v>159</v>
      </c>
      <c r="H395" s="6">
        <f t="shared" si="20"/>
        <v>-500</v>
      </c>
      <c r="I395" s="25">
        <v>1</v>
      </c>
      <c r="K395" t="s">
        <v>18</v>
      </c>
      <c r="L395">
        <v>8</v>
      </c>
      <c r="M395" s="2">
        <v>440</v>
      </c>
    </row>
    <row r="396" spans="2:13" ht="12.75">
      <c r="B396" s="272">
        <v>2000</v>
      </c>
      <c r="C396" s="1" t="s">
        <v>39</v>
      </c>
      <c r="D396" s="15" t="s">
        <v>12</v>
      </c>
      <c r="E396" s="1" t="s">
        <v>29</v>
      </c>
      <c r="F396" s="59" t="s">
        <v>192</v>
      </c>
      <c r="G396" s="30" t="s">
        <v>170</v>
      </c>
      <c r="H396" s="6">
        <f t="shared" si="20"/>
        <v>-2500</v>
      </c>
      <c r="I396" s="25">
        <v>4</v>
      </c>
      <c r="K396" t="s">
        <v>18</v>
      </c>
      <c r="L396">
        <v>8</v>
      </c>
      <c r="M396" s="2">
        <v>440</v>
      </c>
    </row>
    <row r="397" spans="2:13" ht="12.75">
      <c r="B397" s="272">
        <v>500</v>
      </c>
      <c r="C397" s="1" t="s">
        <v>39</v>
      </c>
      <c r="D397" s="15" t="s">
        <v>12</v>
      </c>
      <c r="E397" s="1" t="s">
        <v>29</v>
      </c>
      <c r="F397" s="59" t="s">
        <v>192</v>
      </c>
      <c r="G397" s="30" t="s">
        <v>170</v>
      </c>
      <c r="H397" s="6">
        <f t="shared" si="20"/>
        <v>-3000</v>
      </c>
      <c r="I397" s="25">
        <v>1</v>
      </c>
      <c r="K397" t="s">
        <v>18</v>
      </c>
      <c r="L397">
        <v>8</v>
      </c>
      <c r="M397" s="2">
        <v>440</v>
      </c>
    </row>
    <row r="398" spans="2:13" ht="12.75">
      <c r="B398" s="272">
        <v>2000</v>
      </c>
      <c r="C398" s="1" t="s">
        <v>39</v>
      </c>
      <c r="D398" s="15" t="s">
        <v>12</v>
      </c>
      <c r="E398" s="1" t="s">
        <v>25</v>
      </c>
      <c r="F398" s="59" t="s">
        <v>192</v>
      </c>
      <c r="G398" s="30" t="s">
        <v>194</v>
      </c>
      <c r="H398" s="6">
        <f t="shared" si="20"/>
        <v>-5000</v>
      </c>
      <c r="I398" s="25">
        <v>4</v>
      </c>
      <c r="K398" t="s">
        <v>18</v>
      </c>
      <c r="L398">
        <v>8</v>
      </c>
      <c r="M398" s="2">
        <v>440</v>
      </c>
    </row>
    <row r="399" spans="2:13" ht="12.75">
      <c r="B399" s="272">
        <v>2000</v>
      </c>
      <c r="C399" s="1" t="s">
        <v>39</v>
      </c>
      <c r="D399" s="15" t="s">
        <v>12</v>
      </c>
      <c r="E399" s="1" t="s">
        <v>25</v>
      </c>
      <c r="F399" s="59" t="s">
        <v>192</v>
      </c>
      <c r="G399" s="30" t="s">
        <v>199</v>
      </c>
      <c r="H399" s="6">
        <f t="shared" si="20"/>
        <v>-7000</v>
      </c>
      <c r="I399" s="25">
        <v>4</v>
      </c>
      <c r="K399" t="s">
        <v>18</v>
      </c>
      <c r="L399">
        <v>8</v>
      </c>
      <c r="M399" s="2">
        <v>440</v>
      </c>
    </row>
    <row r="400" spans="2:13" ht="12.75">
      <c r="B400" s="272">
        <v>500</v>
      </c>
      <c r="C400" s="1" t="s">
        <v>39</v>
      </c>
      <c r="D400" s="15" t="s">
        <v>12</v>
      </c>
      <c r="E400" s="1" t="s">
        <v>25</v>
      </c>
      <c r="F400" s="59" t="s">
        <v>192</v>
      </c>
      <c r="G400" s="30" t="s">
        <v>199</v>
      </c>
      <c r="H400" s="6">
        <f t="shared" si="20"/>
        <v>-7500</v>
      </c>
      <c r="I400" s="25">
        <v>1</v>
      </c>
      <c r="K400" t="s">
        <v>18</v>
      </c>
      <c r="L400">
        <v>8</v>
      </c>
      <c r="M400" s="2">
        <v>440</v>
      </c>
    </row>
    <row r="401" spans="2:13" ht="12.75">
      <c r="B401" s="272">
        <v>2000</v>
      </c>
      <c r="C401" s="1" t="s">
        <v>39</v>
      </c>
      <c r="D401" s="1" t="s">
        <v>12</v>
      </c>
      <c r="E401" s="1" t="s">
        <v>25</v>
      </c>
      <c r="F401" s="59" t="s">
        <v>192</v>
      </c>
      <c r="G401" s="30" t="s">
        <v>202</v>
      </c>
      <c r="H401" s="6">
        <f t="shared" si="20"/>
        <v>-9500</v>
      </c>
      <c r="I401" s="25">
        <v>4</v>
      </c>
      <c r="K401" t="s">
        <v>18</v>
      </c>
      <c r="L401">
        <v>8</v>
      </c>
      <c r="M401" s="2">
        <v>440</v>
      </c>
    </row>
    <row r="402" spans="2:13" ht="12.75">
      <c r="B402" s="272">
        <v>2000</v>
      </c>
      <c r="C402" s="1" t="s">
        <v>39</v>
      </c>
      <c r="D402" s="1" t="s">
        <v>12</v>
      </c>
      <c r="E402" s="1" t="s">
        <v>25</v>
      </c>
      <c r="F402" s="59" t="s">
        <v>192</v>
      </c>
      <c r="G402" s="30" t="s">
        <v>204</v>
      </c>
      <c r="H402" s="6">
        <f t="shared" si="20"/>
        <v>-11500</v>
      </c>
      <c r="I402" s="25">
        <v>4</v>
      </c>
      <c r="K402" t="s">
        <v>18</v>
      </c>
      <c r="L402">
        <v>8</v>
      </c>
      <c r="M402" s="2">
        <v>440</v>
      </c>
    </row>
    <row r="403" spans="2:13" ht="12.75">
      <c r="B403" s="272">
        <v>500</v>
      </c>
      <c r="C403" s="1" t="s">
        <v>39</v>
      </c>
      <c r="D403" s="1" t="s">
        <v>12</v>
      </c>
      <c r="E403" s="1" t="s">
        <v>29</v>
      </c>
      <c r="F403" s="59" t="s">
        <v>192</v>
      </c>
      <c r="G403" s="30" t="s">
        <v>204</v>
      </c>
      <c r="H403" s="6">
        <f t="shared" si="20"/>
        <v>-12000</v>
      </c>
      <c r="I403" s="25">
        <v>1</v>
      </c>
      <c r="K403" t="s">
        <v>18</v>
      </c>
      <c r="L403">
        <v>8</v>
      </c>
      <c r="M403" s="2">
        <v>440</v>
      </c>
    </row>
    <row r="404" spans="2:13" ht="12.75">
      <c r="B404" s="272">
        <v>2000</v>
      </c>
      <c r="C404" s="1" t="s">
        <v>39</v>
      </c>
      <c r="D404" s="1" t="s">
        <v>12</v>
      </c>
      <c r="E404" s="1" t="s">
        <v>25</v>
      </c>
      <c r="F404" s="59" t="s">
        <v>192</v>
      </c>
      <c r="G404" s="30" t="s">
        <v>210</v>
      </c>
      <c r="H404" s="6">
        <f t="shared" si="20"/>
        <v>-14000</v>
      </c>
      <c r="I404" s="25">
        <v>4</v>
      </c>
      <c r="K404" t="s">
        <v>18</v>
      </c>
      <c r="L404">
        <v>8</v>
      </c>
      <c r="M404" s="2">
        <v>440</v>
      </c>
    </row>
    <row r="405" spans="2:13" ht="12.75">
      <c r="B405" s="272">
        <v>500</v>
      </c>
      <c r="C405" s="1" t="s">
        <v>39</v>
      </c>
      <c r="D405" s="1" t="s">
        <v>12</v>
      </c>
      <c r="E405" s="1" t="s">
        <v>25</v>
      </c>
      <c r="F405" s="59" t="s">
        <v>192</v>
      </c>
      <c r="G405" s="30" t="s">
        <v>210</v>
      </c>
      <c r="H405" s="6">
        <f t="shared" si="20"/>
        <v>-14500</v>
      </c>
      <c r="I405" s="25">
        <v>1</v>
      </c>
      <c r="K405" t="s">
        <v>18</v>
      </c>
      <c r="L405">
        <v>8</v>
      </c>
      <c r="M405" s="2">
        <v>440</v>
      </c>
    </row>
    <row r="406" spans="1:13" s="58" customFormat="1" ht="12.75">
      <c r="A406" s="14"/>
      <c r="B406" s="352">
        <f>SUM(B395:B405)</f>
        <v>14500</v>
      </c>
      <c r="C406" s="14" t="s">
        <v>39</v>
      </c>
      <c r="D406" s="14"/>
      <c r="E406" s="14"/>
      <c r="F406" s="81"/>
      <c r="G406" s="21"/>
      <c r="H406" s="56">
        <v>0</v>
      </c>
      <c r="I406" s="57">
        <f t="shared" si="19"/>
        <v>32.95454545454545</v>
      </c>
      <c r="M406" s="2">
        <v>440</v>
      </c>
    </row>
    <row r="407" spans="2:13" ht="12.75">
      <c r="B407" s="272"/>
      <c r="H407" s="6">
        <f t="shared" si="20"/>
        <v>0</v>
      </c>
      <c r="I407" s="25">
        <f t="shared" si="19"/>
        <v>0</v>
      </c>
      <c r="M407" s="2">
        <v>440</v>
      </c>
    </row>
    <row r="408" spans="2:13" ht="12.75">
      <c r="B408" s="272"/>
      <c r="H408" s="6">
        <f t="shared" si="20"/>
        <v>0</v>
      </c>
      <c r="I408" s="25">
        <f t="shared" si="19"/>
        <v>0</v>
      </c>
      <c r="M408" s="2">
        <v>440</v>
      </c>
    </row>
    <row r="409" spans="1:13" s="18" customFormat="1" ht="12.75">
      <c r="A409" s="15"/>
      <c r="B409" s="219">
        <v>2000</v>
      </c>
      <c r="C409" s="15" t="s">
        <v>214</v>
      </c>
      <c r="D409" s="15" t="s">
        <v>12</v>
      </c>
      <c r="E409" s="15" t="s">
        <v>41</v>
      </c>
      <c r="F409" s="76" t="s">
        <v>192</v>
      </c>
      <c r="G409" s="32" t="s">
        <v>194</v>
      </c>
      <c r="H409" s="31">
        <f t="shared" si="20"/>
        <v>-2000</v>
      </c>
      <c r="I409" s="42">
        <f t="shared" si="19"/>
        <v>4.545454545454546</v>
      </c>
      <c r="K409" s="18" t="s">
        <v>18</v>
      </c>
      <c r="L409" s="18">
        <v>8</v>
      </c>
      <c r="M409" s="43">
        <v>440</v>
      </c>
    </row>
    <row r="410" spans="1:13" s="18" customFormat="1" ht="12.75">
      <c r="A410" s="15"/>
      <c r="B410" s="219">
        <v>3000</v>
      </c>
      <c r="C410" s="15" t="s">
        <v>214</v>
      </c>
      <c r="D410" s="15" t="s">
        <v>12</v>
      </c>
      <c r="E410" s="15" t="s">
        <v>41</v>
      </c>
      <c r="F410" s="76" t="s">
        <v>192</v>
      </c>
      <c r="G410" s="32" t="s">
        <v>202</v>
      </c>
      <c r="H410" s="31">
        <f t="shared" si="20"/>
        <v>-5000</v>
      </c>
      <c r="I410" s="42">
        <f t="shared" si="19"/>
        <v>6.818181818181818</v>
      </c>
      <c r="K410" s="18" t="s">
        <v>18</v>
      </c>
      <c r="L410" s="18">
        <v>8</v>
      </c>
      <c r="M410" s="43">
        <v>440</v>
      </c>
    </row>
    <row r="411" spans="1:13" s="58" customFormat="1" ht="12.75">
      <c r="A411" s="14"/>
      <c r="B411" s="352">
        <f>SUM(B409:B410)</f>
        <v>5000</v>
      </c>
      <c r="C411" s="14"/>
      <c r="D411" s="14"/>
      <c r="E411" s="14" t="s">
        <v>41</v>
      </c>
      <c r="F411" s="81"/>
      <c r="G411" s="21"/>
      <c r="H411" s="56">
        <v>0</v>
      </c>
      <c r="I411" s="57">
        <f t="shared" si="19"/>
        <v>11.363636363636363</v>
      </c>
      <c r="M411" s="2">
        <v>440</v>
      </c>
    </row>
    <row r="412" spans="2:13" ht="12.75">
      <c r="B412" s="272"/>
      <c r="H412" s="6">
        <f t="shared" si="20"/>
        <v>0</v>
      </c>
      <c r="I412" s="25">
        <f t="shared" si="19"/>
        <v>0</v>
      </c>
      <c r="M412" s="2">
        <v>440</v>
      </c>
    </row>
    <row r="413" spans="2:13" ht="12.75">
      <c r="B413" s="272"/>
      <c r="H413" s="6">
        <f t="shared" si="20"/>
        <v>0</v>
      </c>
      <c r="I413" s="25">
        <f t="shared" si="19"/>
        <v>0</v>
      </c>
      <c r="M413" s="2">
        <v>440</v>
      </c>
    </row>
    <row r="414" spans="2:13" ht="12.75">
      <c r="B414" s="272">
        <v>500</v>
      </c>
      <c r="C414" s="1" t="s">
        <v>42</v>
      </c>
      <c r="D414" s="15" t="s">
        <v>12</v>
      </c>
      <c r="E414" s="1" t="s">
        <v>43</v>
      </c>
      <c r="F414" s="59" t="s">
        <v>192</v>
      </c>
      <c r="G414" s="30" t="s">
        <v>170</v>
      </c>
      <c r="H414" s="6">
        <f t="shared" si="20"/>
        <v>-500</v>
      </c>
      <c r="I414" s="25">
        <v>1</v>
      </c>
      <c r="K414" t="s">
        <v>18</v>
      </c>
      <c r="L414">
        <v>8</v>
      </c>
      <c r="M414" s="2">
        <v>440</v>
      </c>
    </row>
    <row r="415" spans="2:13" ht="12.75">
      <c r="B415" s="272">
        <v>1000</v>
      </c>
      <c r="C415" s="1" t="s">
        <v>42</v>
      </c>
      <c r="D415" s="15" t="s">
        <v>12</v>
      </c>
      <c r="E415" s="1" t="s">
        <v>43</v>
      </c>
      <c r="F415" s="59" t="s">
        <v>192</v>
      </c>
      <c r="G415" s="30" t="s">
        <v>199</v>
      </c>
      <c r="H415" s="6">
        <f t="shared" si="20"/>
        <v>-1500</v>
      </c>
      <c r="I415" s="25">
        <v>2</v>
      </c>
      <c r="K415" t="s">
        <v>18</v>
      </c>
      <c r="L415">
        <v>8</v>
      </c>
      <c r="M415" s="2">
        <v>440</v>
      </c>
    </row>
    <row r="416" spans="2:13" ht="12.75">
      <c r="B416" s="272">
        <v>1000</v>
      </c>
      <c r="C416" s="1" t="s">
        <v>42</v>
      </c>
      <c r="D416" s="1" t="s">
        <v>12</v>
      </c>
      <c r="E416" s="1" t="s">
        <v>43</v>
      </c>
      <c r="F416" s="59" t="s">
        <v>192</v>
      </c>
      <c r="G416" s="30" t="s">
        <v>204</v>
      </c>
      <c r="H416" s="6">
        <f t="shared" si="20"/>
        <v>-2500</v>
      </c>
      <c r="I416" s="25">
        <v>2</v>
      </c>
      <c r="K416" t="s">
        <v>18</v>
      </c>
      <c r="L416">
        <v>8</v>
      </c>
      <c r="M416" s="2">
        <v>440</v>
      </c>
    </row>
    <row r="417" spans="1:13" s="58" customFormat="1" ht="12.75">
      <c r="A417" s="14"/>
      <c r="B417" s="352">
        <f>SUM(B414:B416)</f>
        <v>2500</v>
      </c>
      <c r="C417" s="14"/>
      <c r="D417" s="14"/>
      <c r="E417" s="14" t="s">
        <v>43</v>
      </c>
      <c r="F417" s="81"/>
      <c r="G417" s="21"/>
      <c r="H417" s="56">
        <v>0</v>
      </c>
      <c r="I417" s="57">
        <f t="shared" si="19"/>
        <v>5.681818181818182</v>
      </c>
      <c r="M417" s="2">
        <v>440</v>
      </c>
    </row>
    <row r="418" spans="2:13" ht="12.75">
      <c r="B418" s="272"/>
      <c r="H418" s="6">
        <f t="shared" si="20"/>
        <v>0</v>
      </c>
      <c r="I418" s="25">
        <f t="shared" si="19"/>
        <v>0</v>
      </c>
      <c r="M418" s="2">
        <v>440</v>
      </c>
    </row>
    <row r="419" spans="2:13" ht="12.75">
      <c r="B419" s="272"/>
      <c r="H419" s="6">
        <f t="shared" si="20"/>
        <v>0</v>
      </c>
      <c r="I419" s="25">
        <f t="shared" si="19"/>
        <v>0</v>
      </c>
      <c r="M419" s="2">
        <v>440</v>
      </c>
    </row>
    <row r="420" spans="2:13" ht="12.75">
      <c r="B420" s="272">
        <v>2500</v>
      </c>
      <c r="C420" s="1" t="s">
        <v>1271</v>
      </c>
      <c r="D420" s="15" t="s">
        <v>12</v>
      </c>
      <c r="E420" s="1" t="s">
        <v>215</v>
      </c>
      <c r="F420" s="59" t="s">
        <v>216</v>
      </c>
      <c r="G420" s="30" t="s">
        <v>159</v>
      </c>
      <c r="H420" s="6">
        <f t="shared" si="20"/>
        <v>-2500</v>
      </c>
      <c r="I420" s="25">
        <f aca="true" t="shared" si="21" ref="I420:I483">+B420/M420</f>
        <v>5.681818181818182</v>
      </c>
      <c r="K420" t="s">
        <v>18</v>
      </c>
      <c r="L420">
        <v>8</v>
      </c>
      <c r="M420" s="2">
        <v>440</v>
      </c>
    </row>
    <row r="421" spans="1:13" s="58" customFormat="1" ht="12.75">
      <c r="A421" s="14"/>
      <c r="B421" s="352">
        <f>SUM(B420)</f>
        <v>2500</v>
      </c>
      <c r="C421" s="14"/>
      <c r="D421" s="14"/>
      <c r="E421" s="14" t="s">
        <v>215</v>
      </c>
      <c r="F421" s="81"/>
      <c r="G421" s="21"/>
      <c r="H421" s="56">
        <v>0</v>
      </c>
      <c r="I421" s="57">
        <f t="shared" si="21"/>
        <v>5.681818181818182</v>
      </c>
      <c r="M421" s="2">
        <v>440</v>
      </c>
    </row>
    <row r="422" spans="2:13" ht="12.75">
      <c r="B422" s="272"/>
      <c r="H422" s="6">
        <f t="shared" si="20"/>
        <v>0</v>
      </c>
      <c r="I422" s="25">
        <f t="shared" si="21"/>
        <v>0</v>
      </c>
      <c r="M422" s="2">
        <v>440</v>
      </c>
    </row>
    <row r="423" spans="2:13" ht="12.75">
      <c r="B423" s="272"/>
      <c r="H423" s="6">
        <f t="shared" si="20"/>
        <v>0</v>
      </c>
      <c r="I423" s="25">
        <f t="shared" si="21"/>
        <v>0</v>
      </c>
      <c r="M423" s="2">
        <v>440</v>
      </c>
    </row>
    <row r="424" spans="2:13" ht="12.75">
      <c r="B424" s="272"/>
      <c r="H424" s="6">
        <f t="shared" si="20"/>
        <v>0</v>
      </c>
      <c r="I424" s="25">
        <f t="shared" si="21"/>
        <v>0</v>
      </c>
      <c r="M424" s="2">
        <v>440</v>
      </c>
    </row>
    <row r="425" spans="2:13" ht="12.75">
      <c r="B425" s="272"/>
      <c r="H425" s="6">
        <f t="shared" si="20"/>
        <v>0</v>
      </c>
      <c r="I425" s="25">
        <f t="shared" si="21"/>
        <v>0</v>
      </c>
      <c r="M425" s="2">
        <v>440</v>
      </c>
    </row>
    <row r="426" spans="1:13" s="71" customFormat="1" ht="12.75">
      <c r="A426" s="14"/>
      <c r="B426" s="352">
        <f>+B433+B442+B450+B457+B467+B473</f>
        <v>64900</v>
      </c>
      <c r="C426" s="53" t="s">
        <v>217</v>
      </c>
      <c r="D426" s="54" t="s">
        <v>218</v>
      </c>
      <c r="E426" s="53" t="s">
        <v>174</v>
      </c>
      <c r="F426" s="135" t="s">
        <v>219</v>
      </c>
      <c r="G426" s="55" t="s">
        <v>84</v>
      </c>
      <c r="H426" s="56">
        <f t="shared" si="20"/>
        <v>-64900</v>
      </c>
      <c r="I426" s="57">
        <f t="shared" si="21"/>
        <v>147.5</v>
      </c>
      <c r="J426" s="57"/>
      <c r="K426" s="57"/>
      <c r="L426" s="58"/>
      <c r="M426" s="2">
        <v>440</v>
      </c>
    </row>
    <row r="427" spans="2:13" ht="12.75">
      <c r="B427" s="272"/>
      <c r="H427" s="6">
        <v>0</v>
      </c>
      <c r="I427" s="25">
        <f t="shared" si="21"/>
        <v>0</v>
      </c>
      <c r="M427" s="2">
        <v>440</v>
      </c>
    </row>
    <row r="428" spans="2:13" ht="12.75">
      <c r="B428" s="272">
        <v>2000</v>
      </c>
      <c r="C428" s="35" t="s">
        <v>0</v>
      </c>
      <c r="D428" s="1" t="s">
        <v>12</v>
      </c>
      <c r="E428" s="1" t="s">
        <v>149</v>
      </c>
      <c r="F428" s="59" t="s">
        <v>220</v>
      </c>
      <c r="G428" s="30" t="s">
        <v>169</v>
      </c>
      <c r="H428" s="6">
        <f t="shared" si="20"/>
        <v>-2000</v>
      </c>
      <c r="I428" s="25">
        <v>4</v>
      </c>
      <c r="K428" t="s">
        <v>21</v>
      </c>
      <c r="L428">
        <v>9</v>
      </c>
      <c r="M428" s="2">
        <v>440</v>
      </c>
    </row>
    <row r="429" spans="1:13" s="18" customFormat="1" ht="12.75">
      <c r="A429" s="15"/>
      <c r="B429" s="219">
        <v>2000</v>
      </c>
      <c r="C429" s="15" t="s">
        <v>21</v>
      </c>
      <c r="D429" s="15" t="s">
        <v>74</v>
      </c>
      <c r="E429" s="15" t="s">
        <v>52</v>
      </c>
      <c r="F429" s="76" t="s">
        <v>221</v>
      </c>
      <c r="G429" s="32" t="s">
        <v>234</v>
      </c>
      <c r="H429" s="31">
        <f t="shared" si="20"/>
        <v>-4000</v>
      </c>
      <c r="I429" s="42">
        <f>+B429/M429</f>
        <v>4.545454545454546</v>
      </c>
      <c r="K429" s="18" t="s">
        <v>149</v>
      </c>
      <c r="L429" s="18">
        <v>9</v>
      </c>
      <c r="M429" s="43">
        <v>440</v>
      </c>
    </row>
    <row r="430" spans="2:13" ht="12.75">
      <c r="B430" s="272">
        <v>3000</v>
      </c>
      <c r="C430" s="35" t="s">
        <v>0</v>
      </c>
      <c r="D430" s="1" t="s">
        <v>12</v>
      </c>
      <c r="E430" s="1" t="s">
        <v>149</v>
      </c>
      <c r="F430" s="59" t="s">
        <v>222</v>
      </c>
      <c r="G430" s="30" t="s">
        <v>178</v>
      </c>
      <c r="H430" s="6">
        <f t="shared" si="20"/>
        <v>-7000</v>
      </c>
      <c r="I430" s="25">
        <v>6</v>
      </c>
      <c r="K430" t="s">
        <v>21</v>
      </c>
      <c r="L430">
        <v>9</v>
      </c>
      <c r="M430" s="2">
        <v>440</v>
      </c>
    </row>
    <row r="431" spans="2:13" ht="12.75">
      <c r="B431" s="272">
        <v>2000</v>
      </c>
      <c r="C431" s="35" t="s">
        <v>0</v>
      </c>
      <c r="D431" s="1" t="s">
        <v>12</v>
      </c>
      <c r="E431" s="1" t="s">
        <v>149</v>
      </c>
      <c r="F431" s="59" t="s">
        <v>223</v>
      </c>
      <c r="G431" s="30" t="s">
        <v>180</v>
      </c>
      <c r="H431" s="6">
        <f t="shared" si="20"/>
        <v>-9000</v>
      </c>
      <c r="I431" s="25">
        <v>4</v>
      </c>
      <c r="K431" t="s">
        <v>21</v>
      </c>
      <c r="L431">
        <v>9</v>
      </c>
      <c r="M431" s="2">
        <v>440</v>
      </c>
    </row>
    <row r="432" spans="1:13" s="58" customFormat="1" ht="12.75">
      <c r="A432" s="1"/>
      <c r="B432" s="272">
        <v>3000</v>
      </c>
      <c r="C432" s="35" t="s">
        <v>0</v>
      </c>
      <c r="D432" s="1" t="s">
        <v>12</v>
      </c>
      <c r="E432" s="1" t="s">
        <v>149</v>
      </c>
      <c r="F432" s="59" t="s">
        <v>224</v>
      </c>
      <c r="G432" s="30" t="s">
        <v>182</v>
      </c>
      <c r="H432" s="6">
        <f t="shared" si="20"/>
        <v>-12000</v>
      </c>
      <c r="I432" s="25">
        <v>6</v>
      </c>
      <c r="J432"/>
      <c r="K432" t="s">
        <v>21</v>
      </c>
      <c r="L432">
        <v>9</v>
      </c>
      <c r="M432" s="2">
        <v>440</v>
      </c>
    </row>
    <row r="433" spans="1:13" ht="12.75">
      <c r="A433" s="14"/>
      <c r="B433" s="352">
        <f>SUM(B428:B432)</f>
        <v>12000</v>
      </c>
      <c r="C433" s="73" t="s">
        <v>0</v>
      </c>
      <c r="D433" s="14"/>
      <c r="E433" s="14"/>
      <c r="F433" s="81"/>
      <c r="G433" s="21"/>
      <c r="H433" s="56">
        <v>0</v>
      </c>
      <c r="I433" s="57">
        <f t="shared" si="21"/>
        <v>27.272727272727273</v>
      </c>
      <c r="J433" s="58"/>
      <c r="K433" s="58"/>
      <c r="L433" s="58"/>
      <c r="M433" s="2">
        <v>440</v>
      </c>
    </row>
    <row r="434" spans="2:13" ht="12.75">
      <c r="B434" s="272"/>
      <c r="H434" s="6">
        <f t="shared" si="20"/>
        <v>0</v>
      </c>
      <c r="I434" s="25">
        <f t="shared" si="21"/>
        <v>0</v>
      </c>
      <c r="M434" s="2">
        <v>440</v>
      </c>
    </row>
    <row r="435" spans="2:13" ht="12.75">
      <c r="B435" s="272"/>
      <c r="H435" s="6">
        <f t="shared" si="20"/>
        <v>0</v>
      </c>
      <c r="I435" s="25">
        <f t="shared" si="21"/>
        <v>0</v>
      </c>
      <c r="M435" s="2">
        <v>440</v>
      </c>
    </row>
    <row r="436" spans="2:13" ht="12.75">
      <c r="B436" s="272">
        <v>3000</v>
      </c>
      <c r="C436" s="15" t="s">
        <v>225</v>
      </c>
      <c r="D436" s="15" t="s">
        <v>74</v>
      </c>
      <c r="E436" s="1" t="s">
        <v>25</v>
      </c>
      <c r="F436" s="30" t="s">
        <v>1246</v>
      </c>
      <c r="G436" s="30" t="s">
        <v>170</v>
      </c>
      <c r="H436" s="6">
        <f t="shared" si="20"/>
        <v>-3000</v>
      </c>
      <c r="I436" s="25">
        <f t="shared" si="21"/>
        <v>6.818181818181818</v>
      </c>
      <c r="K436" t="s">
        <v>149</v>
      </c>
      <c r="L436">
        <v>9</v>
      </c>
      <c r="M436" s="2">
        <v>440</v>
      </c>
    </row>
    <row r="437" spans="2:13" ht="12.75">
      <c r="B437" s="272">
        <v>3000</v>
      </c>
      <c r="C437" s="1" t="s">
        <v>226</v>
      </c>
      <c r="D437" s="15" t="s">
        <v>74</v>
      </c>
      <c r="E437" s="1" t="s">
        <v>25</v>
      </c>
      <c r="F437" s="76" t="s">
        <v>227</v>
      </c>
      <c r="G437" s="30" t="s">
        <v>194</v>
      </c>
      <c r="H437" s="6">
        <f t="shared" si="20"/>
        <v>-6000</v>
      </c>
      <c r="I437" s="25">
        <f t="shared" si="21"/>
        <v>6.818181818181818</v>
      </c>
      <c r="K437" t="s">
        <v>149</v>
      </c>
      <c r="L437">
        <v>9</v>
      </c>
      <c r="M437" s="2">
        <v>440</v>
      </c>
    </row>
    <row r="438" spans="2:13" ht="12.75">
      <c r="B438" s="272">
        <v>3000</v>
      </c>
      <c r="C438" s="1" t="s">
        <v>228</v>
      </c>
      <c r="D438" s="15" t="s">
        <v>74</v>
      </c>
      <c r="E438" s="1" t="s">
        <v>25</v>
      </c>
      <c r="F438" s="76" t="s">
        <v>229</v>
      </c>
      <c r="G438" s="30" t="s">
        <v>194</v>
      </c>
      <c r="H438" s="6">
        <f t="shared" si="20"/>
        <v>-9000</v>
      </c>
      <c r="I438" s="25">
        <f t="shared" si="21"/>
        <v>6.818181818181818</v>
      </c>
      <c r="K438" t="s">
        <v>149</v>
      </c>
      <c r="L438">
        <v>9</v>
      </c>
      <c r="M438" s="2">
        <v>440</v>
      </c>
    </row>
    <row r="439" spans="2:13" ht="12.75">
      <c r="B439" s="272">
        <v>2500</v>
      </c>
      <c r="C439" s="15" t="s">
        <v>230</v>
      </c>
      <c r="D439" s="15" t="s">
        <v>74</v>
      </c>
      <c r="E439" s="1" t="s">
        <v>25</v>
      </c>
      <c r="F439" s="76" t="s">
        <v>231</v>
      </c>
      <c r="G439" s="30" t="s">
        <v>199</v>
      </c>
      <c r="H439" s="6">
        <f t="shared" si="20"/>
        <v>-11500</v>
      </c>
      <c r="I439" s="25">
        <f t="shared" si="21"/>
        <v>5.681818181818182</v>
      </c>
      <c r="K439" t="s">
        <v>149</v>
      </c>
      <c r="L439">
        <v>9</v>
      </c>
      <c r="M439" s="2">
        <v>440</v>
      </c>
    </row>
    <row r="440" spans="1:13" s="58" customFormat="1" ht="12.75">
      <c r="A440" s="1"/>
      <c r="B440" s="272">
        <v>2500</v>
      </c>
      <c r="C440" s="15" t="s">
        <v>232</v>
      </c>
      <c r="D440" s="15" t="s">
        <v>74</v>
      </c>
      <c r="E440" s="1" t="s">
        <v>25</v>
      </c>
      <c r="F440" s="76" t="s">
        <v>233</v>
      </c>
      <c r="G440" s="30" t="s">
        <v>199</v>
      </c>
      <c r="H440" s="6">
        <f t="shared" si="20"/>
        <v>-14000</v>
      </c>
      <c r="I440" s="25">
        <f t="shared" si="21"/>
        <v>5.681818181818182</v>
      </c>
      <c r="J440"/>
      <c r="K440" t="s">
        <v>149</v>
      </c>
      <c r="L440">
        <v>9</v>
      </c>
      <c r="M440" s="2">
        <v>440</v>
      </c>
    </row>
    <row r="441" spans="2:13" ht="12.75">
      <c r="B441" s="219">
        <v>2000</v>
      </c>
      <c r="C441" s="15" t="s">
        <v>1247</v>
      </c>
      <c r="D441" s="15" t="s">
        <v>74</v>
      </c>
      <c r="E441" s="15" t="s">
        <v>35</v>
      </c>
      <c r="F441" s="76" t="s">
        <v>221</v>
      </c>
      <c r="G441" s="32" t="s">
        <v>202</v>
      </c>
      <c r="H441" s="6">
        <f t="shared" si="20"/>
        <v>-16000</v>
      </c>
      <c r="I441" s="25">
        <v>4</v>
      </c>
      <c r="K441" t="s">
        <v>149</v>
      </c>
      <c r="L441">
        <v>9</v>
      </c>
      <c r="M441" s="2">
        <v>440</v>
      </c>
    </row>
    <row r="442" spans="1:13" ht="12.75">
      <c r="A442" s="14"/>
      <c r="B442" s="352">
        <f>SUM(B436:B440)</f>
        <v>14000</v>
      </c>
      <c r="C442" s="14" t="s">
        <v>33</v>
      </c>
      <c r="D442" s="14"/>
      <c r="E442" s="14"/>
      <c r="F442" s="81"/>
      <c r="G442" s="21"/>
      <c r="H442" s="56">
        <v>0</v>
      </c>
      <c r="I442" s="57">
        <f t="shared" si="21"/>
        <v>31.818181818181817</v>
      </c>
      <c r="J442" s="58"/>
      <c r="K442" s="58"/>
      <c r="L442" s="58"/>
      <c r="M442" s="2">
        <v>440</v>
      </c>
    </row>
    <row r="443" spans="2:13" ht="12.75">
      <c r="B443" s="272"/>
      <c r="H443" s="6">
        <f aca="true" t="shared" si="22" ref="H443:H495">H442-B443</f>
        <v>0</v>
      </c>
      <c r="I443" s="25">
        <f t="shared" si="21"/>
        <v>0</v>
      </c>
      <c r="M443" s="2">
        <v>440</v>
      </c>
    </row>
    <row r="444" spans="2:13" ht="12.75">
      <c r="B444" s="272"/>
      <c r="H444" s="6">
        <f t="shared" si="22"/>
        <v>0</v>
      </c>
      <c r="I444" s="25">
        <f t="shared" si="21"/>
        <v>0</v>
      </c>
      <c r="M444" s="2">
        <v>440</v>
      </c>
    </row>
    <row r="445" spans="2:13" ht="12.75">
      <c r="B445" s="272">
        <v>500</v>
      </c>
      <c r="C445" s="1" t="s">
        <v>34</v>
      </c>
      <c r="D445" s="15" t="s">
        <v>74</v>
      </c>
      <c r="E445" s="1" t="s">
        <v>35</v>
      </c>
      <c r="F445" s="59" t="s">
        <v>221</v>
      </c>
      <c r="G445" s="30" t="s">
        <v>170</v>
      </c>
      <c r="H445" s="6">
        <f t="shared" si="22"/>
        <v>-500</v>
      </c>
      <c r="I445" s="25">
        <v>1</v>
      </c>
      <c r="K445" t="s">
        <v>149</v>
      </c>
      <c r="L445">
        <v>9</v>
      </c>
      <c r="M445" s="2">
        <v>440</v>
      </c>
    </row>
    <row r="446" spans="2:13" ht="12.75">
      <c r="B446" s="272">
        <v>1400</v>
      </c>
      <c r="C446" s="1" t="s">
        <v>34</v>
      </c>
      <c r="D446" s="15" t="s">
        <v>74</v>
      </c>
      <c r="E446" s="1" t="s">
        <v>35</v>
      </c>
      <c r="F446" s="59" t="s">
        <v>221</v>
      </c>
      <c r="G446" s="30" t="s">
        <v>234</v>
      </c>
      <c r="H446" s="6">
        <f t="shared" si="22"/>
        <v>-1900</v>
      </c>
      <c r="I446" s="25">
        <v>2.8</v>
      </c>
      <c r="K446" t="s">
        <v>149</v>
      </c>
      <c r="L446">
        <v>9</v>
      </c>
      <c r="M446" s="2">
        <v>440</v>
      </c>
    </row>
    <row r="447" spans="2:13" ht="12.75">
      <c r="B447" s="272">
        <v>1500</v>
      </c>
      <c r="C447" s="15" t="s">
        <v>34</v>
      </c>
      <c r="D447" s="15" t="s">
        <v>74</v>
      </c>
      <c r="E447" s="1" t="s">
        <v>35</v>
      </c>
      <c r="F447" s="59" t="s">
        <v>221</v>
      </c>
      <c r="G447" s="30" t="s">
        <v>194</v>
      </c>
      <c r="H447" s="6">
        <f t="shared" si="22"/>
        <v>-3400</v>
      </c>
      <c r="I447" s="25">
        <v>3</v>
      </c>
      <c r="K447" t="s">
        <v>149</v>
      </c>
      <c r="L447">
        <v>9</v>
      </c>
      <c r="M447" s="2">
        <v>440</v>
      </c>
    </row>
    <row r="448" spans="2:13" ht="12.75">
      <c r="B448" s="272">
        <v>1600</v>
      </c>
      <c r="C448" s="15" t="s">
        <v>34</v>
      </c>
      <c r="D448" s="15" t="s">
        <v>74</v>
      </c>
      <c r="E448" s="1" t="s">
        <v>35</v>
      </c>
      <c r="F448" s="59" t="s">
        <v>221</v>
      </c>
      <c r="G448" s="30" t="s">
        <v>199</v>
      </c>
      <c r="H448" s="6">
        <f t="shared" si="22"/>
        <v>-5000</v>
      </c>
      <c r="I448" s="25">
        <v>3.2</v>
      </c>
      <c r="K448" t="s">
        <v>149</v>
      </c>
      <c r="L448">
        <v>9</v>
      </c>
      <c r="M448" s="2">
        <v>440</v>
      </c>
    </row>
    <row r="449" spans="2:13" ht="12.75">
      <c r="B449" s="272">
        <v>1400</v>
      </c>
      <c r="C449" s="1" t="s">
        <v>34</v>
      </c>
      <c r="D449" s="1" t="s">
        <v>74</v>
      </c>
      <c r="E449" s="1" t="s">
        <v>35</v>
      </c>
      <c r="F449" s="59" t="s">
        <v>221</v>
      </c>
      <c r="G449" s="30" t="s">
        <v>202</v>
      </c>
      <c r="H449" s="6">
        <f t="shared" si="22"/>
        <v>-6400</v>
      </c>
      <c r="I449" s="25">
        <v>2.8</v>
      </c>
      <c r="K449" t="s">
        <v>149</v>
      </c>
      <c r="L449">
        <v>9</v>
      </c>
      <c r="M449" s="2">
        <v>440</v>
      </c>
    </row>
    <row r="450" spans="1:13" s="58" customFormat="1" ht="12.75">
      <c r="A450" s="14"/>
      <c r="B450" s="352">
        <f>SUM(B445:B449)</f>
        <v>6400</v>
      </c>
      <c r="C450" s="14"/>
      <c r="D450" s="14"/>
      <c r="E450" s="14" t="s">
        <v>35</v>
      </c>
      <c r="F450" s="81"/>
      <c r="G450" s="21"/>
      <c r="H450" s="56">
        <v>0</v>
      </c>
      <c r="I450" s="57">
        <f t="shared" si="21"/>
        <v>14.545454545454545</v>
      </c>
      <c r="M450" s="2">
        <v>440</v>
      </c>
    </row>
    <row r="451" spans="2:13" ht="12.75">
      <c r="B451" s="272"/>
      <c r="H451" s="6">
        <f t="shared" si="22"/>
        <v>0</v>
      </c>
      <c r="I451" s="25">
        <f t="shared" si="21"/>
        <v>0</v>
      </c>
      <c r="M451" s="2">
        <v>440</v>
      </c>
    </row>
    <row r="452" spans="2:13" ht="12.75">
      <c r="B452" s="272"/>
      <c r="H452" s="6">
        <f t="shared" si="22"/>
        <v>0</v>
      </c>
      <c r="I452" s="25">
        <f t="shared" si="21"/>
        <v>0</v>
      </c>
      <c r="M452" s="2">
        <v>440</v>
      </c>
    </row>
    <row r="453" spans="2:13" ht="12.75">
      <c r="B453" s="272">
        <v>5000</v>
      </c>
      <c r="C453" s="15" t="s">
        <v>37</v>
      </c>
      <c r="D453" s="15" t="s">
        <v>74</v>
      </c>
      <c r="E453" s="1" t="s">
        <v>25</v>
      </c>
      <c r="F453" s="59" t="s">
        <v>235</v>
      </c>
      <c r="G453" s="30" t="s">
        <v>170</v>
      </c>
      <c r="H453" s="6">
        <f t="shared" si="22"/>
        <v>-5000</v>
      </c>
      <c r="I453" s="25">
        <v>10</v>
      </c>
      <c r="K453" t="s">
        <v>149</v>
      </c>
      <c r="L453">
        <v>9</v>
      </c>
      <c r="M453" s="2">
        <v>440</v>
      </c>
    </row>
    <row r="454" spans="2:13" ht="12.75">
      <c r="B454" s="272">
        <v>5000</v>
      </c>
      <c r="C454" s="15" t="s">
        <v>37</v>
      </c>
      <c r="D454" s="15" t="s">
        <v>74</v>
      </c>
      <c r="E454" s="1" t="s">
        <v>25</v>
      </c>
      <c r="F454" s="59" t="s">
        <v>235</v>
      </c>
      <c r="G454" s="30" t="s">
        <v>194</v>
      </c>
      <c r="H454" s="6">
        <f t="shared" si="22"/>
        <v>-10000</v>
      </c>
      <c r="I454" s="25">
        <v>10</v>
      </c>
      <c r="K454" t="s">
        <v>149</v>
      </c>
      <c r="L454">
        <v>9</v>
      </c>
      <c r="M454" s="2">
        <v>440</v>
      </c>
    </row>
    <row r="455" spans="2:13" ht="12.75">
      <c r="B455" s="272">
        <v>5000</v>
      </c>
      <c r="C455" s="15" t="s">
        <v>37</v>
      </c>
      <c r="D455" s="15" t="s">
        <v>74</v>
      </c>
      <c r="E455" s="1" t="s">
        <v>25</v>
      </c>
      <c r="F455" s="59" t="s">
        <v>235</v>
      </c>
      <c r="G455" s="30" t="s">
        <v>199</v>
      </c>
      <c r="H455" s="6">
        <f t="shared" si="22"/>
        <v>-15000</v>
      </c>
      <c r="I455" s="25">
        <v>10</v>
      </c>
      <c r="K455" t="s">
        <v>149</v>
      </c>
      <c r="L455">
        <v>9</v>
      </c>
      <c r="M455" s="2">
        <v>440</v>
      </c>
    </row>
    <row r="456" spans="2:13" ht="12.75">
      <c r="B456" s="272">
        <v>5000</v>
      </c>
      <c r="C456" s="15" t="s">
        <v>37</v>
      </c>
      <c r="D456" s="1" t="s">
        <v>74</v>
      </c>
      <c r="E456" s="1" t="s">
        <v>25</v>
      </c>
      <c r="F456" s="59" t="s">
        <v>235</v>
      </c>
      <c r="G456" s="30" t="s">
        <v>202</v>
      </c>
      <c r="H456" s="6">
        <f t="shared" si="22"/>
        <v>-20000</v>
      </c>
      <c r="I456" s="25">
        <v>10</v>
      </c>
      <c r="K456" t="s">
        <v>149</v>
      </c>
      <c r="L456">
        <v>9</v>
      </c>
      <c r="M456" s="2">
        <v>440</v>
      </c>
    </row>
    <row r="457" spans="1:13" s="58" customFormat="1" ht="12.75">
      <c r="A457" s="14"/>
      <c r="B457" s="352">
        <f>SUM(B453:B456)</f>
        <v>20000</v>
      </c>
      <c r="C457" s="14" t="s">
        <v>37</v>
      </c>
      <c r="D457" s="14"/>
      <c r="E457" s="14"/>
      <c r="F457" s="81"/>
      <c r="G457" s="21"/>
      <c r="H457" s="56">
        <v>0</v>
      </c>
      <c r="I457" s="57">
        <f t="shared" si="21"/>
        <v>45.45454545454545</v>
      </c>
      <c r="M457" s="2">
        <v>440</v>
      </c>
    </row>
    <row r="458" spans="2:13" ht="12.75">
      <c r="B458" s="272"/>
      <c r="H458" s="6">
        <f t="shared" si="22"/>
        <v>0</v>
      </c>
      <c r="I458" s="25">
        <f t="shared" si="21"/>
        <v>0</v>
      </c>
      <c r="M458" s="2">
        <v>440</v>
      </c>
    </row>
    <row r="459" spans="2:13" ht="12.75">
      <c r="B459" s="272"/>
      <c r="H459" s="6">
        <f t="shared" si="22"/>
        <v>0</v>
      </c>
      <c r="I459" s="25">
        <f t="shared" si="21"/>
        <v>0</v>
      </c>
      <c r="M459" s="2">
        <v>440</v>
      </c>
    </row>
    <row r="460" spans="2:13" ht="12.75">
      <c r="B460" s="272">
        <v>2000</v>
      </c>
      <c r="C460" s="1" t="s">
        <v>39</v>
      </c>
      <c r="D460" s="15" t="s">
        <v>74</v>
      </c>
      <c r="E460" s="1" t="s">
        <v>25</v>
      </c>
      <c r="F460" s="59" t="s">
        <v>221</v>
      </c>
      <c r="G460" s="30" t="s">
        <v>170</v>
      </c>
      <c r="H460" s="6">
        <f t="shared" si="22"/>
        <v>-2000</v>
      </c>
      <c r="I460" s="25">
        <v>4</v>
      </c>
      <c r="K460" t="s">
        <v>149</v>
      </c>
      <c r="L460">
        <v>9</v>
      </c>
      <c r="M460" s="2">
        <v>440</v>
      </c>
    </row>
    <row r="461" spans="2:13" ht="12.75">
      <c r="B461" s="272">
        <v>2000</v>
      </c>
      <c r="C461" s="15" t="s">
        <v>39</v>
      </c>
      <c r="D461" s="15" t="s">
        <v>74</v>
      </c>
      <c r="E461" s="1" t="s">
        <v>25</v>
      </c>
      <c r="F461" s="59" t="s">
        <v>221</v>
      </c>
      <c r="G461" s="30" t="s">
        <v>194</v>
      </c>
      <c r="H461" s="6">
        <f t="shared" si="22"/>
        <v>-4000</v>
      </c>
      <c r="I461" s="25">
        <v>4</v>
      </c>
      <c r="K461" t="s">
        <v>149</v>
      </c>
      <c r="L461">
        <v>9</v>
      </c>
      <c r="M461" s="2">
        <v>440</v>
      </c>
    </row>
    <row r="462" spans="2:13" ht="12.75">
      <c r="B462" s="272">
        <v>500</v>
      </c>
      <c r="C462" s="15" t="s">
        <v>39</v>
      </c>
      <c r="D462" s="15" t="s">
        <v>74</v>
      </c>
      <c r="E462" s="1" t="s">
        <v>25</v>
      </c>
      <c r="F462" s="59" t="s">
        <v>221</v>
      </c>
      <c r="G462" s="30" t="s">
        <v>194</v>
      </c>
      <c r="H462" s="6">
        <f t="shared" si="22"/>
        <v>-4500</v>
      </c>
      <c r="I462" s="25">
        <v>1</v>
      </c>
      <c r="K462" t="s">
        <v>149</v>
      </c>
      <c r="L462">
        <v>9</v>
      </c>
      <c r="M462" s="2">
        <v>440</v>
      </c>
    </row>
    <row r="463" spans="2:13" ht="12.75">
      <c r="B463" s="272">
        <v>2000</v>
      </c>
      <c r="C463" s="15" t="s">
        <v>39</v>
      </c>
      <c r="D463" s="15" t="s">
        <v>74</v>
      </c>
      <c r="E463" s="1" t="s">
        <v>25</v>
      </c>
      <c r="F463" s="59" t="s">
        <v>221</v>
      </c>
      <c r="G463" s="30" t="s">
        <v>199</v>
      </c>
      <c r="H463" s="6">
        <f t="shared" si="22"/>
        <v>-6500</v>
      </c>
      <c r="I463" s="25">
        <v>4</v>
      </c>
      <c r="K463" t="s">
        <v>149</v>
      </c>
      <c r="L463">
        <v>9</v>
      </c>
      <c r="M463" s="2">
        <v>440</v>
      </c>
    </row>
    <row r="464" spans="2:13" ht="12.75">
      <c r="B464" s="272">
        <v>500</v>
      </c>
      <c r="C464" s="15" t="s">
        <v>39</v>
      </c>
      <c r="D464" s="15" t="s">
        <v>74</v>
      </c>
      <c r="E464" s="1" t="s">
        <v>25</v>
      </c>
      <c r="F464" s="59" t="s">
        <v>221</v>
      </c>
      <c r="G464" s="30" t="s">
        <v>199</v>
      </c>
      <c r="H464" s="6">
        <f t="shared" si="22"/>
        <v>-7000</v>
      </c>
      <c r="I464" s="25">
        <v>1</v>
      </c>
      <c r="K464" t="s">
        <v>149</v>
      </c>
      <c r="L464">
        <v>9</v>
      </c>
      <c r="M464" s="2">
        <v>440</v>
      </c>
    </row>
    <row r="465" spans="2:13" ht="12.75">
      <c r="B465" s="272">
        <v>2000</v>
      </c>
      <c r="C465" s="1" t="s">
        <v>39</v>
      </c>
      <c r="D465" s="1" t="s">
        <v>74</v>
      </c>
      <c r="E465" s="1" t="s">
        <v>25</v>
      </c>
      <c r="F465" s="59" t="s">
        <v>221</v>
      </c>
      <c r="G465" s="30" t="s">
        <v>202</v>
      </c>
      <c r="H465" s="6">
        <f t="shared" si="22"/>
        <v>-9000</v>
      </c>
      <c r="I465" s="25">
        <v>4</v>
      </c>
      <c r="K465" t="s">
        <v>149</v>
      </c>
      <c r="L465">
        <v>9</v>
      </c>
      <c r="M465" s="2">
        <v>440</v>
      </c>
    </row>
    <row r="466" spans="2:13" ht="12.75">
      <c r="B466" s="272">
        <v>500</v>
      </c>
      <c r="C466" s="1" t="s">
        <v>39</v>
      </c>
      <c r="D466" s="1" t="s">
        <v>74</v>
      </c>
      <c r="E466" s="1" t="s">
        <v>25</v>
      </c>
      <c r="F466" s="59" t="s">
        <v>221</v>
      </c>
      <c r="G466" s="30" t="s">
        <v>202</v>
      </c>
      <c r="H466" s="6">
        <f t="shared" si="22"/>
        <v>-9500</v>
      </c>
      <c r="I466" s="25">
        <v>1</v>
      </c>
      <c r="K466" t="s">
        <v>149</v>
      </c>
      <c r="L466">
        <v>9</v>
      </c>
      <c r="M466" s="2">
        <v>440</v>
      </c>
    </row>
    <row r="467" spans="1:13" s="58" customFormat="1" ht="12.75">
      <c r="A467" s="14"/>
      <c r="B467" s="352">
        <f>SUM(B460:B466)</f>
        <v>9500</v>
      </c>
      <c r="C467" s="14" t="s">
        <v>39</v>
      </c>
      <c r="D467" s="14"/>
      <c r="E467" s="14"/>
      <c r="F467" s="81"/>
      <c r="G467" s="21"/>
      <c r="H467" s="56">
        <v>0</v>
      </c>
      <c r="I467" s="57">
        <f t="shared" si="21"/>
        <v>21.59090909090909</v>
      </c>
      <c r="M467" s="2">
        <v>440</v>
      </c>
    </row>
    <row r="468" spans="2:13" ht="12.75">
      <c r="B468" s="272"/>
      <c r="H468" s="6">
        <f t="shared" si="22"/>
        <v>0</v>
      </c>
      <c r="I468" s="25">
        <f t="shared" si="21"/>
        <v>0</v>
      </c>
      <c r="M468" s="2">
        <v>440</v>
      </c>
    </row>
    <row r="469" spans="2:13" ht="12.75">
      <c r="B469" s="272"/>
      <c r="H469" s="6">
        <f t="shared" si="22"/>
        <v>0</v>
      </c>
      <c r="I469" s="25">
        <f t="shared" si="21"/>
        <v>0</v>
      </c>
      <c r="M469" s="2">
        <v>440</v>
      </c>
    </row>
    <row r="470" spans="2:13" ht="12.75">
      <c r="B470" s="272">
        <v>1000</v>
      </c>
      <c r="C470" s="15" t="s">
        <v>162</v>
      </c>
      <c r="D470" s="15" t="s">
        <v>74</v>
      </c>
      <c r="E470" s="1" t="s">
        <v>43</v>
      </c>
      <c r="F470" s="59" t="s">
        <v>221</v>
      </c>
      <c r="G470" s="30" t="s">
        <v>194</v>
      </c>
      <c r="H470" s="6">
        <f t="shared" si="22"/>
        <v>-1000</v>
      </c>
      <c r="I470" s="25">
        <v>2</v>
      </c>
      <c r="K470" t="s">
        <v>149</v>
      </c>
      <c r="L470">
        <v>9</v>
      </c>
      <c r="M470" s="2">
        <v>440</v>
      </c>
    </row>
    <row r="471" spans="2:13" ht="12.75">
      <c r="B471" s="272">
        <v>1000</v>
      </c>
      <c r="C471" s="15" t="s">
        <v>162</v>
      </c>
      <c r="D471" s="15" t="s">
        <v>74</v>
      </c>
      <c r="E471" s="1" t="s">
        <v>43</v>
      </c>
      <c r="F471" s="59" t="s">
        <v>221</v>
      </c>
      <c r="G471" s="30" t="s">
        <v>199</v>
      </c>
      <c r="H471" s="6">
        <f t="shared" si="22"/>
        <v>-2000</v>
      </c>
      <c r="I471" s="25">
        <v>2</v>
      </c>
      <c r="K471" t="s">
        <v>149</v>
      </c>
      <c r="L471">
        <v>9</v>
      </c>
      <c r="M471" s="2">
        <v>440</v>
      </c>
    </row>
    <row r="472" spans="2:13" ht="12.75">
      <c r="B472" s="272">
        <v>1000</v>
      </c>
      <c r="C472" s="1" t="s">
        <v>162</v>
      </c>
      <c r="D472" s="1" t="s">
        <v>74</v>
      </c>
      <c r="E472" s="1" t="s">
        <v>43</v>
      </c>
      <c r="F472" s="59" t="s">
        <v>221</v>
      </c>
      <c r="G472" s="30" t="s">
        <v>202</v>
      </c>
      <c r="H472" s="6">
        <f t="shared" si="22"/>
        <v>-3000</v>
      </c>
      <c r="I472" s="25">
        <v>2</v>
      </c>
      <c r="K472" t="s">
        <v>149</v>
      </c>
      <c r="L472">
        <v>9</v>
      </c>
      <c r="M472" s="2">
        <v>440</v>
      </c>
    </row>
    <row r="473" spans="1:13" s="58" customFormat="1" ht="12.75">
      <c r="A473" s="14"/>
      <c r="B473" s="352">
        <f>SUM(B470:B472)</f>
        <v>3000</v>
      </c>
      <c r="C473" s="14"/>
      <c r="D473" s="14"/>
      <c r="E473" s="14" t="s">
        <v>43</v>
      </c>
      <c r="F473" s="81"/>
      <c r="G473" s="21"/>
      <c r="H473" s="56">
        <v>0</v>
      </c>
      <c r="I473" s="57">
        <f t="shared" si="21"/>
        <v>6.818181818181818</v>
      </c>
      <c r="M473" s="2">
        <v>440</v>
      </c>
    </row>
    <row r="474" spans="2:13" ht="12.75">
      <c r="B474" s="272"/>
      <c r="H474" s="6">
        <f t="shared" si="22"/>
        <v>0</v>
      </c>
      <c r="I474" s="25">
        <f t="shared" si="21"/>
        <v>0</v>
      </c>
      <c r="M474" s="2">
        <v>440</v>
      </c>
    </row>
    <row r="475" spans="2:13" ht="12.75">
      <c r="B475" s="272"/>
      <c r="H475" s="6">
        <f t="shared" si="22"/>
        <v>0</v>
      </c>
      <c r="I475" s="25">
        <f t="shared" si="21"/>
        <v>0</v>
      </c>
      <c r="M475" s="2">
        <v>440</v>
      </c>
    </row>
    <row r="476" spans="2:13" ht="12.75">
      <c r="B476" s="272"/>
      <c r="H476" s="6">
        <f t="shared" si="22"/>
        <v>0</v>
      </c>
      <c r="I476" s="25">
        <f t="shared" si="21"/>
        <v>0</v>
      </c>
      <c r="M476" s="2">
        <v>440</v>
      </c>
    </row>
    <row r="477" spans="2:13" ht="12.75">
      <c r="B477" s="272"/>
      <c r="H477" s="6">
        <f t="shared" si="22"/>
        <v>0</v>
      </c>
      <c r="I477" s="25">
        <f t="shared" si="21"/>
        <v>0</v>
      </c>
      <c r="M477" s="2">
        <v>440</v>
      </c>
    </row>
    <row r="478" spans="1:13" s="71" customFormat="1" ht="12.75">
      <c r="A478" s="14"/>
      <c r="B478" s="352">
        <f>+B481+B486+B491+B496+B501</f>
        <v>18300</v>
      </c>
      <c r="C478" s="53" t="s">
        <v>236</v>
      </c>
      <c r="D478" s="54" t="s">
        <v>237</v>
      </c>
      <c r="E478" s="53" t="s">
        <v>238</v>
      </c>
      <c r="F478" s="135" t="s">
        <v>239</v>
      </c>
      <c r="G478" s="55" t="s">
        <v>17</v>
      </c>
      <c r="H478" s="56"/>
      <c r="I478" s="57">
        <f>+B478/M478</f>
        <v>41.59090909090909</v>
      </c>
      <c r="J478" s="57"/>
      <c r="K478" s="57"/>
      <c r="L478" s="58"/>
      <c r="M478" s="2">
        <v>440</v>
      </c>
    </row>
    <row r="479" spans="2:13" ht="12.75">
      <c r="B479" s="272"/>
      <c r="H479" s="6">
        <v>0</v>
      </c>
      <c r="I479" s="25">
        <f t="shared" si="21"/>
        <v>0</v>
      </c>
      <c r="M479" s="2">
        <v>440</v>
      </c>
    </row>
    <row r="480" spans="2:13" ht="12.75">
      <c r="B480" s="272">
        <v>2500</v>
      </c>
      <c r="C480" s="35" t="s">
        <v>0</v>
      </c>
      <c r="D480" s="1" t="s">
        <v>12</v>
      </c>
      <c r="E480" s="1" t="s">
        <v>69</v>
      </c>
      <c r="F480" s="59" t="s">
        <v>240</v>
      </c>
      <c r="G480" s="30" t="s">
        <v>169</v>
      </c>
      <c r="H480" s="6">
        <f t="shared" si="22"/>
        <v>-2500</v>
      </c>
      <c r="I480" s="25">
        <f t="shared" si="21"/>
        <v>5.681818181818182</v>
      </c>
      <c r="K480" t="s">
        <v>21</v>
      </c>
      <c r="L480">
        <v>10</v>
      </c>
      <c r="M480" s="2">
        <v>440</v>
      </c>
    </row>
    <row r="481" spans="1:13" s="58" customFormat="1" ht="12.75">
      <c r="A481" s="14"/>
      <c r="B481" s="352">
        <f>SUM(B480)</f>
        <v>2500</v>
      </c>
      <c r="C481" s="14" t="s">
        <v>0</v>
      </c>
      <c r="D481" s="14"/>
      <c r="E481" s="14"/>
      <c r="F481" s="81"/>
      <c r="G481" s="21"/>
      <c r="H481" s="56">
        <v>0</v>
      </c>
      <c r="I481" s="57">
        <f t="shared" si="21"/>
        <v>5.681818181818182</v>
      </c>
      <c r="M481" s="2">
        <v>440</v>
      </c>
    </row>
    <row r="482" spans="2:13" ht="12.75">
      <c r="B482" s="272"/>
      <c r="H482" s="6">
        <f t="shared" si="22"/>
        <v>0</v>
      </c>
      <c r="I482" s="25">
        <f t="shared" si="21"/>
        <v>0</v>
      </c>
      <c r="M482" s="2">
        <v>440</v>
      </c>
    </row>
    <row r="483" spans="2:13" ht="12.75">
      <c r="B483" s="272"/>
      <c r="H483" s="6">
        <f t="shared" si="22"/>
        <v>0</v>
      </c>
      <c r="I483" s="25">
        <f t="shared" si="21"/>
        <v>0</v>
      </c>
      <c r="M483" s="2">
        <v>440</v>
      </c>
    </row>
    <row r="484" spans="2:13" ht="12.75">
      <c r="B484" s="272">
        <v>3500</v>
      </c>
      <c r="C484" s="1" t="s">
        <v>241</v>
      </c>
      <c r="D484" s="15" t="s">
        <v>74</v>
      </c>
      <c r="E484" s="1" t="s">
        <v>25</v>
      </c>
      <c r="F484" s="76" t="s">
        <v>1276</v>
      </c>
      <c r="G484" s="30" t="s">
        <v>170</v>
      </c>
      <c r="H484" s="6">
        <f t="shared" si="22"/>
        <v>-3500</v>
      </c>
      <c r="I484" s="25">
        <f>+B484/M484</f>
        <v>7.954545454545454</v>
      </c>
      <c r="K484" t="s">
        <v>75</v>
      </c>
      <c r="L484">
        <v>10</v>
      </c>
      <c r="M484" s="2">
        <v>440</v>
      </c>
    </row>
    <row r="485" spans="2:13" ht="12.75">
      <c r="B485" s="272">
        <v>3500</v>
      </c>
      <c r="C485" s="1" t="s">
        <v>242</v>
      </c>
      <c r="D485" s="15" t="s">
        <v>74</v>
      </c>
      <c r="E485" s="1" t="s">
        <v>25</v>
      </c>
      <c r="F485" s="76" t="s">
        <v>1276</v>
      </c>
      <c r="G485" s="30" t="s">
        <v>194</v>
      </c>
      <c r="H485" s="6">
        <f t="shared" si="22"/>
        <v>-7000</v>
      </c>
      <c r="I485" s="25">
        <f>+B485/M485</f>
        <v>7.954545454545454</v>
      </c>
      <c r="K485" t="s">
        <v>75</v>
      </c>
      <c r="L485">
        <v>10</v>
      </c>
      <c r="M485" s="2">
        <v>440</v>
      </c>
    </row>
    <row r="486" spans="1:13" s="58" customFormat="1" ht="12.75">
      <c r="A486" s="14"/>
      <c r="B486" s="352">
        <f>SUM(B484:B485)</f>
        <v>7000</v>
      </c>
      <c r="C486" s="14" t="s">
        <v>33</v>
      </c>
      <c r="D486" s="14"/>
      <c r="E486" s="14"/>
      <c r="F486" s="81"/>
      <c r="G486" s="21"/>
      <c r="H486" s="56">
        <v>0</v>
      </c>
      <c r="I486" s="57">
        <f aca="true" t="shared" si="23" ref="I486:I549">+B486/M486</f>
        <v>15.909090909090908</v>
      </c>
      <c r="M486" s="2">
        <v>440</v>
      </c>
    </row>
    <row r="487" spans="2:13" ht="12.75">
      <c r="B487" s="272"/>
      <c r="H487" s="6">
        <f t="shared" si="22"/>
        <v>0</v>
      </c>
      <c r="I487" s="25">
        <f t="shared" si="23"/>
        <v>0</v>
      </c>
      <c r="M487" s="2">
        <v>440</v>
      </c>
    </row>
    <row r="488" spans="2:13" ht="12.75">
      <c r="B488" s="272"/>
      <c r="H488" s="6">
        <f t="shared" si="22"/>
        <v>0</v>
      </c>
      <c r="I488" s="25">
        <f t="shared" si="23"/>
        <v>0</v>
      </c>
      <c r="M488" s="2">
        <v>440</v>
      </c>
    </row>
    <row r="489" spans="2:13" ht="12.75">
      <c r="B489" s="272">
        <v>1150</v>
      </c>
      <c r="C489" s="1" t="s">
        <v>34</v>
      </c>
      <c r="D489" s="15" t="s">
        <v>74</v>
      </c>
      <c r="E489" s="1" t="s">
        <v>76</v>
      </c>
      <c r="F489" s="59" t="s">
        <v>1276</v>
      </c>
      <c r="G489" s="30" t="s">
        <v>170</v>
      </c>
      <c r="H489" s="6">
        <f t="shared" si="22"/>
        <v>-1150</v>
      </c>
      <c r="I489" s="25">
        <f t="shared" si="23"/>
        <v>2.6136363636363638</v>
      </c>
      <c r="K489" t="s">
        <v>75</v>
      </c>
      <c r="L489">
        <v>10</v>
      </c>
      <c r="M489" s="2">
        <v>440</v>
      </c>
    </row>
    <row r="490" spans="2:13" ht="12.75">
      <c r="B490" s="272">
        <v>2150</v>
      </c>
      <c r="C490" s="1" t="s">
        <v>34</v>
      </c>
      <c r="D490" s="15" t="s">
        <v>74</v>
      </c>
      <c r="E490" s="1" t="s">
        <v>76</v>
      </c>
      <c r="F490" s="59" t="s">
        <v>1276</v>
      </c>
      <c r="G490" s="30" t="s">
        <v>194</v>
      </c>
      <c r="H490" s="6">
        <f t="shared" si="22"/>
        <v>-3300</v>
      </c>
      <c r="I490" s="25">
        <f t="shared" si="23"/>
        <v>4.886363636363637</v>
      </c>
      <c r="K490" t="s">
        <v>75</v>
      </c>
      <c r="L490">
        <v>10</v>
      </c>
      <c r="M490" s="2">
        <v>440</v>
      </c>
    </row>
    <row r="491" spans="1:13" s="58" customFormat="1" ht="12.75">
      <c r="A491" s="14"/>
      <c r="B491" s="352">
        <f>SUM(B489:B490)</f>
        <v>3300</v>
      </c>
      <c r="C491" s="14"/>
      <c r="D491" s="14"/>
      <c r="E491" s="14"/>
      <c r="F491" s="81"/>
      <c r="G491" s="21"/>
      <c r="H491" s="56">
        <v>0</v>
      </c>
      <c r="I491" s="57">
        <f t="shared" si="23"/>
        <v>7.5</v>
      </c>
      <c r="M491" s="2">
        <v>440</v>
      </c>
    </row>
    <row r="492" spans="2:13" ht="12.75">
      <c r="B492" s="272"/>
      <c r="H492" s="6">
        <f t="shared" si="22"/>
        <v>0</v>
      </c>
      <c r="I492" s="25">
        <f t="shared" si="23"/>
        <v>0</v>
      </c>
      <c r="M492" s="2">
        <v>440</v>
      </c>
    </row>
    <row r="493" spans="2:13" ht="12.75">
      <c r="B493" s="272"/>
      <c r="D493" s="15"/>
      <c r="H493" s="6">
        <f t="shared" si="22"/>
        <v>0</v>
      </c>
      <c r="I493" s="25">
        <f>+B493/M493</f>
        <v>0</v>
      </c>
      <c r="K493" t="s">
        <v>75</v>
      </c>
      <c r="L493">
        <v>10</v>
      </c>
      <c r="M493" s="2">
        <v>440</v>
      </c>
    </row>
    <row r="494" spans="2:13" ht="12.75">
      <c r="B494" s="272">
        <v>1000</v>
      </c>
      <c r="C494" s="1" t="s">
        <v>39</v>
      </c>
      <c r="D494" s="15" t="s">
        <v>74</v>
      </c>
      <c r="E494" s="1" t="s">
        <v>25</v>
      </c>
      <c r="F494" s="59" t="s">
        <v>1276</v>
      </c>
      <c r="G494" s="30" t="s">
        <v>170</v>
      </c>
      <c r="H494" s="6">
        <f t="shared" si="22"/>
        <v>-1000</v>
      </c>
      <c r="I494" s="25">
        <f t="shared" si="23"/>
        <v>2.272727272727273</v>
      </c>
      <c r="M494" s="2">
        <v>440</v>
      </c>
    </row>
    <row r="495" spans="1:13" s="58" customFormat="1" ht="12.75">
      <c r="A495" s="1"/>
      <c r="B495" s="272">
        <v>1000</v>
      </c>
      <c r="C495" s="1" t="s">
        <v>39</v>
      </c>
      <c r="D495" s="15" t="s">
        <v>74</v>
      </c>
      <c r="E495" s="1" t="s">
        <v>25</v>
      </c>
      <c r="F495" s="59" t="s">
        <v>1276</v>
      </c>
      <c r="G495" s="30" t="s">
        <v>194</v>
      </c>
      <c r="H495" s="6">
        <f t="shared" si="22"/>
        <v>-2000</v>
      </c>
      <c r="I495" s="25">
        <f t="shared" si="23"/>
        <v>2.272727272727273</v>
      </c>
      <c r="J495"/>
      <c r="K495" t="s">
        <v>75</v>
      </c>
      <c r="L495">
        <v>10</v>
      </c>
      <c r="M495" s="2">
        <v>440</v>
      </c>
    </row>
    <row r="496" spans="1:13" ht="12.75">
      <c r="A496" s="14"/>
      <c r="B496" s="352">
        <f>SUM(B494:B495)</f>
        <v>2000</v>
      </c>
      <c r="C496" s="14" t="s">
        <v>39</v>
      </c>
      <c r="D496" s="14"/>
      <c r="E496" s="14"/>
      <c r="F496" s="81"/>
      <c r="G496" s="21"/>
      <c r="H496" s="56">
        <v>0</v>
      </c>
      <c r="I496" s="57">
        <f t="shared" si="23"/>
        <v>4.545454545454546</v>
      </c>
      <c r="J496" s="58"/>
      <c r="K496" s="58"/>
      <c r="L496" s="58"/>
      <c r="M496" s="2">
        <v>440</v>
      </c>
    </row>
    <row r="497" spans="2:13" ht="12.75">
      <c r="B497" s="272"/>
      <c r="H497" s="6">
        <f aca="true" t="shared" si="24" ref="H497:H525">H496-B497</f>
        <v>0</v>
      </c>
      <c r="I497" s="25">
        <f t="shared" si="23"/>
        <v>0</v>
      </c>
      <c r="M497" s="2">
        <v>440</v>
      </c>
    </row>
    <row r="498" spans="2:13" ht="12.75">
      <c r="B498" s="272"/>
      <c r="H498" s="6">
        <f t="shared" si="24"/>
        <v>0</v>
      </c>
      <c r="I498" s="25">
        <f t="shared" si="23"/>
        <v>0</v>
      </c>
      <c r="M498" s="2">
        <v>440</v>
      </c>
    </row>
    <row r="499" spans="2:13" ht="12.75">
      <c r="B499" s="272">
        <v>1500</v>
      </c>
      <c r="C499" s="1" t="s">
        <v>78</v>
      </c>
      <c r="D499" s="15" t="s">
        <v>74</v>
      </c>
      <c r="E499" s="1" t="s">
        <v>25</v>
      </c>
      <c r="F499" s="59" t="s">
        <v>1276</v>
      </c>
      <c r="G499" s="30" t="s">
        <v>170</v>
      </c>
      <c r="H499" s="6">
        <f t="shared" si="24"/>
        <v>-1500</v>
      </c>
      <c r="I499" s="25">
        <f t="shared" si="23"/>
        <v>3.409090909090909</v>
      </c>
      <c r="K499" t="s">
        <v>75</v>
      </c>
      <c r="L499">
        <v>10</v>
      </c>
      <c r="M499" s="2">
        <v>440</v>
      </c>
    </row>
    <row r="500" spans="1:13" s="58" customFormat="1" ht="12.75">
      <c r="A500" s="1"/>
      <c r="B500" s="272">
        <v>2000</v>
      </c>
      <c r="C500" s="1" t="s">
        <v>78</v>
      </c>
      <c r="D500" s="15" t="s">
        <v>74</v>
      </c>
      <c r="E500" s="1" t="s">
        <v>25</v>
      </c>
      <c r="F500" s="59" t="s">
        <v>1276</v>
      </c>
      <c r="G500" s="30" t="s">
        <v>194</v>
      </c>
      <c r="H500" s="6">
        <f t="shared" si="24"/>
        <v>-3500</v>
      </c>
      <c r="I500" s="25">
        <f t="shared" si="23"/>
        <v>4.545454545454546</v>
      </c>
      <c r="J500"/>
      <c r="K500" t="s">
        <v>75</v>
      </c>
      <c r="L500">
        <v>10</v>
      </c>
      <c r="M500" s="2">
        <v>440</v>
      </c>
    </row>
    <row r="501" spans="1:13" ht="12.75">
      <c r="A501" s="14"/>
      <c r="B501" s="352">
        <f>SUM(B499:B500)</f>
        <v>3500</v>
      </c>
      <c r="C501" s="14"/>
      <c r="D501" s="14"/>
      <c r="E501" s="14"/>
      <c r="F501" s="81"/>
      <c r="G501" s="21"/>
      <c r="H501" s="56">
        <v>0</v>
      </c>
      <c r="I501" s="57">
        <f t="shared" si="23"/>
        <v>7.954545454545454</v>
      </c>
      <c r="J501" s="58"/>
      <c r="K501" s="58"/>
      <c r="L501" s="58"/>
      <c r="M501" s="2">
        <v>440</v>
      </c>
    </row>
    <row r="502" spans="2:13" ht="12.75">
      <c r="B502" s="272"/>
      <c r="H502" s="6">
        <f t="shared" si="24"/>
        <v>0</v>
      </c>
      <c r="I502" s="25">
        <f t="shared" si="23"/>
        <v>0</v>
      </c>
      <c r="M502" s="2">
        <v>440</v>
      </c>
    </row>
    <row r="503" spans="2:13" ht="12.75">
      <c r="B503" s="272"/>
      <c r="H503" s="6">
        <f t="shared" si="24"/>
        <v>0</v>
      </c>
      <c r="I503" s="25">
        <f t="shared" si="23"/>
        <v>0</v>
      </c>
      <c r="M503" s="2">
        <v>440</v>
      </c>
    </row>
    <row r="504" spans="2:13" ht="12.75">
      <c r="B504" s="272"/>
      <c r="H504" s="6">
        <f t="shared" si="24"/>
        <v>0</v>
      </c>
      <c r="I504" s="25">
        <f t="shared" si="23"/>
        <v>0</v>
      </c>
      <c r="M504" s="2">
        <v>440</v>
      </c>
    </row>
    <row r="505" spans="1:13" s="71" customFormat="1" ht="12.75">
      <c r="A505" s="1"/>
      <c r="B505" s="272"/>
      <c r="C505" s="1"/>
      <c r="D505" s="1"/>
      <c r="E505" s="1"/>
      <c r="F505" s="59"/>
      <c r="G505" s="30"/>
      <c r="H505" s="6">
        <f t="shared" si="24"/>
        <v>0</v>
      </c>
      <c r="I505" s="25">
        <f t="shared" si="23"/>
        <v>0</v>
      </c>
      <c r="J505"/>
      <c r="K505"/>
      <c r="L505"/>
      <c r="M505" s="2">
        <v>440</v>
      </c>
    </row>
    <row r="506" spans="1:13" ht="12.75">
      <c r="A506" s="14"/>
      <c r="B506" s="352">
        <f>+B510+B515+B520+B524+B529+B533</f>
        <v>21200</v>
      </c>
      <c r="C506" s="53" t="s">
        <v>244</v>
      </c>
      <c r="D506" s="54" t="s">
        <v>245</v>
      </c>
      <c r="E506" s="53" t="s">
        <v>246</v>
      </c>
      <c r="F506" s="135" t="s">
        <v>247</v>
      </c>
      <c r="G506" s="55" t="s">
        <v>248</v>
      </c>
      <c r="H506" s="56"/>
      <c r="I506" s="57">
        <f t="shared" si="23"/>
        <v>48.18181818181818</v>
      </c>
      <c r="J506" s="57"/>
      <c r="K506" s="57"/>
      <c r="L506" s="58"/>
      <c r="M506" s="2">
        <v>440</v>
      </c>
    </row>
    <row r="507" spans="2:13" ht="12.75">
      <c r="B507" s="272"/>
      <c r="H507" s="31">
        <v>0</v>
      </c>
      <c r="I507" s="25">
        <f t="shared" si="23"/>
        <v>0</v>
      </c>
      <c r="M507" s="2">
        <v>440</v>
      </c>
    </row>
    <row r="508" spans="2:13" ht="12.75">
      <c r="B508" s="354">
        <v>3000</v>
      </c>
      <c r="C508" s="35" t="s">
        <v>0</v>
      </c>
      <c r="D508" s="1" t="s">
        <v>12</v>
      </c>
      <c r="E508" s="1" t="s">
        <v>106</v>
      </c>
      <c r="F508" s="59" t="s">
        <v>249</v>
      </c>
      <c r="G508" s="30" t="s">
        <v>178</v>
      </c>
      <c r="H508" s="31">
        <f t="shared" si="24"/>
        <v>-3000</v>
      </c>
      <c r="I508" s="25">
        <v>6</v>
      </c>
      <c r="K508" t="s">
        <v>21</v>
      </c>
      <c r="L508">
        <v>11</v>
      </c>
      <c r="M508" s="2">
        <v>440</v>
      </c>
    </row>
    <row r="509" spans="1:13" s="58" customFormat="1" ht="12.75">
      <c r="A509" s="1"/>
      <c r="B509" s="272">
        <v>2000</v>
      </c>
      <c r="C509" s="35" t="s">
        <v>0</v>
      </c>
      <c r="D509" s="1" t="s">
        <v>12</v>
      </c>
      <c r="E509" s="1" t="s">
        <v>106</v>
      </c>
      <c r="F509" s="59" t="s">
        <v>250</v>
      </c>
      <c r="G509" s="30" t="s">
        <v>180</v>
      </c>
      <c r="H509" s="31">
        <f t="shared" si="24"/>
        <v>-5000</v>
      </c>
      <c r="I509" s="25">
        <v>4</v>
      </c>
      <c r="J509"/>
      <c r="K509" t="s">
        <v>21</v>
      </c>
      <c r="L509">
        <v>11</v>
      </c>
      <c r="M509" s="2">
        <v>440</v>
      </c>
    </row>
    <row r="510" spans="1:13" ht="12.75">
      <c r="A510" s="14"/>
      <c r="B510" s="352">
        <f>SUM(B508:B509)</f>
        <v>5000</v>
      </c>
      <c r="C510" s="14" t="s">
        <v>0</v>
      </c>
      <c r="D510" s="14"/>
      <c r="E510" s="14"/>
      <c r="F510" s="81"/>
      <c r="G510" s="21"/>
      <c r="H510" s="56">
        <v>0</v>
      </c>
      <c r="I510" s="57">
        <f t="shared" si="23"/>
        <v>11.363636363636363</v>
      </c>
      <c r="J510" s="58"/>
      <c r="K510" s="58"/>
      <c r="L510" s="58"/>
      <c r="M510" s="2">
        <v>440</v>
      </c>
    </row>
    <row r="511" spans="2:13" ht="12.75">
      <c r="B511" s="272"/>
      <c r="H511" s="6">
        <f t="shared" si="24"/>
        <v>0</v>
      </c>
      <c r="I511" s="25">
        <f t="shared" si="23"/>
        <v>0</v>
      </c>
      <c r="M511" s="2">
        <v>440</v>
      </c>
    </row>
    <row r="512" spans="2:13" ht="12.75">
      <c r="B512" s="272"/>
      <c r="H512" s="6">
        <f t="shared" si="24"/>
        <v>0</v>
      </c>
      <c r="I512" s="25">
        <f t="shared" si="23"/>
        <v>0</v>
      </c>
      <c r="M512" s="2">
        <v>440</v>
      </c>
    </row>
    <row r="513" spans="2:13" ht="12.75">
      <c r="B513" s="272">
        <v>2500</v>
      </c>
      <c r="C513" s="15" t="s">
        <v>251</v>
      </c>
      <c r="D513" s="15" t="s">
        <v>12</v>
      </c>
      <c r="E513" s="1" t="s">
        <v>25</v>
      </c>
      <c r="F513" s="59" t="s">
        <v>252</v>
      </c>
      <c r="G513" s="30" t="s">
        <v>194</v>
      </c>
      <c r="H513" s="6">
        <f t="shared" si="24"/>
        <v>-2500</v>
      </c>
      <c r="I513" s="25">
        <f t="shared" si="23"/>
        <v>5.681818181818182</v>
      </c>
      <c r="K513" t="s">
        <v>123</v>
      </c>
      <c r="L513">
        <v>11</v>
      </c>
      <c r="M513" s="2">
        <v>440</v>
      </c>
    </row>
    <row r="514" spans="1:13" s="58" customFormat="1" ht="12.75">
      <c r="A514" s="1"/>
      <c r="B514" s="272">
        <v>2700</v>
      </c>
      <c r="C514" s="1" t="s">
        <v>253</v>
      </c>
      <c r="D514" s="1" t="s">
        <v>12</v>
      </c>
      <c r="E514" s="1" t="s">
        <v>25</v>
      </c>
      <c r="F514" s="59" t="s">
        <v>252</v>
      </c>
      <c r="G514" s="30" t="s">
        <v>199</v>
      </c>
      <c r="H514" s="6">
        <f t="shared" si="24"/>
        <v>-5200</v>
      </c>
      <c r="I514" s="25">
        <f t="shared" si="23"/>
        <v>6.136363636363637</v>
      </c>
      <c r="J514"/>
      <c r="K514" t="s">
        <v>123</v>
      </c>
      <c r="L514">
        <v>11</v>
      </c>
      <c r="M514" s="2">
        <v>440</v>
      </c>
    </row>
    <row r="515" spans="1:13" ht="12.75">
      <c r="A515" s="14"/>
      <c r="B515" s="352">
        <f>SUM(B513:B514)</f>
        <v>5200</v>
      </c>
      <c r="C515" s="14" t="s">
        <v>33</v>
      </c>
      <c r="D515" s="14"/>
      <c r="E515" s="14"/>
      <c r="F515" s="81"/>
      <c r="G515" s="21"/>
      <c r="H515" s="56">
        <v>0</v>
      </c>
      <c r="I515" s="57">
        <f t="shared" si="23"/>
        <v>11.818181818181818</v>
      </c>
      <c r="J515" s="58"/>
      <c r="K515" s="58"/>
      <c r="L515" s="58"/>
      <c r="M515" s="2">
        <v>440</v>
      </c>
    </row>
    <row r="516" spans="2:13" ht="12.75">
      <c r="B516" s="272"/>
      <c r="H516" s="6">
        <f t="shared" si="24"/>
        <v>0</v>
      </c>
      <c r="I516" s="25">
        <f t="shared" si="23"/>
        <v>0</v>
      </c>
      <c r="M516" s="2">
        <v>440</v>
      </c>
    </row>
    <row r="517" spans="2:13" ht="12.75">
      <c r="B517" s="272"/>
      <c r="H517" s="6">
        <f t="shared" si="24"/>
        <v>0</v>
      </c>
      <c r="I517" s="25">
        <f t="shared" si="23"/>
        <v>0</v>
      </c>
      <c r="M517" s="2">
        <v>440</v>
      </c>
    </row>
    <row r="518" spans="2:13" ht="12.75">
      <c r="B518" s="272">
        <v>1500</v>
      </c>
      <c r="C518" s="1" t="s">
        <v>34</v>
      </c>
      <c r="D518" s="1" t="s">
        <v>12</v>
      </c>
      <c r="E518" s="1" t="s">
        <v>35</v>
      </c>
      <c r="F518" s="59" t="s">
        <v>252</v>
      </c>
      <c r="G518" s="30" t="s">
        <v>194</v>
      </c>
      <c r="H518" s="6">
        <f t="shared" si="24"/>
        <v>-1500</v>
      </c>
      <c r="I518" s="25">
        <v>3</v>
      </c>
      <c r="K518" t="s">
        <v>123</v>
      </c>
      <c r="L518">
        <v>11</v>
      </c>
      <c r="M518" s="2">
        <v>440</v>
      </c>
    </row>
    <row r="519" spans="1:13" s="58" customFormat="1" ht="12.75">
      <c r="A519" s="1"/>
      <c r="B519" s="272">
        <v>1500</v>
      </c>
      <c r="C519" s="1" t="s">
        <v>34</v>
      </c>
      <c r="D519" s="1" t="s">
        <v>12</v>
      </c>
      <c r="E519" s="1" t="s">
        <v>35</v>
      </c>
      <c r="F519" s="59" t="s">
        <v>252</v>
      </c>
      <c r="G519" s="30" t="s">
        <v>199</v>
      </c>
      <c r="H519" s="6">
        <f t="shared" si="24"/>
        <v>-3000</v>
      </c>
      <c r="I519" s="25">
        <v>3</v>
      </c>
      <c r="J519"/>
      <c r="K519" t="s">
        <v>123</v>
      </c>
      <c r="L519">
        <v>11</v>
      </c>
      <c r="M519" s="2">
        <v>440</v>
      </c>
    </row>
    <row r="520" spans="1:13" ht="12.75">
      <c r="A520" s="14"/>
      <c r="B520" s="352">
        <f>SUM(B518:B519)</f>
        <v>3000</v>
      </c>
      <c r="C520" s="73"/>
      <c r="D520" s="14"/>
      <c r="E520" s="73" t="s">
        <v>76</v>
      </c>
      <c r="F520" s="81"/>
      <c r="G520" s="74"/>
      <c r="H520" s="56">
        <v>0</v>
      </c>
      <c r="I520" s="57">
        <f t="shared" si="23"/>
        <v>6.818181818181818</v>
      </c>
      <c r="J520" s="58"/>
      <c r="K520" s="58"/>
      <c r="L520" s="58"/>
      <c r="M520" s="2">
        <v>440</v>
      </c>
    </row>
    <row r="521" spans="2:13" ht="12.75">
      <c r="B521" s="219"/>
      <c r="C521" s="15"/>
      <c r="D521" s="15"/>
      <c r="E521" s="37"/>
      <c r="G521" s="38"/>
      <c r="H521" s="6">
        <f>H520-B521</f>
        <v>0</v>
      </c>
      <c r="I521" s="25">
        <f t="shared" si="23"/>
        <v>0</v>
      </c>
      <c r="M521" s="2">
        <v>440</v>
      </c>
    </row>
    <row r="522" spans="1:13" s="18" customFormat="1" ht="12.75">
      <c r="A522" s="1"/>
      <c r="B522" s="219"/>
      <c r="C522" s="15"/>
      <c r="D522" s="15"/>
      <c r="E522" s="15"/>
      <c r="F522" s="59"/>
      <c r="G522" s="32"/>
      <c r="H522" s="6">
        <f>H521-B522</f>
        <v>0</v>
      </c>
      <c r="I522" s="25">
        <f t="shared" si="23"/>
        <v>0</v>
      </c>
      <c r="J522"/>
      <c r="K522"/>
      <c r="L522"/>
      <c r="M522" s="2">
        <v>440</v>
      </c>
    </row>
    <row r="523" spans="1:13" s="58" customFormat="1" ht="12.75">
      <c r="A523" s="1"/>
      <c r="B523" s="272">
        <v>5000</v>
      </c>
      <c r="C523" s="1" t="s">
        <v>37</v>
      </c>
      <c r="D523" s="15" t="s">
        <v>12</v>
      </c>
      <c r="E523" s="1" t="s">
        <v>25</v>
      </c>
      <c r="F523" s="59" t="s">
        <v>254</v>
      </c>
      <c r="G523" s="30" t="s">
        <v>194</v>
      </c>
      <c r="H523" s="6">
        <f>H522-B523</f>
        <v>-5000</v>
      </c>
      <c r="I523" s="25">
        <f t="shared" si="23"/>
        <v>11.363636363636363</v>
      </c>
      <c r="J523"/>
      <c r="K523" t="s">
        <v>123</v>
      </c>
      <c r="L523">
        <v>11</v>
      </c>
      <c r="M523" s="2">
        <v>440</v>
      </c>
    </row>
    <row r="524" spans="1:13" ht="12.75">
      <c r="A524" s="14"/>
      <c r="B524" s="352">
        <f>SUM(B523)</f>
        <v>5000</v>
      </c>
      <c r="C524" s="14" t="s">
        <v>37</v>
      </c>
      <c r="D524" s="14"/>
      <c r="E524" s="14"/>
      <c r="F524" s="81"/>
      <c r="G524" s="21"/>
      <c r="H524" s="56">
        <v>0</v>
      </c>
      <c r="I524" s="57">
        <f t="shared" si="23"/>
        <v>11.363636363636363</v>
      </c>
      <c r="J524" s="58"/>
      <c r="K524" s="58"/>
      <c r="L524" s="58"/>
      <c r="M524" s="2">
        <v>440</v>
      </c>
    </row>
    <row r="525" spans="2:13" ht="12.75">
      <c r="B525" s="272"/>
      <c r="D525" s="15"/>
      <c r="H525" s="6">
        <f t="shared" si="24"/>
        <v>0</v>
      </c>
      <c r="I525" s="25">
        <f t="shared" si="23"/>
        <v>0</v>
      </c>
      <c r="M525" s="2">
        <v>440</v>
      </c>
    </row>
    <row r="526" spans="2:14" ht="12.75">
      <c r="B526" s="272"/>
      <c r="D526" s="15"/>
      <c r="H526" s="6">
        <f>H525-B526</f>
        <v>0</v>
      </c>
      <c r="I526" s="25">
        <f t="shared" si="23"/>
        <v>0</v>
      </c>
      <c r="M526" s="2">
        <v>440</v>
      </c>
      <c r="N526" s="41">
        <v>500</v>
      </c>
    </row>
    <row r="527" spans="2:14" ht="12.75">
      <c r="B527" s="272">
        <v>2000</v>
      </c>
      <c r="C527" s="1" t="s">
        <v>39</v>
      </c>
      <c r="D527" s="1" t="s">
        <v>12</v>
      </c>
      <c r="E527" s="1" t="s">
        <v>25</v>
      </c>
      <c r="F527" s="59" t="s">
        <v>252</v>
      </c>
      <c r="G527" s="30" t="s">
        <v>194</v>
      </c>
      <c r="H527" s="6">
        <f>H526-B527</f>
        <v>-2000</v>
      </c>
      <c r="I527" s="25">
        <f t="shared" si="23"/>
        <v>4.545454545454546</v>
      </c>
      <c r="K527" t="s">
        <v>123</v>
      </c>
      <c r="L527">
        <v>11</v>
      </c>
      <c r="M527" s="2">
        <v>440</v>
      </c>
      <c r="N527" s="41">
        <v>500</v>
      </c>
    </row>
    <row r="528" spans="1:13" s="58" customFormat="1" ht="12.75">
      <c r="A528" s="1"/>
      <c r="B528" s="272">
        <v>2000</v>
      </c>
      <c r="C528" s="1" t="s">
        <v>39</v>
      </c>
      <c r="D528" s="1" t="s">
        <v>12</v>
      </c>
      <c r="E528" s="1" t="s">
        <v>25</v>
      </c>
      <c r="F528" s="59" t="s">
        <v>252</v>
      </c>
      <c r="G528" s="30" t="s">
        <v>199</v>
      </c>
      <c r="H528" s="6">
        <f>H527-B528</f>
        <v>-4000</v>
      </c>
      <c r="I528" s="25">
        <f>+B528/M528</f>
        <v>4.545454545454546</v>
      </c>
      <c r="J528"/>
      <c r="K528" t="s">
        <v>123</v>
      </c>
      <c r="L528">
        <v>11</v>
      </c>
      <c r="M528" s="2">
        <v>440</v>
      </c>
    </row>
    <row r="529" spans="1:13" ht="12.75">
      <c r="A529" s="14"/>
      <c r="B529" s="352">
        <f>SUM(B527)</f>
        <v>2000</v>
      </c>
      <c r="C529" s="14" t="s">
        <v>39</v>
      </c>
      <c r="D529" s="14"/>
      <c r="E529" s="14"/>
      <c r="F529" s="81"/>
      <c r="G529" s="21"/>
      <c r="H529" s="56">
        <v>0</v>
      </c>
      <c r="I529" s="57">
        <f t="shared" si="23"/>
        <v>4.545454545454546</v>
      </c>
      <c r="J529" s="58"/>
      <c r="K529" s="58"/>
      <c r="L529" s="58"/>
      <c r="M529" s="2">
        <v>440</v>
      </c>
    </row>
    <row r="530" spans="2:13" ht="12.75">
      <c r="B530" s="272"/>
      <c r="D530" s="15"/>
      <c r="H530" s="6">
        <f aca="true" t="shared" si="25" ref="H530:H594">H529-B530</f>
        <v>0</v>
      </c>
      <c r="I530" s="25">
        <f t="shared" si="23"/>
        <v>0</v>
      </c>
      <c r="M530" s="2">
        <v>440</v>
      </c>
    </row>
    <row r="531" spans="2:13" ht="12.75">
      <c r="B531" s="272"/>
      <c r="D531" s="15"/>
      <c r="H531" s="6">
        <f t="shared" si="25"/>
        <v>0</v>
      </c>
      <c r="I531" s="25">
        <f t="shared" si="23"/>
        <v>0</v>
      </c>
      <c r="M531" s="2">
        <v>440</v>
      </c>
    </row>
    <row r="532" spans="1:13" s="58" customFormat="1" ht="12.75">
      <c r="A532" s="1"/>
      <c r="B532" s="272">
        <v>1000</v>
      </c>
      <c r="C532" s="1" t="s">
        <v>64</v>
      </c>
      <c r="D532" s="1" t="s">
        <v>12</v>
      </c>
      <c r="E532" s="1" t="s">
        <v>43</v>
      </c>
      <c r="F532" s="59" t="s">
        <v>252</v>
      </c>
      <c r="G532" s="30" t="s">
        <v>194</v>
      </c>
      <c r="H532" s="6">
        <f t="shared" si="25"/>
        <v>-1000</v>
      </c>
      <c r="I532" s="25">
        <f t="shared" si="23"/>
        <v>2.272727272727273</v>
      </c>
      <c r="J532"/>
      <c r="K532" t="s">
        <v>123</v>
      </c>
      <c r="L532">
        <v>11</v>
      </c>
      <c r="M532" s="2">
        <v>440</v>
      </c>
    </row>
    <row r="533" spans="1:13" ht="12.75">
      <c r="A533" s="14"/>
      <c r="B533" s="352">
        <f>SUM(B532)</f>
        <v>1000</v>
      </c>
      <c r="C533" s="14"/>
      <c r="D533" s="14"/>
      <c r="E533" s="14" t="s">
        <v>43</v>
      </c>
      <c r="F533" s="81"/>
      <c r="G533" s="21"/>
      <c r="H533" s="56">
        <v>0</v>
      </c>
      <c r="I533" s="57">
        <f t="shared" si="23"/>
        <v>2.272727272727273</v>
      </c>
      <c r="J533" s="58"/>
      <c r="K533" s="58"/>
      <c r="L533" s="58"/>
      <c r="M533" s="2">
        <v>440</v>
      </c>
    </row>
    <row r="534" spans="2:13" ht="12.75">
      <c r="B534" s="272"/>
      <c r="D534" s="15"/>
      <c r="H534" s="6">
        <f t="shared" si="25"/>
        <v>0</v>
      </c>
      <c r="I534" s="25">
        <f t="shared" si="23"/>
        <v>0</v>
      </c>
      <c r="M534" s="2">
        <v>440</v>
      </c>
    </row>
    <row r="535" spans="2:13" ht="12.75">
      <c r="B535" s="272"/>
      <c r="H535" s="6">
        <f t="shared" si="25"/>
        <v>0</v>
      </c>
      <c r="I535" s="25">
        <f t="shared" si="23"/>
        <v>0</v>
      </c>
      <c r="M535" s="2">
        <v>440</v>
      </c>
    </row>
    <row r="536" spans="2:13" ht="12.75">
      <c r="B536" s="272"/>
      <c r="H536" s="6">
        <f t="shared" si="25"/>
        <v>0</v>
      </c>
      <c r="I536" s="25">
        <f t="shared" si="23"/>
        <v>0</v>
      </c>
      <c r="M536" s="2">
        <v>440</v>
      </c>
    </row>
    <row r="537" spans="1:13" s="71" customFormat="1" ht="12.75">
      <c r="A537" s="1"/>
      <c r="B537" s="272"/>
      <c r="C537" s="1"/>
      <c r="D537" s="1"/>
      <c r="E537" s="1"/>
      <c r="F537" s="59"/>
      <c r="G537" s="30"/>
      <c r="H537" s="6">
        <f t="shared" si="25"/>
        <v>0</v>
      </c>
      <c r="I537" s="25">
        <f t="shared" si="23"/>
        <v>0</v>
      </c>
      <c r="J537"/>
      <c r="K537"/>
      <c r="L537"/>
      <c r="M537" s="2">
        <v>440</v>
      </c>
    </row>
    <row r="538" spans="1:13" ht="12.75">
      <c r="A538" s="14"/>
      <c r="B538" s="352">
        <f>+B542+B547+B552+B557+B564+B569</f>
        <v>31000</v>
      </c>
      <c r="C538" s="53" t="s">
        <v>255</v>
      </c>
      <c r="D538" s="54" t="s">
        <v>256</v>
      </c>
      <c r="E538" s="53" t="s">
        <v>174</v>
      </c>
      <c r="F538" s="135" t="s">
        <v>257</v>
      </c>
      <c r="G538" s="55" t="s">
        <v>1235</v>
      </c>
      <c r="H538" s="56">
        <f>H537-B538</f>
        <v>-31000</v>
      </c>
      <c r="I538" s="57">
        <f>+B538/M538</f>
        <v>70.45454545454545</v>
      </c>
      <c r="J538" s="57"/>
      <c r="K538" s="57"/>
      <c r="L538" s="58"/>
      <c r="M538" s="2">
        <v>440</v>
      </c>
    </row>
    <row r="539" spans="1:13" s="18" customFormat="1" ht="12.75">
      <c r="A539" s="1"/>
      <c r="B539" s="272"/>
      <c r="C539" s="1"/>
      <c r="D539" s="1"/>
      <c r="E539" s="1"/>
      <c r="F539" s="59"/>
      <c r="G539" s="30"/>
      <c r="H539" s="6">
        <v>0</v>
      </c>
      <c r="I539" s="25">
        <f t="shared" si="23"/>
        <v>0</v>
      </c>
      <c r="J539"/>
      <c r="K539"/>
      <c r="L539"/>
      <c r="M539" s="2">
        <v>440</v>
      </c>
    </row>
    <row r="540" spans="1:13" ht="12.75">
      <c r="A540" s="15"/>
      <c r="B540" s="219">
        <v>4500</v>
      </c>
      <c r="C540" s="15" t="s">
        <v>0</v>
      </c>
      <c r="D540" s="15" t="s">
        <v>12</v>
      </c>
      <c r="E540" s="15" t="s">
        <v>149</v>
      </c>
      <c r="F540" s="76" t="s">
        <v>258</v>
      </c>
      <c r="G540" s="32" t="s">
        <v>184</v>
      </c>
      <c r="H540" s="31">
        <f t="shared" si="25"/>
        <v>-4500</v>
      </c>
      <c r="I540" s="42">
        <v>9</v>
      </c>
      <c r="J540" s="18"/>
      <c r="K540" s="18" t="s">
        <v>21</v>
      </c>
      <c r="L540" s="18">
        <v>12</v>
      </c>
      <c r="M540" s="43">
        <v>440</v>
      </c>
    </row>
    <row r="541" spans="1:13" s="58" customFormat="1" ht="12.75">
      <c r="A541" s="1"/>
      <c r="B541" s="272">
        <v>2000</v>
      </c>
      <c r="C541" s="1" t="s">
        <v>0</v>
      </c>
      <c r="D541" s="1" t="s">
        <v>12</v>
      </c>
      <c r="E541" s="1" t="s">
        <v>149</v>
      </c>
      <c r="F541" s="59" t="s">
        <v>259</v>
      </c>
      <c r="G541" s="30" t="s">
        <v>186</v>
      </c>
      <c r="H541" s="6">
        <f t="shared" si="25"/>
        <v>-6500</v>
      </c>
      <c r="I541" s="25">
        <v>4</v>
      </c>
      <c r="J541"/>
      <c r="K541" t="s">
        <v>21</v>
      </c>
      <c r="L541">
        <v>12</v>
      </c>
      <c r="M541" s="2">
        <v>440</v>
      </c>
    </row>
    <row r="542" spans="1:13" ht="12.75">
      <c r="A542" s="14"/>
      <c r="B542" s="352">
        <f>SUM(B540:B541)</f>
        <v>6500</v>
      </c>
      <c r="C542" s="14" t="s">
        <v>0</v>
      </c>
      <c r="D542" s="14"/>
      <c r="E542" s="14"/>
      <c r="F542" s="81"/>
      <c r="G542" s="21"/>
      <c r="H542" s="56">
        <v>0</v>
      </c>
      <c r="I542" s="57">
        <f t="shared" si="23"/>
        <v>14.772727272727273</v>
      </c>
      <c r="J542" s="58"/>
      <c r="K542" s="58"/>
      <c r="L542" s="58"/>
      <c r="M542" s="2">
        <v>440</v>
      </c>
    </row>
    <row r="543" spans="2:13" ht="12.75">
      <c r="B543" s="272"/>
      <c r="H543" s="6">
        <f t="shared" si="25"/>
        <v>0</v>
      </c>
      <c r="I543" s="25">
        <f t="shared" si="23"/>
        <v>0</v>
      </c>
      <c r="M543" s="2">
        <v>440</v>
      </c>
    </row>
    <row r="544" spans="2:13" ht="12.75">
      <c r="B544" s="272"/>
      <c r="H544" s="6">
        <f t="shared" si="25"/>
        <v>0</v>
      </c>
      <c r="I544" s="25">
        <f t="shared" si="23"/>
        <v>0</v>
      </c>
      <c r="M544" s="2">
        <v>440</v>
      </c>
    </row>
    <row r="545" spans="2:13" ht="12.75">
      <c r="B545" s="272">
        <v>2000</v>
      </c>
      <c r="C545" s="15" t="s">
        <v>260</v>
      </c>
      <c r="D545" s="1" t="s">
        <v>74</v>
      </c>
      <c r="E545" s="1" t="s">
        <v>25</v>
      </c>
      <c r="F545" s="59" t="s">
        <v>261</v>
      </c>
      <c r="G545" s="30" t="s">
        <v>204</v>
      </c>
      <c r="H545" s="6">
        <f t="shared" si="25"/>
        <v>-2000</v>
      </c>
      <c r="I545" s="25">
        <f t="shared" si="23"/>
        <v>4.545454545454546</v>
      </c>
      <c r="K545" t="s">
        <v>149</v>
      </c>
      <c r="L545">
        <v>12</v>
      </c>
      <c r="M545" s="2">
        <v>440</v>
      </c>
    </row>
    <row r="546" spans="1:13" s="58" customFormat="1" ht="12.75">
      <c r="A546" s="1"/>
      <c r="B546" s="272">
        <v>3000</v>
      </c>
      <c r="C546" s="1" t="s">
        <v>262</v>
      </c>
      <c r="D546" s="1" t="s">
        <v>74</v>
      </c>
      <c r="E546" s="1" t="s">
        <v>25</v>
      </c>
      <c r="F546" s="59" t="s">
        <v>261</v>
      </c>
      <c r="G546" s="30" t="s">
        <v>210</v>
      </c>
      <c r="H546" s="6">
        <f t="shared" si="25"/>
        <v>-5000</v>
      </c>
      <c r="I546" s="25">
        <f t="shared" si="23"/>
        <v>6.818181818181818</v>
      </c>
      <c r="J546"/>
      <c r="K546" t="s">
        <v>149</v>
      </c>
      <c r="L546">
        <v>12</v>
      </c>
      <c r="M546" s="2">
        <v>440</v>
      </c>
    </row>
    <row r="547" spans="1:13" ht="12.75">
      <c r="A547" s="14"/>
      <c r="B547" s="352">
        <f>SUM(B545:B546)</f>
        <v>5000</v>
      </c>
      <c r="C547" s="14" t="s">
        <v>33</v>
      </c>
      <c r="D547" s="14"/>
      <c r="E547" s="14"/>
      <c r="F547" s="81"/>
      <c r="G547" s="21"/>
      <c r="H547" s="56">
        <v>0</v>
      </c>
      <c r="I547" s="57">
        <f t="shared" si="23"/>
        <v>11.363636363636363</v>
      </c>
      <c r="J547" s="58"/>
      <c r="K547" s="58"/>
      <c r="L547" s="58"/>
      <c r="M547" s="2">
        <v>440</v>
      </c>
    </row>
    <row r="548" spans="2:13" ht="12.75">
      <c r="B548" s="272"/>
      <c r="H548" s="6">
        <f t="shared" si="25"/>
        <v>0</v>
      </c>
      <c r="I548" s="25">
        <f t="shared" si="23"/>
        <v>0</v>
      </c>
      <c r="M548" s="2">
        <v>440</v>
      </c>
    </row>
    <row r="549" spans="2:13" ht="12.75">
      <c r="B549" s="272"/>
      <c r="H549" s="6">
        <f t="shared" si="25"/>
        <v>0</v>
      </c>
      <c r="I549" s="25">
        <f t="shared" si="23"/>
        <v>0</v>
      </c>
      <c r="M549" s="2">
        <v>440</v>
      </c>
    </row>
    <row r="550" spans="2:13" ht="12.75">
      <c r="B550" s="272">
        <v>1000</v>
      </c>
      <c r="C550" s="1" t="s">
        <v>34</v>
      </c>
      <c r="D550" s="1" t="s">
        <v>74</v>
      </c>
      <c r="E550" s="1" t="s">
        <v>35</v>
      </c>
      <c r="F550" s="59" t="s">
        <v>261</v>
      </c>
      <c r="G550" s="30" t="s">
        <v>204</v>
      </c>
      <c r="H550" s="6">
        <f t="shared" si="25"/>
        <v>-1000</v>
      </c>
      <c r="I550" s="25">
        <v>2</v>
      </c>
      <c r="K550" t="s">
        <v>149</v>
      </c>
      <c r="L550">
        <v>12</v>
      </c>
      <c r="M550" s="2">
        <v>440</v>
      </c>
    </row>
    <row r="551" spans="1:13" s="58" customFormat="1" ht="12.75">
      <c r="A551" s="1"/>
      <c r="B551" s="272">
        <v>1500</v>
      </c>
      <c r="C551" s="1" t="s">
        <v>34</v>
      </c>
      <c r="D551" s="1" t="s">
        <v>74</v>
      </c>
      <c r="E551" s="1" t="s">
        <v>35</v>
      </c>
      <c r="F551" s="59" t="s">
        <v>261</v>
      </c>
      <c r="G551" s="30" t="s">
        <v>210</v>
      </c>
      <c r="H551" s="6">
        <f t="shared" si="25"/>
        <v>-2500</v>
      </c>
      <c r="I551" s="25">
        <v>3</v>
      </c>
      <c r="J551"/>
      <c r="K551" t="s">
        <v>149</v>
      </c>
      <c r="L551">
        <v>12</v>
      </c>
      <c r="M551" s="2">
        <v>440</v>
      </c>
    </row>
    <row r="552" spans="1:13" ht="12.75">
      <c r="A552" s="14"/>
      <c r="B552" s="352">
        <f>SUM(B550:B551)</f>
        <v>2500</v>
      </c>
      <c r="C552" s="14"/>
      <c r="D552" s="14"/>
      <c r="E552" s="14" t="s">
        <v>35</v>
      </c>
      <c r="F552" s="81"/>
      <c r="G552" s="21"/>
      <c r="H552" s="56"/>
      <c r="I552" s="57">
        <f aca="true" t="shared" si="26" ref="I552:I613">+B552/M552</f>
        <v>5.681818181818182</v>
      </c>
      <c r="J552" s="58"/>
      <c r="K552" s="58"/>
      <c r="L552" s="58"/>
      <c r="M552" s="2">
        <v>440</v>
      </c>
    </row>
    <row r="553" spans="2:13" ht="12.75">
      <c r="B553" s="272"/>
      <c r="H553" s="6">
        <v>0</v>
      </c>
      <c r="I553" s="25">
        <f t="shared" si="26"/>
        <v>0</v>
      </c>
      <c r="M553" s="2">
        <v>440</v>
      </c>
    </row>
    <row r="554" spans="2:13" ht="12.75">
      <c r="B554" s="272"/>
      <c r="H554" s="6">
        <f t="shared" si="25"/>
        <v>0</v>
      </c>
      <c r="I554" s="25">
        <f t="shared" si="26"/>
        <v>0</v>
      </c>
      <c r="M554" s="2">
        <v>440</v>
      </c>
    </row>
    <row r="555" spans="2:13" ht="12.75">
      <c r="B555" s="272">
        <v>5000</v>
      </c>
      <c r="C555" s="1" t="s">
        <v>37</v>
      </c>
      <c r="D555" s="1" t="s">
        <v>74</v>
      </c>
      <c r="E555" s="1" t="s">
        <v>25</v>
      </c>
      <c r="F555" s="59" t="s">
        <v>263</v>
      </c>
      <c r="G555" s="30" t="s">
        <v>204</v>
      </c>
      <c r="H555" s="6">
        <f t="shared" si="25"/>
        <v>-5000</v>
      </c>
      <c r="I555" s="25">
        <v>10</v>
      </c>
      <c r="K555" t="s">
        <v>149</v>
      </c>
      <c r="L555">
        <v>12</v>
      </c>
      <c r="M555" s="2">
        <v>440</v>
      </c>
    </row>
    <row r="556" spans="1:13" s="58" customFormat="1" ht="12.75">
      <c r="A556" s="1"/>
      <c r="B556" s="272">
        <v>5000</v>
      </c>
      <c r="C556" s="1" t="s">
        <v>37</v>
      </c>
      <c r="D556" s="1" t="s">
        <v>74</v>
      </c>
      <c r="E556" s="1" t="s">
        <v>25</v>
      </c>
      <c r="F556" s="59" t="s">
        <v>263</v>
      </c>
      <c r="G556" s="32" t="s">
        <v>210</v>
      </c>
      <c r="H556" s="6">
        <f t="shared" si="25"/>
        <v>-10000</v>
      </c>
      <c r="I556" s="25">
        <v>10</v>
      </c>
      <c r="J556"/>
      <c r="K556" t="s">
        <v>149</v>
      </c>
      <c r="L556">
        <v>12</v>
      </c>
      <c r="M556" s="2">
        <v>440</v>
      </c>
    </row>
    <row r="557" spans="1:13" ht="12.75">
      <c r="A557" s="14"/>
      <c r="B557" s="352">
        <f>SUM(B555:B556)</f>
        <v>10000</v>
      </c>
      <c r="C557" s="14" t="s">
        <v>37</v>
      </c>
      <c r="D557" s="14"/>
      <c r="E557" s="14"/>
      <c r="F557" s="81"/>
      <c r="G557" s="21"/>
      <c r="H557" s="56">
        <v>0</v>
      </c>
      <c r="I557" s="57">
        <f t="shared" si="26"/>
        <v>22.727272727272727</v>
      </c>
      <c r="J557" s="58"/>
      <c r="K557" s="58"/>
      <c r="L557" s="58"/>
      <c r="M557" s="2">
        <v>440</v>
      </c>
    </row>
    <row r="558" spans="2:13" ht="12.75">
      <c r="B558" s="272"/>
      <c r="H558" s="6">
        <f t="shared" si="25"/>
        <v>0</v>
      </c>
      <c r="I558" s="25">
        <f t="shared" si="26"/>
        <v>0</v>
      </c>
      <c r="M558" s="2">
        <v>440</v>
      </c>
    </row>
    <row r="559" spans="2:13" ht="12.75">
      <c r="B559" s="272"/>
      <c r="H559" s="6">
        <f t="shared" si="25"/>
        <v>0</v>
      </c>
      <c r="I559" s="25">
        <f t="shared" si="26"/>
        <v>0</v>
      </c>
      <c r="M559" s="2">
        <v>440</v>
      </c>
    </row>
    <row r="560" spans="2:13" ht="12.75">
      <c r="B560" s="272">
        <v>2000</v>
      </c>
      <c r="C560" s="1" t="s">
        <v>39</v>
      </c>
      <c r="D560" s="1" t="s">
        <v>74</v>
      </c>
      <c r="E560" s="1" t="s">
        <v>25</v>
      </c>
      <c r="F560" s="59" t="s">
        <v>261</v>
      </c>
      <c r="G560" s="30" t="s">
        <v>204</v>
      </c>
      <c r="H560" s="6">
        <f t="shared" si="25"/>
        <v>-2000</v>
      </c>
      <c r="I560" s="25">
        <v>4</v>
      </c>
      <c r="K560" t="s">
        <v>149</v>
      </c>
      <c r="L560">
        <v>12</v>
      </c>
      <c r="M560" s="2">
        <v>440</v>
      </c>
    </row>
    <row r="561" spans="2:13" ht="12.75">
      <c r="B561" s="272">
        <v>500</v>
      </c>
      <c r="C561" s="1" t="s">
        <v>39</v>
      </c>
      <c r="D561" s="1" t="s">
        <v>74</v>
      </c>
      <c r="E561" s="1" t="s">
        <v>25</v>
      </c>
      <c r="F561" s="59" t="s">
        <v>261</v>
      </c>
      <c r="G561" s="30" t="s">
        <v>204</v>
      </c>
      <c r="H561" s="6">
        <f t="shared" si="25"/>
        <v>-2500</v>
      </c>
      <c r="I561" s="25">
        <v>1</v>
      </c>
      <c r="K561" t="s">
        <v>149</v>
      </c>
      <c r="L561">
        <v>12</v>
      </c>
      <c r="M561" s="2">
        <v>440</v>
      </c>
    </row>
    <row r="562" spans="2:13" ht="12.75">
      <c r="B562" s="272">
        <v>2000</v>
      </c>
      <c r="C562" s="1" t="s">
        <v>39</v>
      </c>
      <c r="D562" s="1" t="s">
        <v>74</v>
      </c>
      <c r="E562" s="1" t="s">
        <v>25</v>
      </c>
      <c r="F562" s="59" t="s">
        <v>261</v>
      </c>
      <c r="G562" s="30" t="s">
        <v>210</v>
      </c>
      <c r="H562" s="6">
        <f t="shared" si="25"/>
        <v>-4500</v>
      </c>
      <c r="I562" s="25">
        <v>4</v>
      </c>
      <c r="K562" t="s">
        <v>149</v>
      </c>
      <c r="L562">
        <v>12</v>
      </c>
      <c r="M562" s="2">
        <v>440</v>
      </c>
    </row>
    <row r="563" spans="1:13" s="58" customFormat="1" ht="12.75">
      <c r="A563" s="1"/>
      <c r="B563" s="272">
        <v>500</v>
      </c>
      <c r="C563" s="1" t="s">
        <v>39</v>
      </c>
      <c r="D563" s="1" t="s">
        <v>74</v>
      </c>
      <c r="E563" s="1" t="s">
        <v>25</v>
      </c>
      <c r="F563" s="59" t="s">
        <v>261</v>
      </c>
      <c r="G563" s="30" t="s">
        <v>210</v>
      </c>
      <c r="H563" s="6">
        <f t="shared" si="25"/>
        <v>-5000</v>
      </c>
      <c r="I563" s="25">
        <v>1</v>
      </c>
      <c r="J563"/>
      <c r="K563" t="s">
        <v>149</v>
      </c>
      <c r="L563">
        <v>12</v>
      </c>
      <c r="M563" s="2">
        <v>440</v>
      </c>
    </row>
    <row r="564" spans="1:13" ht="12.75">
      <c r="A564" s="14"/>
      <c r="B564" s="352">
        <f>SUM(B560:B563)</f>
        <v>5000</v>
      </c>
      <c r="C564" s="14" t="s">
        <v>39</v>
      </c>
      <c r="D564" s="14"/>
      <c r="E564" s="14"/>
      <c r="F564" s="81"/>
      <c r="G564" s="21"/>
      <c r="H564" s="56">
        <v>0</v>
      </c>
      <c r="I564" s="57">
        <f t="shared" si="26"/>
        <v>11.363636363636363</v>
      </c>
      <c r="J564" s="58"/>
      <c r="K564" s="58"/>
      <c r="L564" s="58"/>
      <c r="M564" s="2">
        <v>440</v>
      </c>
    </row>
    <row r="565" spans="2:13" ht="12.75">
      <c r="B565" s="272"/>
      <c r="H565" s="6">
        <f t="shared" si="25"/>
        <v>0</v>
      </c>
      <c r="I565" s="25">
        <f t="shared" si="26"/>
        <v>0</v>
      </c>
      <c r="M565" s="2">
        <v>440</v>
      </c>
    </row>
    <row r="566" spans="2:13" ht="12.75">
      <c r="B566" s="272"/>
      <c r="H566" s="6">
        <f t="shared" si="25"/>
        <v>0</v>
      </c>
      <c r="I566" s="25">
        <f t="shared" si="26"/>
        <v>0</v>
      </c>
      <c r="M566" s="2">
        <v>440</v>
      </c>
    </row>
    <row r="567" spans="2:13" ht="12.75">
      <c r="B567" s="272">
        <v>1000</v>
      </c>
      <c r="C567" s="1" t="s">
        <v>162</v>
      </c>
      <c r="D567" s="1" t="s">
        <v>74</v>
      </c>
      <c r="E567" s="1" t="s">
        <v>43</v>
      </c>
      <c r="F567" s="59" t="s">
        <v>261</v>
      </c>
      <c r="G567" s="30" t="s">
        <v>204</v>
      </c>
      <c r="H567" s="6">
        <f t="shared" si="25"/>
        <v>-1000</v>
      </c>
      <c r="I567" s="25">
        <v>2</v>
      </c>
      <c r="K567" t="s">
        <v>149</v>
      </c>
      <c r="L567">
        <v>12</v>
      </c>
      <c r="M567" s="2">
        <v>440</v>
      </c>
    </row>
    <row r="568" spans="1:13" s="58" customFormat="1" ht="12.75">
      <c r="A568" s="1"/>
      <c r="B568" s="272">
        <v>1000</v>
      </c>
      <c r="C568" s="1" t="s">
        <v>162</v>
      </c>
      <c r="D568" s="1" t="s">
        <v>74</v>
      </c>
      <c r="E568" s="1" t="s">
        <v>43</v>
      </c>
      <c r="F568" s="59" t="s">
        <v>261</v>
      </c>
      <c r="G568" s="30" t="s">
        <v>210</v>
      </c>
      <c r="H568" s="6">
        <f t="shared" si="25"/>
        <v>-2000</v>
      </c>
      <c r="I568" s="25">
        <v>2</v>
      </c>
      <c r="J568"/>
      <c r="K568" t="s">
        <v>149</v>
      </c>
      <c r="L568">
        <v>12</v>
      </c>
      <c r="M568" s="2">
        <v>440</v>
      </c>
    </row>
    <row r="569" spans="1:13" ht="12.75">
      <c r="A569" s="14"/>
      <c r="B569" s="352">
        <f>SUM(B567:B568)</f>
        <v>2000</v>
      </c>
      <c r="C569" s="14"/>
      <c r="D569" s="14"/>
      <c r="E569" s="14" t="s">
        <v>43</v>
      </c>
      <c r="F569" s="81"/>
      <c r="G569" s="21"/>
      <c r="H569" s="56">
        <v>0</v>
      </c>
      <c r="I569" s="57">
        <f t="shared" si="26"/>
        <v>4.545454545454546</v>
      </c>
      <c r="J569" s="58"/>
      <c r="K569" s="58"/>
      <c r="L569" s="58"/>
      <c r="M569" s="2">
        <v>440</v>
      </c>
    </row>
    <row r="570" spans="2:13" ht="12.75">
      <c r="B570" s="63"/>
      <c r="H570" s="6">
        <f t="shared" si="25"/>
        <v>0</v>
      </c>
      <c r="I570" s="25">
        <f t="shared" si="26"/>
        <v>0</v>
      </c>
      <c r="M570" s="2">
        <v>440</v>
      </c>
    </row>
    <row r="571" spans="2:13" ht="12.75">
      <c r="B571" s="63"/>
      <c r="H571" s="6">
        <f t="shared" si="25"/>
        <v>0</v>
      </c>
      <c r="I571" s="25">
        <f t="shared" si="26"/>
        <v>0</v>
      </c>
      <c r="M571" s="2">
        <v>440</v>
      </c>
    </row>
    <row r="572" spans="2:13" ht="12.75">
      <c r="B572" s="63"/>
      <c r="H572" s="6">
        <f t="shared" si="25"/>
        <v>0</v>
      </c>
      <c r="I572" s="25">
        <f t="shared" si="26"/>
        <v>0</v>
      </c>
      <c r="M572" s="2">
        <v>440</v>
      </c>
    </row>
    <row r="573" spans="1:13" s="71" customFormat="1" ht="12.75">
      <c r="A573" s="1"/>
      <c r="B573" s="63"/>
      <c r="C573" s="1"/>
      <c r="D573" s="1"/>
      <c r="E573" s="1"/>
      <c r="F573" s="59"/>
      <c r="G573" s="30"/>
      <c r="H573" s="6">
        <f t="shared" si="25"/>
        <v>0</v>
      </c>
      <c r="I573" s="25">
        <f t="shared" si="26"/>
        <v>0</v>
      </c>
      <c r="J573"/>
      <c r="K573"/>
      <c r="L573"/>
      <c r="M573" s="2">
        <v>440</v>
      </c>
    </row>
    <row r="574" spans="1:13" ht="12.75">
      <c r="A574" s="14"/>
      <c r="B574" s="352">
        <f>+B578+B583+B588+B593</f>
        <v>15800</v>
      </c>
      <c r="C574" s="53" t="s">
        <v>264</v>
      </c>
      <c r="D574" s="54" t="s">
        <v>256</v>
      </c>
      <c r="E574" s="53" t="s">
        <v>238</v>
      </c>
      <c r="F574" s="135" t="s">
        <v>239</v>
      </c>
      <c r="G574" s="55" t="s">
        <v>17</v>
      </c>
      <c r="H574" s="56"/>
      <c r="I574" s="57">
        <f t="shared" si="26"/>
        <v>35.90909090909091</v>
      </c>
      <c r="J574" s="57"/>
      <c r="K574" s="57"/>
      <c r="L574" s="58"/>
      <c r="M574" s="2">
        <v>440</v>
      </c>
    </row>
    <row r="575" spans="2:13" ht="12.75">
      <c r="B575" s="272"/>
      <c r="H575" s="6">
        <v>0</v>
      </c>
      <c r="I575" s="25">
        <f t="shared" si="26"/>
        <v>0</v>
      </c>
      <c r="M575" s="2">
        <v>440</v>
      </c>
    </row>
    <row r="576" spans="2:13" ht="12.75">
      <c r="B576" s="272">
        <v>2500</v>
      </c>
      <c r="C576" s="1" t="s">
        <v>0</v>
      </c>
      <c r="D576" s="1" t="s">
        <v>12</v>
      </c>
      <c r="E576" s="1" t="s">
        <v>69</v>
      </c>
      <c r="F576" s="59" t="s">
        <v>265</v>
      </c>
      <c r="G576" s="30" t="s">
        <v>184</v>
      </c>
      <c r="H576" s="6">
        <f t="shared" si="25"/>
        <v>-2500</v>
      </c>
      <c r="I576" s="25">
        <v>5</v>
      </c>
      <c r="K576" t="s">
        <v>21</v>
      </c>
      <c r="L576">
        <v>13</v>
      </c>
      <c r="M576" s="2">
        <v>440</v>
      </c>
    </row>
    <row r="577" spans="1:13" s="58" customFormat="1" ht="12.75">
      <c r="A577" s="1"/>
      <c r="B577" s="272">
        <v>2500</v>
      </c>
      <c r="C577" s="1" t="s">
        <v>0</v>
      </c>
      <c r="D577" s="1" t="s">
        <v>12</v>
      </c>
      <c r="E577" s="1" t="s">
        <v>69</v>
      </c>
      <c r="F577" s="59" t="s">
        <v>266</v>
      </c>
      <c r="G577" s="30" t="s">
        <v>186</v>
      </c>
      <c r="H577" s="6">
        <f t="shared" si="25"/>
        <v>-5000</v>
      </c>
      <c r="I577" s="25">
        <v>5</v>
      </c>
      <c r="J577"/>
      <c r="K577" t="s">
        <v>21</v>
      </c>
      <c r="L577">
        <v>13</v>
      </c>
      <c r="M577" s="2">
        <v>440</v>
      </c>
    </row>
    <row r="578" spans="1:13" ht="12.75">
      <c r="A578" s="14"/>
      <c r="B578" s="352">
        <f>SUM(B576:B577)</f>
        <v>5000</v>
      </c>
      <c r="C578" s="14" t="s">
        <v>0</v>
      </c>
      <c r="D578" s="14"/>
      <c r="E578" s="14"/>
      <c r="F578" s="81"/>
      <c r="G578" s="21"/>
      <c r="H578" s="56">
        <v>0</v>
      </c>
      <c r="I578" s="57">
        <f t="shared" si="26"/>
        <v>11.363636363636363</v>
      </c>
      <c r="J578" s="58"/>
      <c r="K578" s="58"/>
      <c r="L578" s="58"/>
      <c r="M578" s="2">
        <v>440</v>
      </c>
    </row>
    <row r="579" spans="2:13" ht="12.75">
      <c r="B579" s="272"/>
      <c r="H579" s="6">
        <f t="shared" si="25"/>
        <v>0</v>
      </c>
      <c r="I579" s="25">
        <f t="shared" si="26"/>
        <v>0</v>
      </c>
      <c r="M579" s="2">
        <v>440</v>
      </c>
    </row>
    <row r="580" spans="2:13" ht="12.75">
      <c r="B580" s="272"/>
      <c r="H580" s="6">
        <f t="shared" si="25"/>
        <v>0</v>
      </c>
      <c r="I580" s="25">
        <f t="shared" si="26"/>
        <v>0</v>
      </c>
      <c r="M580" s="2">
        <v>440</v>
      </c>
    </row>
    <row r="581" spans="2:13" ht="12.75">
      <c r="B581" s="272">
        <v>3500</v>
      </c>
      <c r="C581" s="1" t="s">
        <v>241</v>
      </c>
      <c r="D581" s="15" t="s">
        <v>74</v>
      </c>
      <c r="E581" s="1" t="s">
        <v>25</v>
      </c>
      <c r="F581" s="76" t="s">
        <v>1277</v>
      </c>
      <c r="G581" s="30" t="s">
        <v>204</v>
      </c>
      <c r="H581" s="6">
        <f t="shared" si="25"/>
        <v>-3500</v>
      </c>
      <c r="I581" s="25">
        <v>7</v>
      </c>
      <c r="K581" t="s">
        <v>75</v>
      </c>
      <c r="L581">
        <v>13</v>
      </c>
      <c r="M581" s="2">
        <v>440</v>
      </c>
    </row>
    <row r="582" spans="1:13" s="58" customFormat="1" ht="12.75">
      <c r="A582" s="1"/>
      <c r="B582" s="272">
        <v>3500</v>
      </c>
      <c r="C582" s="1" t="s">
        <v>242</v>
      </c>
      <c r="D582" s="15" t="s">
        <v>74</v>
      </c>
      <c r="E582" s="1" t="s">
        <v>25</v>
      </c>
      <c r="F582" s="76" t="s">
        <v>1277</v>
      </c>
      <c r="G582" s="30" t="s">
        <v>210</v>
      </c>
      <c r="H582" s="6">
        <f t="shared" si="25"/>
        <v>-7000</v>
      </c>
      <c r="I582" s="25">
        <v>7</v>
      </c>
      <c r="J582"/>
      <c r="K582" t="s">
        <v>75</v>
      </c>
      <c r="L582">
        <v>13</v>
      </c>
      <c r="M582" s="2">
        <v>440</v>
      </c>
    </row>
    <row r="583" spans="1:13" ht="12.75">
      <c r="A583" s="14"/>
      <c r="B583" s="352">
        <f>SUM(B581:B582)</f>
        <v>7000</v>
      </c>
      <c r="C583" s="14" t="s">
        <v>33</v>
      </c>
      <c r="D583" s="14"/>
      <c r="E583" s="14"/>
      <c r="F583" s="81"/>
      <c r="G583" s="21"/>
      <c r="H583" s="56">
        <v>0</v>
      </c>
      <c r="I583" s="57">
        <f t="shared" si="26"/>
        <v>15.909090909090908</v>
      </c>
      <c r="J583" s="58"/>
      <c r="K583" s="58"/>
      <c r="L583" s="58"/>
      <c r="M583" s="2">
        <v>440</v>
      </c>
    </row>
    <row r="584" spans="2:13" ht="12.75">
      <c r="B584" s="272"/>
      <c r="H584" s="6">
        <f t="shared" si="25"/>
        <v>0</v>
      </c>
      <c r="I584" s="25">
        <f t="shared" si="26"/>
        <v>0</v>
      </c>
      <c r="M584" s="2">
        <v>440</v>
      </c>
    </row>
    <row r="585" spans="2:13" ht="12.75">
      <c r="B585" s="272"/>
      <c r="H585" s="6">
        <f t="shared" si="25"/>
        <v>0</v>
      </c>
      <c r="I585" s="25">
        <f t="shared" si="26"/>
        <v>0</v>
      </c>
      <c r="M585" s="2">
        <v>440</v>
      </c>
    </row>
    <row r="586" spans="2:13" ht="12.75">
      <c r="B586" s="272">
        <v>1400</v>
      </c>
      <c r="C586" s="1" t="s">
        <v>34</v>
      </c>
      <c r="D586" s="15" t="s">
        <v>74</v>
      </c>
      <c r="E586" s="1" t="s">
        <v>76</v>
      </c>
      <c r="F586" s="59" t="s">
        <v>1277</v>
      </c>
      <c r="G586" s="30" t="s">
        <v>204</v>
      </c>
      <c r="H586" s="6">
        <f t="shared" si="25"/>
        <v>-1400</v>
      </c>
      <c r="I586" s="25">
        <v>2.8</v>
      </c>
      <c r="K586" t="s">
        <v>75</v>
      </c>
      <c r="L586">
        <v>13</v>
      </c>
      <c r="M586" s="2">
        <v>440</v>
      </c>
    </row>
    <row r="587" spans="1:13" s="58" customFormat="1" ht="12.75">
      <c r="A587" s="1"/>
      <c r="B587" s="272">
        <v>1400</v>
      </c>
      <c r="C587" s="1" t="s">
        <v>34</v>
      </c>
      <c r="D587" s="15" t="s">
        <v>74</v>
      </c>
      <c r="E587" s="1" t="s">
        <v>76</v>
      </c>
      <c r="F587" s="59" t="s">
        <v>1277</v>
      </c>
      <c r="G587" s="30" t="s">
        <v>210</v>
      </c>
      <c r="H587" s="6">
        <f t="shared" si="25"/>
        <v>-2800</v>
      </c>
      <c r="I587" s="25">
        <v>2.8</v>
      </c>
      <c r="J587"/>
      <c r="K587" t="s">
        <v>75</v>
      </c>
      <c r="L587">
        <v>13</v>
      </c>
      <c r="M587" s="2">
        <v>440</v>
      </c>
    </row>
    <row r="588" spans="1:13" ht="12.75">
      <c r="A588" s="14"/>
      <c r="B588" s="352">
        <f>SUM(B586:B587)</f>
        <v>2800</v>
      </c>
      <c r="C588" s="14"/>
      <c r="D588" s="14"/>
      <c r="E588" s="14"/>
      <c r="F588" s="81"/>
      <c r="G588" s="21"/>
      <c r="H588" s="56">
        <v>0</v>
      </c>
      <c r="I588" s="57">
        <f t="shared" si="26"/>
        <v>6.363636363636363</v>
      </c>
      <c r="J588" s="58"/>
      <c r="K588" s="58"/>
      <c r="L588" s="58"/>
      <c r="M588" s="2">
        <v>440</v>
      </c>
    </row>
    <row r="589" spans="2:13" ht="12.75">
      <c r="B589" s="272"/>
      <c r="H589" s="6">
        <f t="shared" si="25"/>
        <v>0</v>
      </c>
      <c r="I589" s="25">
        <f t="shared" si="26"/>
        <v>0</v>
      </c>
      <c r="M589" s="2">
        <v>440</v>
      </c>
    </row>
    <row r="590" spans="2:13" ht="12.75">
      <c r="B590" s="272"/>
      <c r="H590" s="6">
        <f t="shared" si="25"/>
        <v>0</v>
      </c>
      <c r="I590" s="25">
        <f t="shared" si="26"/>
        <v>0</v>
      </c>
      <c r="M590" s="2">
        <v>440</v>
      </c>
    </row>
    <row r="591" spans="1:13" s="58" customFormat="1" ht="12.75">
      <c r="A591" s="1"/>
      <c r="B591" s="272">
        <v>1000</v>
      </c>
      <c r="C591" s="1" t="s">
        <v>39</v>
      </c>
      <c r="D591" s="15" t="s">
        <v>74</v>
      </c>
      <c r="E591" s="1" t="s">
        <v>25</v>
      </c>
      <c r="F591" s="59" t="s">
        <v>1277</v>
      </c>
      <c r="G591" s="30" t="s">
        <v>204</v>
      </c>
      <c r="H591" s="6">
        <f t="shared" si="25"/>
        <v>-1000</v>
      </c>
      <c r="I591" s="25">
        <f t="shared" si="26"/>
        <v>2.272727272727273</v>
      </c>
      <c r="J591"/>
      <c r="K591" t="s">
        <v>75</v>
      </c>
      <c r="L591">
        <v>13</v>
      </c>
      <c r="M591" s="2">
        <v>440</v>
      </c>
    </row>
    <row r="592" spans="1:13" s="58" customFormat="1" ht="12.75">
      <c r="A592" s="1"/>
      <c r="B592" s="272">
        <v>1000</v>
      </c>
      <c r="C592" s="1" t="s">
        <v>39</v>
      </c>
      <c r="D592" s="15" t="s">
        <v>74</v>
      </c>
      <c r="E592" s="1" t="s">
        <v>25</v>
      </c>
      <c r="F592" s="59" t="s">
        <v>1277</v>
      </c>
      <c r="G592" s="30" t="s">
        <v>210</v>
      </c>
      <c r="H592" s="6">
        <f>H591-B592</f>
        <v>-2000</v>
      </c>
      <c r="I592" s="25">
        <f>+B592/M592</f>
        <v>2.272727272727273</v>
      </c>
      <c r="J592"/>
      <c r="K592" t="s">
        <v>75</v>
      </c>
      <c r="L592">
        <v>13</v>
      </c>
      <c r="M592" s="2">
        <v>440</v>
      </c>
    </row>
    <row r="593" spans="1:13" ht="12.75">
      <c r="A593" s="14"/>
      <c r="B593" s="352">
        <f>SUM(B591)</f>
        <v>1000</v>
      </c>
      <c r="C593" s="14" t="s">
        <v>39</v>
      </c>
      <c r="D593" s="14"/>
      <c r="E593" s="14"/>
      <c r="F593" s="81"/>
      <c r="G593" s="21"/>
      <c r="H593" s="56">
        <v>0</v>
      </c>
      <c r="I593" s="57">
        <f t="shared" si="26"/>
        <v>2.272727272727273</v>
      </c>
      <c r="J593" s="58"/>
      <c r="K593" s="58"/>
      <c r="L593" s="58"/>
      <c r="M593" s="2">
        <v>440</v>
      </c>
    </row>
    <row r="594" spans="2:13" ht="12.75">
      <c r="B594" s="272"/>
      <c r="H594" s="6">
        <f t="shared" si="25"/>
        <v>0</v>
      </c>
      <c r="I594" s="25">
        <f t="shared" si="26"/>
        <v>0</v>
      </c>
      <c r="M594" s="2">
        <v>440</v>
      </c>
    </row>
    <row r="595" spans="2:13" ht="12.75">
      <c r="B595" s="272"/>
      <c r="H595" s="6">
        <f aca="true" t="shared" si="27" ref="H595:H654">H594-B595</f>
        <v>0</v>
      </c>
      <c r="I595" s="25">
        <f t="shared" si="26"/>
        <v>0</v>
      </c>
      <c r="M595" s="2">
        <v>440</v>
      </c>
    </row>
    <row r="596" spans="2:13" ht="12.75">
      <c r="B596" s="272"/>
      <c r="H596" s="6">
        <f t="shared" si="27"/>
        <v>0</v>
      </c>
      <c r="I596" s="25">
        <f t="shared" si="26"/>
        <v>0</v>
      </c>
      <c r="M596" s="2">
        <v>440</v>
      </c>
    </row>
    <row r="597" spans="1:13" s="71" customFormat="1" ht="12.75">
      <c r="A597" s="1"/>
      <c r="B597" s="272"/>
      <c r="C597" s="1"/>
      <c r="D597" s="1"/>
      <c r="E597" s="1"/>
      <c r="F597" s="59"/>
      <c r="G597" s="30"/>
      <c r="H597" s="6">
        <f t="shared" si="27"/>
        <v>0</v>
      </c>
      <c r="I597" s="25">
        <f t="shared" si="26"/>
        <v>0</v>
      </c>
      <c r="J597"/>
      <c r="K597"/>
      <c r="L597"/>
      <c r="M597" s="2">
        <v>440</v>
      </c>
    </row>
    <row r="598" spans="1:13" ht="12.75">
      <c r="A598" s="14"/>
      <c r="B598" s="352">
        <f>+B602+B607+B612+B617+B622+B628</f>
        <v>28700</v>
      </c>
      <c r="C598" s="53" t="s">
        <v>267</v>
      </c>
      <c r="D598" s="54" t="s">
        <v>256</v>
      </c>
      <c r="E598" s="53" t="s">
        <v>238</v>
      </c>
      <c r="F598" s="135" t="s">
        <v>239</v>
      </c>
      <c r="G598" s="55" t="s">
        <v>268</v>
      </c>
      <c r="H598" s="56"/>
      <c r="I598" s="57"/>
      <c r="J598" s="57"/>
      <c r="K598" s="57"/>
      <c r="L598" s="58"/>
      <c r="M598" s="2">
        <v>440</v>
      </c>
    </row>
    <row r="599" spans="2:13" ht="12.75">
      <c r="B599" s="272"/>
      <c r="H599" s="6">
        <v>0</v>
      </c>
      <c r="I599" s="25">
        <f t="shared" si="26"/>
        <v>0</v>
      </c>
      <c r="M599" s="2">
        <v>440</v>
      </c>
    </row>
    <row r="600" spans="2:13" ht="12.75">
      <c r="B600" s="272">
        <v>2000</v>
      </c>
      <c r="C600" s="1" t="s">
        <v>0</v>
      </c>
      <c r="D600" s="1" t="s">
        <v>12</v>
      </c>
      <c r="E600" s="1" t="s">
        <v>106</v>
      </c>
      <c r="F600" s="59" t="s">
        <v>269</v>
      </c>
      <c r="G600" s="30" t="s">
        <v>184</v>
      </c>
      <c r="H600" s="6">
        <v>-576000</v>
      </c>
      <c r="I600" s="25">
        <v>4</v>
      </c>
      <c r="K600" t="s">
        <v>21</v>
      </c>
      <c r="L600">
        <v>14</v>
      </c>
      <c r="M600" s="2">
        <v>440</v>
      </c>
    </row>
    <row r="601" spans="1:13" s="58" customFormat="1" ht="12.75">
      <c r="A601" s="1"/>
      <c r="B601" s="272">
        <v>2000</v>
      </c>
      <c r="C601" s="1" t="s">
        <v>0</v>
      </c>
      <c r="D601" s="1" t="s">
        <v>12</v>
      </c>
      <c r="E601" s="1" t="s">
        <v>106</v>
      </c>
      <c r="F601" s="59" t="s">
        <v>270</v>
      </c>
      <c r="G601" s="30" t="s">
        <v>186</v>
      </c>
      <c r="H601" s="6">
        <v>-635000</v>
      </c>
      <c r="I601" s="25">
        <v>4</v>
      </c>
      <c r="J601"/>
      <c r="K601" t="s">
        <v>21</v>
      </c>
      <c r="L601">
        <v>14</v>
      </c>
      <c r="M601" s="2">
        <v>440</v>
      </c>
    </row>
    <row r="602" spans="1:13" ht="12.75">
      <c r="A602" s="14"/>
      <c r="B602" s="352">
        <f>SUM(B600:B601)</f>
        <v>4000</v>
      </c>
      <c r="C602" s="14" t="s">
        <v>0</v>
      </c>
      <c r="D602" s="14"/>
      <c r="E602" s="14"/>
      <c r="F602" s="81"/>
      <c r="G602" s="21"/>
      <c r="H602" s="56"/>
      <c r="I602" s="57"/>
      <c r="J602" s="58"/>
      <c r="K602" s="58"/>
      <c r="L602" s="58"/>
      <c r="M602" s="2">
        <v>440</v>
      </c>
    </row>
    <row r="603" spans="2:13" ht="12.75">
      <c r="B603" s="272"/>
      <c r="H603" s="6">
        <f t="shared" si="27"/>
        <v>0</v>
      </c>
      <c r="I603" s="25">
        <f t="shared" si="26"/>
        <v>0</v>
      </c>
      <c r="M603" s="2">
        <v>440</v>
      </c>
    </row>
    <row r="604" spans="2:13" ht="12.75">
      <c r="B604" s="272"/>
      <c r="H604" s="6">
        <f t="shared" si="27"/>
        <v>0</v>
      </c>
      <c r="I604" s="25">
        <f t="shared" si="26"/>
        <v>0</v>
      </c>
      <c r="M604" s="2">
        <v>440</v>
      </c>
    </row>
    <row r="605" spans="2:13" ht="12.75">
      <c r="B605" s="272">
        <v>700</v>
      </c>
      <c r="C605" s="1" t="s">
        <v>271</v>
      </c>
      <c r="D605" s="1" t="s">
        <v>12</v>
      </c>
      <c r="E605" s="1" t="s">
        <v>25</v>
      </c>
      <c r="F605" s="59" t="s">
        <v>272</v>
      </c>
      <c r="G605" s="30" t="s">
        <v>184</v>
      </c>
      <c r="H605" s="6">
        <f>H604-B605</f>
        <v>-700</v>
      </c>
      <c r="I605" s="25">
        <f>+B605/M605</f>
        <v>1.5909090909090908</v>
      </c>
      <c r="K605" t="s">
        <v>123</v>
      </c>
      <c r="L605" s="18">
        <v>14</v>
      </c>
      <c r="M605" s="2">
        <v>440</v>
      </c>
    </row>
    <row r="606" spans="1:13" s="58" customFormat="1" ht="12.75">
      <c r="A606" s="1"/>
      <c r="B606" s="272">
        <v>3000</v>
      </c>
      <c r="C606" s="1" t="s">
        <v>273</v>
      </c>
      <c r="D606" s="1" t="s">
        <v>12</v>
      </c>
      <c r="E606" s="1" t="s">
        <v>25</v>
      </c>
      <c r="F606" s="59" t="s">
        <v>274</v>
      </c>
      <c r="G606" s="30" t="s">
        <v>204</v>
      </c>
      <c r="H606" s="6">
        <f>H605-B606</f>
        <v>-3700</v>
      </c>
      <c r="I606" s="25">
        <f>+B606/M606</f>
        <v>6.818181818181818</v>
      </c>
      <c r="J606"/>
      <c r="K606" t="s">
        <v>123</v>
      </c>
      <c r="L606" s="18">
        <v>14</v>
      </c>
      <c r="M606" s="2">
        <v>440</v>
      </c>
    </row>
    <row r="607" spans="1:13" ht="12.75">
      <c r="A607" s="14"/>
      <c r="B607" s="352">
        <f>SUM(B605:B606)</f>
        <v>3700</v>
      </c>
      <c r="C607" s="14" t="s">
        <v>33</v>
      </c>
      <c r="D607" s="14"/>
      <c r="E607" s="14"/>
      <c r="F607" s="81"/>
      <c r="G607" s="21"/>
      <c r="H607" s="56"/>
      <c r="I607" s="57"/>
      <c r="J607" s="58"/>
      <c r="K607" s="58"/>
      <c r="L607" s="58"/>
      <c r="M607" s="2">
        <v>440</v>
      </c>
    </row>
    <row r="608" spans="2:13" ht="12.75">
      <c r="B608" s="272"/>
      <c r="H608" s="6">
        <f t="shared" si="27"/>
        <v>0</v>
      </c>
      <c r="I608" s="25">
        <f t="shared" si="26"/>
        <v>0</v>
      </c>
      <c r="M608" s="2">
        <v>440</v>
      </c>
    </row>
    <row r="609" spans="2:13" ht="12.75">
      <c r="B609" s="272"/>
      <c r="H609" s="6">
        <f t="shared" si="27"/>
        <v>0</v>
      </c>
      <c r="I609" s="25">
        <f t="shared" si="26"/>
        <v>0</v>
      </c>
      <c r="M609" s="2">
        <v>440</v>
      </c>
    </row>
    <row r="610" spans="2:13" ht="12.75">
      <c r="B610" s="272">
        <v>2000</v>
      </c>
      <c r="C610" s="1" t="s">
        <v>34</v>
      </c>
      <c r="D610" s="1" t="s">
        <v>12</v>
      </c>
      <c r="E610" s="1" t="s">
        <v>35</v>
      </c>
      <c r="F610" s="59" t="s">
        <v>272</v>
      </c>
      <c r="G610" s="30" t="s">
        <v>204</v>
      </c>
      <c r="H610" s="6">
        <f t="shared" si="27"/>
        <v>-2000</v>
      </c>
      <c r="I610" s="25">
        <v>4</v>
      </c>
      <c r="K610" t="s">
        <v>123</v>
      </c>
      <c r="L610" s="18">
        <v>14</v>
      </c>
      <c r="M610" s="2">
        <v>440</v>
      </c>
    </row>
    <row r="611" spans="1:13" s="58" customFormat="1" ht="12.75">
      <c r="A611" s="1"/>
      <c r="B611" s="272">
        <v>2000</v>
      </c>
      <c r="C611" s="1" t="s">
        <v>34</v>
      </c>
      <c r="D611" s="1" t="s">
        <v>12</v>
      </c>
      <c r="E611" s="1" t="s">
        <v>35</v>
      </c>
      <c r="F611" s="59" t="s">
        <v>272</v>
      </c>
      <c r="G611" s="30" t="s">
        <v>210</v>
      </c>
      <c r="H611" s="6">
        <f t="shared" si="27"/>
        <v>-4000</v>
      </c>
      <c r="I611" s="25">
        <v>4</v>
      </c>
      <c r="J611"/>
      <c r="K611" t="s">
        <v>123</v>
      </c>
      <c r="L611" s="18">
        <v>14</v>
      </c>
      <c r="M611" s="2">
        <v>440</v>
      </c>
    </row>
    <row r="612" spans="1:13" ht="12.75">
      <c r="A612" s="14"/>
      <c r="B612" s="352">
        <f>SUM(B610:B611)</f>
        <v>4000</v>
      </c>
      <c r="C612" s="75"/>
      <c r="D612" s="14"/>
      <c r="E612" s="14" t="s">
        <v>76</v>
      </c>
      <c r="F612" s="81"/>
      <c r="G612" s="21"/>
      <c r="H612" s="56">
        <v>0</v>
      </c>
      <c r="I612" s="57">
        <f t="shared" si="26"/>
        <v>9.090909090909092</v>
      </c>
      <c r="J612" s="58"/>
      <c r="K612" s="58"/>
      <c r="L612" s="58"/>
      <c r="M612" s="2">
        <v>440</v>
      </c>
    </row>
    <row r="613" spans="2:13" ht="12.75">
      <c r="B613" s="272"/>
      <c r="H613" s="6">
        <f t="shared" si="27"/>
        <v>0</v>
      </c>
      <c r="I613" s="25">
        <f t="shared" si="26"/>
        <v>0</v>
      </c>
      <c r="M613" s="2">
        <v>440</v>
      </c>
    </row>
    <row r="614" spans="2:13" ht="12.75">
      <c r="B614" s="354"/>
      <c r="H614" s="6">
        <f t="shared" si="27"/>
        <v>0</v>
      </c>
      <c r="I614" s="25">
        <f>+B614/M614</f>
        <v>0</v>
      </c>
      <c r="M614" s="2">
        <v>440</v>
      </c>
    </row>
    <row r="615" spans="2:13" ht="12.75">
      <c r="B615" s="272">
        <v>5000</v>
      </c>
      <c r="C615" s="1" t="s">
        <v>37</v>
      </c>
      <c r="D615" s="1" t="s">
        <v>12</v>
      </c>
      <c r="E615" s="1" t="s">
        <v>25</v>
      </c>
      <c r="F615" s="59" t="s">
        <v>275</v>
      </c>
      <c r="G615" s="30" t="s">
        <v>204</v>
      </c>
      <c r="H615" s="6">
        <f t="shared" si="27"/>
        <v>-5000</v>
      </c>
      <c r="I615" s="25">
        <v>10</v>
      </c>
      <c r="K615" t="s">
        <v>123</v>
      </c>
      <c r="L615" s="18">
        <v>14</v>
      </c>
      <c r="M615" s="2">
        <v>440</v>
      </c>
    </row>
    <row r="616" spans="1:13" s="58" customFormat="1" ht="12.75">
      <c r="A616" s="1"/>
      <c r="B616" s="272">
        <v>5000</v>
      </c>
      <c r="C616" s="1" t="s">
        <v>37</v>
      </c>
      <c r="D616" s="1" t="s">
        <v>12</v>
      </c>
      <c r="E616" s="1" t="s">
        <v>25</v>
      </c>
      <c r="F616" s="59" t="s">
        <v>275</v>
      </c>
      <c r="G616" s="30" t="s">
        <v>210</v>
      </c>
      <c r="H616" s="6">
        <f t="shared" si="27"/>
        <v>-10000</v>
      </c>
      <c r="I616" s="25">
        <v>10</v>
      </c>
      <c r="J616"/>
      <c r="K616" t="s">
        <v>123</v>
      </c>
      <c r="L616" s="18">
        <v>14</v>
      </c>
      <c r="M616" s="2">
        <v>440</v>
      </c>
    </row>
    <row r="617" spans="1:13" ht="12.75">
      <c r="A617" s="14"/>
      <c r="B617" s="352">
        <f>SUM(B615:B616)</f>
        <v>10000</v>
      </c>
      <c r="C617" s="14" t="s">
        <v>37</v>
      </c>
      <c r="D617" s="14"/>
      <c r="E617" s="14"/>
      <c r="F617" s="81"/>
      <c r="G617" s="21"/>
      <c r="H617" s="56">
        <v>0</v>
      </c>
      <c r="I617" s="57">
        <f>+B617/M617</f>
        <v>22.727272727272727</v>
      </c>
      <c r="J617" s="58"/>
      <c r="K617" s="58"/>
      <c r="L617" s="58"/>
      <c r="M617" s="2">
        <v>440</v>
      </c>
    </row>
    <row r="618" spans="2:13" ht="12.75">
      <c r="B618" s="272"/>
      <c r="H618" s="6">
        <f t="shared" si="27"/>
        <v>0</v>
      </c>
      <c r="I618" s="25">
        <f>+B618/M618</f>
        <v>0</v>
      </c>
      <c r="M618" s="2">
        <v>440</v>
      </c>
    </row>
    <row r="619" spans="2:13" ht="12.75">
      <c r="B619" s="272"/>
      <c r="H619" s="6">
        <f t="shared" si="27"/>
        <v>0</v>
      </c>
      <c r="I619" s="25">
        <f>+B619/M619</f>
        <v>0</v>
      </c>
      <c r="M619" s="2">
        <v>440</v>
      </c>
    </row>
    <row r="620" spans="2:13" ht="12.75">
      <c r="B620" s="272">
        <v>2000</v>
      </c>
      <c r="C620" s="1" t="s">
        <v>39</v>
      </c>
      <c r="D620" s="1" t="s">
        <v>12</v>
      </c>
      <c r="E620" s="1" t="s">
        <v>25</v>
      </c>
      <c r="F620" s="59" t="s">
        <v>272</v>
      </c>
      <c r="G620" s="30" t="s">
        <v>204</v>
      </c>
      <c r="H620" s="6">
        <f t="shared" si="27"/>
        <v>-2000</v>
      </c>
      <c r="I620" s="25">
        <v>4</v>
      </c>
      <c r="K620" t="s">
        <v>123</v>
      </c>
      <c r="L620" s="18">
        <v>14</v>
      </c>
      <c r="M620" s="2">
        <v>440</v>
      </c>
    </row>
    <row r="621" spans="1:13" s="58" customFormat="1" ht="12.75">
      <c r="A621" s="15"/>
      <c r="B621" s="219">
        <v>2000</v>
      </c>
      <c r="C621" s="15" t="s">
        <v>39</v>
      </c>
      <c r="D621" s="15" t="s">
        <v>12</v>
      </c>
      <c r="E621" s="15" t="s">
        <v>25</v>
      </c>
      <c r="F621" s="59" t="s">
        <v>272</v>
      </c>
      <c r="G621" s="32" t="s">
        <v>210</v>
      </c>
      <c r="H621" s="6">
        <f t="shared" si="27"/>
        <v>-4000</v>
      </c>
      <c r="I621" s="42">
        <v>4</v>
      </c>
      <c r="J621" s="18"/>
      <c r="K621" s="18" t="s">
        <v>123</v>
      </c>
      <c r="L621" s="18">
        <v>14</v>
      </c>
      <c r="M621" s="2">
        <v>440</v>
      </c>
    </row>
    <row r="622" spans="1:13" ht="12.75">
      <c r="A622" s="14"/>
      <c r="B622" s="352">
        <f>SUM(B620:B621)</f>
        <v>4000</v>
      </c>
      <c r="C622" s="14" t="s">
        <v>39</v>
      </c>
      <c r="D622" s="14"/>
      <c r="E622" s="14"/>
      <c r="F622" s="81"/>
      <c r="G622" s="21"/>
      <c r="H622" s="56">
        <v>0</v>
      </c>
      <c r="I622" s="57">
        <f>+B622/M622</f>
        <v>9.090909090909092</v>
      </c>
      <c r="J622" s="58"/>
      <c r="K622" s="58"/>
      <c r="L622" s="58"/>
      <c r="M622" s="2">
        <v>440</v>
      </c>
    </row>
    <row r="623" spans="2:13" ht="12.75">
      <c r="B623" s="272"/>
      <c r="H623" s="6">
        <f t="shared" si="27"/>
        <v>0</v>
      </c>
      <c r="I623" s="25">
        <f>+B623/M623</f>
        <v>0</v>
      </c>
      <c r="M623" s="2">
        <v>440</v>
      </c>
    </row>
    <row r="624" spans="2:13" ht="12.75">
      <c r="B624" s="272"/>
      <c r="H624" s="6">
        <f t="shared" si="27"/>
        <v>0</v>
      </c>
      <c r="I624" s="25">
        <f>+B624/M624</f>
        <v>0</v>
      </c>
      <c r="M624" s="2">
        <v>440</v>
      </c>
    </row>
    <row r="625" spans="2:13" ht="12.75">
      <c r="B625" s="272">
        <v>1000</v>
      </c>
      <c r="C625" s="1" t="s">
        <v>64</v>
      </c>
      <c r="D625" s="1" t="s">
        <v>12</v>
      </c>
      <c r="E625" s="1" t="s">
        <v>43</v>
      </c>
      <c r="F625" s="59" t="s">
        <v>272</v>
      </c>
      <c r="G625" s="30" t="s">
        <v>204</v>
      </c>
      <c r="H625" s="6">
        <f t="shared" si="27"/>
        <v>-1000</v>
      </c>
      <c r="I625" s="25">
        <v>2</v>
      </c>
      <c r="K625" t="s">
        <v>123</v>
      </c>
      <c r="L625" s="18">
        <v>14</v>
      </c>
      <c r="M625" s="2">
        <v>440</v>
      </c>
    </row>
    <row r="626" spans="2:13" ht="12.75">
      <c r="B626" s="272">
        <v>1000</v>
      </c>
      <c r="C626" s="1" t="s">
        <v>64</v>
      </c>
      <c r="D626" s="1" t="s">
        <v>12</v>
      </c>
      <c r="E626" s="1" t="s">
        <v>43</v>
      </c>
      <c r="F626" s="59" t="s">
        <v>272</v>
      </c>
      <c r="G626" s="30" t="s">
        <v>210</v>
      </c>
      <c r="H626" s="6">
        <f t="shared" si="27"/>
        <v>-2000</v>
      </c>
      <c r="I626" s="25">
        <v>2</v>
      </c>
      <c r="K626" t="s">
        <v>123</v>
      </c>
      <c r="L626" s="18">
        <v>14</v>
      </c>
      <c r="M626" s="2">
        <v>440</v>
      </c>
    </row>
    <row r="627" spans="1:13" s="58" customFormat="1" ht="12.75">
      <c r="A627" s="15"/>
      <c r="B627" s="219">
        <v>1000</v>
      </c>
      <c r="C627" s="15" t="s">
        <v>64</v>
      </c>
      <c r="D627" s="15" t="s">
        <v>12</v>
      </c>
      <c r="E627" s="15" t="s">
        <v>43</v>
      </c>
      <c r="F627" s="76" t="s">
        <v>272</v>
      </c>
      <c r="G627" s="32" t="s">
        <v>210</v>
      </c>
      <c r="H627" s="6">
        <f t="shared" si="27"/>
        <v>-3000</v>
      </c>
      <c r="I627" s="42">
        <v>2</v>
      </c>
      <c r="J627" s="18"/>
      <c r="K627" s="18" t="s">
        <v>123</v>
      </c>
      <c r="L627" s="18">
        <v>14</v>
      </c>
      <c r="M627" s="2">
        <v>440</v>
      </c>
    </row>
    <row r="628" spans="1:13" ht="12.75">
      <c r="A628" s="14"/>
      <c r="B628" s="352">
        <f>SUM(B625:B627)</f>
        <v>3000</v>
      </c>
      <c r="C628" s="14"/>
      <c r="D628" s="14"/>
      <c r="E628" s="14" t="s">
        <v>43</v>
      </c>
      <c r="F628" s="81"/>
      <c r="G628" s="21"/>
      <c r="H628" s="56">
        <v>0</v>
      </c>
      <c r="I628" s="57">
        <f aca="true" t="shared" si="28" ref="I628:I634">+B628/M628</f>
        <v>6.818181818181818</v>
      </c>
      <c r="J628" s="58"/>
      <c r="K628" s="58"/>
      <c r="L628" s="58"/>
      <c r="M628" s="2">
        <v>440</v>
      </c>
    </row>
    <row r="629" spans="2:13" ht="12.75">
      <c r="B629" s="272"/>
      <c r="H629" s="6">
        <f t="shared" si="27"/>
        <v>0</v>
      </c>
      <c r="I629" s="25">
        <f t="shared" si="28"/>
        <v>0</v>
      </c>
      <c r="M629" s="2">
        <v>440</v>
      </c>
    </row>
    <row r="630" spans="2:13" ht="12.75">
      <c r="B630" s="272"/>
      <c r="H630" s="6">
        <f t="shared" si="27"/>
        <v>0</v>
      </c>
      <c r="I630" s="25">
        <f t="shared" si="28"/>
        <v>0</v>
      </c>
      <c r="M630" s="2">
        <v>440</v>
      </c>
    </row>
    <row r="631" spans="2:13" ht="12.75">
      <c r="B631" s="272"/>
      <c r="H631" s="6">
        <f t="shared" si="27"/>
        <v>0</v>
      </c>
      <c r="I631" s="25">
        <f t="shared" si="28"/>
        <v>0</v>
      </c>
      <c r="M631" s="2">
        <v>440</v>
      </c>
    </row>
    <row r="632" spans="1:13" s="71" customFormat="1" ht="12.75">
      <c r="A632" s="1"/>
      <c r="B632" s="354"/>
      <c r="C632" s="1"/>
      <c r="D632" s="1"/>
      <c r="E632" s="1"/>
      <c r="F632" s="59"/>
      <c r="G632" s="30"/>
      <c r="H632" s="6">
        <f t="shared" si="27"/>
        <v>0</v>
      </c>
      <c r="I632" s="25">
        <f t="shared" si="28"/>
        <v>0</v>
      </c>
      <c r="J632"/>
      <c r="K632"/>
      <c r="L632"/>
      <c r="M632" s="2">
        <v>440</v>
      </c>
    </row>
    <row r="633" spans="1:13" ht="12.75">
      <c r="A633" s="14"/>
      <c r="B633" s="352">
        <f>+B639+B649+B655+B660+B666</f>
        <v>179500</v>
      </c>
      <c r="C633" s="53" t="s">
        <v>276</v>
      </c>
      <c r="D633" s="54" t="s">
        <v>1325</v>
      </c>
      <c r="E633" s="53" t="s">
        <v>238</v>
      </c>
      <c r="F633" s="135" t="s">
        <v>239</v>
      </c>
      <c r="G633" s="55" t="s">
        <v>84</v>
      </c>
      <c r="H633" s="56">
        <f>H632-B633</f>
        <v>-179500</v>
      </c>
      <c r="I633" s="57">
        <f t="shared" si="28"/>
        <v>407.95454545454544</v>
      </c>
      <c r="J633" s="57"/>
      <c r="K633" s="57"/>
      <c r="L633" s="58"/>
      <c r="M633" s="2">
        <v>440</v>
      </c>
    </row>
    <row r="634" spans="2:13" ht="12.75">
      <c r="B634" s="354"/>
      <c r="H634" s="6">
        <v>0</v>
      </c>
      <c r="I634" s="25">
        <f t="shared" si="28"/>
        <v>0</v>
      </c>
      <c r="M634" s="2">
        <v>440</v>
      </c>
    </row>
    <row r="635" spans="2:13" ht="12.75">
      <c r="B635" s="272">
        <v>4000</v>
      </c>
      <c r="C635" s="35" t="s">
        <v>0</v>
      </c>
      <c r="D635" s="1" t="s">
        <v>12</v>
      </c>
      <c r="E635" s="1" t="s">
        <v>108</v>
      </c>
      <c r="F635" s="59" t="s">
        <v>277</v>
      </c>
      <c r="G635" s="30" t="s">
        <v>169</v>
      </c>
      <c r="H635" s="6">
        <f t="shared" si="27"/>
        <v>-4000</v>
      </c>
      <c r="I635" s="25">
        <v>8</v>
      </c>
      <c r="K635" t="s">
        <v>21</v>
      </c>
      <c r="L635">
        <v>15</v>
      </c>
      <c r="M635" s="2">
        <v>440</v>
      </c>
    </row>
    <row r="636" spans="1:13" s="18" customFormat="1" ht="12.75">
      <c r="A636" s="1"/>
      <c r="B636" s="272">
        <v>2000</v>
      </c>
      <c r="C636" s="35" t="s">
        <v>0</v>
      </c>
      <c r="D636" s="1" t="s">
        <v>12</v>
      </c>
      <c r="E636" s="1" t="s">
        <v>108</v>
      </c>
      <c r="F636" s="59" t="s">
        <v>278</v>
      </c>
      <c r="G636" s="30" t="s">
        <v>182</v>
      </c>
      <c r="H636" s="6">
        <f t="shared" si="27"/>
        <v>-6000</v>
      </c>
      <c r="I636" s="25">
        <v>4</v>
      </c>
      <c r="J636"/>
      <c r="K636" t="s">
        <v>21</v>
      </c>
      <c r="L636">
        <v>15</v>
      </c>
      <c r="M636" s="2">
        <v>440</v>
      </c>
    </row>
    <row r="637" spans="2:13" ht="12.75">
      <c r="B637" s="272">
        <v>7000</v>
      </c>
      <c r="C637" s="1" t="s">
        <v>0</v>
      </c>
      <c r="D637" s="1" t="s">
        <v>12</v>
      </c>
      <c r="E637" s="1" t="s">
        <v>108</v>
      </c>
      <c r="F637" s="59" t="s">
        <v>279</v>
      </c>
      <c r="G637" s="30" t="s">
        <v>184</v>
      </c>
      <c r="H637" s="6">
        <f t="shared" si="27"/>
        <v>-13000</v>
      </c>
      <c r="I637" s="25">
        <v>14</v>
      </c>
      <c r="K637" t="s">
        <v>21</v>
      </c>
      <c r="L637">
        <v>15</v>
      </c>
      <c r="M637" s="2">
        <v>440</v>
      </c>
    </row>
    <row r="638" spans="2:13" ht="12.75">
      <c r="B638" s="272">
        <v>10000</v>
      </c>
      <c r="C638" s="1" t="s">
        <v>0</v>
      </c>
      <c r="D638" s="1" t="s">
        <v>12</v>
      </c>
      <c r="E638" s="1" t="s">
        <v>108</v>
      </c>
      <c r="F638" s="59" t="s">
        <v>280</v>
      </c>
      <c r="G638" s="30" t="s">
        <v>186</v>
      </c>
      <c r="H638" s="6">
        <f t="shared" si="27"/>
        <v>-23000</v>
      </c>
      <c r="I638" s="25">
        <v>20</v>
      </c>
      <c r="K638" t="s">
        <v>21</v>
      </c>
      <c r="L638">
        <v>15</v>
      </c>
      <c r="M638" s="2">
        <v>440</v>
      </c>
    </row>
    <row r="639" spans="1:13" ht="12.75">
      <c r="A639" s="14"/>
      <c r="B639" s="352">
        <f>SUM(B635:B638)</f>
        <v>23000</v>
      </c>
      <c r="C639" s="14" t="s">
        <v>0</v>
      </c>
      <c r="D639" s="14"/>
      <c r="E639" s="14"/>
      <c r="F639" s="81"/>
      <c r="G639" s="21"/>
      <c r="H639" s="56">
        <v>0</v>
      </c>
      <c r="I639" s="57">
        <f>+B639/M639</f>
        <v>52.27272727272727</v>
      </c>
      <c r="J639" s="58"/>
      <c r="K639" s="58"/>
      <c r="L639" s="58"/>
      <c r="M639" s="2">
        <v>440</v>
      </c>
    </row>
    <row r="640" spans="2:13" ht="12.75">
      <c r="B640" s="272"/>
      <c r="H640" s="6">
        <f t="shared" si="27"/>
        <v>0</v>
      </c>
      <c r="I640" s="25">
        <f>+B640/M640</f>
        <v>0</v>
      </c>
      <c r="M640" s="2">
        <v>440</v>
      </c>
    </row>
    <row r="641" spans="2:13" ht="12.75">
      <c r="B641" s="272"/>
      <c r="H641" s="6">
        <f t="shared" si="27"/>
        <v>0</v>
      </c>
      <c r="I641" s="25">
        <f>+B641/M641</f>
        <v>0</v>
      </c>
      <c r="M641" s="2">
        <v>440</v>
      </c>
    </row>
    <row r="642" spans="2:13" ht="12.75">
      <c r="B642" s="272">
        <v>1500</v>
      </c>
      <c r="C642" s="1" t="s">
        <v>34</v>
      </c>
      <c r="D642" s="1" t="s">
        <v>12</v>
      </c>
      <c r="E642" s="1" t="s">
        <v>137</v>
      </c>
      <c r="F642" s="59" t="s">
        <v>287</v>
      </c>
      <c r="G642" s="30" t="s">
        <v>202</v>
      </c>
      <c r="H642" s="6">
        <f t="shared" si="27"/>
        <v>-1500</v>
      </c>
      <c r="I642" s="25">
        <v>3</v>
      </c>
      <c r="K642" t="s">
        <v>126</v>
      </c>
      <c r="L642">
        <v>15</v>
      </c>
      <c r="M642" s="2">
        <v>440</v>
      </c>
    </row>
    <row r="643" spans="2:13" ht="12.75">
      <c r="B643" s="272">
        <v>3000</v>
      </c>
      <c r="C643" s="1" t="s">
        <v>34</v>
      </c>
      <c r="D643" s="1" t="s">
        <v>12</v>
      </c>
      <c r="E643" s="1" t="s">
        <v>137</v>
      </c>
      <c r="F643" s="59" t="s">
        <v>287</v>
      </c>
      <c r="G643" s="30" t="s">
        <v>204</v>
      </c>
      <c r="H643" s="6">
        <f t="shared" si="27"/>
        <v>-4500</v>
      </c>
      <c r="I643" s="25">
        <v>6</v>
      </c>
      <c r="K643" t="s">
        <v>126</v>
      </c>
      <c r="L643">
        <v>15</v>
      </c>
      <c r="M643" s="2">
        <v>440</v>
      </c>
    </row>
    <row r="644" spans="2:13" ht="12.75">
      <c r="B644" s="272">
        <v>8000</v>
      </c>
      <c r="C644" s="1" t="s">
        <v>34</v>
      </c>
      <c r="D644" s="1" t="s">
        <v>12</v>
      </c>
      <c r="E644" s="1" t="s">
        <v>137</v>
      </c>
      <c r="F644" s="59" t="s">
        <v>287</v>
      </c>
      <c r="G644" s="30" t="s">
        <v>204</v>
      </c>
      <c r="H644" s="6">
        <f t="shared" si="27"/>
        <v>-12500</v>
      </c>
      <c r="I644" s="25">
        <v>16</v>
      </c>
      <c r="K644" t="s">
        <v>126</v>
      </c>
      <c r="L644">
        <v>15</v>
      </c>
      <c r="M644" s="2">
        <v>440</v>
      </c>
    </row>
    <row r="645" spans="2:13" ht="12.75">
      <c r="B645" s="272">
        <v>2000</v>
      </c>
      <c r="C645" s="1" t="s">
        <v>34</v>
      </c>
      <c r="D645" s="1" t="s">
        <v>12</v>
      </c>
      <c r="E645" s="1" t="s">
        <v>137</v>
      </c>
      <c r="F645" s="59" t="s">
        <v>287</v>
      </c>
      <c r="G645" s="30" t="s">
        <v>210</v>
      </c>
      <c r="H645" s="6">
        <v>-14500</v>
      </c>
      <c r="I645" s="25">
        <v>4</v>
      </c>
      <c r="K645" t="s">
        <v>126</v>
      </c>
      <c r="L645">
        <v>15</v>
      </c>
      <c r="M645" s="2">
        <v>440</v>
      </c>
    </row>
    <row r="646" spans="2:13" ht="12.75">
      <c r="B646" s="272">
        <v>3000</v>
      </c>
      <c r="C646" s="1" t="s">
        <v>34</v>
      </c>
      <c r="D646" s="1" t="s">
        <v>12</v>
      </c>
      <c r="E646" s="1" t="s">
        <v>137</v>
      </c>
      <c r="F646" s="59" t="s">
        <v>287</v>
      </c>
      <c r="G646" s="30" t="s">
        <v>210</v>
      </c>
      <c r="H646" s="6">
        <v>-17500</v>
      </c>
      <c r="I646" s="25">
        <v>6</v>
      </c>
      <c r="K646" t="s">
        <v>126</v>
      </c>
      <c r="L646">
        <v>15</v>
      </c>
      <c r="M646" s="2">
        <v>440</v>
      </c>
    </row>
    <row r="647" spans="2:13" ht="12.75">
      <c r="B647" s="272">
        <v>10000</v>
      </c>
      <c r="C647" s="1" t="s">
        <v>1237</v>
      </c>
      <c r="D647" s="1" t="s">
        <v>12</v>
      </c>
      <c r="E647" s="1" t="s">
        <v>137</v>
      </c>
      <c r="F647" s="59" t="s">
        <v>288</v>
      </c>
      <c r="G647" s="30" t="s">
        <v>210</v>
      </c>
      <c r="H647" s="6">
        <v>-27500</v>
      </c>
      <c r="I647" s="25">
        <v>20</v>
      </c>
      <c r="K647" t="s">
        <v>126</v>
      </c>
      <c r="L647">
        <v>15</v>
      </c>
      <c r="M647" s="2">
        <v>440</v>
      </c>
    </row>
    <row r="648" spans="2:13" ht="12.75">
      <c r="B648" s="272">
        <v>10000</v>
      </c>
      <c r="C648" s="1" t="s">
        <v>1237</v>
      </c>
      <c r="D648" s="1" t="s">
        <v>12</v>
      </c>
      <c r="E648" s="1" t="s">
        <v>137</v>
      </c>
      <c r="F648" s="59" t="s">
        <v>289</v>
      </c>
      <c r="G648" s="30" t="s">
        <v>210</v>
      </c>
      <c r="H648" s="6">
        <v>-37500</v>
      </c>
      <c r="I648" s="25">
        <v>20</v>
      </c>
      <c r="K648" t="s">
        <v>126</v>
      </c>
      <c r="L648">
        <v>15</v>
      </c>
      <c r="M648" s="2">
        <v>440</v>
      </c>
    </row>
    <row r="649" spans="1:13" ht="12.75">
      <c r="A649" s="14"/>
      <c r="B649" s="352">
        <f>SUM(B642:B648)</f>
        <v>37500</v>
      </c>
      <c r="C649" s="14"/>
      <c r="D649" s="14"/>
      <c r="E649" s="14" t="s">
        <v>76</v>
      </c>
      <c r="F649" s="81"/>
      <c r="G649" s="21"/>
      <c r="H649" s="56">
        <v>0</v>
      </c>
      <c r="I649" s="57">
        <f>+B649/M649</f>
        <v>85.22727272727273</v>
      </c>
      <c r="J649" s="58"/>
      <c r="K649" s="58"/>
      <c r="L649" s="58"/>
      <c r="M649" s="2">
        <v>440</v>
      </c>
    </row>
    <row r="650" spans="2:13" ht="12.75">
      <c r="B650" s="272"/>
      <c r="H650" s="6">
        <f t="shared" si="27"/>
        <v>0</v>
      </c>
      <c r="I650" s="25">
        <f>+B650/M650</f>
        <v>0</v>
      </c>
      <c r="M650" s="2">
        <v>440</v>
      </c>
    </row>
    <row r="651" spans="2:13" ht="12.75">
      <c r="B651" s="272"/>
      <c r="H651" s="6">
        <f t="shared" si="27"/>
        <v>0</v>
      </c>
      <c r="I651" s="25">
        <f>+B651/M651</f>
        <v>0</v>
      </c>
      <c r="M651" s="2">
        <v>440</v>
      </c>
    </row>
    <row r="652" spans="2:13" ht="12.75">
      <c r="B652" s="272">
        <v>5000</v>
      </c>
      <c r="C652" s="1" t="s">
        <v>37</v>
      </c>
      <c r="D652" s="1" t="s">
        <v>12</v>
      </c>
      <c r="E652" s="1" t="s">
        <v>25</v>
      </c>
      <c r="F652" s="59" t="s">
        <v>284</v>
      </c>
      <c r="G652" s="30" t="s">
        <v>202</v>
      </c>
      <c r="H652" s="6">
        <f t="shared" si="27"/>
        <v>-5000</v>
      </c>
      <c r="I652" s="25">
        <v>10</v>
      </c>
      <c r="K652" t="s">
        <v>126</v>
      </c>
      <c r="L652">
        <v>15</v>
      </c>
      <c r="M652" s="2">
        <v>440</v>
      </c>
    </row>
    <row r="653" spans="2:13" ht="12.75">
      <c r="B653" s="272">
        <v>5000</v>
      </c>
      <c r="C653" s="1" t="s">
        <v>37</v>
      </c>
      <c r="D653" s="1" t="s">
        <v>12</v>
      </c>
      <c r="E653" s="1" t="s">
        <v>25</v>
      </c>
      <c r="F653" s="59" t="s">
        <v>284</v>
      </c>
      <c r="G653" s="30" t="s">
        <v>204</v>
      </c>
      <c r="H653" s="6">
        <f t="shared" si="27"/>
        <v>-10000</v>
      </c>
      <c r="I653" s="25">
        <v>10</v>
      </c>
      <c r="K653" t="s">
        <v>126</v>
      </c>
      <c r="L653">
        <v>15</v>
      </c>
      <c r="M653" s="2">
        <v>440</v>
      </c>
    </row>
    <row r="654" spans="2:13" ht="12.75">
      <c r="B654" s="272">
        <v>5000</v>
      </c>
      <c r="C654" s="1" t="s">
        <v>37</v>
      </c>
      <c r="D654" s="1" t="s">
        <v>12</v>
      </c>
      <c r="E654" s="1" t="s">
        <v>25</v>
      </c>
      <c r="F654" s="59" t="s">
        <v>284</v>
      </c>
      <c r="G654" s="30" t="s">
        <v>210</v>
      </c>
      <c r="H654" s="6">
        <f t="shared" si="27"/>
        <v>-15000</v>
      </c>
      <c r="I654" s="25">
        <v>10</v>
      </c>
      <c r="K654" t="s">
        <v>126</v>
      </c>
      <c r="L654">
        <v>15</v>
      </c>
      <c r="M654" s="2">
        <v>440</v>
      </c>
    </row>
    <row r="655" spans="1:13" ht="12.75">
      <c r="A655" s="14"/>
      <c r="B655" s="352">
        <f>SUM(B652:B654)</f>
        <v>15000</v>
      </c>
      <c r="C655" s="14" t="s">
        <v>37</v>
      </c>
      <c r="D655" s="14"/>
      <c r="E655" s="14"/>
      <c r="F655" s="81"/>
      <c r="G655" s="21"/>
      <c r="H655" s="56">
        <v>0</v>
      </c>
      <c r="I655" s="57">
        <f>+B655/M655</f>
        <v>34.09090909090909</v>
      </c>
      <c r="J655" s="58"/>
      <c r="K655" s="58"/>
      <c r="L655" s="58"/>
      <c r="M655" s="2">
        <v>440</v>
      </c>
    </row>
    <row r="656" spans="2:13" ht="12.75">
      <c r="B656" s="272"/>
      <c r="H656" s="6">
        <f>H655-B656</f>
        <v>0</v>
      </c>
      <c r="I656" s="25">
        <f>+B656/M656</f>
        <v>0</v>
      </c>
      <c r="M656" s="2">
        <v>440</v>
      </c>
    </row>
    <row r="657" spans="2:13" ht="12.75">
      <c r="B657" s="272"/>
      <c r="H657" s="6">
        <f>H656-B657</f>
        <v>0</v>
      </c>
      <c r="I657" s="25">
        <f>+B657/M657</f>
        <v>0</v>
      </c>
      <c r="M657" s="2">
        <v>440</v>
      </c>
    </row>
    <row r="658" spans="2:13" ht="12.75">
      <c r="B658" s="272">
        <v>2000</v>
      </c>
      <c r="C658" s="1" t="s">
        <v>39</v>
      </c>
      <c r="D658" s="1" t="s">
        <v>12</v>
      </c>
      <c r="E658" s="1" t="s">
        <v>25</v>
      </c>
      <c r="F658" s="59" t="s">
        <v>287</v>
      </c>
      <c r="G658" s="30" t="s">
        <v>202</v>
      </c>
      <c r="H658" s="6">
        <f>H657-B658</f>
        <v>-2000</v>
      </c>
      <c r="I658" s="25">
        <v>4</v>
      </c>
      <c r="K658" t="s">
        <v>126</v>
      </c>
      <c r="L658">
        <v>15</v>
      </c>
      <c r="M658" s="2">
        <v>440</v>
      </c>
    </row>
    <row r="659" spans="2:13" ht="12.75">
      <c r="B659" s="272">
        <v>2000</v>
      </c>
      <c r="C659" s="1" t="s">
        <v>39</v>
      </c>
      <c r="D659" s="1" t="s">
        <v>12</v>
      </c>
      <c r="E659" s="1" t="s">
        <v>25</v>
      </c>
      <c r="F659" s="59" t="s">
        <v>287</v>
      </c>
      <c r="G659" s="30" t="s">
        <v>204</v>
      </c>
      <c r="H659" s="6">
        <f>H658-B659</f>
        <v>-4000</v>
      </c>
      <c r="I659" s="25">
        <v>4</v>
      </c>
      <c r="K659" t="s">
        <v>126</v>
      </c>
      <c r="L659">
        <v>15</v>
      </c>
      <c r="M659" s="2">
        <v>440</v>
      </c>
    </row>
    <row r="660" spans="1:13" ht="12.75">
      <c r="A660" s="14"/>
      <c r="B660" s="352">
        <f>SUM(B658:B659)</f>
        <v>4000</v>
      </c>
      <c r="C660" s="14" t="s">
        <v>39</v>
      </c>
      <c r="D660" s="14"/>
      <c r="E660" s="14"/>
      <c r="F660" s="81"/>
      <c r="G660" s="21"/>
      <c r="H660" s="56">
        <v>0</v>
      </c>
      <c r="I660" s="57">
        <f>+B660/M660</f>
        <v>9.090909090909092</v>
      </c>
      <c r="J660" s="58"/>
      <c r="K660" s="58"/>
      <c r="L660" s="58"/>
      <c r="M660" s="2">
        <v>440</v>
      </c>
    </row>
    <row r="661" spans="2:13" ht="12.75">
      <c r="B661" s="272"/>
      <c r="H661" s="6">
        <f>H660-B661</f>
        <v>0</v>
      </c>
      <c r="I661" s="25">
        <f>+B661/M661</f>
        <v>0</v>
      </c>
      <c r="M661" s="2">
        <v>440</v>
      </c>
    </row>
    <row r="662" spans="2:13" ht="12.75">
      <c r="B662" s="272"/>
      <c r="H662" s="6">
        <f>H661-B662</f>
        <v>0</v>
      </c>
      <c r="I662" s="25">
        <f>+B662/M662</f>
        <v>0</v>
      </c>
      <c r="M662" s="2">
        <v>440</v>
      </c>
    </row>
    <row r="663" spans="2:13" ht="12.75">
      <c r="B663" s="272">
        <v>30000</v>
      </c>
      <c r="C663" s="15" t="s">
        <v>1319</v>
      </c>
      <c r="D663" s="1" t="s">
        <v>12</v>
      </c>
      <c r="E663" s="1" t="s">
        <v>62</v>
      </c>
      <c r="F663" s="59" t="s">
        <v>293</v>
      </c>
      <c r="G663" s="30" t="s">
        <v>204</v>
      </c>
      <c r="H663" s="6">
        <f>H662-B663</f>
        <v>-30000</v>
      </c>
      <c r="I663" s="25">
        <v>60</v>
      </c>
      <c r="K663" t="s">
        <v>126</v>
      </c>
      <c r="L663">
        <v>15</v>
      </c>
      <c r="M663" s="2">
        <v>440</v>
      </c>
    </row>
    <row r="664" spans="1:13" ht="12.75">
      <c r="A664" s="15"/>
      <c r="B664" s="219">
        <v>50000</v>
      </c>
      <c r="C664" s="15" t="s">
        <v>1315</v>
      </c>
      <c r="D664" s="15" t="s">
        <v>12</v>
      </c>
      <c r="E664" s="15" t="s">
        <v>62</v>
      </c>
      <c r="F664" s="76" t="s">
        <v>294</v>
      </c>
      <c r="G664" s="32" t="s">
        <v>210</v>
      </c>
      <c r="H664" s="6">
        <f>H663-B664</f>
        <v>-80000</v>
      </c>
      <c r="I664" s="42">
        <v>100</v>
      </c>
      <c r="J664" s="18"/>
      <c r="K664" s="18" t="s">
        <v>126</v>
      </c>
      <c r="L664">
        <v>15</v>
      </c>
      <c r="M664" s="2">
        <v>440</v>
      </c>
    </row>
    <row r="665" spans="2:13" ht="12.75">
      <c r="B665" s="272">
        <v>20000</v>
      </c>
      <c r="C665" s="1" t="s">
        <v>1323</v>
      </c>
      <c r="D665" s="1" t="s">
        <v>12</v>
      </c>
      <c r="E665" s="1" t="s">
        <v>62</v>
      </c>
      <c r="F665" s="59" t="s">
        <v>295</v>
      </c>
      <c r="G665" s="30" t="s">
        <v>210</v>
      </c>
      <c r="H665" s="6">
        <f>H664-B665</f>
        <v>-100000</v>
      </c>
      <c r="I665" s="25">
        <v>40</v>
      </c>
      <c r="K665" t="s">
        <v>126</v>
      </c>
      <c r="L665">
        <v>15</v>
      </c>
      <c r="M665" s="2">
        <v>440</v>
      </c>
    </row>
    <row r="666" spans="1:13" ht="12.75">
      <c r="A666" s="14"/>
      <c r="B666" s="352">
        <f>SUM(B663:B665)</f>
        <v>100000</v>
      </c>
      <c r="C666" s="14"/>
      <c r="D666" s="14"/>
      <c r="E666" s="14"/>
      <c r="F666" s="81"/>
      <c r="G666" s="21"/>
      <c r="H666" s="56">
        <v>0</v>
      </c>
      <c r="I666" s="57">
        <f>+B666/M666</f>
        <v>227.27272727272728</v>
      </c>
      <c r="J666" s="58"/>
      <c r="K666" s="58"/>
      <c r="L666" s="58"/>
      <c r="M666" s="2">
        <v>440</v>
      </c>
    </row>
    <row r="667" spans="2:13" ht="12.75">
      <c r="B667" s="272"/>
      <c r="H667" s="6">
        <f>H666-B667</f>
        <v>0</v>
      </c>
      <c r="I667" s="25">
        <f>+B667/M667</f>
        <v>0</v>
      </c>
      <c r="M667" s="2">
        <v>440</v>
      </c>
    </row>
    <row r="668" spans="2:13" ht="12.75">
      <c r="B668" s="272"/>
      <c r="H668" s="6">
        <f aca="true" t="shared" si="29" ref="H668:H702">H667-B668</f>
        <v>0</v>
      </c>
      <c r="I668" s="25">
        <f aca="true" t="shared" si="30" ref="I668:I702">+B668/M668</f>
        <v>0</v>
      </c>
      <c r="M668" s="2">
        <v>440</v>
      </c>
    </row>
    <row r="669" spans="2:13" ht="12.75">
      <c r="B669" s="272"/>
      <c r="H669" s="6">
        <f t="shared" si="29"/>
        <v>0</v>
      </c>
      <c r="I669" s="25">
        <f t="shared" si="30"/>
        <v>0</v>
      </c>
      <c r="M669" s="2">
        <v>440</v>
      </c>
    </row>
    <row r="670" spans="2:13" ht="12.75">
      <c r="B670" s="272"/>
      <c r="H670" s="6">
        <f t="shared" si="29"/>
        <v>0</v>
      </c>
      <c r="I670" s="25">
        <f t="shared" si="30"/>
        <v>0</v>
      </c>
      <c r="M670" s="2">
        <v>440</v>
      </c>
    </row>
    <row r="671" spans="1:13" ht="12.75">
      <c r="A671" s="14"/>
      <c r="B671" s="352">
        <f>+B675+B683+B687+B692+B699</f>
        <v>198000</v>
      </c>
      <c r="C671" s="53" t="s">
        <v>1324</v>
      </c>
      <c r="D671" s="54" t="s">
        <v>301</v>
      </c>
      <c r="E671" s="53" t="s">
        <v>238</v>
      </c>
      <c r="F671" s="135" t="s">
        <v>239</v>
      </c>
      <c r="G671" s="55" t="s">
        <v>84</v>
      </c>
      <c r="H671" s="56">
        <f t="shared" si="29"/>
        <v>-198000</v>
      </c>
      <c r="I671" s="57">
        <f>+B671/M671</f>
        <v>450</v>
      </c>
      <c r="J671" s="57"/>
      <c r="K671" s="57"/>
      <c r="L671" s="58"/>
      <c r="M671" s="2">
        <v>440</v>
      </c>
    </row>
    <row r="672" spans="2:13" ht="12.75">
      <c r="B672" s="272"/>
      <c r="H672" s="6">
        <v>0</v>
      </c>
      <c r="I672" s="25">
        <f t="shared" si="30"/>
        <v>0</v>
      </c>
      <c r="M672" s="2">
        <v>440</v>
      </c>
    </row>
    <row r="673" spans="2:13" ht="12.75">
      <c r="B673" s="354">
        <v>7000</v>
      </c>
      <c r="C673" s="1" t="s">
        <v>0</v>
      </c>
      <c r="D673" s="1" t="s">
        <v>12</v>
      </c>
      <c r="E673" s="1" t="s">
        <v>108</v>
      </c>
      <c r="F673" s="59" t="s">
        <v>281</v>
      </c>
      <c r="G673" s="30" t="s">
        <v>188</v>
      </c>
      <c r="H673" s="6">
        <f>H672-B673</f>
        <v>-7000</v>
      </c>
      <c r="I673" s="25">
        <v>14</v>
      </c>
      <c r="K673" t="s">
        <v>21</v>
      </c>
      <c r="L673">
        <v>15</v>
      </c>
      <c r="M673" s="2">
        <v>440</v>
      </c>
    </row>
    <row r="674" spans="1:13" s="58" customFormat="1" ht="12.75">
      <c r="A674" s="1"/>
      <c r="B674" s="272">
        <v>5000</v>
      </c>
      <c r="C674" s="1" t="s">
        <v>0</v>
      </c>
      <c r="D674" s="1" t="s">
        <v>12</v>
      </c>
      <c r="E674" s="1" t="s">
        <v>108</v>
      </c>
      <c r="F674" s="59" t="s">
        <v>282</v>
      </c>
      <c r="G674" s="30" t="s">
        <v>283</v>
      </c>
      <c r="H674" s="6">
        <f t="shared" si="29"/>
        <v>-12000</v>
      </c>
      <c r="I674" s="25">
        <v>10</v>
      </c>
      <c r="J674"/>
      <c r="K674" t="s">
        <v>21</v>
      </c>
      <c r="L674">
        <v>15</v>
      </c>
      <c r="M674" s="2">
        <v>440</v>
      </c>
    </row>
    <row r="675" spans="1:13" s="58" customFormat="1" ht="12.75">
      <c r="A675" s="14"/>
      <c r="B675" s="352">
        <f>SUM(B673:B674)</f>
        <v>12000</v>
      </c>
      <c r="C675" s="14" t="s">
        <v>0</v>
      </c>
      <c r="D675" s="14"/>
      <c r="E675" s="14"/>
      <c r="F675" s="81"/>
      <c r="G675" s="21"/>
      <c r="H675" s="56">
        <v>0</v>
      </c>
      <c r="I675" s="57">
        <f t="shared" si="30"/>
        <v>27.272727272727273</v>
      </c>
      <c r="M675" s="60">
        <v>440</v>
      </c>
    </row>
    <row r="676" spans="2:13" ht="12.75">
      <c r="B676" s="272"/>
      <c r="H676" s="6">
        <f t="shared" si="29"/>
        <v>0</v>
      </c>
      <c r="I676" s="25">
        <f t="shared" si="30"/>
        <v>0</v>
      </c>
      <c r="M676" s="2">
        <v>440</v>
      </c>
    </row>
    <row r="677" spans="2:13" ht="12.75">
      <c r="B677" s="272"/>
      <c r="H677" s="6">
        <f t="shared" si="29"/>
        <v>0</v>
      </c>
      <c r="I677" s="25">
        <f t="shared" si="30"/>
        <v>0</v>
      </c>
      <c r="M677" s="2">
        <v>440</v>
      </c>
    </row>
    <row r="678" spans="2:13" ht="12.75">
      <c r="B678" s="272">
        <v>2000</v>
      </c>
      <c r="C678" s="1" t="s">
        <v>34</v>
      </c>
      <c r="D678" s="1" t="s">
        <v>12</v>
      </c>
      <c r="E678" s="1" t="s">
        <v>35</v>
      </c>
      <c r="F678" s="59" t="s">
        <v>287</v>
      </c>
      <c r="G678" s="30" t="s">
        <v>211</v>
      </c>
      <c r="H678" s="6">
        <f t="shared" si="29"/>
        <v>-2000</v>
      </c>
      <c r="I678" s="25">
        <v>4</v>
      </c>
      <c r="K678" t="s">
        <v>126</v>
      </c>
      <c r="L678">
        <v>15</v>
      </c>
      <c r="M678" s="2">
        <v>440</v>
      </c>
    </row>
    <row r="679" spans="2:13" ht="12.75">
      <c r="B679" s="272">
        <v>3000</v>
      </c>
      <c r="C679" s="1" t="s">
        <v>34</v>
      </c>
      <c r="D679" s="1" t="s">
        <v>12</v>
      </c>
      <c r="E679" s="1" t="s">
        <v>35</v>
      </c>
      <c r="F679" s="59" t="s">
        <v>287</v>
      </c>
      <c r="G679" s="30" t="s">
        <v>211</v>
      </c>
      <c r="H679" s="6">
        <f t="shared" si="29"/>
        <v>-5000</v>
      </c>
      <c r="I679" s="25">
        <v>6</v>
      </c>
      <c r="K679" t="s">
        <v>126</v>
      </c>
      <c r="L679">
        <v>15</v>
      </c>
      <c r="M679" s="2">
        <v>440</v>
      </c>
    </row>
    <row r="680" spans="2:13" ht="12.75">
      <c r="B680" s="272">
        <v>20000</v>
      </c>
      <c r="C680" s="1" t="s">
        <v>1236</v>
      </c>
      <c r="D680" s="1" t="s">
        <v>12</v>
      </c>
      <c r="E680" s="1" t="s">
        <v>35</v>
      </c>
      <c r="F680" s="59" t="s">
        <v>290</v>
      </c>
      <c r="G680" s="30" t="s">
        <v>211</v>
      </c>
      <c r="H680" s="6">
        <f t="shared" si="29"/>
        <v>-25000</v>
      </c>
      <c r="I680" s="25">
        <v>40</v>
      </c>
      <c r="K680" t="s">
        <v>126</v>
      </c>
      <c r="L680">
        <v>15</v>
      </c>
      <c r="M680" s="2">
        <v>440</v>
      </c>
    </row>
    <row r="681" spans="2:13" ht="12.75">
      <c r="B681" s="272">
        <v>2000</v>
      </c>
      <c r="C681" s="1" t="s">
        <v>34</v>
      </c>
      <c r="D681" s="1" t="s">
        <v>12</v>
      </c>
      <c r="E681" s="1" t="s">
        <v>35</v>
      </c>
      <c r="F681" s="59" t="s">
        <v>287</v>
      </c>
      <c r="G681" s="30" t="s">
        <v>286</v>
      </c>
      <c r="H681" s="6">
        <f t="shared" si="29"/>
        <v>-27000</v>
      </c>
      <c r="I681" s="25">
        <v>4</v>
      </c>
      <c r="K681" t="s">
        <v>126</v>
      </c>
      <c r="L681">
        <v>15</v>
      </c>
      <c r="M681" s="2">
        <v>440</v>
      </c>
    </row>
    <row r="682" spans="1:13" s="58" customFormat="1" ht="12.75">
      <c r="A682" s="1"/>
      <c r="B682" s="272">
        <v>10000</v>
      </c>
      <c r="C682" s="1" t="s">
        <v>1236</v>
      </c>
      <c r="D682" s="1" t="s">
        <v>12</v>
      </c>
      <c r="E682" s="1" t="s">
        <v>35</v>
      </c>
      <c r="F682" s="59" t="s">
        <v>291</v>
      </c>
      <c r="G682" s="30" t="s">
        <v>286</v>
      </c>
      <c r="H682" s="6">
        <f t="shared" si="29"/>
        <v>-37000</v>
      </c>
      <c r="I682" s="25">
        <v>20</v>
      </c>
      <c r="J682"/>
      <c r="K682" t="s">
        <v>126</v>
      </c>
      <c r="L682">
        <v>15</v>
      </c>
      <c r="M682" s="2">
        <v>440</v>
      </c>
    </row>
    <row r="683" spans="1:13" s="58" customFormat="1" ht="12.75">
      <c r="A683" s="14"/>
      <c r="B683" s="352">
        <f>SUM(B678:B682)</f>
        <v>37000</v>
      </c>
      <c r="C683" s="14"/>
      <c r="D683" s="14"/>
      <c r="E683" s="14" t="s">
        <v>35</v>
      </c>
      <c r="F683" s="81"/>
      <c r="G683" s="21"/>
      <c r="H683" s="56">
        <v>0</v>
      </c>
      <c r="I683" s="57">
        <f t="shared" si="30"/>
        <v>84.0909090909091</v>
      </c>
      <c r="M683" s="60">
        <v>440</v>
      </c>
    </row>
    <row r="684" spans="2:13" ht="12.75">
      <c r="B684" s="272"/>
      <c r="H684" s="6">
        <f t="shared" si="29"/>
        <v>0</v>
      </c>
      <c r="I684" s="25">
        <f t="shared" si="30"/>
        <v>0</v>
      </c>
      <c r="M684" s="2">
        <v>440</v>
      </c>
    </row>
    <row r="685" spans="2:13" ht="12.75">
      <c r="B685" s="272"/>
      <c r="H685" s="6">
        <f t="shared" si="29"/>
        <v>0</v>
      </c>
      <c r="I685" s="25">
        <f t="shared" si="30"/>
        <v>0</v>
      </c>
      <c r="M685" s="2">
        <v>440</v>
      </c>
    </row>
    <row r="686" spans="1:13" s="58" customFormat="1" ht="12.75">
      <c r="A686" s="1"/>
      <c r="B686" s="272">
        <v>5000</v>
      </c>
      <c r="C686" s="1" t="s">
        <v>37</v>
      </c>
      <c r="D686" s="1" t="s">
        <v>12</v>
      </c>
      <c r="E686" s="1" t="s">
        <v>25</v>
      </c>
      <c r="F686" s="59" t="s">
        <v>292</v>
      </c>
      <c r="G686" s="30" t="s">
        <v>211</v>
      </c>
      <c r="H686" s="6">
        <f t="shared" si="29"/>
        <v>-5000</v>
      </c>
      <c r="I686" s="25">
        <v>10</v>
      </c>
      <c r="J686"/>
      <c r="K686" t="s">
        <v>126</v>
      </c>
      <c r="L686">
        <v>15</v>
      </c>
      <c r="M686" s="2">
        <v>440</v>
      </c>
    </row>
    <row r="687" spans="1:13" s="58" customFormat="1" ht="12.75">
      <c r="A687" s="14"/>
      <c r="B687" s="352">
        <f>SUM(B686)</f>
        <v>5000</v>
      </c>
      <c r="C687" s="14" t="s">
        <v>37</v>
      </c>
      <c r="D687" s="14"/>
      <c r="E687" s="14"/>
      <c r="F687" s="81"/>
      <c r="G687" s="21"/>
      <c r="H687" s="56">
        <v>0</v>
      </c>
      <c r="I687" s="57">
        <f t="shared" si="30"/>
        <v>11.363636363636363</v>
      </c>
      <c r="M687" s="60">
        <v>440</v>
      </c>
    </row>
    <row r="688" spans="2:13" ht="12.75">
      <c r="B688" s="272"/>
      <c r="H688" s="6">
        <f t="shared" si="29"/>
        <v>0</v>
      </c>
      <c r="I688" s="25">
        <f t="shared" si="30"/>
        <v>0</v>
      </c>
      <c r="M688" s="2">
        <v>440</v>
      </c>
    </row>
    <row r="689" spans="2:13" ht="12.75">
      <c r="B689" s="272"/>
      <c r="H689" s="6">
        <f t="shared" si="29"/>
        <v>0</v>
      </c>
      <c r="I689" s="25">
        <f t="shared" si="30"/>
        <v>0</v>
      </c>
      <c r="M689" s="2">
        <v>440</v>
      </c>
    </row>
    <row r="690" spans="2:13" ht="12.75">
      <c r="B690" s="272">
        <v>2000</v>
      </c>
      <c r="C690" s="1" t="s">
        <v>39</v>
      </c>
      <c r="D690" s="1" t="s">
        <v>12</v>
      </c>
      <c r="E690" s="1" t="s">
        <v>25</v>
      </c>
      <c r="F690" s="59" t="s">
        <v>287</v>
      </c>
      <c r="G690" s="30" t="s">
        <v>211</v>
      </c>
      <c r="H690" s="6">
        <f t="shared" si="29"/>
        <v>-2000</v>
      </c>
      <c r="I690" s="25">
        <v>4</v>
      </c>
      <c r="K690" t="s">
        <v>126</v>
      </c>
      <c r="L690">
        <v>15</v>
      </c>
      <c r="M690" s="2">
        <v>440</v>
      </c>
    </row>
    <row r="691" spans="1:13" s="58" customFormat="1" ht="12.75">
      <c r="A691" s="1"/>
      <c r="B691" s="272">
        <v>2000</v>
      </c>
      <c r="C691" s="1" t="s">
        <v>39</v>
      </c>
      <c r="D691" s="1" t="s">
        <v>12</v>
      </c>
      <c r="E691" s="1" t="s">
        <v>25</v>
      </c>
      <c r="F691" s="59" t="s">
        <v>287</v>
      </c>
      <c r="G691" s="30" t="s">
        <v>286</v>
      </c>
      <c r="H691" s="6">
        <f t="shared" si="29"/>
        <v>-4000</v>
      </c>
      <c r="I691" s="25">
        <v>4</v>
      </c>
      <c r="J691"/>
      <c r="K691" t="s">
        <v>126</v>
      </c>
      <c r="L691">
        <v>15</v>
      </c>
      <c r="M691" s="2">
        <v>440</v>
      </c>
    </row>
    <row r="692" spans="1:13" s="58" customFormat="1" ht="12.75">
      <c r="A692" s="14"/>
      <c r="B692" s="352">
        <f>SUM(B690:B691)</f>
        <v>4000</v>
      </c>
      <c r="C692" s="14"/>
      <c r="D692" s="14"/>
      <c r="E692" s="14"/>
      <c r="F692" s="81"/>
      <c r="G692" s="21"/>
      <c r="H692" s="56">
        <v>0</v>
      </c>
      <c r="I692" s="57">
        <f t="shared" si="30"/>
        <v>9.090909090909092</v>
      </c>
      <c r="M692" s="60">
        <v>440</v>
      </c>
    </row>
    <row r="693" spans="2:13" ht="12.75">
      <c r="B693" s="272"/>
      <c r="H693" s="6">
        <f t="shared" si="29"/>
        <v>0</v>
      </c>
      <c r="I693" s="25">
        <f t="shared" si="30"/>
        <v>0</v>
      </c>
      <c r="M693" s="2">
        <v>440</v>
      </c>
    </row>
    <row r="694" spans="2:13" ht="12.75">
      <c r="B694" s="272"/>
      <c r="H694" s="6">
        <f t="shared" si="29"/>
        <v>0</v>
      </c>
      <c r="I694" s="25">
        <f t="shared" si="30"/>
        <v>0</v>
      </c>
      <c r="M694" s="2">
        <v>440</v>
      </c>
    </row>
    <row r="695" spans="1:13" ht="12.75">
      <c r="A695" s="15"/>
      <c r="B695" s="219">
        <v>50000</v>
      </c>
      <c r="C695" s="15" t="s">
        <v>1322</v>
      </c>
      <c r="D695" s="15" t="s">
        <v>12</v>
      </c>
      <c r="E695" s="15" t="s">
        <v>62</v>
      </c>
      <c r="F695" s="76" t="s">
        <v>296</v>
      </c>
      <c r="G695" s="32" t="s">
        <v>211</v>
      </c>
      <c r="H695" s="6">
        <f t="shared" si="29"/>
        <v>-50000</v>
      </c>
      <c r="I695" s="42">
        <v>100</v>
      </c>
      <c r="J695" s="18"/>
      <c r="K695" s="18" t="s">
        <v>126</v>
      </c>
      <c r="L695">
        <v>15</v>
      </c>
      <c r="M695" s="2">
        <v>440</v>
      </c>
    </row>
    <row r="696" spans="2:13" ht="12.75">
      <c r="B696" s="272">
        <v>20000</v>
      </c>
      <c r="C696" s="1" t="s">
        <v>1323</v>
      </c>
      <c r="D696" s="1" t="s">
        <v>12</v>
      </c>
      <c r="E696" s="1" t="s">
        <v>62</v>
      </c>
      <c r="F696" s="59" t="s">
        <v>297</v>
      </c>
      <c r="G696" s="30" t="s">
        <v>211</v>
      </c>
      <c r="H696" s="6">
        <f t="shared" si="29"/>
        <v>-70000</v>
      </c>
      <c r="I696" s="25">
        <v>40</v>
      </c>
      <c r="K696" t="s">
        <v>126</v>
      </c>
      <c r="L696">
        <v>15</v>
      </c>
      <c r="M696" s="2">
        <v>440</v>
      </c>
    </row>
    <row r="697" spans="2:13" ht="12.75">
      <c r="B697" s="272">
        <v>50000</v>
      </c>
      <c r="C697" s="1" t="s">
        <v>1315</v>
      </c>
      <c r="D697" s="1" t="s">
        <v>12</v>
      </c>
      <c r="E697" s="1" t="s">
        <v>62</v>
      </c>
      <c r="F697" s="59" t="s">
        <v>298</v>
      </c>
      <c r="G697" s="30" t="s">
        <v>286</v>
      </c>
      <c r="H697" s="6">
        <f t="shared" si="29"/>
        <v>-120000</v>
      </c>
      <c r="I697" s="25">
        <v>100</v>
      </c>
      <c r="J697" s="18"/>
      <c r="K697" t="s">
        <v>126</v>
      </c>
      <c r="L697">
        <v>15</v>
      </c>
      <c r="M697" s="2">
        <v>440</v>
      </c>
    </row>
    <row r="698" spans="1:13" s="58" customFormat="1" ht="12.75">
      <c r="A698" s="1"/>
      <c r="B698" s="272">
        <v>20000</v>
      </c>
      <c r="C698" s="1" t="s">
        <v>1239</v>
      </c>
      <c r="D698" s="1" t="s">
        <v>12</v>
      </c>
      <c r="E698" s="1" t="s">
        <v>62</v>
      </c>
      <c r="F698" s="59" t="s">
        <v>299</v>
      </c>
      <c r="G698" s="30" t="s">
        <v>286</v>
      </c>
      <c r="H698" s="6">
        <f t="shared" si="29"/>
        <v>-140000</v>
      </c>
      <c r="I698" s="25">
        <v>40</v>
      </c>
      <c r="J698"/>
      <c r="K698" t="s">
        <v>126</v>
      </c>
      <c r="L698">
        <v>15</v>
      </c>
      <c r="M698" s="2">
        <v>440</v>
      </c>
    </row>
    <row r="699" spans="1:13" s="58" customFormat="1" ht="12.75">
      <c r="A699" s="14"/>
      <c r="B699" s="352">
        <f>SUM(B695:B698)</f>
        <v>140000</v>
      </c>
      <c r="C699" s="14"/>
      <c r="D699" s="14"/>
      <c r="E699" s="14" t="s">
        <v>62</v>
      </c>
      <c r="F699" s="81"/>
      <c r="G699" s="21"/>
      <c r="H699" s="56">
        <v>0</v>
      </c>
      <c r="I699" s="57">
        <f t="shared" si="30"/>
        <v>318.1818181818182</v>
      </c>
      <c r="M699" s="60">
        <v>440</v>
      </c>
    </row>
    <row r="700" spans="2:13" ht="12.75">
      <c r="B700" s="272"/>
      <c r="H700" s="6">
        <f t="shared" si="29"/>
        <v>0</v>
      </c>
      <c r="I700" s="25">
        <f t="shared" si="30"/>
        <v>0</v>
      </c>
      <c r="M700" s="2">
        <v>440</v>
      </c>
    </row>
    <row r="701" spans="2:13" ht="12.75">
      <c r="B701" s="272"/>
      <c r="H701" s="6">
        <f t="shared" si="29"/>
        <v>0</v>
      </c>
      <c r="I701" s="25">
        <f t="shared" si="30"/>
        <v>0</v>
      </c>
      <c r="M701" s="2">
        <v>440</v>
      </c>
    </row>
    <row r="702" spans="2:13" ht="12.75">
      <c r="B702" s="272"/>
      <c r="H702" s="6">
        <f t="shared" si="29"/>
        <v>0</v>
      </c>
      <c r="I702" s="25">
        <f t="shared" si="30"/>
        <v>0</v>
      </c>
      <c r="M702" s="2">
        <v>440</v>
      </c>
    </row>
    <row r="703" spans="1:13" s="71" customFormat="1" ht="12.75">
      <c r="A703" s="1"/>
      <c r="B703" s="272"/>
      <c r="C703" s="1"/>
      <c r="D703" s="1"/>
      <c r="E703" s="1"/>
      <c r="F703" s="59"/>
      <c r="G703" s="30"/>
      <c r="H703" s="6">
        <f>H702-B703</f>
        <v>0</v>
      </c>
      <c r="I703" s="25">
        <f>+B703/M703</f>
        <v>0</v>
      </c>
      <c r="J703"/>
      <c r="K703"/>
      <c r="L703"/>
      <c r="M703" s="2">
        <v>440</v>
      </c>
    </row>
    <row r="704" spans="1:13" ht="12.75">
      <c r="A704" s="14"/>
      <c r="B704" s="352">
        <f>+B708+B713+B718+B723+B729+B733</f>
        <v>29300</v>
      </c>
      <c r="C704" s="53" t="s">
        <v>300</v>
      </c>
      <c r="D704" s="54" t="s">
        <v>301</v>
      </c>
      <c r="E704" s="53" t="s">
        <v>67</v>
      </c>
      <c r="F704" s="135" t="s">
        <v>302</v>
      </c>
      <c r="G704" s="77" t="s">
        <v>148</v>
      </c>
      <c r="H704" s="56"/>
      <c r="I704" s="57"/>
      <c r="J704" s="57"/>
      <c r="K704" s="57"/>
      <c r="L704" s="58"/>
      <c r="M704" s="2">
        <v>440</v>
      </c>
    </row>
    <row r="705" spans="2:13" ht="12.75">
      <c r="B705" s="272"/>
      <c r="H705" s="6">
        <v>0</v>
      </c>
      <c r="I705" s="25">
        <f>+B705/M705</f>
        <v>0</v>
      </c>
      <c r="M705" s="2">
        <v>440</v>
      </c>
    </row>
    <row r="706" spans="2:13" ht="12.75">
      <c r="B706" s="272">
        <v>4000</v>
      </c>
      <c r="C706" s="1" t="s">
        <v>0</v>
      </c>
      <c r="D706" s="1" t="s">
        <v>12</v>
      </c>
      <c r="E706" s="1" t="s">
        <v>149</v>
      </c>
      <c r="F706" s="59" t="s">
        <v>303</v>
      </c>
      <c r="G706" s="30" t="s">
        <v>188</v>
      </c>
      <c r="H706" s="6">
        <f>H705-B706</f>
        <v>-4000</v>
      </c>
      <c r="I706" s="25">
        <v>8</v>
      </c>
      <c r="K706" t="s">
        <v>21</v>
      </c>
      <c r="L706">
        <v>16</v>
      </c>
      <c r="M706" s="2">
        <v>440</v>
      </c>
    </row>
    <row r="707" spans="1:13" s="58" customFormat="1" ht="12.75">
      <c r="A707" s="1"/>
      <c r="B707" s="272">
        <v>2000</v>
      </c>
      <c r="C707" s="1" t="s">
        <v>0</v>
      </c>
      <c r="D707" s="1" t="s">
        <v>12</v>
      </c>
      <c r="E707" s="1" t="s">
        <v>149</v>
      </c>
      <c r="F707" s="59" t="s">
        <v>304</v>
      </c>
      <c r="G707" s="30" t="s">
        <v>283</v>
      </c>
      <c r="H707" s="6">
        <f>H706-B707</f>
        <v>-6000</v>
      </c>
      <c r="I707" s="25">
        <v>4</v>
      </c>
      <c r="J707"/>
      <c r="K707" t="s">
        <v>21</v>
      </c>
      <c r="L707">
        <v>16</v>
      </c>
      <c r="M707" s="2">
        <v>440</v>
      </c>
    </row>
    <row r="708" spans="1:13" ht="12.75">
      <c r="A708" s="14"/>
      <c r="B708" s="352">
        <f>SUM(B706:B707)</f>
        <v>6000</v>
      </c>
      <c r="C708" s="14" t="s">
        <v>0</v>
      </c>
      <c r="D708" s="14"/>
      <c r="E708" s="14"/>
      <c r="F708" s="81"/>
      <c r="G708" s="21"/>
      <c r="H708" s="56">
        <v>0</v>
      </c>
      <c r="I708" s="57">
        <f aca="true" t="shared" si="31" ref="I708:I715">+B708/M708</f>
        <v>13.636363636363637</v>
      </c>
      <c r="J708" s="58"/>
      <c r="K708" s="58"/>
      <c r="L708" s="58"/>
      <c r="M708" s="2">
        <v>440</v>
      </c>
    </row>
    <row r="709" spans="2:13" ht="12.75">
      <c r="B709" s="272"/>
      <c r="H709" s="6">
        <f>H708-B709</f>
        <v>0</v>
      </c>
      <c r="I709" s="25">
        <f t="shared" si="31"/>
        <v>0</v>
      </c>
      <c r="M709" s="2">
        <v>440</v>
      </c>
    </row>
    <row r="710" spans="2:13" ht="12.75">
      <c r="B710" s="272"/>
      <c r="H710" s="6">
        <f>H709-B710</f>
        <v>0</v>
      </c>
      <c r="I710" s="25">
        <f t="shared" si="31"/>
        <v>0</v>
      </c>
      <c r="M710" s="2">
        <v>440</v>
      </c>
    </row>
    <row r="711" spans="2:13" ht="12.75">
      <c r="B711" s="272">
        <v>3000</v>
      </c>
      <c r="C711" s="1" t="s">
        <v>305</v>
      </c>
      <c r="D711" s="1" t="s">
        <v>74</v>
      </c>
      <c r="E711" s="1" t="s">
        <v>25</v>
      </c>
      <c r="F711" s="59" t="s">
        <v>306</v>
      </c>
      <c r="G711" s="30" t="s">
        <v>211</v>
      </c>
      <c r="H711" s="6">
        <f>H710-B711</f>
        <v>-3000</v>
      </c>
      <c r="I711" s="25">
        <f t="shared" si="31"/>
        <v>6.818181818181818</v>
      </c>
      <c r="K711" t="s">
        <v>149</v>
      </c>
      <c r="L711">
        <v>16</v>
      </c>
      <c r="M711" s="2">
        <v>440</v>
      </c>
    </row>
    <row r="712" spans="1:13" s="58" customFormat="1" ht="12.75">
      <c r="A712" s="1"/>
      <c r="B712" s="272">
        <v>2500</v>
      </c>
      <c r="C712" s="1" t="s">
        <v>307</v>
      </c>
      <c r="D712" s="1" t="s">
        <v>74</v>
      </c>
      <c r="E712" s="1" t="s">
        <v>25</v>
      </c>
      <c r="F712" s="59" t="s">
        <v>308</v>
      </c>
      <c r="G712" s="30" t="s">
        <v>286</v>
      </c>
      <c r="H712" s="6">
        <f>H711-B712</f>
        <v>-5500</v>
      </c>
      <c r="I712" s="25">
        <f t="shared" si="31"/>
        <v>5.681818181818182</v>
      </c>
      <c r="J712"/>
      <c r="K712" t="s">
        <v>149</v>
      </c>
      <c r="L712">
        <v>16</v>
      </c>
      <c r="M712" s="2">
        <v>440</v>
      </c>
    </row>
    <row r="713" spans="1:13" ht="12.75">
      <c r="A713" s="14"/>
      <c r="B713" s="352">
        <f>SUM(B711:B712)</f>
        <v>5500</v>
      </c>
      <c r="C713" s="14" t="s">
        <v>33</v>
      </c>
      <c r="D713" s="14"/>
      <c r="E713" s="14"/>
      <c r="F713" s="81"/>
      <c r="G713" s="21"/>
      <c r="H713" s="56">
        <v>0</v>
      </c>
      <c r="I713" s="57">
        <f t="shared" si="31"/>
        <v>12.5</v>
      </c>
      <c r="J713" s="58"/>
      <c r="K713" s="58"/>
      <c r="L713" s="58"/>
      <c r="M713" s="2">
        <v>440</v>
      </c>
    </row>
    <row r="714" spans="2:13" ht="12.75">
      <c r="B714" s="272"/>
      <c r="H714" s="6">
        <f>H713-B714</f>
        <v>0</v>
      </c>
      <c r="I714" s="25">
        <f t="shared" si="31"/>
        <v>0</v>
      </c>
      <c r="M714" s="2">
        <v>440</v>
      </c>
    </row>
    <row r="715" spans="2:13" ht="12.75">
      <c r="B715" s="272"/>
      <c r="H715" s="6">
        <f>H714-B715</f>
        <v>0</v>
      </c>
      <c r="I715" s="25">
        <f t="shared" si="31"/>
        <v>0</v>
      </c>
      <c r="M715" s="2">
        <v>440</v>
      </c>
    </row>
    <row r="716" spans="2:13" ht="12.75">
      <c r="B716" s="272">
        <v>1100</v>
      </c>
      <c r="C716" s="1" t="s">
        <v>34</v>
      </c>
      <c r="D716" s="1" t="s">
        <v>74</v>
      </c>
      <c r="E716" s="1" t="s">
        <v>35</v>
      </c>
      <c r="F716" s="59" t="s">
        <v>309</v>
      </c>
      <c r="G716" s="30" t="s">
        <v>211</v>
      </c>
      <c r="H716" s="6">
        <f>H715-B716</f>
        <v>-1100</v>
      </c>
      <c r="I716" s="25">
        <v>2.2</v>
      </c>
      <c r="K716" t="s">
        <v>149</v>
      </c>
      <c r="L716">
        <v>16</v>
      </c>
      <c r="M716" s="2">
        <v>440</v>
      </c>
    </row>
    <row r="717" spans="1:13" s="58" customFormat="1" ht="12.75">
      <c r="A717" s="1"/>
      <c r="B717" s="272">
        <v>1200</v>
      </c>
      <c r="C717" s="1" t="s">
        <v>34</v>
      </c>
      <c r="D717" s="1" t="s">
        <v>74</v>
      </c>
      <c r="E717" s="1" t="s">
        <v>35</v>
      </c>
      <c r="F717" s="59" t="s">
        <v>309</v>
      </c>
      <c r="G717" s="30" t="s">
        <v>286</v>
      </c>
      <c r="H717" s="6">
        <f>H716-B717</f>
        <v>-2300</v>
      </c>
      <c r="I717" s="25">
        <v>2.4</v>
      </c>
      <c r="J717"/>
      <c r="K717" t="s">
        <v>149</v>
      </c>
      <c r="L717">
        <v>16</v>
      </c>
      <c r="M717" s="2">
        <v>440</v>
      </c>
    </row>
    <row r="718" spans="1:13" ht="12.75">
      <c r="A718" s="14"/>
      <c r="B718" s="352">
        <f>SUM(B716:B717)</f>
        <v>2300</v>
      </c>
      <c r="C718" s="14"/>
      <c r="D718" s="14"/>
      <c r="E718" s="14" t="s">
        <v>35</v>
      </c>
      <c r="F718" s="81"/>
      <c r="G718" s="21"/>
      <c r="H718" s="56">
        <v>0</v>
      </c>
      <c r="I718" s="57">
        <f>+B718/M718</f>
        <v>5.2272727272727275</v>
      </c>
      <c r="J718" s="58"/>
      <c r="K718" s="58"/>
      <c r="L718" s="58"/>
      <c r="M718" s="2">
        <v>440</v>
      </c>
    </row>
    <row r="719" spans="2:13" ht="12.75">
      <c r="B719" s="272"/>
      <c r="H719" s="6">
        <f>H718-B719</f>
        <v>0</v>
      </c>
      <c r="I719" s="25">
        <f>+B719/M719</f>
        <v>0</v>
      </c>
      <c r="M719" s="2">
        <v>440</v>
      </c>
    </row>
    <row r="720" spans="2:13" ht="12.75">
      <c r="B720" s="354"/>
      <c r="H720" s="6">
        <f>H719-B720</f>
        <v>0</v>
      </c>
      <c r="I720" s="25">
        <f>+B720/M720</f>
        <v>0</v>
      </c>
      <c r="M720" s="2">
        <v>440</v>
      </c>
    </row>
    <row r="721" spans="2:13" ht="12.75">
      <c r="B721" s="272">
        <v>5000</v>
      </c>
      <c r="C721" s="1" t="s">
        <v>37</v>
      </c>
      <c r="D721" s="1" t="s">
        <v>74</v>
      </c>
      <c r="E721" s="1" t="s">
        <v>25</v>
      </c>
      <c r="F721" s="76" t="s">
        <v>310</v>
      </c>
      <c r="G721" s="30" t="s">
        <v>211</v>
      </c>
      <c r="H721" s="6">
        <f>H720-B721</f>
        <v>-5000</v>
      </c>
      <c r="I721" s="25">
        <v>10</v>
      </c>
      <c r="K721" t="s">
        <v>149</v>
      </c>
      <c r="L721">
        <v>16</v>
      </c>
      <c r="M721" s="2">
        <v>440</v>
      </c>
    </row>
    <row r="722" spans="1:13" s="58" customFormat="1" ht="12.75">
      <c r="A722" s="1"/>
      <c r="B722" s="272">
        <v>5000</v>
      </c>
      <c r="C722" s="1" t="s">
        <v>37</v>
      </c>
      <c r="D722" s="1" t="s">
        <v>74</v>
      </c>
      <c r="E722" s="1" t="s">
        <v>25</v>
      </c>
      <c r="F722" s="76" t="s">
        <v>311</v>
      </c>
      <c r="G722" s="30" t="s">
        <v>286</v>
      </c>
      <c r="H722" s="6">
        <f>H721-B722</f>
        <v>-10000</v>
      </c>
      <c r="I722" s="25">
        <v>10</v>
      </c>
      <c r="J722"/>
      <c r="K722" t="s">
        <v>149</v>
      </c>
      <c r="L722">
        <v>16</v>
      </c>
      <c r="M722" s="2">
        <v>440</v>
      </c>
    </row>
    <row r="723" spans="1:13" ht="12.75">
      <c r="A723" s="14"/>
      <c r="B723" s="352">
        <f>SUM(B721:B722)</f>
        <v>10000</v>
      </c>
      <c r="C723" s="14" t="s">
        <v>37</v>
      </c>
      <c r="D723" s="14"/>
      <c r="E723" s="14"/>
      <c r="F723" s="81"/>
      <c r="G723" s="21"/>
      <c r="H723" s="56">
        <v>0</v>
      </c>
      <c r="I723" s="57">
        <f>+B723/M723</f>
        <v>22.727272727272727</v>
      </c>
      <c r="J723" s="58"/>
      <c r="K723" s="58"/>
      <c r="L723" s="58"/>
      <c r="M723" s="2">
        <v>440</v>
      </c>
    </row>
    <row r="724" spans="2:13" ht="12.75">
      <c r="B724" s="272"/>
      <c r="H724" s="6">
        <f>H723-B724</f>
        <v>0</v>
      </c>
      <c r="I724" s="25">
        <f>+B724/M724</f>
        <v>0</v>
      </c>
      <c r="M724" s="2">
        <v>440</v>
      </c>
    </row>
    <row r="725" spans="2:13" ht="12.75">
      <c r="B725" s="272"/>
      <c r="H725" s="6">
        <f>H724-B725</f>
        <v>0</v>
      </c>
      <c r="I725" s="25">
        <f>+B725/M725</f>
        <v>0</v>
      </c>
      <c r="M725" s="2">
        <v>440</v>
      </c>
    </row>
    <row r="726" spans="2:13" ht="12.75">
      <c r="B726" s="272">
        <v>2000</v>
      </c>
      <c r="C726" s="1" t="s">
        <v>39</v>
      </c>
      <c r="D726" s="1" t="s">
        <v>74</v>
      </c>
      <c r="E726" s="1" t="s">
        <v>25</v>
      </c>
      <c r="F726" s="59" t="s">
        <v>309</v>
      </c>
      <c r="G726" s="30" t="s">
        <v>211</v>
      </c>
      <c r="H726" s="6">
        <f>H725-B726</f>
        <v>-2000</v>
      </c>
      <c r="I726" s="25">
        <v>4</v>
      </c>
      <c r="K726" t="s">
        <v>149</v>
      </c>
      <c r="L726">
        <v>16</v>
      </c>
      <c r="M726" s="2">
        <v>440</v>
      </c>
    </row>
    <row r="727" spans="2:13" ht="12.75">
      <c r="B727" s="272">
        <v>500</v>
      </c>
      <c r="C727" s="1" t="s">
        <v>39</v>
      </c>
      <c r="D727" s="1" t="s">
        <v>74</v>
      </c>
      <c r="E727" s="1" t="s">
        <v>25</v>
      </c>
      <c r="F727" s="59" t="s">
        <v>309</v>
      </c>
      <c r="G727" s="30" t="s">
        <v>211</v>
      </c>
      <c r="H727" s="6">
        <f>H726-B727</f>
        <v>-2500</v>
      </c>
      <c r="I727" s="25">
        <v>1</v>
      </c>
      <c r="K727" t="s">
        <v>149</v>
      </c>
      <c r="L727">
        <v>16</v>
      </c>
      <c r="M727" s="2">
        <v>440</v>
      </c>
    </row>
    <row r="728" spans="1:13" s="58" customFormat="1" ht="12.75">
      <c r="A728" s="1"/>
      <c r="B728" s="272">
        <v>2000</v>
      </c>
      <c r="C728" s="1" t="s">
        <v>39</v>
      </c>
      <c r="D728" s="1" t="s">
        <v>74</v>
      </c>
      <c r="E728" s="1" t="s">
        <v>25</v>
      </c>
      <c r="F728" s="59" t="s">
        <v>309</v>
      </c>
      <c r="G728" s="30" t="s">
        <v>286</v>
      </c>
      <c r="H728" s="6">
        <f>H727-B728</f>
        <v>-4500</v>
      </c>
      <c r="I728" s="25">
        <v>4</v>
      </c>
      <c r="J728"/>
      <c r="K728" t="s">
        <v>149</v>
      </c>
      <c r="L728">
        <v>16</v>
      </c>
      <c r="M728" s="2">
        <v>440</v>
      </c>
    </row>
    <row r="729" spans="1:13" ht="12.75">
      <c r="A729" s="14"/>
      <c r="B729" s="352">
        <f>SUM(B726:B728)</f>
        <v>4500</v>
      </c>
      <c r="C729" s="14" t="s">
        <v>39</v>
      </c>
      <c r="D729" s="14"/>
      <c r="E729" s="14"/>
      <c r="F729" s="81"/>
      <c r="G729" s="21"/>
      <c r="H729" s="56">
        <v>0</v>
      </c>
      <c r="I729" s="57">
        <f aca="true" t="shared" si="32" ref="I729:I737">+B729/M729</f>
        <v>10.227272727272727</v>
      </c>
      <c r="J729" s="58"/>
      <c r="K729" s="58"/>
      <c r="L729" s="58"/>
      <c r="M729" s="2">
        <v>440</v>
      </c>
    </row>
    <row r="730" spans="2:13" ht="12.75">
      <c r="B730" s="272"/>
      <c r="H730" s="6">
        <f aca="true" t="shared" si="33" ref="H730:H790">H729-B730</f>
        <v>0</v>
      </c>
      <c r="I730" s="25">
        <f t="shared" si="32"/>
        <v>0</v>
      </c>
      <c r="M730" s="2">
        <v>440</v>
      </c>
    </row>
    <row r="731" spans="2:13" ht="12.75">
      <c r="B731" s="272"/>
      <c r="H731" s="6">
        <f t="shared" si="33"/>
        <v>0</v>
      </c>
      <c r="I731" s="25">
        <f t="shared" si="32"/>
        <v>0</v>
      </c>
      <c r="M731" s="2">
        <v>440</v>
      </c>
    </row>
    <row r="732" spans="1:13" s="58" customFormat="1" ht="12.75">
      <c r="A732" s="1"/>
      <c r="B732" s="272">
        <v>1000</v>
      </c>
      <c r="C732" s="1" t="s">
        <v>162</v>
      </c>
      <c r="D732" s="1" t="s">
        <v>74</v>
      </c>
      <c r="E732" s="1" t="s">
        <v>43</v>
      </c>
      <c r="F732" s="59" t="s">
        <v>309</v>
      </c>
      <c r="G732" s="30" t="s">
        <v>211</v>
      </c>
      <c r="H732" s="6">
        <f t="shared" si="33"/>
        <v>-1000</v>
      </c>
      <c r="I732" s="25">
        <f t="shared" si="32"/>
        <v>2.272727272727273</v>
      </c>
      <c r="J732"/>
      <c r="K732" t="s">
        <v>149</v>
      </c>
      <c r="L732">
        <v>16</v>
      </c>
      <c r="M732" s="2">
        <v>440</v>
      </c>
    </row>
    <row r="733" spans="1:13" ht="12.75">
      <c r="A733" s="14"/>
      <c r="B733" s="352">
        <f>SUM(B732)</f>
        <v>1000</v>
      </c>
      <c r="C733" s="14"/>
      <c r="D733" s="14"/>
      <c r="E733" s="14" t="s">
        <v>43</v>
      </c>
      <c r="F733" s="81"/>
      <c r="G733" s="21"/>
      <c r="H733" s="56">
        <v>0</v>
      </c>
      <c r="I733" s="57">
        <f t="shared" si="32"/>
        <v>2.272727272727273</v>
      </c>
      <c r="J733" s="58"/>
      <c r="K733" s="58"/>
      <c r="L733" s="58"/>
      <c r="M733" s="2">
        <v>440</v>
      </c>
    </row>
    <row r="734" spans="2:13" ht="12.75">
      <c r="B734" s="63"/>
      <c r="H734" s="6">
        <f t="shared" si="33"/>
        <v>0</v>
      </c>
      <c r="I734" s="25">
        <f t="shared" si="32"/>
        <v>0</v>
      </c>
      <c r="M734" s="2">
        <v>440</v>
      </c>
    </row>
    <row r="735" spans="2:13" ht="12.75">
      <c r="B735" s="63"/>
      <c r="H735" s="6">
        <f t="shared" si="33"/>
        <v>0</v>
      </c>
      <c r="I735" s="25">
        <f t="shared" si="32"/>
        <v>0</v>
      </c>
      <c r="M735" s="2">
        <v>440</v>
      </c>
    </row>
    <row r="736" spans="2:13" ht="12.75">
      <c r="B736" s="63"/>
      <c r="H736" s="6">
        <f t="shared" si="33"/>
        <v>0</v>
      </c>
      <c r="I736" s="25">
        <f t="shared" si="32"/>
        <v>0</v>
      </c>
      <c r="M736" s="2">
        <v>440</v>
      </c>
    </row>
    <row r="737" spans="1:13" s="71" customFormat="1" ht="12.75">
      <c r="A737" s="1"/>
      <c r="B737" s="63"/>
      <c r="C737" s="1"/>
      <c r="D737" s="1"/>
      <c r="E737" s="1"/>
      <c r="F737" s="59"/>
      <c r="G737" s="30"/>
      <c r="H737" s="6">
        <f t="shared" si="33"/>
        <v>0</v>
      </c>
      <c r="I737" s="25">
        <f t="shared" si="32"/>
        <v>0</v>
      </c>
      <c r="J737"/>
      <c r="K737"/>
      <c r="L737"/>
      <c r="M737" s="2">
        <v>440</v>
      </c>
    </row>
    <row r="738" spans="1:13" ht="12.75">
      <c r="A738" s="14"/>
      <c r="B738" s="352">
        <f>+B746+B754+B761+B768+B774</f>
        <v>44300</v>
      </c>
      <c r="C738" s="53" t="s">
        <v>312</v>
      </c>
      <c r="D738" s="54" t="s">
        <v>313</v>
      </c>
      <c r="E738" s="53" t="s">
        <v>45</v>
      </c>
      <c r="F738" s="135" t="s">
        <v>314</v>
      </c>
      <c r="G738" s="77" t="s">
        <v>1235</v>
      </c>
      <c r="H738" s="58"/>
      <c r="I738" s="57"/>
      <c r="J738" s="57"/>
      <c r="K738" s="57"/>
      <c r="L738" s="58"/>
      <c r="M738" s="2">
        <v>440</v>
      </c>
    </row>
    <row r="739" spans="2:13" ht="12.75">
      <c r="B739" s="272"/>
      <c r="H739" s="6">
        <v>0</v>
      </c>
      <c r="I739" s="25">
        <f>+B739/M739</f>
        <v>0</v>
      </c>
      <c r="M739" s="2">
        <v>440</v>
      </c>
    </row>
    <row r="740" spans="2:13" ht="12.75">
      <c r="B740" s="272">
        <v>4000</v>
      </c>
      <c r="C740" s="1" t="s">
        <v>0</v>
      </c>
      <c r="D740" s="1" t="s">
        <v>12</v>
      </c>
      <c r="E740" s="1" t="s">
        <v>106</v>
      </c>
      <c r="F740" s="59" t="s">
        <v>315</v>
      </c>
      <c r="G740" s="30" t="s">
        <v>188</v>
      </c>
      <c r="H740" s="6">
        <f t="shared" si="33"/>
        <v>-4000</v>
      </c>
      <c r="I740" s="25">
        <v>8</v>
      </c>
      <c r="K740" t="s">
        <v>21</v>
      </c>
      <c r="L740">
        <v>17</v>
      </c>
      <c r="M740" s="2">
        <v>440</v>
      </c>
    </row>
    <row r="741" spans="2:13" ht="12.75">
      <c r="B741" s="272">
        <v>5000</v>
      </c>
      <c r="C741" s="15" t="s">
        <v>0</v>
      </c>
      <c r="D741" s="1" t="s">
        <v>12</v>
      </c>
      <c r="E741" s="1" t="s">
        <v>106</v>
      </c>
      <c r="F741" s="59" t="s">
        <v>316</v>
      </c>
      <c r="G741" s="30" t="s">
        <v>283</v>
      </c>
      <c r="H741" s="6">
        <f t="shared" si="33"/>
        <v>-9000</v>
      </c>
      <c r="I741" s="25">
        <v>10</v>
      </c>
      <c r="K741" t="s">
        <v>21</v>
      </c>
      <c r="L741">
        <v>17</v>
      </c>
      <c r="M741" s="2">
        <v>440</v>
      </c>
    </row>
    <row r="742" spans="2:13" ht="12.75">
      <c r="B742" s="272">
        <v>3000</v>
      </c>
      <c r="C742" s="1" t="s">
        <v>0</v>
      </c>
      <c r="D742" s="1" t="s">
        <v>12</v>
      </c>
      <c r="E742" s="1" t="s">
        <v>108</v>
      </c>
      <c r="F742" s="59" t="s">
        <v>317</v>
      </c>
      <c r="G742" s="30" t="s">
        <v>318</v>
      </c>
      <c r="H742" s="6">
        <f t="shared" si="33"/>
        <v>-12000</v>
      </c>
      <c r="I742" s="25">
        <v>6</v>
      </c>
      <c r="K742" t="s">
        <v>21</v>
      </c>
      <c r="L742">
        <v>17</v>
      </c>
      <c r="M742" s="2">
        <v>440</v>
      </c>
    </row>
    <row r="743" spans="2:13" ht="12.75">
      <c r="B743" s="272">
        <v>3000</v>
      </c>
      <c r="C743" s="1" t="s">
        <v>0</v>
      </c>
      <c r="D743" s="1" t="s">
        <v>12</v>
      </c>
      <c r="E743" s="1" t="s">
        <v>106</v>
      </c>
      <c r="F743" s="59" t="s">
        <v>319</v>
      </c>
      <c r="G743" s="30" t="s">
        <v>318</v>
      </c>
      <c r="H743" s="6">
        <f t="shared" si="33"/>
        <v>-15000</v>
      </c>
      <c r="I743" s="25">
        <v>6</v>
      </c>
      <c r="K743" t="s">
        <v>21</v>
      </c>
      <c r="L743">
        <v>17</v>
      </c>
      <c r="M743" s="2">
        <v>440</v>
      </c>
    </row>
    <row r="744" spans="2:13" ht="12.75">
      <c r="B744" s="272">
        <v>3000</v>
      </c>
      <c r="C744" s="1" t="s">
        <v>0</v>
      </c>
      <c r="D744" s="1" t="s">
        <v>12</v>
      </c>
      <c r="E744" s="1" t="s">
        <v>106</v>
      </c>
      <c r="F744" s="59" t="s">
        <v>320</v>
      </c>
      <c r="G744" s="30" t="s">
        <v>321</v>
      </c>
      <c r="H744" s="6">
        <f t="shared" si="33"/>
        <v>-18000</v>
      </c>
      <c r="I744" s="25">
        <v>6</v>
      </c>
      <c r="K744" t="s">
        <v>21</v>
      </c>
      <c r="L744">
        <v>17</v>
      </c>
      <c r="M744" s="2">
        <v>440</v>
      </c>
    </row>
    <row r="745" spans="1:13" s="58" customFormat="1" ht="12.75">
      <c r="A745" s="1"/>
      <c r="B745" s="272">
        <v>4000</v>
      </c>
      <c r="C745" s="1" t="s">
        <v>0</v>
      </c>
      <c r="D745" s="1" t="s">
        <v>12</v>
      </c>
      <c r="E745" s="1" t="s">
        <v>108</v>
      </c>
      <c r="F745" s="59" t="s">
        <v>322</v>
      </c>
      <c r="G745" s="30" t="s">
        <v>323</v>
      </c>
      <c r="H745" s="6">
        <f t="shared" si="33"/>
        <v>-22000</v>
      </c>
      <c r="I745" s="25">
        <v>8</v>
      </c>
      <c r="J745"/>
      <c r="K745" t="s">
        <v>21</v>
      </c>
      <c r="L745">
        <v>17</v>
      </c>
      <c r="M745" s="2">
        <v>440</v>
      </c>
    </row>
    <row r="746" spans="1:13" ht="12.75">
      <c r="A746" s="14"/>
      <c r="B746" s="352">
        <f>SUM(B740:B745)</f>
        <v>22000</v>
      </c>
      <c r="C746" s="14" t="s">
        <v>0</v>
      </c>
      <c r="D746" s="14"/>
      <c r="E746" s="14"/>
      <c r="F746" s="81"/>
      <c r="G746" s="21"/>
      <c r="H746" s="56">
        <f t="shared" si="33"/>
        <v>-44000</v>
      </c>
      <c r="I746" s="57">
        <f>+B746/M746</f>
        <v>50</v>
      </c>
      <c r="J746" s="58"/>
      <c r="K746" s="58"/>
      <c r="L746" s="58"/>
      <c r="M746" s="2">
        <v>440</v>
      </c>
    </row>
    <row r="747" spans="2:13" ht="12.75">
      <c r="B747" s="272"/>
      <c r="H747" s="6">
        <v>0</v>
      </c>
      <c r="I747" s="25">
        <f>+B747/M747</f>
        <v>0</v>
      </c>
      <c r="M747" s="2">
        <v>440</v>
      </c>
    </row>
    <row r="748" spans="2:13" ht="12.75">
      <c r="B748" s="272"/>
      <c r="H748" s="6">
        <v>0</v>
      </c>
      <c r="I748" s="25"/>
      <c r="L748" s="18"/>
      <c r="M748" s="2">
        <v>440</v>
      </c>
    </row>
    <row r="749" spans="1:13" s="18" customFormat="1" ht="12.75">
      <c r="A749" s="1"/>
      <c r="B749" s="272">
        <v>800</v>
      </c>
      <c r="C749" s="1" t="s">
        <v>324</v>
      </c>
      <c r="D749" s="1" t="s">
        <v>12</v>
      </c>
      <c r="E749" s="1" t="s">
        <v>25</v>
      </c>
      <c r="F749" s="76" t="s">
        <v>325</v>
      </c>
      <c r="G749" s="30" t="s">
        <v>326</v>
      </c>
      <c r="H749" s="6">
        <f t="shared" si="33"/>
        <v>-800</v>
      </c>
      <c r="I749" s="42">
        <f>+B749/M749</f>
        <v>1.8181818181818181</v>
      </c>
      <c r="J749"/>
      <c r="K749" s="18" t="s">
        <v>123</v>
      </c>
      <c r="L749">
        <v>17</v>
      </c>
      <c r="M749" s="2">
        <v>440</v>
      </c>
    </row>
    <row r="750" spans="2:13" ht="12.75">
      <c r="B750" s="272">
        <v>800</v>
      </c>
      <c r="C750" s="1" t="s">
        <v>327</v>
      </c>
      <c r="D750" s="1" t="s">
        <v>12</v>
      </c>
      <c r="E750" s="1" t="s">
        <v>25</v>
      </c>
      <c r="F750" s="59" t="s">
        <v>325</v>
      </c>
      <c r="G750" s="30" t="s">
        <v>326</v>
      </c>
      <c r="H750" s="6">
        <f t="shared" si="33"/>
        <v>-1600</v>
      </c>
      <c r="I750" s="25">
        <v>1.6</v>
      </c>
      <c r="K750" t="s">
        <v>123</v>
      </c>
      <c r="L750">
        <v>17</v>
      </c>
      <c r="M750" s="2">
        <v>440</v>
      </c>
    </row>
    <row r="751" spans="2:13" ht="12.75">
      <c r="B751" s="272">
        <v>1200</v>
      </c>
      <c r="C751" s="1" t="s">
        <v>328</v>
      </c>
      <c r="D751" s="1" t="s">
        <v>12</v>
      </c>
      <c r="E751" s="1" t="s">
        <v>25</v>
      </c>
      <c r="F751" s="59" t="s">
        <v>325</v>
      </c>
      <c r="G751" s="30" t="s">
        <v>286</v>
      </c>
      <c r="H751" s="6">
        <f t="shared" si="33"/>
        <v>-2800</v>
      </c>
      <c r="I751" s="25">
        <v>2.4</v>
      </c>
      <c r="K751" t="s">
        <v>123</v>
      </c>
      <c r="L751">
        <v>17</v>
      </c>
      <c r="M751" s="2">
        <v>440</v>
      </c>
    </row>
    <row r="752" spans="2:13" ht="12.75">
      <c r="B752" s="272">
        <v>1600</v>
      </c>
      <c r="C752" s="1" t="s">
        <v>329</v>
      </c>
      <c r="D752" s="1" t="s">
        <v>12</v>
      </c>
      <c r="E752" s="1" t="s">
        <v>25</v>
      </c>
      <c r="F752" s="59" t="s">
        <v>325</v>
      </c>
      <c r="G752" s="30" t="s">
        <v>330</v>
      </c>
      <c r="H752" s="6">
        <f t="shared" si="33"/>
        <v>-4400</v>
      </c>
      <c r="I752" s="25">
        <f>+B752/M752</f>
        <v>3.6363636363636362</v>
      </c>
      <c r="K752" t="s">
        <v>123</v>
      </c>
      <c r="L752">
        <v>17</v>
      </c>
      <c r="M752" s="2">
        <v>440</v>
      </c>
    </row>
    <row r="753" spans="1:13" s="58" customFormat="1" ht="12.75">
      <c r="A753" s="1"/>
      <c r="B753" s="272">
        <v>1600</v>
      </c>
      <c r="C753" s="1" t="s">
        <v>331</v>
      </c>
      <c r="D753" s="1" t="s">
        <v>12</v>
      </c>
      <c r="E753" s="1" t="s">
        <v>25</v>
      </c>
      <c r="F753" s="59" t="s">
        <v>325</v>
      </c>
      <c r="G753" s="30" t="s">
        <v>332</v>
      </c>
      <c r="H753" s="6">
        <f t="shared" si="33"/>
        <v>-6000</v>
      </c>
      <c r="I753" s="25">
        <f>+B753/M753</f>
        <v>3.6363636363636362</v>
      </c>
      <c r="J753"/>
      <c r="K753" t="s">
        <v>123</v>
      </c>
      <c r="L753">
        <v>17</v>
      </c>
      <c r="M753" s="2">
        <v>440</v>
      </c>
    </row>
    <row r="754" spans="1:13" ht="12.75">
      <c r="A754" s="14"/>
      <c r="B754" s="352">
        <f>SUM(B749:B753)</f>
        <v>6000</v>
      </c>
      <c r="C754" s="14" t="s">
        <v>33</v>
      </c>
      <c r="D754" s="14"/>
      <c r="E754" s="14"/>
      <c r="F754" s="81"/>
      <c r="G754" s="21"/>
      <c r="H754" s="56"/>
      <c r="I754" s="57"/>
      <c r="J754" s="58"/>
      <c r="K754" s="58"/>
      <c r="L754" s="58"/>
      <c r="M754" s="2">
        <v>440</v>
      </c>
    </row>
    <row r="755" spans="2:13" ht="12.75">
      <c r="B755" s="272"/>
      <c r="H755" s="6">
        <f t="shared" si="33"/>
        <v>0</v>
      </c>
      <c r="I755" s="25"/>
      <c r="M755" s="2">
        <v>440</v>
      </c>
    </row>
    <row r="756" spans="2:13" ht="12.75">
      <c r="B756" s="272"/>
      <c r="H756" s="6">
        <f t="shared" si="33"/>
        <v>0</v>
      </c>
      <c r="I756" s="25"/>
      <c r="M756" s="2">
        <v>440</v>
      </c>
    </row>
    <row r="757" spans="2:13" ht="12.75">
      <c r="B757" s="219">
        <v>1000</v>
      </c>
      <c r="C757" s="1" t="s">
        <v>34</v>
      </c>
      <c r="D757" s="1" t="s">
        <v>12</v>
      </c>
      <c r="E757" s="1" t="s">
        <v>35</v>
      </c>
      <c r="F757" s="59" t="s">
        <v>325</v>
      </c>
      <c r="G757" s="30" t="s">
        <v>211</v>
      </c>
      <c r="H757" s="6">
        <f t="shared" si="33"/>
        <v>-1000</v>
      </c>
      <c r="I757" s="25">
        <v>4</v>
      </c>
      <c r="K757" t="s">
        <v>123</v>
      </c>
      <c r="L757">
        <v>17</v>
      </c>
      <c r="M757" s="2">
        <v>440</v>
      </c>
    </row>
    <row r="758" spans="1:13" s="58" customFormat="1" ht="12.75">
      <c r="A758" s="1"/>
      <c r="B758" s="272">
        <v>1500</v>
      </c>
      <c r="C758" s="1" t="s">
        <v>34</v>
      </c>
      <c r="D758" s="1" t="s">
        <v>12</v>
      </c>
      <c r="E758" s="1" t="s">
        <v>35</v>
      </c>
      <c r="F758" s="59" t="s">
        <v>325</v>
      </c>
      <c r="G758" s="30" t="s">
        <v>286</v>
      </c>
      <c r="H758" s="6">
        <f t="shared" si="33"/>
        <v>-2500</v>
      </c>
      <c r="I758" s="25">
        <v>3</v>
      </c>
      <c r="J758"/>
      <c r="K758" t="s">
        <v>123</v>
      </c>
      <c r="L758">
        <v>17</v>
      </c>
      <c r="M758" s="2">
        <v>440</v>
      </c>
    </row>
    <row r="759" spans="2:13" ht="12.75">
      <c r="B759" s="272">
        <v>1500</v>
      </c>
      <c r="C759" s="1" t="s">
        <v>34</v>
      </c>
      <c r="D759" s="1" t="s">
        <v>12</v>
      </c>
      <c r="E759" s="1" t="s">
        <v>35</v>
      </c>
      <c r="F759" s="59" t="s">
        <v>325</v>
      </c>
      <c r="G759" s="30" t="s">
        <v>333</v>
      </c>
      <c r="H759" s="6">
        <f t="shared" si="33"/>
        <v>-4000</v>
      </c>
      <c r="I759" s="25">
        <v>3</v>
      </c>
      <c r="K759" t="s">
        <v>123</v>
      </c>
      <c r="L759">
        <v>17</v>
      </c>
      <c r="M759" s="2">
        <v>440</v>
      </c>
    </row>
    <row r="760" spans="1:13" s="58" customFormat="1" ht="12.75">
      <c r="A760" s="1"/>
      <c r="B760" s="272">
        <v>1500</v>
      </c>
      <c r="C760" s="1" t="s">
        <v>34</v>
      </c>
      <c r="D760" s="1" t="s">
        <v>12</v>
      </c>
      <c r="E760" s="1" t="s">
        <v>35</v>
      </c>
      <c r="F760" s="59" t="s">
        <v>325</v>
      </c>
      <c r="G760" s="30" t="s">
        <v>330</v>
      </c>
      <c r="H760" s="6">
        <f t="shared" si="33"/>
        <v>-5500</v>
      </c>
      <c r="I760" s="25">
        <v>3</v>
      </c>
      <c r="J760"/>
      <c r="K760" t="s">
        <v>123</v>
      </c>
      <c r="L760">
        <v>17</v>
      </c>
      <c r="M760" s="2">
        <v>440</v>
      </c>
    </row>
    <row r="761" spans="1:13" ht="12.75">
      <c r="A761" s="14"/>
      <c r="B761" s="352">
        <f>SUM(B757:B760)</f>
        <v>5500</v>
      </c>
      <c r="C761" s="14"/>
      <c r="D761" s="14"/>
      <c r="E761" s="14" t="s">
        <v>35</v>
      </c>
      <c r="F761" s="81"/>
      <c r="G761" s="21"/>
      <c r="H761" s="56">
        <v>0</v>
      </c>
      <c r="I761" s="57">
        <f aca="true" t="shared" si="34" ref="I761:I816">+B761/M761</f>
        <v>12.5</v>
      </c>
      <c r="J761" s="58"/>
      <c r="K761" s="58"/>
      <c r="L761" s="58"/>
      <c r="M761" s="2">
        <v>440</v>
      </c>
    </row>
    <row r="762" spans="2:13" ht="12.75">
      <c r="B762" s="272"/>
      <c r="H762" s="6">
        <f t="shared" si="33"/>
        <v>0</v>
      </c>
      <c r="I762" s="25"/>
      <c r="M762" s="2">
        <v>440</v>
      </c>
    </row>
    <row r="763" spans="2:13" ht="12.75">
      <c r="B763" s="272"/>
      <c r="H763" s="6">
        <f t="shared" si="33"/>
        <v>0</v>
      </c>
      <c r="I763" s="25"/>
      <c r="M763" s="2">
        <v>440</v>
      </c>
    </row>
    <row r="764" spans="2:13" ht="12.75">
      <c r="B764" s="272">
        <v>2000</v>
      </c>
      <c r="C764" s="1" t="s">
        <v>39</v>
      </c>
      <c r="D764" s="1" t="s">
        <v>12</v>
      </c>
      <c r="E764" s="1" t="s">
        <v>25</v>
      </c>
      <c r="F764" s="59" t="s">
        <v>325</v>
      </c>
      <c r="G764" s="30" t="s">
        <v>211</v>
      </c>
      <c r="H764" s="6">
        <f t="shared" si="33"/>
        <v>-2000</v>
      </c>
      <c r="I764" s="25">
        <v>4</v>
      </c>
      <c r="K764" t="s">
        <v>123</v>
      </c>
      <c r="L764">
        <v>17</v>
      </c>
      <c r="M764" s="2">
        <v>440</v>
      </c>
    </row>
    <row r="765" spans="1:13" s="58" customFormat="1" ht="12.75">
      <c r="A765" s="1"/>
      <c r="B765" s="272">
        <v>2000</v>
      </c>
      <c r="C765" s="1" t="s">
        <v>39</v>
      </c>
      <c r="D765" s="1" t="s">
        <v>12</v>
      </c>
      <c r="E765" s="1" t="s">
        <v>25</v>
      </c>
      <c r="F765" s="59" t="s">
        <v>325</v>
      </c>
      <c r="G765" s="30" t="s">
        <v>286</v>
      </c>
      <c r="H765" s="6">
        <f t="shared" si="33"/>
        <v>-4000</v>
      </c>
      <c r="I765" s="25">
        <v>4</v>
      </c>
      <c r="J765"/>
      <c r="K765" t="s">
        <v>123</v>
      </c>
      <c r="L765">
        <v>17</v>
      </c>
      <c r="M765" s="2">
        <v>440</v>
      </c>
    </row>
    <row r="766" spans="2:13" ht="12.75">
      <c r="B766" s="272">
        <v>2000</v>
      </c>
      <c r="C766" s="1" t="s">
        <v>39</v>
      </c>
      <c r="D766" s="1" t="s">
        <v>12</v>
      </c>
      <c r="E766" s="1" t="s">
        <v>25</v>
      </c>
      <c r="F766" s="59" t="s">
        <v>325</v>
      </c>
      <c r="G766" s="30" t="s">
        <v>333</v>
      </c>
      <c r="H766" s="6">
        <f t="shared" si="33"/>
        <v>-6000</v>
      </c>
      <c r="I766" s="25">
        <v>4</v>
      </c>
      <c r="K766" t="s">
        <v>123</v>
      </c>
      <c r="L766">
        <v>17</v>
      </c>
      <c r="M766" s="2">
        <v>440</v>
      </c>
    </row>
    <row r="767" spans="1:13" s="58" customFormat="1" ht="12.75">
      <c r="A767" s="1"/>
      <c r="B767" s="272">
        <v>2000</v>
      </c>
      <c r="C767" s="1" t="s">
        <v>39</v>
      </c>
      <c r="D767" s="1" t="s">
        <v>12</v>
      </c>
      <c r="E767" s="1" t="s">
        <v>25</v>
      </c>
      <c r="F767" s="59" t="s">
        <v>325</v>
      </c>
      <c r="G767" s="30" t="s">
        <v>330</v>
      </c>
      <c r="H767" s="6">
        <f t="shared" si="33"/>
        <v>-8000</v>
      </c>
      <c r="I767" s="25">
        <v>4</v>
      </c>
      <c r="J767"/>
      <c r="K767" t="s">
        <v>123</v>
      </c>
      <c r="L767">
        <v>17</v>
      </c>
      <c r="M767" s="2">
        <v>440</v>
      </c>
    </row>
    <row r="768" spans="1:13" ht="12.75">
      <c r="A768" s="14"/>
      <c r="B768" s="352">
        <f>SUM(B764:B767)</f>
        <v>8000</v>
      </c>
      <c r="C768" s="14" t="s">
        <v>39</v>
      </c>
      <c r="D768" s="14"/>
      <c r="E768" s="14"/>
      <c r="F768" s="81"/>
      <c r="G768" s="21"/>
      <c r="H768" s="56"/>
      <c r="I768" s="57">
        <f t="shared" si="34"/>
        <v>18.181818181818183</v>
      </c>
      <c r="J768" s="58"/>
      <c r="K768" s="58"/>
      <c r="L768" s="58"/>
      <c r="M768" s="2">
        <v>440</v>
      </c>
    </row>
    <row r="769" spans="2:13" ht="12.75">
      <c r="B769" s="272"/>
      <c r="I769" s="25"/>
      <c r="M769" s="2">
        <v>440</v>
      </c>
    </row>
    <row r="770" spans="2:13" ht="12.75">
      <c r="B770" s="272"/>
      <c r="I770" s="25"/>
      <c r="M770" s="2">
        <v>440</v>
      </c>
    </row>
    <row r="771" spans="2:13" ht="12.75">
      <c r="B771" s="272">
        <v>1000</v>
      </c>
      <c r="C771" s="1" t="s">
        <v>64</v>
      </c>
      <c r="D771" s="1" t="s">
        <v>12</v>
      </c>
      <c r="E771" s="1" t="s">
        <v>43</v>
      </c>
      <c r="F771" s="59" t="s">
        <v>325</v>
      </c>
      <c r="G771" s="30" t="s">
        <v>211</v>
      </c>
      <c r="H771" s="6">
        <f>H768-B771</f>
        <v>-1000</v>
      </c>
      <c r="I771" s="25">
        <v>2</v>
      </c>
      <c r="K771" t="s">
        <v>123</v>
      </c>
      <c r="L771">
        <v>17</v>
      </c>
      <c r="M771" s="2">
        <v>440</v>
      </c>
    </row>
    <row r="772" spans="2:13" ht="12.75">
      <c r="B772" s="272">
        <v>800</v>
      </c>
      <c r="C772" s="1" t="s">
        <v>64</v>
      </c>
      <c r="D772" s="1" t="s">
        <v>12</v>
      </c>
      <c r="E772" s="1" t="s">
        <v>43</v>
      </c>
      <c r="F772" s="59" t="s">
        <v>325</v>
      </c>
      <c r="G772" s="30" t="s">
        <v>286</v>
      </c>
      <c r="H772" s="6">
        <f t="shared" si="33"/>
        <v>-1800</v>
      </c>
      <c r="I772" s="25">
        <v>1.6</v>
      </c>
      <c r="K772" t="s">
        <v>123</v>
      </c>
      <c r="L772">
        <v>17</v>
      </c>
      <c r="M772" s="2">
        <v>440</v>
      </c>
    </row>
    <row r="773" spans="1:13" s="58" customFormat="1" ht="12.75">
      <c r="A773" s="1"/>
      <c r="B773" s="272">
        <v>1000</v>
      </c>
      <c r="C773" s="1" t="s">
        <v>64</v>
      </c>
      <c r="D773" s="1" t="s">
        <v>12</v>
      </c>
      <c r="E773" s="1" t="s">
        <v>43</v>
      </c>
      <c r="F773" s="59" t="s">
        <v>325</v>
      </c>
      <c r="G773" s="30" t="s">
        <v>330</v>
      </c>
      <c r="H773" s="6">
        <f t="shared" si="33"/>
        <v>-2800</v>
      </c>
      <c r="I773" s="25">
        <v>2</v>
      </c>
      <c r="J773"/>
      <c r="K773" t="s">
        <v>123</v>
      </c>
      <c r="L773">
        <v>17</v>
      </c>
      <c r="M773" s="2">
        <v>440</v>
      </c>
    </row>
    <row r="774" spans="1:13" ht="12.75">
      <c r="A774" s="14"/>
      <c r="B774" s="352">
        <f>SUM(B771:B773)</f>
        <v>2800</v>
      </c>
      <c r="C774" s="14"/>
      <c r="D774" s="14"/>
      <c r="E774" s="14" t="s">
        <v>43</v>
      </c>
      <c r="F774" s="81"/>
      <c r="G774" s="21"/>
      <c r="H774" s="56">
        <v>0</v>
      </c>
      <c r="I774" s="57">
        <f t="shared" si="34"/>
        <v>6.363636363636363</v>
      </c>
      <c r="J774" s="58"/>
      <c r="K774" s="58"/>
      <c r="L774" s="58"/>
      <c r="M774" s="2">
        <v>440</v>
      </c>
    </row>
    <row r="775" spans="2:13" ht="12.75">
      <c r="B775" s="272"/>
      <c r="H775" s="6">
        <f t="shared" si="33"/>
        <v>0</v>
      </c>
      <c r="I775" s="25">
        <f t="shared" si="34"/>
        <v>0</v>
      </c>
      <c r="M775" s="2">
        <v>440</v>
      </c>
    </row>
    <row r="776" spans="2:13" ht="12.75">
      <c r="B776" s="272"/>
      <c r="H776" s="6">
        <f t="shared" si="33"/>
        <v>0</v>
      </c>
      <c r="I776" s="25">
        <f t="shared" si="34"/>
        <v>0</v>
      </c>
      <c r="M776" s="2">
        <v>440</v>
      </c>
    </row>
    <row r="777" spans="2:13" ht="12.75">
      <c r="B777" s="272"/>
      <c r="H777" s="6">
        <f t="shared" si="33"/>
        <v>0</v>
      </c>
      <c r="I777" s="25">
        <f t="shared" si="34"/>
        <v>0</v>
      </c>
      <c r="M777" s="2">
        <v>440</v>
      </c>
    </row>
    <row r="778" spans="1:13" s="71" customFormat="1" ht="12.75">
      <c r="A778" s="1"/>
      <c r="B778" s="272"/>
      <c r="C778" s="1"/>
      <c r="D778" s="1"/>
      <c r="E778" s="1"/>
      <c r="F778" s="59"/>
      <c r="G778" s="30"/>
      <c r="H778" s="6">
        <f t="shared" si="33"/>
        <v>0</v>
      </c>
      <c r="I778" s="25">
        <f t="shared" si="34"/>
        <v>0</v>
      </c>
      <c r="J778"/>
      <c r="K778"/>
      <c r="L778"/>
      <c r="M778" s="2">
        <v>440</v>
      </c>
    </row>
    <row r="779" spans="1:13" ht="12.75">
      <c r="A779" s="14"/>
      <c r="B779" s="352">
        <f>+B782+B789+B793+B797+B802+B806</f>
        <v>23950</v>
      </c>
      <c r="C779" s="53" t="s">
        <v>334</v>
      </c>
      <c r="D779" s="54" t="s">
        <v>335</v>
      </c>
      <c r="E779" s="53" t="s">
        <v>336</v>
      </c>
      <c r="F779" s="135" t="s">
        <v>239</v>
      </c>
      <c r="G779" s="55" t="s">
        <v>84</v>
      </c>
      <c r="H779" s="56">
        <f t="shared" si="33"/>
        <v>-23950</v>
      </c>
      <c r="I779" s="57"/>
      <c r="J779" s="57"/>
      <c r="K779" s="57"/>
      <c r="L779" s="58"/>
      <c r="M779" s="2">
        <v>440</v>
      </c>
    </row>
    <row r="780" spans="2:13" ht="12.75">
      <c r="B780" s="272"/>
      <c r="H780" s="6">
        <v>0</v>
      </c>
      <c r="I780" s="25">
        <f t="shared" si="34"/>
        <v>0</v>
      </c>
      <c r="M780" s="2">
        <v>440</v>
      </c>
    </row>
    <row r="781" spans="1:13" s="58" customFormat="1" ht="12.75">
      <c r="A781" s="1"/>
      <c r="B781" s="272">
        <v>5000</v>
      </c>
      <c r="C781" s="1" t="s">
        <v>0</v>
      </c>
      <c r="D781" s="1" t="s">
        <v>12</v>
      </c>
      <c r="E781" s="1" t="s">
        <v>18</v>
      </c>
      <c r="F781" s="59" t="s">
        <v>337</v>
      </c>
      <c r="G781" s="30" t="s">
        <v>283</v>
      </c>
      <c r="H781" s="6">
        <f>H780-B781</f>
        <v>-5000</v>
      </c>
      <c r="I781" s="25">
        <f t="shared" si="34"/>
        <v>11.363636363636363</v>
      </c>
      <c r="J781"/>
      <c r="K781" t="s">
        <v>21</v>
      </c>
      <c r="L781">
        <v>18</v>
      </c>
      <c r="M781" s="2">
        <v>440</v>
      </c>
    </row>
    <row r="782" spans="1:13" ht="12.75">
      <c r="A782" s="14"/>
      <c r="B782" s="352">
        <f>SUM(B781)</f>
        <v>5000</v>
      </c>
      <c r="C782" s="14" t="s">
        <v>0</v>
      </c>
      <c r="D782" s="14"/>
      <c r="E782" s="14"/>
      <c r="F782" s="81"/>
      <c r="G782" s="21"/>
      <c r="H782" s="56"/>
      <c r="I782" s="57">
        <f t="shared" si="34"/>
        <v>11.363636363636363</v>
      </c>
      <c r="J782" s="58"/>
      <c r="K782" s="58"/>
      <c r="L782" s="58"/>
      <c r="M782" s="2">
        <v>440</v>
      </c>
    </row>
    <row r="783" spans="2:13" ht="12.75">
      <c r="B783" s="272"/>
      <c r="H783" s="6">
        <v>0</v>
      </c>
      <c r="I783" s="25">
        <f t="shared" si="34"/>
        <v>0</v>
      </c>
      <c r="M783" s="2">
        <v>440</v>
      </c>
    </row>
    <row r="784" spans="2:13" ht="12.75">
      <c r="B784" s="272"/>
      <c r="H784" s="6">
        <v>0</v>
      </c>
      <c r="I784" s="25"/>
      <c r="M784" s="2">
        <v>440</v>
      </c>
    </row>
    <row r="785" spans="2:13" ht="12.75">
      <c r="B785" s="272">
        <v>3000</v>
      </c>
      <c r="C785" s="1" t="s">
        <v>241</v>
      </c>
      <c r="D785" s="1" t="s">
        <v>12</v>
      </c>
      <c r="E785" s="1" t="s">
        <v>25</v>
      </c>
      <c r="F785" s="59" t="s">
        <v>338</v>
      </c>
      <c r="G785" s="30" t="s">
        <v>286</v>
      </c>
      <c r="H785" s="6">
        <v>-3000</v>
      </c>
      <c r="I785" s="25">
        <f t="shared" si="34"/>
        <v>6.818181818181818</v>
      </c>
      <c r="K785" t="s">
        <v>18</v>
      </c>
      <c r="L785">
        <v>18</v>
      </c>
      <c r="M785" s="2">
        <v>440</v>
      </c>
    </row>
    <row r="786" spans="2:13" ht="12.75">
      <c r="B786" s="272">
        <v>1800</v>
      </c>
      <c r="C786" s="15" t="s">
        <v>339</v>
      </c>
      <c r="D786" s="1" t="s">
        <v>12</v>
      </c>
      <c r="E786" s="1" t="s">
        <v>25</v>
      </c>
      <c r="F786" s="59" t="s">
        <v>340</v>
      </c>
      <c r="G786" s="30" t="s">
        <v>286</v>
      </c>
      <c r="H786" s="6">
        <v>-1800</v>
      </c>
      <c r="I786" s="25">
        <f t="shared" si="34"/>
        <v>4.090909090909091</v>
      </c>
      <c r="K786" t="s">
        <v>18</v>
      </c>
      <c r="L786">
        <v>18</v>
      </c>
      <c r="M786" s="2">
        <v>440</v>
      </c>
    </row>
    <row r="787" spans="2:13" ht="12.75">
      <c r="B787" s="272">
        <v>2000</v>
      </c>
      <c r="C787" s="15" t="s">
        <v>341</v>
      </c>
      <c r="D787" s="1" t="s">
        <v>12</v>
      </c>
      <c r="E787" s="1" t="s">
        <v>25</v>
      </c>
      <c r="F787" s="59" t="s">
        <v>340</v>
      </c>
      <c r="G787" s="30" t="s">
        <v>286</v>
      </c>
      <c r="H787" s="6">
        <v>-2000</v>
      </c>
      <c r="I787" s="25">
        <f t="shared" si="34"/>
        <v>4.545454545454546</v>
      </c>
      <c r="K787" t="s">
        <v>18</v>
      </c>
      <c r="L787">
        <v>18</v>
      </c>
      <c r="M787" s="2">
        <v>440</v>
      </c>
    </row>
    <row r="788" spans="1:13" s="58" customFormat="1" ht="12.75">
      <c r="A788" s="1"/>
      <c r="B788" s="272">
        <v>2000</v>
      </c>
      <c r="C788" s="15" t="s">
        <v>342</v>
      </c>
      <c r="D788" s="1" t="s">
        <v>12</v>
      </c>
      <c r="E788" s="1" t="s">
        <v>25</v>
      </c>
      <c r="F788" s="59" t="s">
        <v>340</v>
      </c>
      <c r="G788" s="30" t="s">
        <v>286</v>
      </c>
      <c r="H788" s="6">
        <v>-8800</v>
      </c>
      <c r="I788" s="25">
        <f t="shared" si="34"/>
        <v>4.545454545454546</v>
      </c>
      <c r="J788"/>
      <c r="K788" t="s">
        <v>18</v>
      </c>
      <c r="L788">
        <v>18</v>
      </c>
      <c r="M788" s="2">
        <v>440</v>
      </c>
    </row>
    <row r="789" spans="1:13" ht="12.75">
      <c r="A789" s="14"/>
      <c r="B789" s="352">
        <f>SUM(B785:B788)</f>
        <v>8800</v>
      </c>
      <c r="C789" s="14" t="s">
        <v>33</v>
      </c>
      <c r="D789" s="14"/>
      <c r="E789" s="14"/>
      <c r="F789" s="81"/>
      <c r="G789" s="21"/>
      <c r="H789" s="56">
        <v>0</v>
      </c>
      <c r="I789" s="57">
        <f t="shared" si="34"/>
        <v>20</v>
      </c>
      <c r="J789" s="58"/>
      <c r="K789" s="58"/>
      <c r="L789" s="58"/>
      <c r="M789" s="2">
        <v>440</v>
      </c>
    </row>
    <row r="790" spans="2:13" ht="12.75">
      <c r="B790" s="272"/>
      <c r="H790" s="6">
        <f t="shared" si="33"/>
        <v>0</v>
      </c>
      <c r="I790" s="25">
        <f t="shared" si="34"/>
        <v>0</v>
      </c>
      <c r="M790" s="2">
        <v>440</v>
      </c>
    </row>
    <row r="791" spans="2:13" ht="12.75">
      <c r="B791" s="272"/>
      <c r="H791" s="6">
        <f aca="true" t="shared" si="35" ref="H791:H865">H790-B791</f>
        <v>0</v>
      </c>
      <c r="I791" s="25">
        <f t="shared" si="34"/>
        <v>0</v>
      </c>
      <c r="M791" s="2">
        <v>440</v>
      </c>
    </row>
    <row r="792" spans="1:13" s="58" customFormat="1" ht="12.75">
      <c r="A792" s="1"/>
      <c r="B792" s="272">
        <v>2300</v>
      </c>
      <c r="C792" s="1" t="s">
        <v>34</v>
      </c>
      <c r="D792" s="1" t="s">
        <v>12</v>
      </c>
      <c r="E792" s="1" t="s">
        <v>35</v>
      </c>
      <c r="F792" s="59" t="s">
        <v>340</v>
      </c>
      <c r="G792" s="30" t="s">
        <v>286</v>
      </c>
      <c r="H792" s="6">
        <f t="shared" si="35"/>
        <v>-2300</v>
      </c>
      <c r="I792" s="25">
        <f t="shared" si="34"/>
        <v>5.2272727272727275</v>
      </c>
      <c r="J792"/>
      <c r="K792" t="s">
        <v>18</v>
      </c>
      <c r="L792">
        <v>18</v>
      </c>
      <c r="M792" s="2">
        <v>440</v>
      </c>
    </row>
    <row r="793" spans="1:13" ht="12.75">
      <c r="A793" s="14"/>
      <c r="B793" s="352">
        <f>SUM(B792)</f>
        <v>2300</v>
      </c>
      <c r="C793" s="14" t="s">
        <v>34</v>
      </c>
      <c r="D793" s="14"/>
      <c r="E793" s="14"/>
      <c r="F793" s="81"/>
      <c r="G793" s="21"/>
      <c r="H793" s="56"/>
      <c r="I793" s="57"/>
      <c r="J793" s="58"/>
      <c r="K793" s="58"/>
      <c r="L793" s="58"/>
      <c r="M793" s="2">
        <v>440</v>
      </c>
    </row>
    <row r="794" spans="2:13" ht="12.75">
      <c r="B794" s="272"/>
      <c r="H794" s="6">
        <v>0</v>
      </c>
      <c r="I794" s="25"/>
      <c r="M794" s="2">
        <v>440</v>
      </c>
    </row>
    <row r="795" spans="2:13" ht="12.75">
      <c r="B795" s="272"/>
      <c r="H795" s="6">
        <v>0</v>
      </c>
      <c r="I795" s="25"/>
      <c r="M795" s="2">
        <v>440</v>
      </c>
    </row>
    <row r="796" spans="1:13" s="58" customFormat="1" ht="12.75">
      <c r="A796" s="1"/>
      <c r="B796" s="272">
        <v>5000</v>
      </c>
      <c r="C796" s="1" t="s">
        <v>37</v>
      </c>
      <c r="D796" s="1" t="s">
        <v>12</v>
      </c>
      <c r="E796" s="1" t="s">
        <v>25</v>
      </c>
      <c r="F796" s="59" t="s">
        <v>343</v>
      </c>
      <c r="G796" s="30" t="s">
        <v>286</v>
      </c>
      <c r="H796" s="6">
        <f>H791-B796</f>
        <v>-5000</v>
      </c>
      <c r="I796" s="25">
        <f t="shared" si="34"/>
        <v>11.363636363636363</v>
      </c>
      <c r="J796"/>
      <c r="K796" t="s">
        <v>18</v>
      </c>
      <c r="L796">
        <v>18</v>
      </c>
      <c r="M796" s="2">
        <v>440</v>
      </c>
    </row>
    <row r="797" spans="1:13" ht="12.75">
      <c r="A797" s="14"/>
      <c r="B797" s="352">
        <f>SUM(B796)</f>
        <v>5000</v>
      </c>
      <c r="C797" s="14" t="s">
        <v>37</v>
      </c>
      <c r="D797" s="14"/>
      <c r="E797" s="14"/>
      <c r="F797" s="81"/>
      <c r="G797" s="21"/>
      <c r="H797" s="56">
        <v>0</v>
      </c>
      <c r="I797" s="57">
        <f t="shared" si="34"/>
        <v>11.363636363636363</v>
      </c>
      <c r="J797" s="58"/>
      <c r="K797" s="58"/>
      <c r="L797" s="58"/>
      <c r="M797" s="2">
        <v>440</v>
      </c>
    </row>
    <row r="798" spans="2:13" ht="12.75">
      <c r="B798" s="272"/>
      <c r="H798" s="6">
        <f t="shared" si="35"/>
        <v>0</v>
      </c>
      <c r="I798" s="25">
        <f t="shared" si="34"/>
        <v>0</v>
      </c>
      <c r="M798" s="2">
        <v>440</v>
      </c>
    </row>
    <row r="799" spans="2:13" ht="12.75">
      <c r="B799" s="272"/>
      <c r="H799" s="6">
        <f t="shared" si="35"/>
        <v>0</v>
      </c>
      <c r="I799" s="25">
        <f t="shared" si="34"/>
        <v>0</v>
      </c>
      <c r="M799" s="2">
        <v>440</v>
      </c>
    </row>
    <row r="800" spans="2:13" ht="12.75">
      <c r="B800" s="272">
        <v>2000</v>
      </c>
      <c r="C800" s="1" t="s">
        <v>39</v>
      </c>
      <c r="D800" s="1" t="s">
        <v>12</v>
      </c>
      <c r="E800" s="1" t="s">
        <v>25</v>
      </c>
      <c r="F800" s="59" t="s">
        <v>340</v>
      </c>
      <c r="G800" s="30" t="s">
        <v>286</v>
      </c>
      <c r="H800" s="6">
        <f t="shared" si="35"/>
        <v>-2000</v>
      </c>
      <c r="I800" s="25">
        <v>4</v>
      </c>
      <c r="K800" t="s">
        <v>18</v>
      </c>
      <c r="L800">
        <v>18</v>
      </c>
      <c r="M800" s="2">
        <v>440</v>
      </c>
    </row>
    <row r="801" spans="1:13" s="58" customFormat="1" ht="12.75">
      <c r="A801" s="1"/>
      <c r="B801" s="272">
        <v>500</v>
      </c>
      <c r="C801" s="1" t="s">
        <v>39</v>
      </c>
      <c r="D801" s="1" t="s">
        <v>12</v>
      </c>
      <c r="E801" s="1" t="s">
        <v>25</v>
      </c>
      <c r="F801" s="59" t="s">
        <v>340</v>
      </c>
      <c r="G801" s="30" t="s">
        <v>286</v>
      </c>
      <c r="H801" s="6">
        <f t="shared" si="35"/>
        <v>-2500</v>
      </c>
      <c r="I801" s="25">
        <v>1</v>
      </c>
      <c r="J801"/>
      <c r="K801" t="s">
        <v>18</v>
      </c>
      <c r="L801">
        <v>18</v>
      </c>
      <c r="M801" s="2">
        <v>440</v>
      </c>
    </row>
    <row r="802" spans="1:13" ht="12.75">
      <c r="A802" s="14"/>
      <c r="B802" s="352">
        <f>SUM(B800:B801)</f>
        <v>2500</v>
      </c>
      <c r="C802" s="14" t="s">
        <v>39</v>
      </c>
      <c r="D802" s="14"/>
      <c r="E802" s="14"/>
      <c r="F802" s="81"/>
      <c r="G802" s="21"/>
      <c r="H802" s="56">
        <v>0</v>
      </c>
      <c r="I802" s="57">
        <f t="shared" si="34"/>
        <v>5.681818181818182</v>
      </c>
      <c r="J802" s="58"/>
      <c r="K802" s="58"/>
      <c r="L802" s="58"/>
      <c r="M802" s="2">
        <v>440</v>
      </c>
    </row>
    <row r="803" spans="2:13" ht="12.75">
      <c r="B803" s="272"/>
      <c r="H803" s="6">
        <f t="shared" si="35"/>
        <v>0</v>
      </c>
      <c r="I803" s="25">
        <f t="shared" si="34"/>
        <v>0</v>
      </c>
      <c r="M803" s="2">
        <v>440</v>
      </c>
    </row>
    <row r="804" spans="2:13" ht="12.75">
      <c r="B804" s="272"/>
      <c r="H804" s="6">
        <f t="shared" si="35"/>
        <v>0</v>
      </c>
      <c r="I804" s="25">
        <f t="shared" si="34"/>
        <v>0</v>
      </c>
      <c r="M804" s="2">
        <v>440</v>
      </c>
    </row>
    <row r="805" spans="1:13" s="58" customFormat="1" ht="12.75">
      <c r="A805" s="1"/>
      <c r="B805" s="272">
        <v>350</v>
      </c>
      <c r="C805" s="1" t="s">
        <v>42</v>
      </c>
      <c r="D805" s="1" t="s">
        <v>12</v>
      </c>
      <c r="E805" s="1" t="s">
        <v>43</v>
      </c>
      <c r="F805" s="59" t="s">
        <v>340</v>
      </c>
      <c r="G805" s="30" t="s">
        <v>286</v>
      </c>
      <c r="H805" s="6">
        <f t="shared" si="35"/>
        <v>-350</v>
      </c>
      <c r="I805" s="25">
        <f t="shared" si="34"/>
        <v>0.7954545454545454</v>
      </c>
      <c r="J805"/>
      <c r="K805" t="s">
        <v>18</v>
      </c>
      <c r="L805">
        <v>18</v>
      </c>
      <c r="M805" s="2">
        <v>440</v>
      </c>
    </row>
    <row r="806" spans="1:13" ht="12.75">
      <c r="A806" s="14"/>
      <c r="B806" s="352">
        <f>SUM(B805)</f>
        <v>350</v>
      </c>
      <c r="C806" s="14"/>
      <c r="D806" s="14"/>
      <c r="E806" s="14" t="s">
        <v>43</v>
      </c>
      <c r="F806" s="81"/>
      <c r="G806" s="21"/>
      <c r="H806" s="56">
        <v>0</v>
      </c>
      <c r="I806" s="57">
        <f t="shared" si="34"/>
        <v>0.7954545454545454</v>
      </c>
      <c r="J806" s="58"/>
      <c r="K806" s="58"/>
      <c r="L806" s="58"/>
      <c r="M806" s="2">
        <v>440</v>
      </c>
    </row>
    <row r="807" spans="2:13" ht="12.75">
      <c r="B807" s="63"/>
      <c r="H807" s="6">
        <f t="shared" si="35"/>
        <v>0</v>
      </c>
      <c r="I807" s="25">
        <f t="shared" si="34"/>
        <v>0</v>
      </c>
      <c r="M807" s="2">
        <v>440</v>
      </c>
    </row>
    <row r="808" spans="2:13" ht="12.75">
      <c r="B808" s="63"/>
      <c r="H808" s="6">
        <f t="shared" si="35"/>
        <v>0</v>
      </c>
      <c r="I808" s="25">
        <f t="shared" si="34"/>
        <v>0</v>
      </c>
      <c r="M808" s="2">
        <v>440</v>
      </c>
    </row>
    <row r="809" spans="2:13" ht="12.75">
      <c r="B809" s="63"/>
      <c r="H809" s="6">
        <f t="shared" si="35"/>
        <v>0</v>
      </c>
      <c r="I809" s="25">
        <f t="shared" si="34"/>
        <v>0</v>
      </c>
      <c r="M809" s="2">
        <v>440</v>
      </c>
    </row>
    <row r="810" spans="1:13" s="71" customFormat="1" ht="12.75">
      <c r="A810" s="1"/>
      <c r="B810" s="63"/>
      <c r="C810" s="1"/>
      <c r="D810" s="1"/>
      <c r="E810" s="1"/>
      <c r="F810" s="59"/>
      <c r="G810" s="30"/>
      <c r="H810" s="6">
        <f t="shared" si="35"/>
        <v>0</v>
      </c>
      <c r="I810" s="25">
        <f t="shared" si="34"/>
        <v>0</v>
      </c>
      <c r="J810"/>
      <c r="K810"/>
      <c r="L810"/>
      <c r="M810" s="2">
        <v>440</v>
      </c>
    </row>
    <row r="811" spans="1:13" ht="12.75">
      <c r="A811" s="14"/>
      <c r="B811" s="352">
        <f>+B814+B822+B826+B830+B834</f>
        <v>28500</v>
      </c>
      <c r="C811" s="53" t="s">
        <v>344</v>
      </c>
      <c r="D811" s="54" t="s">
        <v>345</v>
      </c>
      <c r="E811" s="53" t="s">
        <v>82</v>
      </c>
      <c r="F811" s="135" t="s">
        <v>346</v>
      </c>
      <c r="G811" s="55" t="s">
        <v>148</v>
      </c>
      <c r="H811" s="56">
        <f t="shared" si="35"/>
        <v>-28500</v>
      </c>
      <c r="I811" s="57"/>
      <c r="J811" s="57"/>
      <c r="K811" s="57"/>
      <c r="L811" s="58"/>
      <c r="M811" s="2">
        <v>440</v>
      </c>
    </row>
    <row r="812" spans="2:13" ht="12.75">
      <c r="B812" s="272"/>
      <c r="H812" s="6">
        <v>0</v>
      </c>
      <c r="I812" s="25">
        <f t="shared" si="34"/>
        <v>0</v>
      </c>
      <c r="M812" s="2">
        <v>440</v>
      </c>
    </row>
    <row r="813" spans="1:13" s="58" customFormat="1" ht="12.75">
      <c r="A813" s="1"/>
      <c r="B813" s="272">
        <v>5000</v>
      </c>
      <c r="C813" s="1" t="s">
        <v>0</v>
      </c>
      <c r="D813" s="1" t="s">
        <v>12</v>
      </c>
      <c r="E813" s="1" t="s">
        <v>18</v>
      </c>
      <c r="F813" s="59" t="s">
        <v>347</v>
      </c>
      <c r="G813" s="30" t="s">
        <v>318</v>
      </c>
      <c r="H813" s="6">
        <f t="shared" si="35"/>
        <v>-5000</v>
      </c>
      <c r="I813" s="25">
        <f t="shared" si="34"/>
        <v>11.363636363636363</v>
      </c>
      <c r="J813"/>
      <c r="K813" t="s">
        <v>21</v>
      </c>
      <c r="L813">
        <v>19</v>
      </c>
      <c r="M813" s="2">
        <v>440</v>
      </c>
    </row>
    <row r="814" spans="1:13" ht="12.75">
      <c r="A814" s="14"/>
      <c r="B814" s="352">
        <f>SUM(B813)</f>
        <v>5000</v>
      </c>
      <c r="C814" s="14" t="s">
        <v>0</v>
      </c>
      <c r="D814" s="14"/>
      <c r="E814" s="14"/>
      <c r="F814" s="81"/>
      <c r="G814" s="21"/>
      <c r="H814" s="56">
        <v>0</v>
      </c>
      <c r="I814" s="57">
        <f t="shared" si="34"/>
        <v>11.363636363636363</v>
      </c>
      <c r="J814" s="58"/>
      <c r="K814" s="58"/>
      <c r="L814" s="58"/>
      <c r="M814" s="2">
        <v>440</v>
      </c>
    </row>
    <row r="815" spans="2:13" ht="12.75">
      <c r="B815" s="272"/>
      <c r="H815" s="6">
        <f t="shared" si="35"/>
        <v>0</v>
      </c>
      <c r="I815" s="25">
        <f t="shared" si="34"/>
        <v>0</v>
      </c>
      <c r="M815" s="2">
        <v>440</v>
      </c>
    </row>
    <row r="816" spans="2:13" ht="12.75">
      <c r="B816" s="272"/>
      <c r="H816" s="6">
        <f t="shared" si="35"/>
        <v>0</v>
      </c>
      <c r="I816" s="25">
        <f t="shared" si="34"/>
        <v>0</v>
      </c>
      <c r="M816" s="2">
        <v>440</v>
      </c>
    </row>
    <row r="817" spans="2:13" ht="12.75">
      <c r="B817" s="272">
        <v>1000</v>
      </c>
      <c r="C817" s="1" t="s">
        <v>348</v>
      </c>
      <c r="D817" s="1" t="s">
        <v>12</v>
      </c>
      <c r="E817" s="1" t="s">
        <v>25</v>
      </c>
      <c r="F817" s="59" t="s">
        <v>349</v>
      </c>
      <c r="G817" s="30" t="s">
        <v>333</v>
      </c>
      <c r="H817" s="6">
        <f t="shared" si="35"/>
        <v>-1000</v>
      </c>
      <c r="I817" s="25">
        <f>+B817/M817</f>
        <v>2.272727272727273</v>
      </c>
      <c r="K817" t="s">
        <v>18</v>
      </c>
      <c r="L817">
        <v>19</v>
      </c>
      <c r="M817" s="2">
        <v>440</v>
      </c>
    </row>
    <row r="818" spans="2:13" ht="12.75">
      <c r="B818" s="272">
        <v>1000</v>
      </c>
      <c r="C818" s="1" t="s">
        <v>350</v>
      </c>
      <c r="D818" s="1" t="s">
        <v>12</v>
      </c>
      <c r="E818" s="1" t="s">
        <v>25</v>
      </c>
      <c r="F818" s="59" t="s">
        <v>349</v>
      </c>
      <c r="G818" s="30" t="s">
        <v>333</v>
      </c>
      <c r="H818" s="6">
        <f t="shared" si="35"/>
        <v>-2000</v>
      </c>
      <c r="I818" s="25">
        <f>+B818/M818</f>
        <v>2.272727272727273</v>
      </c>
      <c r="K818" t="s">
        <v>18</v>
      </c>
      <c r="L818">
        <v>19</v>
      </c>
      <c r="M818" s="2">
        <v>440</v>
      </c>
    </row>
    <row r="819" spans="2:13" ht="12.75">
      <c r="B819" s="272">
        <v>8000</v>
      </c>
      <c r="C819" s="1" t="s">
        <v>351</v>
      </c>
      <c r="D819" s="1" t="s">
        <v>12</v>
      </c>
      <c r="E819" s="1" t="s">
        <v>25</v>
      </c>
      <c r="F819" s="59" t="s">
        <v>349</v>
      </c>
      <c r="G819" s="30" t="s">
        <v>333</v>
      </c>
      <c r="H819" s="6">
        <f t="shared" si="35"/>
        <v>-10000</v>
      </c>
      <c r="I819" s="25">
        <f>+B819/M819</f>
        <v>18.181818181818183</v>
      </c>
      <c r="K819" t="s">
        <v>18</v>
      </c>
      <c r="L819">
        <v>19</v>
      </c>
      <c r="M819" s="2">
        <v>440</v>
      </c>
    </row>
    <row r="820" spans="2:13" ht="12.75">
      <c r="B820" s="272">
        <v>2000</v>
      </c>
      <c r="C820" s="1" t="s">
        <v>352</v>
      </c>
      <c r="D820" s="1" t="s">
        <v>12</v>
      </c>
      <c r="E820" s="1" t="s">
        <v>25</v>
      </c>
      <c r="F820" s="59" t="s">
        <v>353</v>
      </c>
      <c r="G820" s="30" t="s">
        <v>330</v>
      </c>
      <c r="H820" s="6">
        <f t="shared" si="35"/>
        <v>-12000</v>
      </c>
      <c r="I820" s="25">
        <f>+B820/M820</f>
        <v>4.545454545454546</v>
      </c>
      <c r="K820" t="s">
        <v>18</v>
      </c>
      <c r="L820">
        <v>19</v>
      </c>
      <c r="M820" s="2">
        <v>440</v>
      </c>
    </row>
    <row r="821" spans="1:13" s="58" customFormat="1" ht="12.75">
      <c r="A821" s="1"/>
      <c r="B821" s="272">
        <v>3000</v>
      </c>
      <c r="C821" s="1" t="s">
        <v>242</v>
      </c>
      <c r="D821" s="1" t="s">
        <v>12</v>
      </c>
      <c r="E821" s="1" t="s">
        <v>25</v>
      </c>
      <c r="F821" s="59" t="s">
        <v>354</v>
      </c>
      <c r="G821" s="30" t="s">
        <v>330</v>
      </c>
      <c r="H821" s="6">
        <f t="shared" si="35"/>
        <v>-15000</v>
      </c>
      <c r="I821" s="25">
        <f>+B821/M821</f>
        <v>6.818181818181818</v>
      </c>
      <c r="J821"/>
      <c r="K821" t="s">
        <v>18</v>
      </c>
      <c r="L821">
        <v>19</v>
      </c>
      <c r="M821" s="2">
        <v>440</v>
      </c>
    </row>
    <row r="822" spans="1:13" ht="12.75">
      <c r="A822" s="14"/>
      <c r="B822" s="352">
        <f>SUM(B817:B821)</f>
        <v>15000</v>
      </c>
      <c r="C822" s="14" t="s">
        <v>33</v>
      </c>
      <c r="D822" s="14"/>
      <c r="E822" s="14"/>
      <c r="F822" s="81"/>
      <c r="G822" s="21"/>
      <c r="H822" s="56">
        <v>0</v>
      </c>
      <c r="I822" s="57">
        <f aca="true" t="shared" si="36" ref="I822:I875">+B822/M822</f>
        <v>34.09090909090909</v>
      </c>
      <c r="J822" s="58"/>
      <c r="K822" s="58"/>
      <c r="L822" s="58"/>
      <c r="M822" s="2">
        <v>440</v>
      </c>
    </row>
    <row r="823" spans="2:13" ht="12.75">
      <c r="B823" s="272"/>
      <c r="H823" s="6">
        <f t="shared" si="35"/>
        <v>0</v>
      </c>
      <c r="I823" s="25">
        <f t="shared" si="36"/>
        <v>0</v>
      </c>
      <c r="M823" s="2">
        <v>440</v>
      </c>
    </row>
    <row r="824" spans="2:13" ht="12.75">
      <c r="B824" s="272"/>
      <c r="H824" s="6">
        <f t="shared" si="35"/>
        <v>0</v>
      </c>
      <c r="I824" s="25">
        <f t="shared" si="36"/>
        <v>0</v>
      </c>
      <c r="M824" s="2">
        <v>440</v>
      </c>
    </row>
    <row r="825" spans="1:13" s="58" customFormat="1" ht="12.75">
      <c r="A825" s="1"/>
      <c r="B825" s="272">
        <v>1500</v>
      </c>
      <c r="C825" s="1" t="s">
        <v>34</v>
      </c>
      <c r="D825" s="1" t="s">
        <v>12</v>
      </c>
      <c r="E825" s="1" t="s">
        <v>35</v>
      </c>
      <c r="F825" s="59" t="s">
        <v>349</v>
      </c>
      <c r="G825" s="30" t="s">
        <v>333</v>
      </c>
      <c r="H825" s="6">
        <f t="shared" si="35"/>
        <v>-1500</v>
      </c>
      <c r="I825" s="25">
        <f t="shared" si="36"/>
        <v>3.409090909090909</v>
      </c>
      <c r="J825"/>
      <c r="K825" t="s">
        <v>18</v>
      </c>
      <c r="L825">
        <v>19</v>
      </c>
      <c r="M825" s="2">
        <v>440</v>
      </c>
    </row>
    <row r="826" spans="1:13" ht="12.75">
      <c r="A826" s="14"/>
      <c r="B826" s="352">
        <f>SUM(B825)</f>
        <v>1500</v>
      </c>
      <c r="C826" s="14"/>
      <c r="D826" s="14"/>
      <c r="E826" s="14" t="s">
        <v>35</v>
      </c>
      <c r="F826" s="81"/>
      <c r="G826" s="21"/>
      <c r="H826" s="56">
        <v>0</v>
      </c>
      <c r="I826" s="57">
        <f t="shared" si="36"/>
        <v>3.409090909090909</v>
      </c>
      <c r="J826" s="58"/>
      <c r="K826" s="58"/>
      <c r="L826" s="58"/>
      <c r="M826" s="2">
        <v>440</v>
      </c>
    </row>
    <row r="827" spans="2:13" ht="12.75">
      <c r="B827" s="272"/>
      <c r="H827" s="6">
        <f t="shared" si="35"/>
        <v>0</v>
      </c>
      <c r="I827" s="25">
        <f t="shared" si="36"/>
        <v>0</v>
      </c>
      <c r="M827" s="2">
        <v>440</v>
      </c>
    </row>
    <row r="828" spans="2:13" ht="12.75">
      <c r="B828" s="272"/>
      <c r="H828" s="6">
        <f t="shared" si="35"/>
        <v>0</v>
      </c>
      <c r="I828" s="25">
        <f t="shared" si="36"/>
        <v>0</v>
      </c>
      <c r="M828" s="2">
        <v>440</v>
      </c>
    </row>
    <row r="829" spans="1:13" s="58" customFormat="1" ht="12.75">
      <c r="A829" s="1"/>
      <c r="B829" s="272">
        <v>5000</v>
      </c>
      <c r="C829" s="1" t="s">
        <v>37</v>
      </c>
      <c r="D829" s="1" t="s">
        <v>12</v>
      </c>
      <c r="E829" s="1" t="s">
        <v>25</v>
      </c>
      <c r="F829" s="59" t="s">
        <v>355</v>
      </c>
      <c r="G829" s="30" t="s">
        <v>333</v>
      </c>
      <c r="H829" s="6">
        <f t="shared" si="35"/>
        <v>-5000</v>
      </c>
      <c r="I829" s="25">
        <f t="shared" si="36"/>
        <v>11.363636363636363</v>
      </c>
      <c r="J829"/>
      <c r="K829" t="s">
        <v>18</v>
      </c>
      <c r="L829">
        <v>19</v>
      </c>
      <c r="M829" s="2">
        <v>440</v>
      </c>
    </row>
    <row r="830" spans="1:13" ht="12.75">
      <c r="A830" s="14"/>
      <c r="B830" s="352">
        <f>SUM(B829)</f>
        <v>5000</v>
      </c>
      <c r="C830" s="14" t="s">
        <v>37</v>
      </c>
      <c r="D830" s="14"/>
      <c r="E830" s="14"/>
      <c r="F830" s="81"/>
      <c r="G830" s="21"/>
      <c r="H830" s="56">
        <v>0</v>
      </c>
      <c r="I830" s="57">
        <f t="shared" si="36"/>
        <v>11.363636363636363</v>
      </c>
      <c r="J830" s="58"/>
      <c r="K830" s="58"/>
      <c r="L830" s="58"/>
      <c r="M830" s="2">
        <v>440</v>
      </c>
    </row>
    <row r="831" spans="2:13" ht="12.75">
      <c r="B831" s="272"/>
      <c r="H831" s="6">
        <f t="shared" si="35"/>
        <v>0</v>
      </c>
      <c r="I831" s="25">
        <f t="shared" si="36"/>
        <v>0</v>
      </c>
      <c r="M831" s="2">
        <v>440</v>
      </c>
    </row>
    <row r="832" spans="2:13" ht="12.75">
      <c r="B832" s="272"/>
      <c r="H832" s="6">
        <f t="shared" si="35"/>
        <v>0</v>
      </c>
      <c r="I832" s="25">
        <f t="shared" si="36"/>
        <v>0</v>
      </c>
      <c r="M832" s="2">
        <v>440</v>
      </c>
    </row>
    <row r="833" spans="1:13" s="58" customFormat="1" ht="12.75">
      <c r="A833" s="1"/>
      <c r="B833" s="272">
        <v>2000</v>
      </c>
      <c r="C833" s="1" t="s">
        <v>39</v>
      </c>
      <c r="D833" s="1" t="s">
        <v>12</v>
      </c>
      <c r="E833" s="1" t="s">
        <v>25</v>
      </c>
      <c r="F833" s="59" t="s">
        <v>349</v>
      </c>
      <c r="G833" s="30" t="s">
        <v>333</v>
      </c>
      <c r="H833" s="6">
        <f t="shared" si="35"/>
        <v>-2000</v>
      </c>
      <c r="I833" s="25">
        <f t="shared" si="36"/>
        <v>4.545454545454546</v>
      </c>
      <c r="J833"/>
      <c r="K833" t="s">
        <v>18</v>
      </c>
      <c r="L833">
        <v>19</v>
      </c>
      <c r="M833" s="2">
        <v>440</v>
      </c>
    </row>
    <row r="834" spans="1:13" ht="12.75">
      <c r="A834" s="14"/>
      <c r="B834" s="352">
        <f>SUM(B833)</f>
        <v>2000</v>
      </c>
      <c r="C834" s="14" t="s">
        <v>39</v>
      </c>
      <c r="D834" s="14"/>
      <c r="E834" s="14"/>
      <c r="F834" s="81"/>
      <c r="G834" s="21"/>
      <c r="H834" s="56">
        <v>0</v>
      </c>
      <c r="I834" s="57">
        <f t="shared" si="36"/>
        <v>4.545454545454546</v>
      </c>
      <c r="J834" s="58"/>
      <c r="K834" s="58"/>
      <c r="L834" s="58"/>
      <c r="M834" s="2">
        <v>440</v>
      </c>
    </row>
    <row r="835" spans="2:13" ht="12.75">
      <c r="B835" s="272"/>
      <c r="H835" s="6">
        <f t="shared" si="35"/>
        <v>0</v>
      </c>
      <c r="I835" s="25">
        <f t="shared" si="36"/>
        <v>0</v>
      </c>
      <c r="M835" s="2">
        <v>440</v>
      </c>
    </row>
    <row r="836" spans="2:13" ht="12.75">
      <c r="B836" s="272"/>
      <c r="H836" s="6">
        <f t="shared" si="35"/>
        <v>0</v>
      </c>
      <c r="I836" s="25">
        <f t="shared" si="36"/>
        <v>0</v>
      </c>
      <c r="M836" s="2">
        <v>440</v>
      </c>
    </row>
    <row r="837" spans="2:13" ht="12.75">
      <c r="B837" s="272"/>
      <c r="H837" s="6">
        <f t="shared" si="35"/>
        <v>0</v>
      </c>
      <c r="I837" s="25">
        <f t="shared" si="36"/>
        <v>0</v>
      </c>
      <c r="M837" s="2">
        <v>440</v>
      </c>
    </row>
    <row r="838" spans="1:13" s="71" customFormat="1" ht="12.75">
      <c r="A838" s="1"/>
      <c r="B838" s="272"/>
      <c r="C838" s="1"/>
      <c r="D838" s="1"/>
      <c r="E838" s="1"/>
      <c r="F838" s="59"/>
      <c r="G838" s="30"/>
      <c r="H838" s="6">
        <f t="shared" si="35"/>
        <v>0</v>
      </c>
      <c r="I838" s="25">
        <f t="shared" si="36"/>
        <v>0</v>
      </c>
      <c r="J838"/>
      <c r="K838"/>
      <c r="L838"/>
      <c r="M838" s="2">
        <v>440</v>
      </c>
    </row>
    <row r="839" spans="1:13" ht="12.75">
      <c r="A839" s="14"/>
      <c r="B839" s="352">
        <f>+B843+B852+B857+B861+B866+B871</f>
        <v>38100</v>
      </c>
      <c r="C839" s="53" t="s">
        <v>356</v>
      </c>
      <c r="D839" s="78" t="s">
        <v>357</v>
      </c>
      <c r="E839" s="53" t="s">
        <v>358</v>
      </c>
      <c r="F839" s="55" t="s">
        <v>359</v>
      </c>
      <c r="G839" s="79" t="s">
        <v>17</v>
      </c>
      <c r="H839" s="56"/>
      <c r="I839" s="58"/>
      <c r="J839" s="57"/>
      <c r="K839" s="57"/>
      <c r="L839" s="58"/>
      <c r="M839" s="2">
        <v>440</v>
      </c>
    </row>
    <row r="840" spans="2:13" ht="12.75">
      <c r="B840" s="272"/>
      <c r="H840" s="6">
        <v>0</v>
      </c>
      <c r="I840" s="25">
        <f t="shared" si="36"/>
        <v>0</v>
      </c>
      <c r="M840" s="2">
        <v>440</v>
      </c>
    </row>
    <row r="841" spans="2:13" ht="12.75">
      <c r="B841" s="272">
        <v>5000</v>
      </c>
      <c r="C841" s="1" t="s">
        <v>0</v>
      </c>
      <c r="D841" s="1" t="s">
        <v>12</v>
      </c>
      <c r="E841" s="1" t="s">
        <v>18</v>
      </c>
      <c r="F841" s="59" t="s">
        <v>360</v>
      </c>
      <c r="G841" s="30" t="s">
        <v>321</v>
      </c>
      <c r="H841" s="6">
        <f t="shared" si="35"/>
        <v>-5000</v>
      </c>
      <c r="I841" s="25">
        <v>10</v>
      </c>
      <c r="K841" t="s">
        <v>21</v>
      </c>
      <c r="L841">
        <v>20</v>
      </c>
      <c r="M841" s="2">
        <v>440</v>
      </c>
    </row>
    <row r="842" spans="1:13" s="58" customFormat="1" ht="12.75">
      <c r="A842" s="1"/>
      <c r="B842" s="272">
        <v>5000</v>
      </c>
      <c r="C842" s="1" t="s">
        <v>0</v>
      </c>
      <c r="D842" s="1" t="s">
        <v>12</v>
      </c>
      <c r="E842" s="1" t="s">
        <v>18</v>
      </c>
      <c r="F842" s="59" t="s">
        <v>361</v>
      </c>
      <c r="G842" s="30" t="s">
        <v>323</v>
      </c>
      <c r="H842" s="6">
        <f t="shared" si="35"/>
        <v>-10000</v>
      </c>
      <c r="I842" s="25">
        <v>10</v>
      </c>
      <c r="J842"/>
      <c r="K842" t="s">
        <v>21</v>
      </c>
      <c r="L842">
        <v>20</v>
      </c>
      <c r="M842" s="2">
        <v>440</v>
      </c>
    </row>
    <row r="843" spans="1:13" ht="12.75">
      <c r="A843" s="14"/>
      <c r="B843" s="352">
        <f>SUM(B841:B842)</f>
        <v>10000</v>
      </c>
      <c r="C843" s="14" t="s">
        <v>0</v>
      </c>
      <c r="D843" s="14"/>
      <c r="E843" s="14"/>
      <c r="F843" s="81"/>
      <c r="G843" s="21"/>
      <c r="H843" s="56">
        <v>0</v>
      </c>
      <c r="I843" s="57">
        <f t="shared" si="36"/>
        <v>22.727272727272727</v>
      </c>
      <c r="J843" s="58"/>
      <c r="K843" s="58"/>
      <c r="L843" s="58"/>
      <c r="M843" s="2">
        <v>440</v>
      </c>
    </row>
    <row r="844" spans="2:13" ht="12.75">
      <c r="B844" s="272"/>
      <c r="H844" s="6">
        <f t="shared" si="35"/>
        <v>0</v>
      </c>
      <c r="I844" s="25">
        <f t="shared" si="36"/>
        <v>0</v>
      </c>
      <c r="M844" s="2">
        <v>440</v>
      </c>
    </row>
    <row r="845" spans="2:13" ht="12.75">
      <c r="B845" s="272"/>
      <c r="H845" s="6">
        <f t="shared" si="35"/>
        <v>0</v>
      </c>
      <c r="I845" s="25">
        <f t="shared" si="36"/>
        <v>0</v>
      </c>
      <c r="M845" s="2">
        <v>440</v>
      </c>
    </row>
    <row r="846" spans="2:13" ht="12.75">
      <c r="B846" s="272">
        <v>5000</v>
      </c>
      <c r="C846" s="1" t="s">
        <v>362</v>
      </c>
      <c r="D846" s="1" t="s">
        <v>12</v>
      </c>
      <c r="E846" s="1" t="s">
        <v>25</v>
      </c>
      <c r="F846" s="59" t="s">
        <v>363</v>
      </c>
      <c r="G846" s="30" t="s">
        <v>330</v>
      </c>
      <c r="H846" s="6">
        <f t="shared" si="35"/>
        <v>-5000</v>
      </c>
      <c r="I846" s="25">
        <f t="shared" si="36"/>
        <v>11.363636363636363</v>
      </c>
      <c r="K846" t="s">
        <v>18</v>
      </c>
      <c r="L846">
        <v>20</v>
      </c>
      <c r="M846" s="2">
        <v>440</v>
      </c>
    </row>
    <row r="847" spans="2:13" ht="12.75">
      <c r="B847" s="272">
        <v>2000</v>
      </c>
      <c r="C847" s="62" t="s">
        <v>364</v>
      </c>
      <c r="D847" s="1" t="s">
        <v>12</v>
      </c>
      <c r="E847" s="1" t="s">
        <v>25</v>
      </c>
      <c r="F847" s="59" t="s">
        <v>365</v>
      </c>
      <c r="G847" s="30" t="s">
        <v>332</v>
      </c>
      <c r="H847" s="6">
        <f t="shared" si="35"/>
        <v>-7000</v>
      </c>
      <c r="I847" s="25">
        <f t="shared" si="36"/>
        <v>4.545454545454546</v>
      </c>
      <c r="K847" t="s">
        <v>18</v>
      </c>
      <c r="L847">
        <v>20</v>
      </c>
      <c r="M847" s="2">
        <v>440</v>
      </c>
    </row>
    <row r="848" spans="2:13" ht="12.75">
      <c r="B848" s="272">
        <v>2000</v>
      </c>
      <c r="C848" s="1" t="s">
        <v>366</v>
      </c>
      <c r="D848" s="1" t="s">
        <v>12</v>
      </c>
      <c r="E848" s="1" t="s">
        <v>25</v>
      </c>
      <c r="F848" s="59" t="s">
        <v>365</v>
      </c>
      <c r="G848" s="30" t="s">
        <v>332</v>
      </c>
      <c r="H848" s="6">
        <f t="shared" si="35"/>
        <v>-9000</v>
      </c>
      <c r="I848" s="25">
        <f t="shared" si="36"/>
        <v>4.545454545454546</v>
      </c>
      <c r="K848" t="s">
        <v>18</v>
      </c>
      <c r="L848">
        <v>20</v>
      </c>
      <c r="M848" s="2">
        <v>440</v>
      </c>
    </row>
    <row r="849" spans="2:13" ht="12.75">
      <c r="B849" s="354">
        <v>1500</v>
      </c>
      <c r="C849" s="1" t="s">
        <v>367</v>
      </c>
      <c r="D849" s="1" t="s">
        <v>12</v>
      </c>
      <c r="E849" s="1" t="s">
        <v>25</v>
      </c>
      <c r="F849" s="59" t="s">
        <v>365</v>
      </c>
      <c r="G849" s="30" t="s">
        <v>332</v>
      </c>
      <c r="H849" s="6">
        <f t="shared" si="35"/>
        <v>-10500</v>
      </c>
      <c r="I849" s="25">
        <f t="shared" si="36"/>
        <v>3.409090909090909</v>
      </c>
      <c r="K849" t="s">
        <v>18</v>
      </c>
      <c r="L849">
        <v>20</v>
      </c>
      <c r="M849" s="2">
        <v>440</v>
      </c>
    </row>
    <row r="850" spans="2:13" ht="12.75">
      <c r="B850" s="272">
        <v>1500</v>
      </c>
      <c r="C850" s="1" t="s">
        <v>368</v>
      </c>
      <c r="D850" s="1" t="s">
        <v>12</v>
      </c>
      <c r="E850" s="1" t="s">
        <v>25</v>
      </c>
      <c r="F850" s="59" t="s">
        <v>365</v>
      </c>
      <c r="G850" s="30" t="s">
        <v>332</v>
      </c>
      <c r="H850" s="6">
        <f t="shared" si="35"/>
        <v>-12000</v>
      </c>
      <c r="I850" s="25">
        <f t="shared" si="36"/>
        <v>3.409090909090909</v>
      </c>
      <c r="K850" t="s">
        <v>18</v>
      </c>
      <c r="L850">
        <v>20</v>
      </c>
      <c r="M850" s="2">
        <v>440</v>
      </c>
    </row>
    <row r="851" spans="1:13" s="58" customFormat="1" ht="12.75">
      <c r="A851" s="1"/>
      <c r="B851" s="272">
        <v>2000</v>
      </c>
      <c r="C851" s="1" t="s">
        <v>369</v>
      </c>
      <c r="D851" s="1" t="s">
        <v>12</v>
      </c>
      <c r="E851" s="1" t="s">
        <v>25</v>
      </c>
      <c r="F851" s="59" t="s">
        <v>365</v>
      </c>
      <c r="G851" s="30" t="s">
        <v>332</v>
      </c>
      <c r="H851" s="6">
        <f t="shared" si="35"/>
        <v>-14000</v>
      </c>
      <c r="I851" s="25">
        <f t="shared" si="36"/>
        <v>4.545454545454546</v>
      </c>
      <c r="J851"/>
      <c r="K851" t="s">
        <v>18</v>
      </c>
      <c r="L851">
        <v>20</v>
      </c>
      <c r="M851" s="2">
        <v>440</v>
      </c>
    </row>
    <row r="852" spans="1:13" ht="12.75">
      <c r="A852" s="14"/>
      <c r="B852" s="352">
        <f>SUM(B846:B851)</f>
        <v>14000</v>
      </c>
      <c r="C852" s="14" t="s">
        <v>33</v>
      </c>
      <c r="D852" s="14"/>
      <c r="E852" s="14"/>
      <c r="F852" s="81"/>
      <c r="G852" s="21"/>
      <c r="H852" s="56">
        <v>0</v>
      </c>
      <c r="I852" s="57">
        <f t="shared" si="36"/>
        <v>31.818181818181817</v>
      </c>
      <c r="J852" s="58"/>
      <c r="K852" s="58"/>
      <c r="L852" s="58"/>
      <c r="M852" s="2">
        <v>440</v>
      </c>
    </row>
    <row r="853" spans="2:13" ht="12.75">
      <c r="B853" s="272"/>
      <c r="H853" s="6">
        <f t="shared" si="35"/>
        <v>0</v>
      </c>
      <c r="I853" s="25">
        <f t="shared" si="36"/>
        <v>0</v>
      </c>
      <c r="M853" s="2">
        <v>440</v>
      </c>
    </row>
    <row r="854" spans="2:13" ht="12.75">
      <c r="B854" s="272"/>
      <c r="H854" s="6">
        <f t="shared" si="35"/>
        <v>0</v>
      </c>
      <c r="I854" s="25">
        <f t="shared" si="36"/>
        <v>0</v>
      </c>
      <c r="M854" s="2">
        <v>440</v>
      </c>
    </row>
    <row r="855" spans="2:13" ht="12.75">
      <c r="B855" s="272">
        <v>1800</v>
      </c>
      <c r="C855" s="1" t="s">
        <v>34</v>
      </c>
      <c r="D855" s="1" t="s">
        <v>12</v>
      </c>
      <c r="E855" s="1" t="s">
        <v>35</v>
      </c>
      <c r="F855" s="59" t="s">
        <v>365</v>
      </c>
      <c r="G855" s="30" t="s">
        <v>330</v>
      </c>
      <c r="H855" s="6">
        <f t="shared" si="35"/>
        <v>-1800</v>
      </c>
      <c r="I855" s="25">
        <v>3.6</v>
      </c>
      <c r="K855" t="s">
        <v>18</v>
      </c>
      <c r="L855">
        <v>20</v>
      </c>
      <c r="M855" s="2">
        <v>440</v>
      </c>
    </row>
    <row r="856" spans="1:13" s="58" customFormat="1" ht="12.75">
      <c r="A856" s="1"/>
      <c r="B856" s="272">
        <v>1300</v>
      </c>
      <c r="C856" s="1" t="s">
        <v>34</v>
      </c>
      <c r="D856" s="1" t="s">
        <v>12</v>
      </c>
      <c r="E856" s="1" t="s">
        <v>35</v>
      </c>
      <c r="F856" s="59" t="s">
        <v>365</v>
      </c>
      <c r="G856" s="30" t="s">
        <v>332</v>
      </c>
      <c r="H856" s="6">
        <f t="shared" si="35"/>
        <v>-3100</v>
      </c>
      <c r="I856" s="25">
        <v>2.6</v>
      </c>
      <c r="J856"/>
      <c r="K856" t="s">
        <v>18</v>
      </c>
      <c r="L856">
        <v>20</v>
      </c>
      <c r="M856" s="2">
        <v>440</v>
      </c>
    </row>
    <row r="857" spans="1:13" ht="12.75">
      <c r="A857" s="14"/>
      <c r="B857" s="352">
        <f>SUM(B855:B856)</f>
        <v>3100</v>
      </c>
      <c r="C857" s="14"/>
      <c r="D857" s="14"/>
      <c r="E857" s="14" t="s">
        <v>35</v>
      </c>
      <c r="F857" s="81"/>
      <c r="G857" s="21"/>
      <c r="H857" s="56">
        <v>0</v>
      </c>
      <c r="I857" s="57">
        <f t="shared" si="36"/>
        <v>7.045454545454546</v>
      </c>
      <c r="J857" s="58"/>
      <c r="K857" s="58"/>
      <c r="L857" s="58"/>
      <c r="M857" s="2">
        <v>440</v>
      </c>
    </row>
    <row r="858" spans="2:13" ht="12.75">
      <c r="B858" s="272"/>
      <c r="H858" s="6">
        <f t="shared" si="35"/>
        <v>0</v>
      </c>
      <c r="I858" s="25">
        <f t="shared" si="36"/>
        <v>0</v>
      </c>
      <c r="M858" s="2">
        <v>440</v>
      </c>
    </row>
    <row r="859" spans="2:13" ht="12.75">
      <c r="B859" s="272"/>
      <c r="H859" s="6">
        <f t="shared" si="35"/>
        <v>0</v>
      </c>
      <c r="I859" s="25">
        <f t="shared" si="36"/>
        <v>0</v>
      </c>
      <c r="M859" s="2">
        <v>440</v>
      </c>
    </row>
    <row r="860" spans="1:13" s="58" customFormat="1" ht="12.75">
      <c r="A860" s="15"/>
      <c r="B860" s="219">
        <v>5000</v>
      </c>
      <c r="C860" s="15" t="s">
        <v>37</v>
      </c>
      <c r="D860" s="15" t="s">
        <v>12</v>
      </c>
      <c r="E860" s="15" t="s">
        <v>25</v>
      </c>
      <c r="F860" s="142" t="s">
        <v>370</v>
      </c>
      <c r="G860" s="32" t="s">
        <v>332</v>
      </c>
      <c r="H860" s="31">
        <f t="shared" si="35"/>
        <v>-5000</v>
      </c>
      <c r="I860" s="42">
        <f t="shared" si="36"/>
        <v>11.363636363636363</v>
      </c>
      <c r="J860" s="18"/>
      <c r="K860" s="18" t="s">
        <v>18</v>
      </c>
      <c r="L860">
        <v>20</v>
      </c>
      <c r="M860" s="2">
        <v>440</v>
      </c>
    </row>
    <row r="861" spans="1:13" ht="12.75">
      <c r="A861" s="14"/>
      <c r="B861" s="352">
        <f>SUM(B860)</f>
        <v>5000</v>
      </c>
      <c r="C861" s="14" t="s">
        <v>37</v>
      </c>
      <c r="D861" s="14"/>
      <c r="E861" s="14"/>
      <c r="F861" s="81"/>
      <c r="G861" s="21"/>
      <c r="H861" s="56">
        <v>0</v>
      </c>
      <c r="I861" s="57">
        <f t="shared" si="36"/>
        <v>11.363636363636363</v>
      </c>
      <c r="J861" s="58"/>
      <c r="K861" s="58"/>
      <c r="L861" s="58"/>
      <c r="M861" s="2">
        <v>440</v>
      </c>
    </row>
    <row r="862" spans="2:13" ht="12.75">
      <c r="B862" s="272"/>
      <c r="H862" s="6">
        <f t="shared" si="35"/>
        <v>0</v>
      </c>
      <c r="I862" s="25">
        <f t="shared" si="36"/>
        <v>0</v>
      </c>
      <c r="M862" s="2">
        <v>440</v>
      </c>
    </row>
    <row r="863" spans="2:13" ht="12.75">
      <c r="B863" s="272"/>
      <c r="H863" s="6">
        <f t="shared" si="35"/>
        <v>0</v>
      </c>
      <c r="I863" s="25">
        <f t="shared" si="36"/>
        <v>0</v>
      </c>
      <c r="M863" s="2">
        <v>440</v>
      </c>
    </row>
    <row r="864" spans="2:13" ht="12.75">
      <c r="B864" s="272">
        <v>2000</v>
      </c>
      <c r="C864" s="1" t="s">
        <v>39</v>
      </c>
      <c r="D864" s="1" t="s">
        <v>12</v>
      </c>
      <c r="E864" s="1" t="s">
        <v>25</v>
      </c>
      <c r="F864" s="59" t="s">
        <v>365</v>
      </c>
      <c r="G864" s="30" t="s">
        <v>330</v>
      </c>
      <c r="H864" s="6">
        <f t="shared" si="35"/>
        <v>-2000</v>
      </c>
      <c r="I864" s="25">
        <v>4</v>
      </c>
      <c r="K864" t="s">
        <v>18</v>
      </c>
      <c r="L864">
        <v>20</v>
      </c>
      <c r="M864" s="2">
        <v>440</v>
      </c>
    </row>
    <row r="865" spans="1:13" s="58" customFormat="1" ht="12.75">
      <c r="A865" s="1"/>
      <c r="B865" s="272">
        <v>2000</v>
      </c>
      <c r="C865" s="1" t="s">
        <v>39</v>
      </c>
      <c r="D865" s="1" t="s">
        <v>12</v>
      </c>
      <c r="E865" s="1" t="s">
        <v>25</v>
      </c>
      <c r="F865" s="59" t="s">
        <v>365</v>
      </c>
      <c r="G865" s="30" t="s">
        <v>332</v>
      </c>
      <c r="H865" s="6">
        <f t="shared" si="35"/>
        <v>-4000</v>
      </c>
      <c r="I865" s="25">
        <v>4</v>
      </c>
      <c r="J865"/>
      <c r="K865" t="s">
        <v>18</v>
      </c>
      <c r="L865">
        <v>20</v>
      </c>
      <c r="M865" s="2">
        <v>440</v>
      </c>
    </row>
    <row r="866" spans="1:13" ht="12.75">
      <c r="A866" s="14"/>
      <c r="B866" s="352">
        <f>SUM(B864:B865)</f>
        <v>4000</v>
      </c>
      <c r="C866" s="14" t="s">
        <v>39</v>
      </c>
      <c r="D866" s="14"/>
      <c r="E866" s="14"/>
      <c r="F866" s="81"/>
      <c r="G866" s="21"/>
      <c r="H866" s="56">
        <v>0</v>
      </c>
      <c r="I866" s="57">
        <f t="shared" si="36"/>
        <v>9.090909090909092</v>
      </c>
      <c r="J866" s="58"/>
      <c r="K866" s="58"/>
      <c r="L866" s="58"/>
      <c r="M866" s="2">
        <v>440</v>
      </c>
    </row>
    <row r="867" spans="2:13" ht="12.75">
      <c r="B867" s="272"/>
      <c r="H867" s="6">
        <f aca="true" t="shared" si="37" ref="H867:H930">H866-B867</f>
        <v>0</v>
      </c>
      <c r="I867" s="25">
        <f t="shared" si="36"/>
        <v>0</v>
      </c>
      <c r="M867" s="2">
        <v>440</v>
      </c>
    </row>
    <row r="868" spans="2:13" ht="12.75">
      <c r="B868" s="272"/>
      <c r="H868" s="6">
        <f t="shared" si="37"/>
        <v>0</v>
      </c>
      <c r="I868" s="25">
        <f t="shared" si="36"/>
        <v>0</v>
      </c>
      <c r="M868" s="2">
        <v>440</v>
      </c>
    </row>
    <row r="869" spans="2:13" ht="12.75">
      <c r="B869" s="272">
        <v>1000</v>
      </c>
      <c r="C869" s="1" t="s">
        <v>42</v>
      </c>
      <c r="D869" s="1" t="s">
        <v>12</v>
      </c>
      <c r="E869" s="1" t="s">
        <v>43</v>
      </c>
      <c r="F869" s="59" t="s">
        <v>365</v>
      </c>
      <c r="G869" s="30" t="s">
        <v>332</v>
      </c>
      <c r="H869" s="6">
        <f t="shared" si="37"/>
        <v>-1000</v>
      </c>
      <c r="I869" s="25">
        <f t="shared" si="36"/>
        <v>2.272727272727273</v>
      </c>
      <c r="K869" t="s">
        <v>18</v>
      </c>
      <c r="L869">
        <v>20</v>
      </c>
      <c r="M869" s="2">
        <v>440</v>
      </c>
    </row>
    <row r="870" spans="1:13" s="58" customFormat="1" ht="12.75">
      <c r="A870" s="1"/>
      <c r="B870" s="272">
        <v>1000</v>
      </c>
      <c r="C870" s="1" t="s">
        <v>42</v>
      </c>
      <c r="D870" s="1" t="s">
        <v>12</v>
      </c>
      <c r="E870" s="1" t="s">
        <v>43</v>
      </c>
      <c r="F870" s="59" t="s">
        <v>365</v>
      </c>
      <c r="G870" s="30" t="s">
        <v>332</v>
      </c>
      <c r="H870" s="6">
        <f t="shared" si="37"/>
        <v>-2000</v>
      </c>
      <c r="I870" s="25">
        <f t="shared" si="36"/>
        <v>2.272727272727273</v>
      </c>
      <c r="J870"/>
      <c r="K870" t="s">
        <v>18</v>
      </c>
      <c r="L870">
        <v>20</v>
      </c>
      <c r="M870" s="2">
        <v>440</v>
      </c>
    </row>
    <row r="871" spans="1:13" ht="12.75">
      <c r="A871" s="14"/>
      <c r="B871" s="352">
        <f>SUM(B869:B870)</f>
        <v>2000</v>
      </c>
      <c r="C871" s="14"/>
      <c r="D871" s="14"/>
      <c r="E871" s="14" t="s">
        <v>43</v>
      </c>
      <c r="F871" s="81"/>
      <c r="G871" s="21"/>
      <c r="H871" s="56">
        <v>0</v>
      </c>
      <c r="I871" s="57">
        <f t="shared" si="36"/>
        <v>4.545454545454546</v>
      </c>
      <c r="J871" s="58"/>
      <c r="K871" s="58"/>
      <c r="L871" s="58"/>
      <c r="M871" s="2">
        <v>440</v>
      </c>
    </row>
    <row r="872" spans="2:13" ht="12.75">
      <c r="B872" s="272"/>
      <c r="H872" s="6">
        <f t="shared" si="37"/>
        <v>0</v>
      </c>
      <c r="I872" s="25">
        <f t="shared" si="36"/>
        <v>0</v>
      </c>
      <c r="M872" s="2">
        <v>440</v>
      </c>
    </row>
    <row r="873" spans="2:13" ht="12.75">
      <c r="B873" s="272"/>
      <c r="H873" s="6">
        <f t="shared" si="37"/>
        <v>0</v>
      </c>
      <c r="I873" s="25">
        <f t="shared" si="36"/>
        <v>0</v>
      </c>
      <c r="M873" s="2">
        <v>440</v>
      </c>
    </row>
    <row r="874" spans="2:13" ht="12.75">
      <c r="B874" s="272"/>
      <c r="H874" s="6">
        <f t="shared" si="37"/>
        <v>0</v>
      </c>
      <c r="I874" s="25">
        <f t="shared" si="36"/>
        <v>0</v>
      </c>
      <c r="M874" s="2">
        <v>440</v>
      </c>
    </row>
    <row r="875" spans="1:13" s="71" customFormat="1" ht="12.75">
      <c r="A875" s="1"/>
      <c r="B875" s="272"/>
      <c r="C875" s="1"/>
      <c r="D875" s="1"/>
      <c r="E875" s="1"/>
      <c r="F875" s="59"/>
      <c r="G875" s="30"/>
      <c r="H875" s="6">
        <f t="shared" si="37"/>
        <v>0</v>
      </c>
      <c r="I875" s="25">
        <f t="shared" si="36"/>
        <v>0</v>
      </c>
      <c r="J875"/>
      <c r="K875"/>
      <c r="L875"/>
      <c r="M875" s="2">
        <v>440</v>
      </c>
    </row>
    <row r="876" spans="1:13" ht="12.75">
      <c r="A876" s="14"/>
      <c r="B876" s="352">
        <f>+B886+B891+B896+B901+B905+B880</f>
        <v>32500</v>
      </c>
      <c r="C876" s="53" t="s">
        <v>371</v>
      </c>
      <c r="D876" s="78" t="s">
        <v>372</v>
      </c>
      <c r="E876" s="53" t="s">
        <v>238</v>
      </c>
      <c r="F876" s="55" t="s">
        <v>373</v>
      </c>
      <c r="G876" s="80" t="s">
        <v>374</v>
      </c>
      <c r="H876" s="77"/>
      <c r="I876" s="80"/>
      <c r="J876" s="57"/>
      <c r="K876" s="57"/>
      <c r="L876" s="58"/>
      <c r="M876" s="2">
        <v>440</v>
      </c>
    </row>
    <row r="877" spans="1:13" s="18" customFormat="1" ht="12.75">
      <c r="A877" s="1"/>
      <c r="B877" s="272"/>
      <c r="C877" s="1"/>
      <c r="D877" s="1"/>
      <c r="E877" s="1"/>
      <c r="F877" s="59"/>
      <c r="G877" s="30"/>
      <c r="H877" s="6">
        <f t="shared" si="37"/>
        <v>0</v>
      </c>
      <c r="I877" s="25">
        <f aca="true" t="shared" si="38" ref="I877:I940">+B877/M877</f>
        <v>0</v>
      </c>
      <c r="J877"/>
      <c r="K877"/>
      <c r="L877"/>
      <c r="M877" s="2">
        <v>440</v>
      </c>
    </row>
    <row r="878" spans="1:13" s="18" customFormat="1" ht="12.75">
      <c r="A878" s="15"/>
      <c r="B878" s="219">
        <v>5000</v>
      </c>
      <c r="C878" s="15" t="s">
        <v>0</v>
      </c>
      <c r="D878" s="15" t="s">
        <v>12</v>
      </c>
      <c r="E878" s="15" t="s">
        <v>106</v>
      </c>
      <c r="F878" s="76" t="s">
        <v>375</v>
      </c>
      <c r="G878" s="32" t="s">
        <v>323</v>
      </c>
      <c r="H878" s="31">
        <f t="shared" si="37"/>
        <v>-5000</v>
      </c>
      <c r="I878" s="42">
        <f t="shared" si="38"/>
        <v>11.363636363636363</v>
      </c>
      <c r="K878" s="18" t="s">
        <v>21</v>
      </c>
      <c r="L878" s="18">
        <v>21</v>
      </c>
      <c r="M878" s="2">
        <v>440</v>
      </c>
    </row>
    <row r="879" spans="1:13" s="58" customFormat="1" ht="12.75">
      <c r="A879" s="15"/>
      <c r="B879" s="219">
        <v>2000</v>
      </c>
      <c r="C879" s="15" t="s">
        <v>0</v>
      </c>
      <c r="D879" s="15" t="s">
        <v>12</v>
      </c>
      <c r="E879" s="15" t="s">
        <v>106</v>
      </c>
      <c r="F879" s="76" t="s">
        <v>376</v>
      </c>
      <c r="G879" s="32" t="s">
        <v>377</v>
      </c>
      <c r="H879" s="31">
        <f t="shared" si="37"/>
        <v>-7000</v>
      </c>
      <c r="I879" s="42">
        <f t="shared" si="38"/>
        <v>4.545454545454546</v>
      </c>
      <c r="J879" s="18"/>
      <c r="K879" s="18" t="s">
        <v>21</v>
      </c>
      <c r="L879" s="18">
        <v>21</v>
      </c>
      <c r="M879" s="2">
        <v>440</v>
      </c>
    </row>
    <row r="880" spans="1:13" s="18" customFormat="1" ht="12.75">
      <c r="A880" s="14"/>
      <c r="B880" s="352">
        <f>SUM(B878:B879)</f>
        <v>7000</v>
      </c>
      <c r="C880" s="14" t="s">
        <v>0</v>
      </c>
      <c r="D880" s="14"/>
      <c r="E880" s="14"/>
      <c r="F880" s="81"/>
      <c r="G880" s="21"/>
      <c r="H880" s="56">
        <v>0</v>
      </c>
      <c r="I880" s="57">
        <f>+B880/M880</f>
        <v>15.909090909090908</v>
      </c>
      <c r="J880" s="58"/>
      <c r="K880" s="58"/>
      <c r="L880" s="58"/>
      <c r="M880" s="2">
        <v>440</v>
      </c>
    </row>
    <row r="881" spans="1:13" s="18" customFormat="1" ht="12.75">
      <c r="A881" s="15"/>
      <c r="B881" s="219"/>
      <c r="C881" s="15"/>
      <c r="D881" s="15"/>
      <c r="E881" s="15"/>
      <c r="F881" s="76"/>
      <c r="G881" s="32"/>
      <c r="H881" s="31">
        <f>H880-B881</f>
        <v>0</v>
      </c>
      <c r="I881" s="42">
        <f>+B881/M881</f>
        <v>0</v>
      </c>
      <c r="M881" s="2">
        <v>440</v>
      </c>
    </row>
    <row r="882" spans="1:13" ht="12.75">
      <c r="A882" s="15"/>
      <c r="B882" s="219"/>
      <c r="C882" s="15"/>
      <c r="D882" s="15"/>
      <c r="E882" s="15"/>
      <c r="F882" s="76"/>
      <c r="G882" s="32"/>
      <c r="H882" s="31">
        <f>H881-B882</f>
        <v>0</v>
      </c>
      <c r="I882" s="42">
        <f>+B882/M882</f>
        <v>0</v>
      </c>
      <c r="J882" s="18"/>
      <c r="K882" s="18"/>
      <c r="L882" s="18"/>
      <c r="M882" s="2">
        <v>440</v>
      </c>
    </row>
    <row r="883" spans="2:13" ht="12.75">
      <c r="B883" s="272">
        <v>1500</v>
      </c>
      <c r="C883" s="1" t="s">
        <v>342</v>
      </c>
      <c r="D883" s="1" t="s">
        <v>12</v>
      </c>
      <c r="E883" s="1" t="s">
        <v>25</v>
      </c>
      <c r="F883" s="59" t="s">
        <v>378</v>
      </c>
      <c r="G883" s="30" t="s">
        <v>332</v>
      </c>
      <c r="H883" s="31">
        <f>H882-B883</f>
        <v>-1500</v>
      </c>
      <c r="I883" s="42">
        <f>+B883/M883</f>
        <v>3.409090909090909</v>
      </c>
      <c r="K883" t="s">
        <v>123</v>
      </c>
      <c r="L883">
        <v>21</v>
      </c>
      <c r="M883" s="2">
        <v>440</v>
      </c>
    </row>
    <row r="884" spans="2:13" ht="12.75">
      <c r="B884" s="272">
        <v>2000</v>
      </c>
      <c r="C884" s="15" t="s">
        <v>379</v>
      </c>
      <c r="D884" s="1" t="s">
        <v>12</v>
      </c>
      <c r="E884" s="1" t="s">
        <v>25</v>
      </c>
      <c r="F884" s="59" t="s">
        <v>378</v>
      </c>
      <c r="G884" s="30" t="s">
        <v>332</v>
      </c>
      <c r="H884" s="6">
        <f t="shared" si="37"/>
        <v>-3500</v>
      </c>
      <c r="I884" s="25">
        <f t="shared" si="38"/>
        <v>4.545454545454546</v>
      </c>
      <c r="K884" t="s">
        <v>123</v>
      </c>
      <c r="L884">
        <v>21</v>
      </c>
      <c r="M884" s="2">
        <v>440</v>
      </c>
    </row>
    <row r="885" spans="1:13" s="58" customFormat="1" ht="12.75">
      <c r="A885" s="1"/>
      <c r="B885" s="272">
        <v>3000</v>
      </c>
      <c r="C885" s="15" t="s">
        <v>380</v>
      </c>
      <c r="D885" s="1" t="s">
        <v>12</v>
      </c>
      <c r="E885" s="1" t="s">
        <v>25</v>
      </c>
      <c r="F885" s="59" t="s">
        <v>381</v>
      </c>
      <c r="G885" s="30" t="s">
        <v>382</v>
      </c>
      <c r="H885" s="6">
        <f t="shared" si="37"/>
        <v>-6500</v>
      </c>
      <c r="I885" s="25">
        <f t="shared" si="38"/>
        <v>6.818181818181818</v>
      </c>
      <c r="J885"/>
      <c r="K885" t="s">
        <v>123</v>
      </c>
      <c r="L885">
        <v>21</v>
      </c>
      <c r="M885" s="2">
        <v>440</v>
      </c>
    </row>
    <row r="886" spans="1:13" ht="12.75">
      <c r="A886" s="14"/>
      <c r="B886" s="352">
        <f>SUM(B883:B885)</f>
        <v>6500</v>
      </c>
      <c r="C886" s="14" t="s">
        <v>33</v>
      </c>
      <c r="D886" s="14"/>
      <c r="E886" s="14"/>
      <c r="F886" s="81"/>
      <c r="G886" s="21"/>
      <c r="H886" s="56">
        <v>0</v>
      </c>
      <c r="I886" s="57">
        <f t="shared" si="38"/>
        <v>14.772727272727273</v>
      </c>
      <c r="J886" s="58"/>
      <c r="K886" s="58"/>
      <c r="L886" s="58"/>
      <c r="M886" s="2">
        <v>440</v>
      </c>
    </row>
    <row r="887" spans="2:13" ht="12.75">
      <c r="B887" s="272"/>
      <c r="H887" s="6">
        <f t="shared" si="37"/>
        <v>0</v>
      </c>
      <c r="I887" s="25">
        <f t="shared" si="38"/>
        <v>0</v>
      </c>
      <c r="M887" s="2">
        <v>440</v>
      </c>
    </row>
    <row r="888" spans="2:13" ht="12.75">
      <c r="B888" s="272"/>
      <c r="H888" s="6">
        <f t="shared" si="37"/>
        <v>0</v>
      </c>
      <c r="I888" s="25">
        <f t="shared" si="38"/>
        <v>0</v>
      </c>
      <c r="M888" s="2">
        <v>440</v>
      </c>
    </row>
    <row r="889" spans="2:13" ht="12.75">
      <c r="B889" s="219">
        <v>2000</v>
      </c>
      <c r="C889" s="1" t="s">
        <v>34</v>
      </c>
      <c r="D889" s="1" t="s">
        <v>12</v>
      </c>
      <c r="E889" s="1" t="s">
        <v>35</v>
      </c>
      <c r="F889" s="59" t="s">
        <v>378</v>
      </c>
      <c r="G889" s="30" t="s">
        <v>332</v>
      </c>
      <c r="H889" s="6">
        <f t="shared" si="37"/>
        <v>-2000</v>
      </c>
      <c r="I889" s="25">
        <v>4</v>
      </c>
      <c r="K889" t="s">
        <v>123</v>
      </c>
      <c r="L889">
        <v>21</v>
      </c>
      <c r="M889" s="2">
        <v>440</v>
      </c>
    </row>
    <row r="890" spans="1:13" s="58" customFormat="1" ht="12.75">
      <c r="A890" s="1"/>
      <c r="B890" s="219">
        <v>2000</v>
      </c>
      <c r="C890" s="1" t="s">
        <v>34</v>
      </c>
      <c r="D890" s="1" t="s">
        <v>12</v>
      </c>
      <c r="E890" s="1" t="s">
        <v>35</v>
      </c>
      <c r="F890" s="59" t="s">
        <v>378</v>
      </c>
      <c r="G890" s="30" t="s">
        <v>382</v>
      </c>
      <c r="H890" s="6">
        <f t="shared" si="37"/>
        <v>-4000</v>
      </c>
      <c r="I890" s="25">
        <v>4</v>
      </c>
      <c r="J890"/>
      <c r="K890" t="s">
        <v>123</v>
      </c>
      <c r="L890">
        <v>21</v>
      </c>
      <c r="M890" s="2">
        <v>440</v>
      </c>
    </row>
    <row r="891" spans="1:13" ht="12.75">
      <c r="A891" s="14"/>
      <c r="B891" s="352">
        <f>SUM(B889:B890)</f>
        <v>4000</v>
      </c>
      <c r="C891" s="14"/>
      <c r="D891" s="14"/>
      <c r="E891" s="14" t="s">
        <v>35</v>
      </c>
      <c r="F891" s="81"/>
      <c r="G891" s="21"/>
      <c r="H891" s="56">
        <v>0</v>
      </c>
      <c r="I891" s="57">
        <f t="shared" si="38"/>
        <v>9.090909090909092</v>
      </c>
      <c r="J891" s="58"/>
      <c r="K891" s="58"/>
      <c r="L891" s="58"/>
      <c r="M891" s="2">
        <v>440</v>
      </c>
    </row>
    <row r="892" spans="2:13" ht="12.75">
      <c r="B892" s="272"/>
      <c r="H892" s="6">
        <f t="shared" si="37"/>
        <v>0</v>
      </c>
      <c r="I892" s="25">
        <f t="shared" si="38"/>
        <v>0</v>
      </c>
      <c r="M892" s="2">
        <v>440</v>
      </c>
    </row>
    <row r="893" spans="2:13" ht="12.75">
      <c r="B893" s="272"/>
      <c r="H893" s="6">
        <f t="shared" si="37"/>
        <v>0</v>
      </c>
      <c r="I893" s="25">
        <f t="shared" si="38"/>
        <v>0</v>
      </c>
      <c r="M893" s="2">
        <v>440</v>
      </c>
    </row>
    <row r="894" spans="2:13" ht="12.75">
      <c r="B894" s="272">
        <v>5000</v>
      </c>
      <c r="C894" s="1" t="s">
        <v>37</v>
      </c>
      <c r="D894" s="1" t="s">
        <v>12</v>
      </c>
      <c r="E894" s="1" t="s">
        <v>25</v>
      </c>
      <c r="F894" s="59" t="s">
        <v>383</v>
      </c>
      <c r="G894" s="30" t="s">
        <v>332</v>
      </c>
      <c r="H894" s="6">
        <f t="shared" si="37"/>
        <v>-5000</v>
      </c>
      <c r="I894" s="25">
        <v>10</v>
      </c>
      <c r="K894" t="s">
        <v>123</v>
      </c>
      <c r="L894">
        <v>21</v>
      </c>
      <c r="M894" s="2">
        <v>440</v>
      </c>
    </row>
    <row r="895" spans="1:13" s="58" customFormat="1" ht="12.75">
      <c r="A895" s="1"/>
      <c r="B895" s="272">
        <v>5000</v>
      </c>
      <c r="C895" s="1" t="s">
        <v>37</v>
      </c>
      <c r="D895" s="1" t="s">
        <v>12</v>
      </c>
      <c r="E895" s="1" t="s">
        <v>25</v>
      </c>
      <c r="F895" s="59" t="s">
        <v>384</v>
      </c>
      <c r="G895" s="30" t="s">
        <v>382</v>
      </c>
      <c r="H895" s="6">
        <f t="shared" si="37"/>
        <v>-10000</v>
      </c>
      <c r="I895" s="25">
        <v>10</v>
      </c>
      <c r="J895"/>
      <c r="K895" t="s">
        <v>123</v>
      </c>
      <c r="L895">
        <v>21</v>
      </c>
      <c r="M895" s="2">
        <v>440</v>
      </c>
    </row>
    <row r="896" spans="1:13" ht="12.75">
      <c r="A896" s="14"/>
      <c r="B896" s="352">
        <f>SUM(B894:B895)</f>
        <v>10000</v>
      </c>
      <c r="C896" s="14" t="s">
        <v>37</v>
      </c>
      <c r="D896" s="14"/>
      <c r="E896" s="14"/>
      <c r="F896" s="81"/>
      <c r="G896" s="21"/>
      <c r="H896" s="56">
        <v>0</v>
      </c>
      <c r="I896" s="57">
        <f t="shared" si="38"/>
        <v>22.727272727272727</v>
      </c>
      <c r="J896" s="58"/>
      <c r="K896" s="58"/>
      <c r="L896" s="58"/>
      <c r="M896" s="2">
        <v>440</v>
      </c>
    </row>
    <row r="897" spans="2:13" ht="12.75">
      <c r="B897" s="272"/>
      <c r="H897" s="6">
        <f t="shared" si="37"/>
        <v>0</v>
      </c>
      <c r="I897" s="25">
        <f t="shared" si="38"/>
        <v>0</v>
      </c>
      <c r="M897" s="2">
        <v>440</v>
      </c>
    </row>
    <row r="898" spans="2:13" ht="12.75">
      <c r="B898" s="272"/>
      <c r="H898" s="6">
        <f t="shared" si="37"/>
        <v>0</v>
      </c>
      <c r="I898" s="25">
        <f t="shared" si="38"/>
        <v>0</v>
      </c>
      <c r="M898" s="2">
        <v>440</v>
      </c>
    </row>
    <row r="899" spans="2:13" ht="12.75">
      <c r="B899" s="272">
        <v>2000</v>
      </c>
      <c r="C899" s="1" t="s">
        <v>39</v>
      </c>
      <c r="D899" s="1" t="s">
        <v>12</v>
      </c>
      <c r="E899" s="1" t="s">
        <v>25</v>
      </c>
      <c r="F899" s="59" t="s">
        <v>378</v>
      </c>
      <c r="G899" s="30" t="s">
        <v>332</v>
      </c>
      <c r="H899" s="6">
        <f t="shared" si="37"/>
        <v>-2000</v>
      </c>
      <c r="I899" s="25">
        <v>4</v>
      </c>
      <c r="K899" t="s">
        <v>123</v>
      </c>
      <c r="L899">
        <v>21</v>
      </c>
      <c r="M899" s="2">
        <v>440</v>
      </c>
    </row>
    <row r="900" spans="1:13" s="58" customFormat="1" ht="12.75">
      <c r="A900" s="1"/>
      <c r="B900" s="272">
        <v>2000</v>
      </c>
      <c r="C900" s="1" t="s">
        <v>39</v>
      </c>
      <c r="D900" s="1" t="s">
        <v>12</v>
      </c>
      <c r="E900" s="1" t="s">
        <v>25</v>
      </c>
      <c r="F900" s="59" t="s">
        <v>378</v>
      </c>
      <c r="G900" s="30" t="s">
        <v>382</v>
      </c>
      <c r="H900" s="6">
        <f t="shared" si="37"/>
        <v>-4000</v>
      </c>
      <c r="I900" s="25">
        <v>4</v>
      </c>
      <c r="J900"/>
      <c r="K900" t="s">
        <v>123</v>
      </c>
      <c r="L900">
        <v>21</v>
      </c>
      <c r="M900" s="2">
        <v>440</v>
      </c>
    </row>
    <row r="901" spans="1:13" ht="12.75">
      <c r="A901" s="14"/>
      <c r="B901" s="352">
        <f>SUM(B899:B900)</f>
        <v>4000</v>
      </c>
      <c r="C901" s="14" t="s">
        <v>39</v>
      </c>
      <c r="D901" s="14"/>
      <c r="E901" s="14"/>
      <c r="F901" s="81"/>
      <c r="G901" s="21"/>
      <c r="H901" s="56">
        <v>0</v>
      </c>
      <c r="I901" s="57">
        <f t="shared" si="38"/>
        <v>9.090909090909092</v>
      </c>
      <c r="J901" s="58"/>
      <c r="K901" s="58"/>
      <c r="L901" s="58"/>
      <c r="M901" s="2">
        <v>440</v>
      </c>
    </row>
    <row r="902" spans="2:13" ht="12.75">
      <c r="B902" s="272"/>
      <c r="H902" s="6">
        <f t="shared" si="37"/>
        <v>0</v>
      </c>
      <c r="I902" s="25">
        <f t="shared" si="38"/>
        <v>0</v>
      </c>
      <c r="M902" s="2">
        <v>440</v>
      </c>
    </row>
    <row r="903" spans="2:13" ht="12.75">
      <c r="B903" s="272"/>
      <c r="H903" s="6">
        <f t="shared" si="37"/>
        <v>0</v>
      </c>
      <c r="I903" s="25">
        <f t="shared" si="38"/>
        <v>0</v>
      </c>
      <c r="M903" s="2">
        <v>440</v>
      </c>
    </row>
    <row r="904" spans="1:13" s="58" customFormat="1" ht="12.75">
      <c r="A904" s="1"/>
      <c r="B904" s="272">
        <v>1000</v>
      </c>
      <c r="C904" s="1" t="s">
        <v>64</v>
      </c>
      <c r="D904" s="1" t="s">
        <v>12</v>
      </c>
      <c r="E904" s="1" t="s">
        <v>43</v>
      </c>
      <c r="F904" s="59" t="s">
        <v>378</v>
      </c>
      <c r="G904" s="30" t="s">
        <v>382</v>
      </c>
      <c r="H904" s="6">
        <f t="shared" si="37"/>
        <v>-1000</v>
      </c>
      <c r="I904" s="25">
        <f t="shared" si="38"/>
        <v>2.272727272727273</v>
      </c>
      <c r="J904"/>
      <c r="K904" t="s">
        <v>123</v>
      </c>
      <c r="L904">
        <v>21</v>
      </c>
      <c r="M904" s="2">
        <v>440</v>
      </c>
    </row>
    <row r="905" spans="1:13" ht="12.75">
      <c r="A905" s="14"/>
      <c r="B905" s="352">
        <f>SUM(B904)</f>
        <v>1000</v>
      </c>
      <c r="C905" s="14"/>
      <c r="D905" s="14"/>
      <c r="E905" s="14" t="s">
        <v>43</v>
      </c>
      <c r="F905" s="81"/>
      <c r="G905" s="21"/>
      <c r="H905" s="56">
        <v>0</v>
      </c>
      <c r="I905" s="57">
        <f t="shared" si="38"/>
        <v>2.272727272727273</v>
      </c>
      <c r="J905" s="58"/>
      <c r="K905" s="58"/>
      <c r="L905" s="58"/>
      <c r="M905" s="2">
        <v>440</v>
      </c>
    </row>
    <row r="906" spans="2:13" ht="12.75">
      <c r="B906" s="272"/>
      <c r="H906" s="6">
        <f t="shared" si="37"/>
        <v>0</v>
      </c>
      <c r="I906" s="25">
        <f t="shared" si="38"/>
        <v>0</v>
      </c>
      <c r="M906" s="2">
        <v>440</v>
      </c>
    </row>
    <row r="907" spans="2:13" ht="12.75">
      <c r="B907" s="272"/>
      <c r="H907" s="6">
        <f t="shared" si="37"/>
        <v>0</v>
      </c>
      <c r="I907" s="25">
        <f t="shared" si="38"/>
        <v>0</v>
      </c>
      <c r="M907" s="2">
        <v>440</v>
      </c>
    </row>
    <row r="908" spans="2:13" ht="12.75">
      <c r="B908" s="272"/>
      <c r="H908" s="6">
        <f t="shared" si="37"/>
        <v>0</v>
      </c>
      <c r="I908" s="25">
        <f t="shared" si="38"/>
        <v>0</v>
      </c>
      <c r="M908" s="2">
        <v>440</v>
      </c>
    </row>
    <row r="909" spans="1:13" s="71" customFormat="1" ht="12.75">
      <c r="A909" s="1"/>
      <c r="B909" s="272"/>
      <c r="C909" s="1"/>
      <c r="D909" s="1"/>
      <c r="E909" s="1"/>
      <c r="F909" s="59"/>
      <c r="G909" s="30"/>
      <c r="H909" s="6">
        <f t="shared" si="37"/>
        <v>0</v>
      </c>
      <c r="I909" s="25">
        <f t="shared" si="38"/>
        <v>0</v>
      </c>
      <c r="J909"/>
      <c r="K909"/>
      <c r="L909"/>
      <c r="M909" s="2">
        <v>440</v>
      </c>
    </row>
    <row r="910" spans="1:13" ht="12.75">
      <c r="A910" s="14"/>
      <c r="B910" s="352">
        <f>+B919+B929+B939+B946+B953+B959</f>
        <v>74800</v>
      </c>
      <c r="C910" s="53" t="s">
        <v>385</v>
      </c>
      <c r="D910" s="78" t="s">
        <v>386</v>
      </c>
      <c r="E910" s="53" t="s">
        <v>387</v>
      </c>
      <c r="F910" s="55" t="s">
        <v>388</v>
      </c>
      <c r="G910" s="55" t="s">
        <v>148</v>
      </c>
      <c r="H910" s="56">
        <f t="shared" si="37"/>
        <v>-74800</v>
      </c>
      <c r="I910" s="80"/>
      <c r="J910" s="57"/>
      <c r="K910" s="57"/>
      <c r="L910" s="58"/>
      <c r="M910" s="2">
        <v>440</v>
      </c>
    </row>
    <row r="911" spans="2:13" ht="12.75">
      <c r="B911" s="272"/>
      <c r="H911" s="6">
        <v>0</v>
      </c>
      <c r="I911" s="25">
        <f t="shared" si="38"/>
        <v>0</v>
      </c>
      <c r="M911" s="2">
        <v>440</v>
      </c>
    </row>
    <row r="912" spans="2:13" ht="12.75">
      <c r="B912" s="272">
        <v>2000</v>
      </c>
      <c r="C912" s="1" t="s">
        <v>0</v>
      </c>
      <c r="D912" s="1" t="s">
        <v>12</v>
      </c>
      <c r="E912" s="1" t="s">
        <v>149</v>
      </c>
      <c r="F912" s="59" t="s">
        <v>389</v>
      </c>
      <c r="G912" s="30" t="s">
        <v>318</v>
      </c>
      <c r="H912" s="6">
        <f t="shared" si="37"/>
        <v>-2000</v>
      </c>
      <c r="I912" s="25">
        <v>4</v>
      </c>
      <c r="K912" t="s">
        <v>21</v>
      </c>
      <c r="L912">
        <v>22</v>
      </c>
      <c r="M912" s="2">
        <v>440</v>
      </c>
    </row>
    <row r="913" spans="2:13" ht="12.75">
      <c r="B913" s="272">
        <v>2000</v>
      </c>
      <c r="C913" s="1" t="s">
        <v>0</v>
      </c>
      <c r="D913" s="1" t="s">
        <v>12</v>
      </c>
      <c r="E913" s="1" t="s">
        <v>108</v>
      </c>
      <c r="F913" s="59" t="s">
        <v>390</v>
      </c>
      <c r="G913" s="30" t="s">
        <v>377</v>
      </c>
      <c r="H913" s="6">
        <f t="shared" si="37"/>
        <v>-4000</v>
      </c>
      <c r="I913" s="25">
        <v>4</v>
      </c>
      <c r="K913" t="s">
        <v>21</v>
      </c>
      <c r="L913">
        <v>22</v>
      </c>
      <c r="M913" s="2">
        <v>440</v>
      </c>
    </row>
    <row r="914" spans="2:13" ht="12.75">
      <c r="B914" s="272">
        <v>2000</v>
      </c>
      <c r="C914" s="1" t="s">
        <v>0</v>
      </c>
      <c r="D914" s="1" t="s">
        <v>12</v>
      </c>
      <c r="E914" s="1" t="s">
        <v>149</v>
      </c>
      <c r="F914" s="59" t="s">
        <v>391</v>
      </c>
      <c r="G914" s="30" t="s">
        <v>377</v>
      </c>
      <c r="H914" s="6">
        <f t="shared" si="37"/>
        <v>-6000</v>
      </c>
      <c r="I914" s="25">
        <v>4</v>
      </c>
      <c r="K914" t="s">
        <v>21</v>
      </c>
      <c r="L914">
        <v>22</v>
      </c>
      <c r="M914" s="2">
        <v>440</v>
      </c>
    </row>
    <row r="915" spans="2:13" ht="12.75">
      <c r="B915" s="272">
        <v>3000</v>
      </c>
      <c r="C915" s="1" t="s">
        <v>0</v>
      </c>
      <c r="D915" s="1" t="s">
        <v>12</v>
      </c>
      <c r="E915" s="1" t="s">
        <v>149</v>
      </c>
      <c r="F915" s="59" t="s">
        <v>392</v>
      </c>
      <c r="G915" s="30" t="s">
        <v>393</v>
      </c>
      <c r="H915" s="6">
        <f t="shared" si="37"/>
        <v>-9000</v>
      </c>
      <c r="I915" s="25">
        <v>6</v>
      </c>
      <c r="K915" t="s">
        <v>21</v>
      </c>
      <c r="L915">
        <v>22</v>
      </c>
      <c r="M915" s="2">
        <v>440</v>
      </c>
    </row>
    <row r="916" spans="2:13" ht="12.75">
      <c r="B916" s="272">
        <v>5000</v>
      </c>
      <c r="C916" s="1" t="s">
        <v>0</v>
      </c>
      <c r="D916" s="1" t="s">
        <v>12</v>
      </c>
      <c r="E916" s="1" t="s">
        <v>108</v>
      </c>
      <c r="F916" s="59" t="s">
        <v>394</v>
      </c>
      <c r="G916" s="30" t="s">
        <v>393</v>
      </c>
      <c r="H916" s="6">
        <f t="shared" si="37"/>
        <v>-14000</v>
      </c>
      <c r="I916" s="25">
        <v>10</v>
      </c>
      <c r="K916" t="s">
        <v>21</v>
      </c>
      <c r="L916">
        <v>22</v>
      </c>
      <c r="M916" s="2">
        <v>440</v>
      </c>
    </row>
    <row r="917" spans="2:13" ht="12.75">
      <c r="B917" s="272">
        <v>2000</v>
      </c>
      <c r="C917" s="1" t="s">
        <v>0</v>
      </c>
      <c r="D917" s="1" t="s">
        <v>12</v>
      </c>
      <c r="E917" s="1" t="s">
        <v>149</v>
      </c>
      <c r="F917" s="59" t="s">
        <v>395</v>
      </c>
      <c r="G917" s="30" t="s">
        <v>396</v>
      </c>
      <c r="H917" s="6">
        <f t="shared" si="37"/>
        <v>-16000</v>
      </c>
      <c r="I917" s="25">
        <v>4</v>
      </c>
      <c r="K917" t="s">
        <v>21</v>
      </c>
      <c r="L917">
        <v>22</v>
      </c>
      <c r="M917" s="2">
        <v>440</v>
      </c>
    </row>
    <row r="918" spans="1:13" s="58" customFormat="1" ht="12.75">
      <c r="A918" s="1"/>
      <c r="B918" s="272">
        <v>3000</v>
      </c>
      <c r="C918" s="1" t="s">
        <v>0</v>
      </c>
      <c r="D918" s="1" t="s">
        <v>12</v>
      </c>
      <c r="E918" s="1" t="s">
        <v>149</v>
      </c>
      <c r="F918" s="59" t="s">
        <v>397</v>
      </c>
      <c r="G918" s="30" t="s">
        <v>398</v>
      </c>
      <c r="H918" s="6">
        <f t="shared" si="37"/>
        <v>-19000</v>
      </c>
      <c r="I918" s="25">
        <v>6</v>
      </c>
      <c r="J918"/>
      <c r="K918" t="s">
        <v>21</v>
      </c>
      <c r="L918">
        <v>22</v>
      </c>
      <c r="M918" s="2">
        <v>440</v>
      </c>
    </row>
    <row r="919" spans="1:13" ht="12.75">
      <c r="A919" s="14"/>
      <c r="B919" s="352">
        <f>SUM(B912:B918)</f>
        <v>19000</v>
      </c>
      <c r="C919" s="14" t="s">
        <v>0</v>
      </c>
      <c r="D919" s="14"/>
      <c r="E919" s="14"/>
      <c r="F919" s="81"/>
      <c r="G919" s="21"/>
      <c r="H919" s="56">
        <v>0</v>
      </c>
      <c r="I919" s="57">
        <f t="shared" si="38"/>
        <v>43.18181818181818</v>
      </c>
      <c r="J919" s="58"/>
      <c r="K919" s="58"/>
      <c r="L919" s="58"/>
      <c r="M919" s="2">
        <v>440</v>
      </c>
    </row>
    <row r="920" spans="2:13" ht="12.75">
      <c r="B920" s="272"/>
      <c r="H920" s="6">
        <f t="shared" si="37"/>
        <v>0</v>
      </c>
      <c r="I920" s="25">
        <f t="shared" si="38"/>
        <v>0</v>
      </c>
      <c r="M920" s="2">
        <v>440</v>
      </c>
    </row>
    <row r="921" spans="2:13" ht="12.75">
      <c r="B921" s="272"/>
      <c r="H921" s="6">
        <f t="shared" si="37"/>
        <v>0</v>
      </c>
      <c r="I921" s="25">
        <f t="shared" si="38"/>
        <v>0</v>
      </c>
      <c r="M921" s="2">
        <v>440</v>
      </c>
    </row>
    <row r="922" spans="2:13" ht="12.75">
      <c r="B922" s="272">
        <v>3000</v>
      </c>
      <c r="C922" s="1" t="s">
        <v>285</v>
      </c>
      <c r="D922" s="1" t="s">
        <v>74</v>
      </c>
      <c r="E922" s="1" t="s">
        <v>25</v>
      </c>
      <c r="F922" s="59" t="s">
        <v>399</v>
      </c>
      <c r="G922" s="30" t="s">
        <v>382</v>
      </c>
      <c r="H922" s="6">
        <f t="shared" si="37"/>
        <v>-3000</v>
      </c>
      <c r="I922" s="25">
        <f t="shared" si="38"/>
        <v>6.818181818181818</v>
      </c>
      <c r="K922" t="s">
        <v>149</v>
      </c>
      <c r="L922">
        <v>22</v>
      </c>
      <c r="M922" s="2">
        <v>440</v>
      </c>
    </row>
    <row r="923" spans="2:13" ht="12.75">
      <c r="B923" s="272">
        <v>4000</v>
      </c>
      <c r="C923" s="1" t="s">
        <v>400</v>
      </c>
      <c r="D923" s="1" t="s">
        <v>74</v>
      </c>
      <c r="E923" s="1" t="s">
        <v>25</v>
      </c>
      <c r="F923" s="59" t="s">
        <v>401</v>
      </c>
      <c r="G923" s="30" t="s">
        <v>402</v>
      </c>
      <c r="H923" s="6">
        <f t="shared" si="37"/>
        <v>-7000</v>
      </c>
      <c r="I923" s="25">
        <f t="shared" si="38"/>
        <v>9.090909090909092</v>
      </c>
      <c r="K923" t="s">
        <v>149</v>
      </c>
      <c r="L923">
        <v>22</v>
      </c>
      <c r="M923" s="2">
        <v>440</v>
      </c>
    </row>
    <row r="924" spans="2:13" ht="12.75">
      <c r="B924" s="272">
        <v>1500</v>
      </c>
      <c r="C924" s="15" t="s">
        <v>403</v>
      </c>
      <c r="D924" s="1" t="s">
        <v>74</v>
      </c>
      <c r="E924" s="1" t="s">
        <v>25</v>
      </c>
      <c r="F924" s="59" t="s">
        <v>404</v>
      </c>
      <c r="G924" s="30" t="s">
        <v>405</v>
      </c>
      <c r="H924" s="6">
        <f t="shared" si="37"/>
        <v>-8500</v>
      </c>
      <c r="I924" s="25">
        <f t="shared" si="38"/>
        <v>3.409090909090909</v>
      </c>
      <c r="K924" t="s">
        <v>149</v>
      </c>
      <c r="L924">
        <v>22</v>
      </c>
      <c r="M924" s="2">
        <v>440</v>
      </c>
    </row>
    <row r="925" spans="2:13" ht="12.75">
      <c r="B925" s="272">
        <v>1500</v>
      </c>
      <c r="C925" s="15" t="s">
        <v>406</v>
      </c>
      <c r="D925" s="1" t="s">
        <v>74</v>
      </c>
      <c r="E925" s="1" t="s">
        <v>25</v>
      </c>
      <c r="F925" s="59" t="s">
        <v>404</v>
      </c>
      <c r="G925" s="30" t="s">
        <v>405</v>
      </c>
      <c r="H925" s="6">
        <f t="shared" si="37"/>
        <v>-10000</v>
      </c>
      <c r="I925" s="25">
        <f t="shared" si="38"/>
        <v>3.409090909090909</v>
      </c>
      <c r="K925" t="s">
        <v>149</v>
      </c>
      <c r="L925">
        <v>22</v>
      </c>
      <c r="M925" s="2">
        <v>440</v>
      </c>
    </row>
    <row r="926" spans="1:13" s="58" customFormat="1" ht="12.75">
      <c r="A926" s="1"/>
      <c r="B926" s="272">
        <v>3000</v>
      </c>
      <c r="C926" s="1" t="s">
        <v>407</v>
      </c>
      <c r="D926" s="1" t="s">
        <v>74</v>
      </c>
      <c r="E926" s="1" t="s">
        <v>25</v>
      </c>
      <c r="F926" s="59" t="s">
        <v>404</v>
      </c>
      <c r="G926" s="30" t="s">
        <v>405</v>
      </c>
      <c r="H926" s="6">
        <f>H923-B926</f>
        <v>-10000</v>
      </c>
      <c r="I926" s="25">
        <f t="shared" si="38"/>
        <v>6.818181818181818</v>
      </c>
      <c r="J926"/>
      <c r="K926" t="s">
        <v>149</v>
      </c>
      <c r="L926">
        <v>22</v>
      </c>
      <c r="M926" s="2">
        <v>440</v>
      </c>
    </row>
    <row r="927" spans="2:13" ht="12.75">
      <c r="B927" s="272">
        <v>3200</v>
      </c>
      <c r="C927" s="1" t="s">
        <v>408</v>
      </c>
      <c r="D927" s="1" t="s">
        <v>74</v>
      </c>
      <c r="E927" s="1" t="s">
        <v>25</v>
      </c>
      <c r="F927" s="59" t="s">
        <v>404</v>
      </c>
      <c r="G927" s="30" t="s">
        <v>409</v>
      </c>
      <c r="H927" s="6">
        <f t="shared" si="37"/>
        <v>-13200</v>
      </c>
      <c r="I927" s="25">
        <f t="shared" si="38"/>
        <v>7.2727272727272725</v>
      </c>
      <c r="K927" t="s">
        <v>149</v>
      </c>
      <c r="L927">
        <v>22</v>
      </c>
      <c r="M927" s="2">
        <v>440</v>
      </c>
    </row>
    <row r="928" spans="2:13" ht="12.75">
      <c r="B928" s="272">
        <v>4000</v>
      </c>
      <c r="C928" s="1" t="s">
        <v>410</v>
      </c>
      <c r="D928" s="1" t="s">
        <v>74</v>
      </c>
      <c r="E928" s="1" t="s">
        <v>25</v>
      </c>
      <c r="F928" s="59" t="s">
        <v>404</v>
      </c>
      <c r="G928" s="30" t="s">
        <v>409</v>
      </c>
      <c r="H928" s="6">
        <f t="shared" si="37"/>
        <v>-17200</v>
      </c>
      <c r="I928" s="25">
        <f>+B928/M928</f>
        <v>9.090909090909092</v>
      </c>
      <c r="K928" t="s">
        <v>149</v>
      </c>
      <c r="L928">
        <v>22</v>
      </c>
      <c r="M928" s="2">
        <v>440</v>
      </c>
    </row>
    <row r="929" spans="1:13" ht="12.75">
      <c r="A929" s="14"/>
      <c r="B929" s="352">
        <f>SUM(B922:B928)</f>
        <v>20200</v>
      </c>
      <c r="C929" s="14" t="s">
        <v>33</v>
      </c>
      <c r="D929" s="14"/>
      <c r="E929" s="14"/>
      <c r="F929" s="81"/>
      <c r="G929" s="21"/>
      <c r="H929" s="56">
        <v>0</v>
      </c>
      <c r="I929" s="57">
        <f t="shared" si="38"/>
        <v>45.90909090909091</v>
      </c>
      <c r="J929" s="58"/>
      <c r="K929" s="58"/>
      <c r="L929" s="58"/>
      <c r="M929" s="2">
        <v>440</v>
      </c>
    </row>
    <row r="930" spans="2:13" ht="12.75" hidden="1">
      <c r="B930" s="272"/>
      <c r="H930" s="6">
        <f t="shared" si="37"/>
        <v>0</v>
      </c>
      <c r="I930" s="25">
        <f t="shared" si="38"/>
        <v>0</v>
      </c>
      <c r="M930" s="2">
        <v>440</v>
      </c>
    </row>
    <row r="931" spans="2:13" ht="12.75" hidden="1">
      <c r="B931" s="272"/>
      <c r="H931" s="6">
        <f>H930-B931</f>
        <v>0</v>
      </c>
      <c r="I931" s="25">
        <f t="shared" si="38"/>
        <v>0</v>
      </c>
      <c r="M931" s="2">
        <v>440</v>
      </c>
    </row>
    <row r="932" spans="2:13" ht="12.75" hidden="1">
      <c r="B932" s="272">
        <v>1300</v>
      </c>
      <c r="C932" s="1" t="s">
        <v>34</v>
      </c>
      <c r="D932" s="1" t="s">
        <v>74</v>
      </c>
      <c r="E932" s="1" t="s">
        <v>35</v>
      </c>
      <c r="F932" s="59" t="s">
        <v>404</v>
      </c>
      <c r="G932" s="30" t="s">
        <v>382</v>
      </c>
      <c r="H932" s="6">
        <f>H931-B932</f>
        <v>-1300</v>
      </c>
      <c r="I932" s="25">
        <f t="shared" si="38"/>
        <v>2.9545454545454546</v>
      </c>
      <c r="K932" t="s">
        <v>149</v>
      </c>
      <c r="L932">
        <v>22</v>
      </c>
      <c r="M932" s="2">
        <v>440</v>
      </c>
    </row>
    <row r="933" spans="2:13" ht="12.75">
      <c r="B933" s="272"/>
      <c r="H933" s="6">
        <v>0</v>
      </c>
      <c r="I933" s="25">
        <f t="shared" si="38"/>
        <v>0</v>
      </c>
      <c r="K933" t="s">
        <v>149</v>
      </c>
      <c r="L933">
        <v>22</v>
      </c>
      <c r="M933" s="2">
        <v>440</v>
      </c>
    </row>
    <row r="934" spans="2:13" ht="12.75">
      <c r="B934" s="272"/>
      <c r="H934" s="6">
        <f>H933-B934</f>
        <v>0</v>
      </c>
      <c r="I934" s="25">
        <f t="shared" si="38"/>
        <v>0</v>
      </c>
      <c r="M934" s="2">
        <v>440</v>
      </c>
    </row>
    <row r="935" spans="2:13" ht="12.75">
      <c r="B935" s="272">
        <v>1300</v>
      </c>
      <c r="C935" s="1" t="s">
        <v>34</v>
      </c>
      <c r="D935" s="1" t="s">
        <v>74</v>
      </c>
      <c r="E935" s="1" t="s">
        <v>35</v>
      </c>
      <c r="F935" s="59" t="s">
        <v>404</v>
      </c>
      <c r="G935" s="30" t="s">
        <v>382</v>
      </c>
      <c r="H935" s="6">
        <f aca="true" t="shared" si="39" ref="H935:H987">H934-B935</f>
        <v>-1300</v>
      </c>
      <c r="I935" s="25">
        <f t="shared" si="38"/>
        <v>2.9545454545454546</v>
      </c>
      <c r="K935" t="s">
        <v>149</v>
      </c>
      <c r="L935">
        <v>22</v>
      </c>
      <c r="M935" s="2">
        <v>440</v>
      </c>
    </row>
    <row r="936" spans="2:13" ht="12.75">
      <c r="B936" s="272">
        <v>1100</v>
      </c>
      <c r="C936" s="1" t="s">
        <v>34</v>
      </c>
      <c r="D936" s="1" t="s">
        <v>74</v>
      </c>
      <c r="E936" s="1" t="s">
        <v>35</v>
      </c>
      <c r="F936" s="59" t="s">
        <v>404</v>
      </c>
      <c r="G936" s="30" t="s">
        <v>402</v>
      </c>
      <c r="H936" s="6">
        <f t="shared" si="39"/>
        <v>-2400</v>
      </c>
      <c r="I936" s="25">
        <f t="shared" si="38"/>
        <v>2.5</v>
      </c>
      <c r="K936" t="s">
        <v>149</v>
      </c>
      <c r="L936">
        <v>22</v>
      </c>
      <c r="M936" s="2">
        <v>440</v>
      </c>
    </row>
    <row r="937" spans="2:13" ht="12.75">
      <c r="B937" s="272">
        <v>1100</v>
      </c>
      <c r="C937" s="1" t="s">
        <v>34</v>
      </c>
      <c r="D937" s="1" t="s">
        <v>74</v>
      </c>
      <c r="E937" s="1" t="s">
        <v>35</v>
      </c>
      <c r="F937" s="59" t="s">
        <v>404</v>
      </c>
      <c r="G937" s="30" t="s">
        <v>405</v>
      </c>
      <c r="H937" s="6">
        <f t="shared" si="39"/>
        <v>-3500</v>
      </c>
      <c r="I937" s="25">
        <f t="shared" si="38"/>
        <v>2.5</v>
      </c>
      <c r="K937" t="s">
        <v>149</v>
      </c>
      <c r="L937">
        <v>22</v>
      </c>
      <c r="M937" s="2">
        <v>440</v>
      </c>
    </row>
    <row r="938" spans="1:13" s="58" customFormat="1" ht="12.75">
      <c r="A938" s="1"/>
      <c r="B938" s="272">
        <v>1100</v>
      </c>
      <c r="C938" s="1" t="s">
        <v>34</v>
      </c>
      <c r="D938" s="1" t="s">
        <v>74</v>
      </c>
      <c r="E938" s="1" t="s">
        <v>35</v>
      </c>
      <c r="F938" s="59" t="s">
        <v>404</v>
      </c>
      <c r="G938" s="30" t="s">
        <v>409</v>
      </c>
      <c r="H938" s="6">
        <f t="shared" si="39"/>
        <v>-4600</v>
      </c>
      <c r="I938" s="25">
        <f t="shared" si="38"/>
        <v>2.5</v>
      </c>
      <c r="J938"/>
      <c r="K938" t="s">
        <v>149</v>
      </c>
      <c r="L938">
        <v>22</v>
      </c>
      <c r="M938" s="2">
        <v>440</v>
      </c>
    </row>
    <row r="939" spans="1:13" s="72" customFormat="1" ht="12.75">
      <c r="A939" s="14"/>
      <c r="B939" s="352">
        <f>SUM(B935:B938)</f>
        <v>4600</v>
      </c>
      <c r="C939" s="14"/>
      <c r="D939" s="14"/>
      <c r="E939" s="14" t="s">
        <v>35</v>
      </c>
      <c r="F939" s="81"/>
      <c r="G939" s="21"/>
      <c r="H939" s="56">
        <v>0</v>
      </c>
      <c r="I939" s="57">
        <f t="shared" si="38"/>
        <v>10.454545454545455</v>
      </c>
      <c r="J939" s="58"/>
      <c r="K939" s="58"/>
      <c r="L939" s="58"/>
      <c r="M939" s="2">
        <v>440</v>
      </c>
    </row>
    <row r="940" spans="1:13" s="58" customFormat="1" ht="12.75">
      <c r="A940" s="1"/>
      <c r="B940" s="272"/>
      <c r="C940" s="1"/>
      <c r="D940" s="1"/>
      <c r="E940" s="1"/>
      <c r="F940" s="59"/>
      <c r="G940" s="30"/>
      <c r="H940" s="6">
        <f t="shared" si="39"/>
        <v>0</v>
      </c>
      <c r="I940" s="25">
        <f t="shared" si="38"/>
        <v>0</v>
      </c>
      <c r="J940"/>
      <c r="K940"/>
      <c r="L940"/>
      <c r="M940" s="2">
        <v>440</v>
      </c>
    </row>
    <row r="941" spans="1:13" s="18" customFormat="1" ht="12.75">
      <c r="A941" s="1"/>
      <c r="B941" s="272"/>
      <c r="C941" s="1"/>
      <c r="D941" s="1"/>
      <c r="E941" s="1"/>
      <c r="F941" s="59"/>
      <c r="G941" s="30"/>
      <c r="H941" s="6">
        <f t="shared" si="39"/>
        <v>0</v>
      </c>
      <c r="I941" s="25">
        <f>+B941/M941</f>
        <v>0</v>
      </c>
      <c r="J941"/>
      <c r="K941"/>
      <c r="L941"/>
      <c r="M941" s="2">
        <v>440</v>
      </c>
    </row>
    <row r="942" spans="1:13" ht="12.75">
      <c r="A942" s="15"/>
      <c r="B942" s="219">
        <v>5000</v>
      </c>
      <c r="C942" s="15" t="s">
        <v>37</v>
      </c>
      <c r="D942" s="15" t="s">
        <v>74</v>
      </c>
      <c r="E942" s="15" t="s">
        <v>25</v>
      </c>
      <c r="F942" s="76" t="s">
        <v>411</v>
      </c>
      <c r="G942" s="32" t="s">
        <v>382</v>
      </c>
      <c r="H942" s="6">
        <f t="shared" si="39"/>
        <v>-5000</v>
      </c>
      <c r="I942" s="42">
        <f>+B942/M942</f>
        <v>11.363636363636363</v>
      </c>
      <c r="J942" s="18"/>
      <c r="K942" s="18" t="s">
        <v>149</v>
      </c>
      <c r="L942" s="18">
        <v>22</v>
      </c>
      <c r="M942" s="2">
        <v>440</v>
      </c>
    </row>
    <row r="943" spans="2:13" ht="12.75">
      <c r="B943" s="272">
        <v>5000</v>
      </c>
      <c r="C943" s="1" t="s">
        <v>37</v>
      </c>
      <c r="D943" s="1" t="s">
        <v>74</v>
      </c>
      <c r="E943" s="1" t="s">
        <v>25</v>
      </c>
      <c r="F943" s="59" t="s">
        <v>412</v>
      </c>
      <c r="G943" s="30" t="s">
        <v>402</v>
      </c>
      <c r="H943" s="6">
        <f t="shared" si="39"/>
        <v>-10000</v>
      </c>
      <c r="I943" s="25">
        <v>10</v>
      </c>
      <c r="K943" t="s">
        <v>149</v>
      </c>
      <c r="L943">
        <v>22</v>
      </c>
      <c r="M943" s="2">
        <v>440</v>
      </c>
    </row>
    <row r="944" spans="2:13" ht="12.75">
      <c r="B944" s="272">
        <v>5000</v>
      </c>
      <c r="C944" s="1" t="s">
        <v>37</v>
      </c>
      <c r="D944" s="1" t="s">
        <v>74</v>
      </c>
      <c r="E944" s="1" t="s">
        <v>25</v>
      </c>
      <c r="F944" s="59" t="s">
        <v>412</v>
      </c>
      <c r="G944" s="30" t="s">
        <v>405</v>
      </c>
      <c r="H944" s="6">
        <f t="shared" si="39"/>
        <v>-15000</v>
      </c>
      <c r="I944" s="25">
        <v>10</v>
      </c>
      <c r="K944" t="s">
        <v>149</v>
      </c>
      <c r="L944">
        <v>22</v>
      </c>
      <c r="M944" s="2">
        <v>440</v>
      </c>
    </row>
    <row r="945" spans="2:13" ht="12.75">
      <c r="B945" s="272">
        <v>5000</v>
      </c>
      <c r="C945" s="1" t="s">
        <v>37</v>
      </c>
      <c r="D945" s="1" t="s">
        <v>74</v>
      </c>
      <c r="E945" s="1" t="s">
        <v>25</v>
      </c>
      <c r="F945" s="59" t="s">
        <v>413</v>
      </c>
      <c r="G945" s="30" t="s">
        <v>409</v>
      </c>
      <c r="H945" s="6">
        <f t="shared" si="39"/>
        <v>-20000</v>
      </c>
      <c r="I945" s="25">
        <v>10</v>
      </c>
      <c r="K945" t="s">
        <v>149</v>
      </c>
      <c r="L945">
        <v>22</v>
      </c>
      <c r="M945" s="2">
        <v>440</v>
      </c>
    </row>
    <row r="946" spans="1:13" ht="12.75">
      <c r="A946" s="14"/>
      <c r="B946" s="352">
        <f>SUM(B942:B945)</f>
        <v>20000</v>
      </c>
      <c r="C946" s="14" t="s">
        <v>37</v>
      </c>
      <c r="D946" s="14"/>
      <c r="E946" s="14"/>
      <c r="F946" s="81"/>
      <c r="G946" s="21"/>
      <c r="H946" s="56">
        <v>0</v>
      </c>
      <c r="I946" s="57">
        <f aca="true" t="shared" si="40" ref="I946:I991">+B946/M946</f>
        <v>45.45454545454545</v>
      </c>
      <c r="J946" s="58"/>
      <c r="K946" s="58"/>
      <c r="L946" s="58"/>
      <c r="M946" s="2">
        <v>440</v>
      </c>
    </row>
    <row r="947" spans="1:13" s="58" customFormat="1" ht="12.75">
      <c r="A947" s="1"/>
      <c r="B947" s="272"/>
      <c r="C947" s="1"/>
      <c r="D947" s="1"/>
      <c r="E947" s="1"/>
      <c r="F947" s="59"/>
      <c r="G947" s="30"/>
      <c r="H947" s="6">
        <f t="shared" si="39"/>
        <v>0</v>
      </c>
      <c r="I947" s="25">
        <f t="shared" si="40"/>
        <v>0</v>
      </c>
      <c r="J947"/>
      <c r="K947"/>
      <c r="L947"/>
      <c r="M947" s="2">
        <v>440</v>
      </c>
    </row>
    <row r="948" spans="1:13" s="58" customFormat="1" ht="12.75">
      <c r="A948" s="1"/>
      <c r="B948" s="272"/>
      <c r="C948" s="1"/>
      <c r="D948" s="1"/>
      <c r="E948" s="1"/>
      <c r="F948" s="59"/>
      <c r="G948" s="30"/>
      <c r="H948" s="6">
        <f t="shared" si="39"/>
        <v>0</v>
      </c>
      <c r="I948" s="25">
        <f t="shared" si="40"/>
        <v>0</v>
      </c>
      <c r="J948"/>
      <c r="K948"/>
      <c r="L948"/>
      <c r="M948" s="2">
        <v>440</v>
      </c>
    </row>
    <row r="949" spans="1:13" s="58" customFormat="1" ht="12.75">
      <c r="A949" s="1"/>
      <c r="B949" s="272">
        <v>2000</v>
      </c>
      <c r="C949" s="1" t="s">
        <v>39</v>
      </c>
      <c r="D949" s="1" t="s">
        <v>74</v>
      </c>
      <c r="E949" s="1" t="s">
        <v>25</v>
      </c>
      <c r="F949" s="59" t="s">
        <v>404</v>
      </c>
      <c r="G949" s="30" t="s">
        <v>414</v>
      </c>
      <c r="H949" s="6">
        <f t="shared" si="39"/>
        <v>-2000</v>
      </c>
      <c r="I949" s="25">
        <v>4</v>
      </c>
      <c r="J949"/>
      <c r="K949" t="s">
        <v>149</v>
      </c>
      <c r="L949">
        <v>22</v>
      </c>
      <c r="M949" s="2">
        <v>440</v>
      </c>
    </row>
    <row r="950" spans="1:13" s="58" customFormat="1" ht="12.75">
      <c r="A950" s="1"/>
      <c r="B950" s="272">
        <v>2000</v>
      </c>
      <c r="C950" s="1" t="s">
        <v>39</v>
      </c>
      <c r="D950" s="1" t="s">
        <v>74</v>
      </c>
      <c r="E950" s="1" t="s">
        <v>25</v>
      </c>
      <c r="F950" s="59" t="s">
        <v>404</v>
      </c>
      <c r="G950" s="30" t="s">
        <v>402</v>
      </c>
      <c r="H950" s="6">
        <f t="shared" si="39"/>
        <v>-4000</v>
      </c>
      <c r="I950" s="25">
        <v>4</v>
      </c>
      <c r="J950"/>
      <c r="K950" t="s">
        <v>149</v>
      </c>
      <c r="L950">
        <v>22</v>
      </c>
      <c r="M950" s="2">
        <v>440</v>
      </c>
    </row>
    <row r="951" spans="2:13" ht="12.75">
      <c r="B951" s="272">
        <v>2000</v>
      </c>
      <c r="C951" s="1" t="s">
        <v>39</v>
      </c>
      <c r="D951" s="1" t="s">
        <v>74</v>
      </c>
      <c r="E951" s="1" t="s">
        <v>25</v>
      </c>
      <c r="F951" s="59" t="s">
        <v>404</v>
      </c>
      <c r="G951" s="30" t="s">
        <v>405</v>
      </c>
      <c r="H951" s="6">
        <f t="shared" si="39"/>
        <v>-6000</v>
      </c>
      <c r="I951" s="25">
        <v>4</v>
      </c>
      <c r="K951" t="s">
        <v>149</v>
      </c>
      <c r="L951">
        <v>22</v>
      </c>
      <c r="M951" s="2">
        <v>440</v>
      </c>
    </row>
    <row r="952" spans="2:13" ht="12.75">
      <c r="B952" s="272">
        <v>2000</v>
      </c>
      <c r="C952" s="1" t="s">
        <v>39</v>
      </c>
      <c r="D952" s="1" t="s">
        <v>74</v>
      </c>
      <c r="E952" s="1" t="s">
        <v>25</v>
      </c>
      <c r="F952" s="59" t="s">
        <v>404</v>
      </c>
      <c r="G952" s="30" t="s">
        <v>409</v>
      </c>
      <c r="H952" s="6">
        <f t="shared" si="39"/>
        <v>-8000</v>
      </c>
      <c r="I952" s="25">
        <f>+B952/M952</f>
        <v>4.545454545454546</v>
      </c>
      <c r="K952" t="s">
        <v>149</v>
      </c>
      <c r="L952">
        <v>22</v>
      </c>
      <c r="M952" s="2">
        <v>440</v>
      </c>
    </row>
    <row r="953" spans="1:13" ht="12.75">
      <c r="A953" s="14"/>
      <c r="B953" s="352">
        <f>SUM(B949:B952)</f>
        <v>8000</v>
      </c>
      <c r="C953" s="14" t="s">
        <v>39</v>
      </c>
      <c r="D953" s="14"/>
      <c r="E953" s="14"/>
      <c r="F953" s="81"/>
      <c r="G953" s="21"/>
      <c r="H953" s="56">
        <v>0</v>
      </c>
      <c r="I953" s="57">
        <f t="shared" si="40"/>
        <v>18.181818181818183</v>
      </c>
      <c r="J953" s="58"/>
      <c r="K953" s="58"/>
      <c r="L953" s="58"/>
      <c r="M953" s="2">
        <v>440</v>
      </c>
    </row>
    <row r="954" spans="1:13" s="58" customFormat="1" ht="12.75">
      <c r="A954" s="1"/>
      <c r="B954" s="272"/>
      <c r="C954" s="1"/>
      <c r="D954" s="1"/>
      <c r="E954" s="1"/>
      <c r="F954" s="59"/>
      <c r="G954" s="30"/>
      <c r="H954" s="6">
        <f t="shared" si="39"/>
        <v>0</v>
      </c>
      <c r="I954" s="25">
        <f t="shared" si="40"/>
        <v>0</v>
      </c>
      <c r="J954"/>
      <c r="K954"/>
      <c r="L954"/>
      <c r="M954" s="2">
        <v>440</v>
      </c>
    </row>
    <row r="955" spans="1:13" s="58" customFormat="1" ht="12.75">
      <c r="A955" s="1"/>
      <c r="B955" s="272"/>
      <c r="C955" s="1"/>
      <c r="D955" s="1"/>
      <c r="E955" s="1"/>
      <c r="F955" s="59"/>
      <c r="G955" s="30"/>
      <c r="H955" s="6">
        <f t="shared" si="39"/>
        <v>0</v>
      </c>
      <c r="I955" s="25">
        <f t="shared" si="40"/>
        <v>0</v>
      </c>
      <c r="J955"/>
      <c r="K955"/>
      <c r="L955"/>
      <c r="M955" s="2">
        <v>440</v>
      </c>
    </row>
    <row r="956" spans="1:13" s="58" customFormat="1" ht="12.75">
      <c r="A956" s="1"/>
      <c r="B956" s="272">
        <v>1000</v>
      </c>
      <c r="C956" s="1" t="s">
        <v>162</v>
      </c>
      <c r="D956" s="1" t="s">
        <v>74</v>
      </c>
      <c r="E956" s="1" t="s">
        <v>43</v>
      </c>
      <c r="F956" s="59" t="s">
        <v>404</v>
      </c>
      <c r="G956" s="30" t="s">
        <v>402</v>
      </c>
      <c r="H956" s="6">
        <f t="shared" si="39"/>
        <v>-1000</v>
      </c>
      <c r="I956" s="25">
        <v>2</v>
      </c>
      <c r="J956"/>
      <c r="K956" t="s">
        <v>149</v>
      </c>
      <c r="L956">
        <v>22</v>
      </c>
      <c r="M956" s="2">
        <v>440</v>
      </c>
    </row>
    <row r="957" spans="2:13" ht="12.75">
      <c r="B957" s="272">
        <v>1000</v>
      </c>
      <c r="C957" s="1" t="s">
        <v>162</v>
      </c>
      <c r="D957" s="1" t="s">
        <v>74</v>
      </c>
      <c r="E957" s="1" t="s">
        <v>43</v>
      </c>
      <c r="F957" s="59" t="s">
        <v>404</v>
      </c>
      <c r="G957" s="30" t="s">
        <v>405</v>
      </c>
      <c r="H957" s="6">
        <f t="shared" si="39"/>
        <v>-2000</v>
      </c>
      <c r="I957" s="25">
        <v>2</v>
      </c>
      <c r="K957" t="s">
        <v>149</v>
      </c>
      <c r="L957">
        <v>22</v>
      </c>
      <c r="M957" s="2">
        <v>440</v>
      </c>
    </row>
    <row r="958" spans="2:13" ht="12.75">
      <c r="B958" s="272">
        <v>1000</v>
      </c>
      <c r="C958" s="1" t="s">
        <v>162</v>
      </c>
      <c r="D958" s="1" t="s">
        <v>74</v>
      </c>
      <c r="E958" s="1" t="s">
        <v>43</v>
      </c>
      <c r="F958" s="59" t="s">
        <v>404</v>
      </c>
      <c r="G958" s="30" t="s">
        <v>409</v>
      </c>
      <c r="H958" s="6">
        <f t="shared" si="39"/>
        <v>-3000</v>
      </c>
      <c r="I958" s="25">
        <f>+B958/M958</f>
        <v>2.272727272727273</v>
      </c>
      <c r="K958" t="s">
        <v>149</v>
      </c>
      <c r="L958">
        <v>22</v>
      </c>
      <c r="M958" s="2">
        <v>440</v>
      </c>
    </row>
    <row r="959" spans="1:13" ht="12.75">
      <c r="A959" s="14"/>
      <c r="B959" s="352">
        <f>SUM(B956:B958)</f>
        <v>3000</v>
      </c>
      <c r="C959" s="14"/>
      <c r="D959" s="14"/>
      <c r="E959" s="14" t="s">
        <v>43</v>
      </c>
      <c r="F959" s="81"/>
      <c r="G959" s="21"/>
      <c r="H959" s="56">
        <v>0</v>
      </c>
      <c r="I959" s="57">
        <f t="shared" si="40"/>
        <v>6.818181818181818</v>
      </c>
      <c r="J959" s="58"/>
      <c r="K959" s="58"/>
      <c r="L959" s="58"/>
      <c r="M959" s="2">
        <v>440</v>
      </c>
    </row>
    <row r="960" spans="2:13" ht="12.75">
      <c r="B960" s="272"/>
      <c r="H960" s="6">
        <f t="shared" si="39"/>
        <v>0</v>
      </c>
      <c r="I960" s="25">
        <f t="shared" si="40"/>
        <v>0</v>
      </c>
      <c r="M960" s="2">
        <v>440</v>
      </c>
    </row>
    <row r="961" spans="1:13" s="71" customFormat="1" ht="12.75">
      <c r="A961" s="1"/>
      <c r="B961" s="272"/>
      <c r="C961" s="1"/>
      <c r="D961" s="1"/>
      <c r="E961" s="1"/>
      <c r="F961" s="59"/>
      <c r="G961" s="30"/>
      <c r="H961" s="6">
        <f t="shared" si="39"/>
        <v>0</v>
      </c>
      <c r="I961" s="25">
        <f t="shared" si="40"/>
        <v>0</v>
      </c>
      <c r="J961"/>
      <c r="K961"/>
      <c r="L961"/>
      <c r="M961" s="2">
        <v>440</v>
      </c>
    </row>
    <row r="962" spans="2:13" ht="12.75">
      <c r="B962" s="272"/>
      <c r="H962" s="6">
        <f t="shared" si="39"/>
        <v>0</v>
      </c>
      <c r="I962" s="25">
        <f t="shared" si="40"/>
        <v>0</v>
      </c>
      <c r="M962" s="2">
        <v>440</v>
      </c>
    </row>
    <row r="963" spans="2:13" ht="12.75">
      <c r="B963" s="272"/>
      <c r="H963" s="6">
        <f t="shared" si="39"/>
        <v>0</v>
      </c>
      <c r="I963" s="25">
        <f t="shared" si="40"/>
        <v>0</v>
      </c>
      <c r="M963" s="2">
        <v>440</v>
      </c>
    </row>
    <row r="964" spans="1:13" s="58" customFormat="1" ht="12.75">
      <c r="A964" s="14"/>
      <c r="B964" s="352">
        <f>+B967+B976+B981+B985</f>
        <v>12300</v>
      </c>
      <c r="C964" s="53" t="s">
        <v>415</v>
      </c>
      <c r="D964" s="78" t="s">
        <v>416</v>
      </c>
      <c r="E964" s="53" t="s">
        <v>417</v>
      </c>
      <c r="F964" s="135" t="s">
        <v>418</v>
      </c>
      <c r="G964" s="55" t="s">
        <v>84</v>
      </c>
      <c r="H964" s="56">
        <f t="shared" si="39"/>
        <v>-12300</v>
      </c>
      <c r="I964" s="80"/>
      <c r="J964" s="57"/>
      <c r="K964" s="57"/>
      <c r="M964" s="2">
        <v>440</v>
      </c>
    </row>
    <row r="965" spans="2:13" ht="12.75">
      <c r="B965" s="272"/>
      <c r="H965" s="6">
        <v>0</v>
      </c>
      <c r="I965" s="25">
        <f t="shared" si="40"/>
        <v>0</v>
      </c>
      <c r="M965" s="2">
        <v>440</v>
      </c>
    </row>
    <row r="966" spans="2:13" ht="12.75">
      <c r="B966" s="272">
        <v>2500</v>
      </c>
      <c r="C966" s="1" t="s">
        <v>0</v>
      </c>
      <c r="D966" s="1" t="s">
        <v>12</v>
      </c>
      <c r="E966" s="1" t="s">
        <v>69</v>
      </c>
      <c r="F966" s="59" t="s">
        <v>419</v>
      </c>
      <c r="G966" s="30" t="s">
        <v>396</v>
      </c>
      <c r="H966" s="6">
        <f t="shared" si="39"/>
        <v>-2500</v>
      </c>
      <c r="I966" s="25">
        <f t="shared" si="40"/>
        <v>5.681818181818182</v>
      </c>
      <c r="K966" t="s">
        <v>21</v>
      </c>
      <c r="L966">
        <v>23</v>
      </c>
      <c r="M966" s="2">
        <v>440</v>
      </c>
    </row>
    <row r="967" spans="1:13" ht="12.75">
      <c r="A967" s="14"/>
      <c r="B967" s="352">
        <f>SUM(B966)</f>
        <v>2500</v>
      </c>
      <c r="C967" s="14" t="s">
        <v>0</v>
      </c>
      <c r="D967" s="14"/>
      <c r="E967" s="14"/>
      <c r="F967" s="81"/>
      <c r="G967" s="21"/>
      <c r="H967" s="56">
        <v>0</v>
      </c>
      <c r="I967" s="57">
        <f t="shared" si="40"/>
        <v>5.681818181818182</v>
      </c>
      <c r="J967" s="58"/>
      <c r="K967" s="58"/>
      <c r="L967" s="58"/>
      <c r="M967" s="2">
        <v>440</v>
      </c>
    </row>
    <row r="968" spans="2:13" ht="12.75">
      <c r="B968" s="272"/>
      <c r="H968" s="6">
        <f t="shared" si="39"/>
        <v>0</v>
      </c>
      <c r="I968" s="25">
        <f t="shared" si="40"/>
        <v>0</v>
      </c>
      <c r="M968" s="2">
        <v>440</v>
      </c>
    </row>
    <row r="969" spans="2:13" ht="12.75">
      <c r="B969" s="272"/>
      <c r="H969" s="6">
        <f t="shared" si="39"/>
        <v>0</v>
      </c>
      <c r="I969" s="25">
        <f t="shared" si="40"/>
        <v>0</v>
      </c>
      <c r="M969" s="2">
        <v>440</v>
      </c>
    </row>
    <row r="970" spans="2:13" ht="12.75">
      <c r="B970" s="272">
        <v>1300</v>
      </c>
      <c r="C970" s="15" t="s">
        <v>420</v>
      </c>
      <c r="D970" s="1" t="s">
        <v>74</v>
      </c>
      <c r="E970" s="1" t="s">
        <v>25</v>
      </c>
      <c r="F970" s="59" t="s">
        <v>1278</v>
      </c>
      <c r="G970" s="30" t="s">
        <v>405</v>
      </c>
      <c r="H970" s="6">
        <f t="shared" si="39"/>
        <v>-1300</v>
      </c>
      <c r="I970" s="25">
        <f t="shared" si="40"/>
        <v>2.9545454545454546</v>
      </c>
      <c r="K970" t="s">
        <v>75</v>
      </c>
      <c r="L970">
        <v>23</v>
      </c>
      <c r="M970" s="2">
        <v>440</v>
      </c>
    </row>
    <row r="971" spans="1:13" s="58" customFormat="1" ht="12.75">
      <c r="A971" s="1"/>
      <c r="B971" s="272">
        <v>500</v>
      </c>
      <c r="C971" s="15" t="s">
        <v>421</v>
      </c>
      <c r="D971" s="1" t="s">
        <v>74</v>
      </c>
      <c r="E971" s="1" t="s">
        <v>25</v>
      </c>
      <c r="F971" s="59" t="s">
        <v>1278</v>
      </c>
      <c r="G971" s="30" t="s">
        <v>405</v>
      </c>
      <c r="H971" s="6">
        <f t="shared" si="39"/>
        <v>-1800</v>
      </c>
      <c r="I971" s="25">
        <f t="shared" si="40"/>
        <v>1.1363636363636365</v>
      </c>
      <c r="J971"/>
      <c r="K971" t="s">
        <v>75</v>
      </c>
      <c r="L971">
        <v>23</v>
      </c>
      <c r="M971" s="2">
        <v>440</v>
      </c>
    </row>
    <row r="972" spans="2:13" ht="12.75">
      <c r="B972" s="272">
        <v>2000</v>
      </c>
      <c r="C972" s="15" t="s">
        <v>422</v>
      </c>
      <c r="D972" s="1" t="s">
        <v>74</v>
      </c>
      <c r="E972" s="1" t="s">
        <v>25</v>
      </c>
      <c r="F972" s="59" t="s">
        <v>1278</v>
      </c>
      <c r="G972" s="30" t="s">
        <v>405</v>
      </c>
      <c r="H972" s="6">
        <f>H971-B972</f>
        <v>-3800</v>
      </c>
      <c r="I972" s="25">
        <f>+B972/M972</f>
        <v>4.545454545454546</v>
      </c>
      <c r="K972" t="s">
        <v>75</v>
      </c>
      <c r="L972">
        <v>23</v>
      </c>
      <c r="M972" s="2">
        <v>440</v>
      </c>
    </row>
    <row r="973" spans="1:13" s="58" customFormat="1" ht="12.75">
      <c r="A973" s="1"/>
      <c r="B973" s="272">
        <v>2000</v>
      </c>
      <c r="C973" s="15" t="s">
        <v>423</v>
      </c>
      <c r="D973" s="1" t="s">
        <v>74</v>
      </c>
      <c r="E973" s="1" t="s">
        <v>25</v>
      </c>
      <c r="F973" s="59" t="s">
        <v>1278</v>
      </c>
      <c r="G973" s="30" t="s">
        <v>405</v>
      </c>
      <c r="H973" s="6">
        <f>H972-B973</f>
        <v>-5800</v>
      </c>
      <c r="I973" s="25">
        <f>+B973/M973</f>
        <v>4.545454545454546</v>
      </c>
      <c r="J973"/>
      <c r="K973" t="s">
        <v>75</v>
      </c>
      <c r="L973">
        <v>23</v>
      </c>
      <c r="M973" s="2">
        <v>440</v>
      </c>
    </row>
    <row r="974" spans="2:13" ht="12.75">
      <c r="B974" s="272">
        <v>500</v>
      </c>
      <c r="C974" s="15" t="s">
        <v>424</v>
      </c>
      <c r="D974" s="1" t="s">
        <v>74</v>
      </c>
      <c r="E974" s="1" t="s">
        <v>25</v>
      </c>
      <c r="F974" s="59" t="s">
        <v>1279</v>
      </c>
      <c r="G974" s="30" t="s">
        <v>405</v>
      </c>
      <c r="H974" s="6">
        <f>H971-B974</f>
        <v>-2300</v>
      </c>
      <c r="I974" s="25">
        <f t="shared" si="40"/>
        <v>1.1363636363636365</v>
      </c>
      <c r="K974" t="s">
        <v>75</v>
      </c>
      <c r="L974">
        <v>23</v>
      </c>
      <c r="M974" s="2">
        <v>440</v>
      </c>
    </row>
    <row r="975" spans="2:13" ht="12.75">
      <c r="B975" s="272">
        <v>1300</v>
      </c>
      <c r="C975" s="15" t="s">
        <v>425</v>
      </c>
      <c r="D975" s="1" t="s">
        <v>74</v>
      </c>
      <c r="E975" s="1" t="s">
        <v>25</v>
      </c>
      <c r="F975" s="59" t="s">
        <v>1280</v>
      </c>
      <c r="G975" s="30" t="s">
        <v>405</v>
      </c>
      <c r="H975" s="6">
        <f t="shared" si="39"/>
        <v>-3600</v>
      </c>
      <c r="I975" s="25">
        <f t="shared" si="40"/>
        <v>2.9545454545454546</v>
      </c>
      <c r="K975" t="s">
        <v>75</v>
      </c>
      <c r="L975">
        <v>23</v>
      </c>
      <c r="M975" s="2">
        <v>440</v>
      </c>
    </row>
    <row r="976" spans="1:13" ht="12.75">
      <c r="A976" s="14"/>
      <c r="B976" s="352">
        <f>SUM(B970:B975)</f>
        <v>7600</v>
      </c>
      <c r="C976" s="14" t="s">
        <v>33</v>
      </c>
      <c r="D976" s="14"/>
      <c r="E976" s="14"/>
      <c r="F976" s="81"/>
      <c r="G976" s="21"/>
      <c r="H976" s="56">
        <v>0</v>
      </c>
      <c r="I976" s="57">
        <f t="shared" si="40"/>
        <v>17.272727272727273</v>
      </c>
      <c r="J976" s="58"/>
      <c r="K976" s="58"/>
      <c r="L976" s="58"/>
      <c r="M976" s="2">
        <v>440</v>
      </c>
    </row>
    <row r="977" spans="1:13" s="58" customFormat="1" ht="12.75">
      <c r="A977" s="1"/>
      <c r="B977" s="272"/>
      <c r="C977" s="1"/>
      <c r="D977" s="1"/>
      <c r="E977" s="1"/>
      <c r="F977" s="59"/>
      <c r="G977" s="30"/>
      <c r="H977" s="6">
        <f t="shared" si="39"/>
        <v>0</v>
      </c>
      <c r="I977" s="25">
        <f t="shared" si="40"/>
        <v>0</v>
      </c>
      <c r="J977"/>
      <c r="K977"/>
      <c r="L977"/>
      <c r="M977" s="2">
        <v>440</v>
      </c>
    </row>
    <row r="978" spans="2:13" ht="12.75">
      <c r="B978" s="272"/>
      <c r="H978" s="6">
        <f t="shared" si="39"/>
        <v>0</v>
      </c>
      <c r="I978" s="25">
        <f t="shared" si="40"/>
        <v>0</v>
      </c>
      <c r="M978" s="2">
        <v>440</v>
      </c>
    </row>
    <row r="979" spans="2:13" ht="12.75">
      <c r="B979" s="272">
        <v>900</v>
      </c>
      <c r="C979" s="15" t="s">
        <v>34</v>
      </c>
      <c r="D979" s="15" t="s">
        <v>74</v>
      </c>
      <c r="E979" s="1" t="s">
        <v>35</v>
      </c>
      <c r="F979" s="59" t="s">
        <v>1278</v>
      </c>
      <c r="G979" s="30" t="s">
        <v>402</v>
      </c>
      <c r="H979" s="6">
        <f t="shared" si="39"/>
        <v>-900</v>
      </c>
      <c r="I979" s="25">
        <f t="shared" si="40"/>
        <v>2.0454545454545454</v>
      </c>
      <c r="K979" t="s">
        <v>75</v>
      </c>
      <c r="L979">
        <v>23</v>
      </c>
      <c r="M979" s="2">
        <v>440</v>
      </c>
    </row>
    <row r="980" spans="2:13" ht="12.75">
      <c r="B980" s="272">
        <v>300</v>
      </c>
      <c r="C980" s="15" t="s">
        <v>34</v>
      </c>
      <c r="D980" s="1" t="s">
        <v>74</v>
      </c>
      <c r="E980" s="1" t="s">
        <v>76</v>
      </c>
      <c r="F980" s="59" t="s">
        <v>1278</v>
      </c>
      <c r="G980" s="30" t="s">
        <v>405</v>
      </c>
      <c r="H980" s="6">
        <f>H978-B980</f>
        <v>-300</v>
      </c>
      <c r="I980" s="25">
        <f t="shared" si="40"/>
        <v>0.6818181818181818</v>
      </c>
      <c r="K980" t="s">
        <v>75</v>
      </c>
      <c r="L980">
        <v>23</v>
      </c>
      <c r="M980" s="2">
        <v>440</v>
      </c>
    </row>
    <row r="981" spans="1:13" s="58" customFormat="1" ht="12.75">
      <c r="A981" s="14"/>
      <c r="B981" s="352">
        <f>SUM(B979:B980)</f>
        <v>1200</v>
      </c>
      <c r="C981" s="14"/>
      <c r="D981" s="14"/>
      <c r="E981" s="14" t="s">
        <v>35</v>
      </c>
      <c r="F981" s="81"/>
      <c r="G981" s="21"/>
      <c r="H981" s="56">
        <v>0</v>
      </c>
      <c r="I981" s="57">
        <f t="shared" si="40"/>
        <v>2.727272727272727</v>
      </c>
      <c r="M981" s="2">
        <v>440</v>
      </c>
    </row>
    <row r="982" spans="2:13" ht="12.75">
      <c r="B982" s="272"/>
      <c r="H982" s="6">
        <f t="shared" si="39"/>
        <v>0</v>
      </c>
      <c r="I982" s="25">
        <f t="shared" si="40"/>
        <v>0</v>
      </c>
      <c r="M982" s="2">
        <v>440</v>
      </c>
    </row>
    <row r="983" spans="2:13" ht="12.75">
      <c r="B983" s="272"/>
      <c r="H983" s="6">
        <f t="shared" si="39"/>
        <v>0</v>
      </c>
      <c r="I983" s="25">
        <f t="shared" si="40"/>
        <v>0</v>
      </c>
      <c r="M983" s="2">
        <v>440</v>
      </c>
    </row>
    <row r="984" spans="2:13" ht="12.75">
      <c r="B984" s="272">
        <v>1000</v>
      </c>
      <c r="C984" s="1" t="s">
        <v>39</v>
      </c>
      <c r="D984" s="15" t="s">
        <v>74</v>
      </c>
      <c r="E984" s="1" t="s">
        <v>25</v>
      </c>
      <c r="F984" s="59" t="s">
        <v>1278</v>
      </c>
      <c r="G984" s="30" t="s">
        <v>402</v>
      </c>
      <c r="H984" s="6">
        <f t="shared" si="39"/>
        <v>-1000</v>
      </c>
      <c r="I984" s="25">
        <f t="shared" si="40"/>
        <v>2.272727272727273</v>
      </c>
      <c r="K984" t="s">
        <v>75</v>
      </c>
      <c r="L984">
        <v>23</v>
      </c>
      <c r="M984" s="2">
        <v>440</v>
      </c>
    </row>
    <row r="985" spans="1:13" ht="12.75">
      <c r="A985" s="14"/>
      <c r="B985" s="352">
        <f>SUM(B984)</f>
        <v>1000</v>
      </c>
      <c r="C985" s="14" t="s">
        <v>39</v>
      </c>
      <c r="D985" s="14"/>
      <c r="E985" s="14"/>
      <c r="F985" s="81"/>
      <c r="G985" s="21"/>
      <c r="H985" s="56">
        <v>0</v>
      </c>
      <c r="I985" s="57">
        <f t="shared" si="40"/>
        <v>2.272727272727273</v>
      </c>
      <c r="J985" s="58"/>
      <c r="K985" s="58"/>
      <c r="L985" s="58"/>
      <c r="M985" s="2">
        <v>440</v>
      </c>
    </row>
    <row r="986" spans="2:13" ht="12.75">
      <c r="B986" s="272"/>
      <c r="H986" s="6">
        <f t="shared" si="39"/>
        <v>0</v>
      </c>
      <c r="I986" s="25">
        <f t="shared" si="40"/>
        <v>0</v>
      </c>
      <c r="M986" s="2">
        <v>440</v>
      </c>
    </row>
    <row r="987" spans="2:13" ht="12.75">
      <c r="B987" s="272"/>
      <c r="H987" s="6">
        <f t="shared" si="39"/>
        <v>0</v>
      </c>
      <c r="I987" s="25">
        <f t="shared" si="40"/>
        <v>0</v>
      </c>
      <c r="M987" s="2">
        <v>440</v>
      </c>
    </row>
    <row r="988" spans="2:13" ht="12.75">
      <c r="B988" s="272"/>
      <c r="H988" s="6">
        <f aca="true" t="shared" si="41" ref="H988:H1014">H987-B988</f>
        <v>0</v>
      </c>
      <c r="I988" s="25">
        <f t="shared" si="40"/>
        <v>0</v>
      </c>
      <c r="M988" s="2">
        <v>440</v>
      </c>
    </row>
    <row r="989" spans="2:13" ht="12.75">
      <c r="B989" s="272"/>
      <c r="H989" s="6">
        <f t="shared" si="41"/>
        <v>0</v>
      </c>
      <c r="I989" s="25">
        <f t="shared" si="40"/>
        <v>0</v>
      </c>
      <c r="M989" s="2">
        <v>440</v>
      </c>
    </row>
    <row r="990" spans="1:13" ht="12.75">
      <c r="A990" s="14"/>
      <c r="B990" s="352">
        <f>+B1004+B1015+B1025+B1037+B1050+B1058</f>
        <v>124600</v>
      </c>
      <c r="C990" s="53" t="s">
        <v>426</v>
      </c>
      <c r="D990" s="78" t="s">
        <v>427</v>
      </c>
      <c r="E990" s="53" t="s">
        <v>246</v>
      </c>
      <c r="F990" s="135" t="s">
        <v>428</v>
      </c>
      <c r="G990" s="77" t="s">
        <v>17</v>
      </c>
      <c r="H990" s="56"/>
      <c r="I990" s="80"/>
      <c r="J990" s="57"/>
      <c r="K990" s="57"/>
      <c r="L990" s="58"/>
      <c r="M990" s="2">
        <v>440</v>
      </c>
    </row>
    <row r="991" spans="2:13" ht="12.75">
      <c r="B991" s="272"/>
      <c r="H991" s="6">
        <v>0</v>
      </c>
      <c r="I991" s="25">
        <f t="shared" si="40"/>
        <v>0</v>
      </c>
      <c r="M991" s="2">
        <v>440</v>
      </c>
    </row>
    <row r="992" spans="2:13" ht="12.75">
      <c r="B992" s="272">
        <v>3000</v>
      </c>
      <c r="C992" s="1" t="s">
        <v>0</v>
      </c>
      <c r="D992" s="1" t="s">
        <v>12</v>
      </c>
      <c r="E992" s="1" t="s">
        <v>106</v>
      </c>
      <c r="F992" s="59" t="s">
        <v>429</v>
      </c>
      <c r="G992" s="30" t="s">
        <v>398</v>
      </c>
      <c r="H992" s="6">
        <f t="shared" si="41"/>
        <v>-3000</v>
      </c>
      <c r="I992" s="25">
        <v>6</v>
      </c>
      <c r="K992" t="s">
        <v>21</v>
      </c>
      <c r="L992">
        <v>24</v>
      </c>
      <c r="M992" s="2">
        <v>440</v>
      </c>
    </row>
    <row r="993" spans="2:13" ht="12.75">
      <c r="B993" s="272">
        <v>3000</v>
      </c>
      <c r="C993" s="1" t="s">
        <v>0</v>
      </c>
      <c r="D993" s="1" t="s">
        <v>12</v>
      </c>
      <c r="E993" s="1" t="s">
        <v>106</v>
      </c>
      <c r="F993" s="59" t="s">
        <v>430</v>
      </c>
      <c r="G993" s="30" t="s">
        <v>431</v>
      </c>
      <c r="H993" s="6">
        <f t="shared" si="41"/>
        <v>-6000</v>
      </c>
      <c r="I993" s="25">
        <v>6</v>
      </c>
      <c r="K993" t="s">
        <v>21</v>
      </c>
      <c r="L993">
        <v>24</v>
      </c>
      <c r="M993" s="2">
        <v>440</v>
      </c>
    </row>
    <row r="994" spans="2:13" ht="12.75">
      <c r="B994" s="272">
        <v>2000</v>
      </c>
      <c r="C994" s="1" t="s">
        <v>0</v>
      </c>
      <c r="D994" s="1" t="s">
        <v>12</v>
      </c>
      <c r="E994" s="1" t="s">
        <v>106</v>
      </c>
      <c r="F994" s="59" t="s">
        <v>432</v>
      </c>
      <c r="G994" s="30" t="s">
        <v>433</v>
      </c>
      <c r="H994" s="6">
        <f t="shared" si="41"/>
        <v>-8000</v>
      </c>
      <c r="I994" s="25">
        <v>4</v>
      </c>
      <c r="K994" t="s">
        <v>21</v>
      </c>
      <c r="L994">
        <v>24</v>
      </c>
      <c r="M994" s="2">
        <v>440</v>
      </c>
    </row>
    <row r="995" spans="2:13" ht="12.75">
      <c r="B995" s="272">
        <v>5000</v>
      </c>
      <c r="C995" s="1" t="s">
        <v>0</v>
      </c>
      <c r="D995" s="1" t="s">
        <v>12</v>
      </c>
      <c r="E995" s="1" t="s">
        <v>106</v>
      </c>
      <c r="F995" s="59" t="s">
        <v>434</v>
      </c>
      <c r="G995" s="30" t="s">
        <v>435</v>
      </c>
      <c r="H995" s="6">
        <f t="shared" si="41"/>
        <v>-13000</v>
      </c>
      <c r="I995" s="25">
        <v>10</v>
      </c>
      <c r="K995" t="s">
        <v>21</v>
      </c>
      <c r="L995">
        <v>24</v>
      </c>
      <c r="M995" s="2">
        <v>440</v>
      </c>
    </row>
    <row r="996" spans="2:13" ht="12.75">
      <c r="B996" s="272">
        <v>3000</v>
      </c>
      <c r="C996" s="1" t="s">
        <v>0</v>
      </c>
      <c r="D996" s="1" t="s">
        <v>12</v>
      </c>
      <c r="E996" s="1" t="s">
        <v>108</v>
      </c>
      <c r="F996" s="59" t="s">
        <v>436</v>
      </c>
      <c r="G996" s="30" t="s">
        <v>437</v>
      </c>
      <c r="H996" s="6">
        <f t="shared" si="41"/>
        <v>-16000</v>
      </c>
      <c r="I996" s="25">
        <v>6</v>
      </c>
      <c r="K996" t="s">
        <v>21</v>
      </c>
      <c r="L996">
        <v>24</v>
      </c>
      <c r="M996" s="2">
        <v>440</v>
      </c>
    </row>
    <row r="997" spans="2:13" ht="12.75">
      <c r="B997" s="272">
        <v>3000</v>
      </c>
      <c r="C997" s="1" t="s">
        <v>0</v>
      </c>
      <c r="D997" s="1" t="s">
        <v>12</v>
      </c>
      <c r="E997" s="1" t="s">
        <v>106</v>
      </c>
      <c r="F997" s="59" t="s">
        <v>438</v>
      </c>
      <c r="G997" s="30" t="s">
        <v>437</v>
      </c>
      <c r="H997" s="6">
        <f t="shared" si="41"/>
        <v>-19000</v>
      </c>
      <c r="I997" s="25">
        <v>6</v>
      </c>
      <c r="K997" t="s">
        <v>21</v>
      </c>
      <c r="L997">
        <v>24</v>
      </c>
      <c r="M997" s="2">
        <v>440</v>
      </c>
    </row>
    <row r="998" spans="2:13" ht="12.75">
      <c r="B998" s="272">
        <v>3000</v>
      </c>
      <c r="C998" s="1" t="s">
        <v>0</v>
      </c>
      <c r="D998" s="1" t="s">
        <v>12</v>
      </c>
      <c r="E998" s="1" t="s">
        <v>108</v>
      </c>
      <c r="F998" s="59" t="s">
        <v>439</v>
      </c>
      <c r="G998" s="30" t="s">
        <v>440</v>
      </c>
      <c r="H998" s="6">
        <f t="shared" si="41"/>
        <v>-22000</v>
      </c>
      <c r="I998" s="25">
        <v>6</v>
      </c>
      <c r="K998" t="s">
        <v>21</v>
      </c>
      <c r="L998">
        <v>24</v>
      </c>
      <c r="M998" s="2">
        <v>440</v>
      </c>
    </row>
    <row r="999" spans="2:13" ht="12.75">
      <c r="B999" s="272">
        <v>3000</v>
      </c>
      <c r="C999" s="1" t="s">
        <v>0</v>
      </c>
      <c r="D999" s="1" t="s">
        <v>12</v>
      </c>
      <c r="E999" s="1" t="s">
        <v>106</v>
      </c>
      <c r="F999" s="59" t="s">
        <v>441</v>
      </c>
      <c r="G999" s="30" t="s">
        <v>440</v>
      </c>
      <c r="H999" s="6">
        <f t="shared" si="41"/>
        <v>-25000</v>
      </c>
      <c r="I999" s="25">
        <v>6</v>
      </c>
      <c r="K999" t="s">
        <v>21</v>
      </c>
      <c r="L999">
        <v>24</v>
      </c>
      <c r="M999" s="2">
        <v>440</v>
      </c>
    </row>
    <row r="1000" spans="2:13" ht="12.75">
      <c r="B1000" s="272">
        <v>2000</v>
      </c>
      <c r="C1000" s="1" t="s">
        <v>0</v>
      </c>
      <c r="D1000" s="1" t="s">
        <v>12</v>
      </c>
      <c r="E1000" s="1" t="s">
        <v>106</v>
      </c>
      <c r="F1000" s="59" t="s">
        <v>442</v>
      </c>
      <c r="G1000" s="30" t="s">
        <v>443</v>
      </c>
      <c r="H1000" s="6">
        <f t="shared" si="41"/>
        <v>-27000</v>
      </c>
      <c r="I1000" s="25">
        <v>4</v>
      </c>
      <c r="K1000" t="s">
        <v>21</v>
      </c>
      <c r="L1000">
        <v>24</v>
      </c>
      <c r="M1000" s="2">
        <v>440</v>
      </c>
    </row>
    <row r="1001" spans="2:13" ht="12.75">
      <c r="B1001" s="272">
        <v>2000</v>
      </c>
      <c r="C1001" s="1" t="s">
        <v>0</v>
      </c>
      <c r="D1001" s="1" t="s">
        <v>12</v>
      </c>
      <c r="E1001" s="1" t="s">
        <v>108</v>
      </c>
      <c r="F1001" s="59" t="s">
        <v>444</v>
      </c>
      <c r="G1001" s="30" t="s">
        <v>443</v>
      </c>
      <c r="H1001" s="6">
        <f t="shared" si="41"/>
        <v>-29000</v>
      </c>
      <c r="I1001" s="25">
        <v>4</v>
      </c>
      <c r="K1001" t="s">
        <v>21</v>
      </c>
      <c r="L1001">
        <v>24</v>
      </c>
      <c r="M1001" s="2">
        <v>440</v>
      </c>
    </row>
    <row r="1002" spans="2:13" ht="12.75">
      <c r="B1002" s="272">
        <v>3000</v>
      </c>
      <c r="C1002" s="1" t="s">
        <v>0</v>
      </c>
      <c r="D1002" s="1" t="s">
        <v>12</v>
      </c>
      <c r="E1002" s="1" t="s">
        <v>108</v>
      </c>
      <c r="F1002" s="59" t="s">
        <v>445</v>
      </c>
      <c r="G1002" s="30" t="s">
        <v>446</v>
      </c>
      <c r="H1002" s="6">
        <f t="shared" si="41"/>
        <v>-32000</v>
      </c>
      <c r="I1002" s="25">
        <v>6</v>
      </c>
      <c r="K1002" t="s">
        <v>21</v>
      </c>
      <c r="L1002">
        <v>24</v>
      </c>
      <c r="M1002" s="2">
        <v>440</v>
      </c>
    </row>
    <row r="1003" spans="1:13" s="58" customFormat="1" ht="12.75">
      <c r="A1003" s="1"/>
      <c r="B1003" s="272">
        <v>2000</v>
      </c>
      <c r="C1003" s="1" t="s">
        <v>0</v>
      </c>
      <c r="D1003" s="1" t="s">
        <v>12</v>
      </c>
      <c r="E1003" s="1" t="s">
        <v>106</v>
      </c>
      <c r="F1003" s="59" t="s">
        <v>447</v>
      </c>
      <c r="G1003" s="30" t="s">
        <v>446</v>
      </c>
      <c r="H1003" s="6">
        <f t="shared" si="41"/>
        <v>-34000</v>
      </c>
      <c r="I1003" s="25">
        <v>4</v>
      </c>
      <c r="J1003"/>
      <c r="K1003" t="s">
        <v>21</v>
      </c>
      <c r="L1003">
        <v>24</v>
      </c>
      <c r="M1003" s="2">
        <v>440</v>
      </c>
    </row>
    <row r="1004" spans="1:13" s="18" customFormat="1" ht="12.75">
      <c r="A1004" s="14"/>
      <c r="B1004" s="352">
        <f>SUM(B992:B1003)</f>
        <v>34000</v>
      </c>
      <c r="C1004" s="14" t="s">
        <v>0</v>
      </c>
      <c r="D1004" s="14"/>
      <c r="E1004" s="14"/>
      <c r="F1004" s="81"/>
      <c r="G1004" s="21"/>
      <c r="H1004" s="56">
        <v>0</v>
      </c>
      <c r="I1004" s="57">
        <f>+B1004/M1004</f>
        <v>77.27272727272727</v>
      </c>
      <c r="J1004" s="58"/>
      <c r="K1004" s="58"/>
      <c r="L1004" s="58"/>
      <c r="M1004" s="2">
        <v>440</v>
      </c>
    </row>
    <row r="1005" spans="1:13" ht="12.75">
      <c r="A1005" s="15"/>
      <c r="B1005" s="219"/>
      <c r="C1005" s="15"/>
      <c r="D1005" s="15"/>
      <c r="E1005" s="15"/>
      <c r="G1005" s="32"/>
      <c r="H1005" s="6">
        <f t="shared" si="41"/>
        <v>0</v>
      </c>
      <c r="I1005" s="42">
        <f>+B1005/M1005</f>
        <v>0</v>
      </c>
      <c r="J1005" s="18"/>
      <c r="K1005" s="18"/>
      <c r="L1005" s="18"/>
      <c r="M1005" s="2">
        <v>440</v>
      </c>
    </row>
    <row r="1006" spans="2:13" ht="12.75">
      <c r="B1006" s="272"/>
      <c r="C1006" s="15"/>
      <c r="D1006" s="15"/>
      <c r="H1006" s="6">
        <f t="shared" si="41"/>
        <v>0</v>
      </c>
      <c r="I1006" s="25">
        <f>+B1006/M1006</f>
        <v>0</v>
      </c>
      <c r="M1006" s="2">
        <v>440</v>
      </c>
    </row>
    <row r="1007" spans="2:13" ht="12.75">
      <c r="B1007" s="272">
        <v>3000</v>
      </c>
      <c r="C1007" s="1" t="s">
        <v>448</v>
      </c>
      <c r="D1007" s="1" t="s">
        <v>12</v>
      </c>
      <c r="E1007" s="1" t="s">
        <v>25</v>
      </c>
      <c r="F1007" s="59" t="s">
        <v>449</v>
      </c>
      <c r="G1007" s="30" t="s">
        <v>402</v>
      </c>
      <c r="H1007" s="6">
        <f t="shared" si="41"/>
        <v>-3000</v>
      </c>
      <c r="I1007" s="25">
        <f>+B1007/M1007</f>
        <v>6.818181818181818</v>
      </c>
      <c r="K1007" t="s">
        <v>123</v>
      </c>
      <c r="L1007">
        <v>24</v>
      </c>
      <c r="M1007" s="2">
        <v>440</v>
      </c>
    </row>
    <row r="1008" spans="2:14" ht="12.75">
      <c r="B1008" s="272">
        <v>2000</v>
      </c>
      <c r="C1008" s="1" t="s">
        <v>450</v>
      </c>
      <c r="D1008" s="1" t="s">
        <v>12</v>
      </c>
      <c r="E1008" s="1" t="s">
        <v>25</v>
      </c>
      <c r="F1008" s="59" t="s">
        <v>449</v>
      </c>
      <c r="G1008" s="30" t="s">
        <v>451</v>
      </c>
      <c r="H1008" s="6">
        <f t="shared" si="41"/>
        <v>-5000</v>
      </c>
      <c r="I1008" s="25">
        <v>4</v>
      </c>
      <c r="K1008" t="s">
        <v>123</v>
      </c>
      <c r="L1008">
        <v>24</v>
      </c>
      <c r="M1008" s="2">
        <v>440</v>
      </c>
      <c r="N1008" s="41">
        <v>500</v>
      </c>
    </row>
    <row r="1009" spans="2:13" ht="12.75">
      <c r="B1009" s="272">
        <v>2000</v>
      </c>
      <c r="C1009" s="1" t="s">
        <v>452</v>
      </c>
      <c r="D1009" s="1" t="s">
        <v>12</v>
      </c>
      <c r="E1009" s="1" t="s">
        <v>25</v>
      </c>
      <c r="F1009" s="59" t="s">
        <v>449</v>
      </c>
      <c r="G1009" s="30" t="s">
        <v>405</v>
      </c>
      <c r="H1009" s="6">
        <f t="shared" si="41"/>
        <v>-7000</v>
      </c>
      <c r="I1009" s="25">
        <f aca="true" t="shared" si="42" ref="I1009:I1014">+B1009/M1009</f>
        <v>4.545454545454546</v>
      </c>
      <c r="K1009" t="s">
        <v>123</v>
      </c>
      <c r="L1009">
        <v>24</v>
      </c>
      <c r="M1009" s="2">
        <v>440</v>
      </c>
    </row>
    <row r="1010" spans="2:13" ht="12.75">
      <c r="B1010" s="272">
        <v>2000</v>
      </c>
      <c r="C1010" s="6" t="s">
        <v>453</v>
      </c>
      <c r="D1010" s="1" t="s">
        <v>12</v>
      </c>
      <c r="E1010" s="1" t="s">
        <v>25</v>
      </c>
      <c r="F1010" s="59" t="s">
        <v>449</v>
      </c>
      <c r="G1010" s="30" t="s">
        <v>409</v>
      </c>
      <c r="H1010" s="6">
        <f t="shared" si="41"/>
        <v>-9000</v>
      </c>
      <c r="I1010" s="25">
        <f t="shared" si="42"/>
        <v>4.545454545454546</v>
      </c>
      <c r="K1010" t="s">
        <v>123</v>
      </c>
      <c r="L1010">
        <v>24</v>
      </c>
      <c r="M1010" s="2">
        <v>440</v>
      </c>
    </row>
    <row r="1011" spans="2:13" ht="12.75">
      <c r="B1011" s="272">
        <v>4000</v>
      </c>
      <c r="C1011" s="62" t="s">
        <v>454</v>
      </c>
      <c r="D1011" s="1" t="s">
        <v>12</v>
      </c>
      <c r="E1011" s="1" t="s">
        <v>25</v>
      </c>
      <c r="F1011" s="59" t="s">
        <v>449</v>
      </c>
      <c r="G1011" s="30" t="s">
        <v>455</v>
      </c>
      <c r="H1011" s="6">
        <f t="shared" si="41"/>
        <v>-13000</v>
      </c>
      <c r="I1011" s="25">
        <f t="shared" si="42"/>
        <v>9.090909090909092</v>
      </c>
      <c r="K1011" t="s">
        <v>123</v>
      </c>
      <c r="L1011">
        <v>24</v>
      </c>
      <c r="M1011" s="2">
        <v>440</v>
      </c>
    </row>
    <row r="1012" spans="2:13" ht="12.75">
      <c r="B1012" s="272">
        <v>1000</v>
      </c>
      <c r="C1012" s="62" t="s">
        <v>456</v>
      </c>
      <c r="D1012" s="1" t="s">
        <v>12</v>
      </c>
      <c r="E1012" s="1" t="s">
        <v>25</v>
      </c>
      <c r="F1012" s="59" t="s">
        <v>449</v>
      </c>
      <c r="G1012" s="30" t="s">
        <v>455</v>
      </c>
      <c r="H1012" s="6">
        <f t="shared" si="41"/>
        <v>-14000</v>
      </c>
      <c r="I1012" s="25">
        <f t="shared" si="42"/>
        <v>2.272727272727273</v>
      </c>
      <c r="K1012" t="s">
        <v>123</v>
      </c>
      <c r="L1012">
        <v>24</v>
      </c>
      <c r="M1012" s="2">
        <v>440</v>
      </c>
    </row>
    <row r="1013" spans="2:13" ht="12.75">
      <c r="B1013" s="272">
        <v>2400</v>
      </c>
      <c r="C1013" s="1" t="s">
        <v>457</v>
      </c>
      <c r="D1013" s="1" t="s">
        <v>12</v>
      </c>
      <c r="E1013" s="1" t="s">
        <v>25</v>
      </c>
      <c r="F1013" s="59" t="s">
        <v>449</v>
      </c>
      <c r="G1013" s="30" t="s">
        <v>458</v>
      </c>
      <c r="H1013" s="6">
        <f t="shared" si="41"/>
        <v>-16400</v>
      </c>
      <c r="I1013" s="25">
        <f t="shared" si="42"/>
        <v>5.454545454545454</v>
      </c>
      <c r="K1013" t="s">
        <v>123</v>
      </c>
      <c r="L1013">
        <v>24</v>
      </c>
      <c r="M1013" s="2">
        <v>440</v>
      </c>
    </row>
    <row r="1014" spans="1:13" s="58" customFormat="1" ht="12.75">
      <c r="A1014" s="1"/>
      <c r="B1014" s="272">
        <v>700</v>
      </c>
      <c r="C1014" s="1" t="s">
        <v>459</v>
      </c>
      <c r="D1014" s="1" t="s">
        <v>12</v>
      </c>
      <c r="E1014" s="1" t="s">
        <v>25</v>
      </c>
      <c r="F1014" s="59" t="s">
        <v>449</v>
      </c>
      <c r="G1014" s="30" t="s">
        <v>460</v>
      </c>
      <c r="H1014" s="6">
        <f t="shared" si="41"/>
        <v>-17100</v>
      </c>
      <c r="I1014" s="25">
        <f t="shared" si="42"/>
        <v>1.5909090909090908</v>
      </c>
      <c r="J1014"/>
      <c r="K1014" t="s">
        <v>123</v>
      </c>
      <c r="L1014">
        <v>24</v>
      </c>
      <c r="M1014" s="2">
        <v>440</v>
      </c>
    </row>
    <row r="1015" spans="1:13" ht="12.75">
      <c r="A1015" s="14"/>
      <c r="B1015" s="352">
        <f>SUM(B1007:B1014)</f>
        <v>17100</v>
      </c>
      <c r="C1015" s="14" t="s">
        <v>33</v>
      </c>
      <c r="D1015" s="14"/>
      <c r="E1015" s="14"/>
      <c r="F1015" s="81"/>
      <c r="G1015" s="21"/>
      <c r="H1015" s="56">
        <v>0</v>
      </c>
      <c r="I1015" s="57">
        <f>+B1015/M1015</f>
        <v>38.86363636363637</v>
      </c>
      <c r="J1015" s="58"/>
      <c r="K1015" s="58"/>
      <c r="L1015" s="58"/>
      <c r="M1015" s="2">
        <v>440</v>
      </c>
    </row>
    <row r="1016" spans="2:13" ht="12.75">
      <c r="B1016" s="272"/>
      <c r="H1016" s="6">
        <f aca="true" t="shared" si="43" ref="H1016:H1072">H1015-B1016</f>
        <v>0</v>
      </c>
      <c r="I1016" s="25">
        <f>+B1016/M1016</f>
        <v>0</v>
      </c>
      <c r="M1016" s="2">
        <v>440</v>
      </c>
    </row>
    <row r="1017" spans="2:13" ht="12.75">
      <c r="B1017" s="272"/>
      <c r="H1017" s="6">
        <f t="shared" si="43"/>
        <v>0</v>
      </c>
      <c r="I1017" s="25">
        <f>+B1017/M1017</f>
        <v>0</v>
      </c>
      <c r="M1017" s="2">
        <v>440</v>
      </c>
    </row>
    <row r="1018" spans="2:13" ht="12.75">
      <c r="B1018" s="272">
        <v>1500</v>
      </c>
      <c r="C1018" s="1" t="s">
        <v>34</v>
      </c>
      <c r="D1018" s="1" t="s">
        <v>12</v>
      </c>
      <c r="E1018" s="1" t="s">
        <v>35</v>
      </c>
      <c r="F1018" s="59" t="s">
        <v>449</v>
      </c>
      <c r="G1018" s="30" t="s">
        <v>402</v>
      </c>
      <c r="H1018" s="6">
        <f t="shared" si="43"/>
        <v>-1500</v>
      </c>
      <c r="I1018" s="25">
        <v>3</v>
      </c>
      <c r="K1018" t="s">
        <v>123</v>
      </c>
      <c r="L1018">
        <v>24</v>
      </c>
      <c r="M1018" s="2">
        <v>440</v>
      </c>
    </row>
    <row r="1019" spans="2:13" ht="12.75">
      <c r="B1019" s="272">
        <v>1500</v>
      </c>
      <c r="C1019" s="1" t="s">
        <v>34</v>
      </c>
      <c r="D1019" s="1" t="s">
        <v>12</v>
      </c>
      <c r="E1019" s="1" t="s">
        <v>35</v>
      </c>
      <c r="F1019" s="59" t="s">
        <v>449</v>
      </c>
      <c r="G1019" s="30" t="s">
        <v>405</v>
      </c>
      <c r="H1019" s="6">
        <f t="shared" si="43"/>
        <v>-3000</v>
      </c>
      <c r="I1019" s="25">
        <v>3</v>
      </c>
      <c r="K1019" t="s">
        <v>123</v>
      </c>
      <c r="L1019">
        <v>24</v>
      </c>
      <c r="M1019" s="2">
        <v>440</v>
      </c>
    </row>
    <row r="1020" spans="2:13" ht="12.75">
      <c r="B1020" s="272">
        <v>1500</v>
      </c>
      <c r="C1020" s="1" t="s">
        <v>34</v>
      </c>
      <c r="D1020" s="1" t="s">
        <v>12</v>
      </c>
      <c r="E1020" s="1" t="s">
        <v>35</v>
      </c>
      <c r="F1020" s="59" t="s">
        <v>449</v>
      </c>
      <c r="G1020" s="30" t="s">
        <v>409</v>
      </c>
      <c r="H1020" s="6">
        <f t="shared" si="43"/>
        <v>-4500</v>
      </c>
      <c r="I1020" s="25">
        <v>3</v>
      </c>
      <c r="K1020" t="s">
        <v>123</v>
      </c>
      <c r="L1020">
        <v>24</v>
      </c>
      <c r="M1020" s="2">
        <v>440</v>
      </c>
    </row>
    <row r="1021" spans="2:13" ht="12.75">
      <c r="B1021" s="272">
        <v>1500</v>
      </c>
      <c r="C1021" s="1" t="s">
        <v>34</v>
      </c>
      <c r="D1021" s="1" t="s">
        <v>12</v>
      </c>
      <c r="E1021" s="1" t="s">
        <v>35</v>
      </c>
      <c r="F1021" s="59" t="s">
        <v>449</v>
      </c>
      <c r="G1021" s="30" t="s">
        <v>455</v>
      </c>
      <c r="H1021" s="6">
        <f t="shared" si="43"/>
        <v>-6000</v>
      </c>
      <c r="I1021" s="25">
        <v>3</v>
      </c>
      <c r="K1021" t="s">
        <v>123</v>
      </c>
      <c r="L1021">
        <v>24</v>
      </c>
      <c r="M1021" s="2">
        <v>440</v>
      </c>
    </row>
    <row r="1022" spans="2:13" ht="12.75">
      <c r="B1022" s="272">
        <v>1500</v>
      </c>
      <c r="C1022" s="1" t="s">
        <v>34</v>
      </c>
      <c r="D1022" s="1" t="s">
        <v>12</v>
      </c>
      <c r="E1022" s="1" t="s">
        <v>35</v>
      </c>
      <c r="F1022" s="59" t="s">
        <v>449</v>
      </c>
      <c r="G1022" s="30" t="s">
        <v>458</v>
      </c>
      <c r="H1022" s="6">
        <f t="shared" si="43"/>
        <v>-7500</v>
      </c>
      <c r="I1022" s="25">
        <v>3</v>
      </c>
      <c r="K1022" t="s">
        <v>123</v>
      </c>
      <c r="L1022">
        <v>24</v>
      </c>
      <c r="M1022" s="2">
        <v>440</v>
      </c>
    </row>
    <row r="1023" spans="2:13" ht="12.75">
      <c r="B1023" s="272">
        <v>1500</v>
      </c>
      <c r="C1023" s="1" t="s">
        <v>34</v>
      </c>
      <c r="D1023" s="1" t="s">
        <v>12</v>
      </c>
      <c r="E1023" s="1" t="s">
        <v>35</v>
      </c>
      <c r="F1023" s="59" t="s">
        <v>449</v>
      </c>
      <c r="G1023" s="30" t="s">
        <v>461</v>
      </c>
      <c r="H1023" s="6">
        <f t="shared" si="43"/>
        <v>-9000</v>
      </c>
      <c r="I1023" s="25">
        <v>3</v>
      </c>
      <c r="K1023" t="s">
        <v>123</v>
      </c>
      <c r="L1023">
        <v>24</v>
      </c>
      <c r="M1023" s="2">
        <v>440</v>
      </c>
    </row>
    <row r="1024" spans="1:13" s="58" customFormat="1" ht="12.75">
      <c r="A1024" s="1"/>
      <c r="B1024" s="354">
        <v>500</v>
      </c>
      <c r="C1024" s="1" t="s">
        <v>34</v>
      </c>
      <c r="D1024" s="1" t="s">
        <v>12</v>
      </c>
      <c r="E1024" s="1" t="s">
        <v>35</v>
      </c>
      <c r="F1024" s="59" t="s">
        <v>449</v>
      </c>
      <c r="G1024" s="30" t="s">
        <v>460</v>
      </c>
      <c r="H1024" s="6">
        <f t="shared" si="43"/>
        <v>-9500</v>
      </c>
      <c r="I1024" s="25">
        <v>1</v>
      </c>
      <c r="J1024"/>
      <c r="K1024" t="s">
        <v>123</v>
      </c>
      <c r="L1024">
        <v>24</v>
      </c>
      <c r="M1024" s="2">
        <v>440</v>
      </c>
    </row>
    <row r="1025" spans="1:13" ht="12.75">
      <c r="A1025" s="14"/>
      <c r="B1025" s="352">
        <f>SUM(B1018:B1024)</f>
        <v>9500</v>
      </c>
      <c r="C1025" s="14"/>
      <c r="D1025" s="14"/>
      <c r="E1025" s="14" t="s">
        <v>35</v>
      </c>
      <c r="F1025" s="81"/>
      <c r="G1025" s="21"/>
      <c r="H1025" s="56">
        <v>0</v>
      </c>
      <c r="I1025" s="57">
        <f>+B1025/M1025</f>
        <v>21.59090909090909</v>
      </c>
      <c r="J1025" s="58"/>
      <c r="K1025" s="58"/>
      <c r="L1025" s="58"/>
      <c r="M1025" s="2">
        <v>440</v>
      </c>
    </row>
    <row r="1026" spans="2:13" ht="12.75">
      <c r="B1026" s="272"/>
      <c r="H1026" s="6">
        <f t="shared" si="43"/>
        <v>0</v>
      </c>
      <c r="I1026" s="25">
        <f>+B1026/M1026</f>
        <v>0</v>
      </c>
      <c r="M1026" s="2">
        <v>440</v>
      </c>
    </row>
    <row r="1027" spans="2:13" ht="12.75">
      <c r="B1027" s="272"/>
      <c r="H1027" s="6">
        <f t="shared" si="43"/>
        <v>0</v>
      </c>
      <c r="I1027" s="25">
        <f>+B1027/M1027</f>
        <v>0</v>
      </c>
      <c r="M1027" s="2">
        <v>440</v>
      </c>
    </row>
    <row r="1028" spans="2:13" ht="12.75">
      <c r="B1028" s="272">
        <v>3000</v>
      </c>
      <c r="C1028" s="15" t="s">
        <v>37</v>
      </c>
      <c r="D1028" s="1" t="s">
        <v>12</v>
      </c>
      <c r="E1028" s="1" t="s">
        <v>25</v>
      </c>
      <c r="F1028" s="59" t="s">
        <v>449</v>
      </c>
      <c r="G1028" s="30" t="s">
        <v>402</v>
      </c>
      <c r="H1028" s="6">
        <f t="shared" si="43"/>
        <v>-3000</v>
      </c>
      <c r="I1028" s="25">
        <v>6</v>
      </c>
      <c r="K1028" t="s">
        <v>123</v>
      </c>
      <c r="L1028">
        <v>24</v>
      </c>
      <c r="M1028" s="2">
        <v>440</v>
      </c>
    </row>
    <row r="1029" spans="2:13" ht="12.75">
      <c r="B1029" s="272">
        <v>3000</v>
      </c>
      <c r="C1029" s="15" t="s">
        <v>37</v>
      </c>
      <c r="D1029" s="1" t="s">
        <v>12</v>
      </c>
      <c r="E1029" s="1" t="s">
        <v>25</v>
      </c>
      <c r="F1029" s="59" t="s">
        <v>449</v>
      </c>
      <c r="G1029" s="30" t="s">
        <v>405</v>
      </c>
      <c r="H1029" s="6">
        <f t="shared" si="43"/>
        <v>-6000</v>
      </c>
      <c r="I1029" s="25">
        <v>6</v>
      </c>
      <c r="K1029" t="s">
        <v>123</v>
      </c>
      <c r="L1029">
        <v>24</v>
      </c>
      <c r="M1029" s="2">
        <v>440</v>
      </c>
    </row>
    <row r="1030" spans="2:13" ht="12.75">
      <c r="B1030" s="272">
        <v>3000</v>
      </c>
      <c r="C1030" s="15" t="s">
        <v>37</v>
      </c>
      <c r="D1030" s="1" t="s">
        <v>12</v>
      </c>
      <c r="E1030" s="1" t="s">
        <v>25</v>
      </c>
      <c r="F1030" s="59" t="s">
        <v>449</v>
      </c>
      <c r="G1030" s="30" t="s">
        <v>409</v>
      </c>
      <c r="H1030" s="6">
        <f t="shared" si="43"/>
        <v>-9000</v>
      </c>
      <c r="I1030" s="25">
        <v>6</v>
      </c>
      <c r="K1030" t="s">
        <v>123</v>
      </c>
      <c r="L1030">
        <v>24</v>
      </c>
      <c r="M1030" s="2">
        <v>440</v>
      </c>
    </row>
    <row r="1031" spans="2:13" ht="12.75">
      <c r="B1031" s="354">
        <v>5000</v>
      </c>
      <c r="C1031" s="1" t="s">
        <v>37</v>
      </c>
      <c r="D1031" s="1" t="s">
        <v>12</v>
      </c>
      <c r="E1031" s="1" t="s">
        <v>25</v>
      </c>
      <c r="F1031" s="59" t="s">
        <v>462</v>
      </c>
      <c r="G1031" s="30" t="s">
        <v>455</v>
      </c>
      <c r="H1031" s="6">
        <f t="shared" si="43"/>
        <v>-14000</v>
      </c>
      <c r="I1031" s="25">
        <v>10</v>
      </c>
      <c r="K1031" t="s">
        <v>123</v>
      </c>
      <c r="L1031">
        <v>24</v>
      </c>
      <c r="M1031" s="2">
        <v>440</v>
      </c>
    </row>
    <row r="1032" spans="2:13" ht="12.75">
      <c r="B1032" s="272">
        <v>5000</v>
      </c>
      <c r="C1032" s="1" t="s">
        <v>37</v>
      </c>
      <c r="D1032" s="1" t="s">
        <v>12</v>
      </c>
      <c r="E1032" s="1" t="s">
        <v>25</v>
      </c>
      <c r="F1032" s="59" t="s">
        <v>462</v>
      </c>
      <c r="G1032" s="30" t="s">
        <v>458</v>
      </c>
      <c r="H1032" s="6">
        <f t="shared" si="43"/>
        <v>-19000</v>
      </c>
      <c r="I1032" s="25">
        <v>10</v>
      </c>
      <c r="K1032" t="s">
        <v>123</v>
      </c>
      <c r="L1032">
        <v>24</v>
      </c>
      <c r="M1032" s="2">
        <v>440</v>
      </c>
    </row>
    <row r="1033" spans="2:13" ht="12.75">
      <c r="B1033" s="272">
        <v>5000</v>
      </c>
      <c r="C1033" s="1" t="s">
        <v>37</v>
      </c>
      <c r="D1033" s="1" t="s">
        <v>12</v>
      </c>
      <c r="E1033" s="1" t="s">
        <v>25</v>
      </c>
      <c r="F1033" s="59" t="s">
        <v>462</v>
      </c>
      <c r="G1033" s="30" t="s">
        <v>461</v>
      </c>
      <c r="H1033" s="6">
        <f t="shared" si="43"/>
        <v>-24000</v>
      </c>
      <c r="I1033" s="25">
        <v>10</v>
      </c>
      <c r="K1033" t="s">
        <v>123</v>
      </c>
      <c r="L1033">
        <v>24</v>
      </c>
      <c r="M1033" s="2">
        <v>440</v>
      </c>
    </row>
    <row r="1034" spans="2:13" ht="12.75">
      <c r="B1034" s="272">
        <v>5000</v>
      </c>
      <c r="C1034" s="1" t="s">
        <v>37</v>
      </c>
      <c r="D1034" s="1" t="s">
        <v>12</v>
      </c>
      <c r="E1034" s="1" t="s">
        <v>25</v>
      </c>
      <c r="F1034" s="59" t="s">
        <v>462</v>
      </c>
      <c r="G1034" s="30" t="s">
        <v>463</v>
      </c>
      <c r="H1034" s="6">
        <f t="shared" si="43"/>
        <v>-29000</v>
      </c>
      <c r="I1034" s="25">
        <v>10</v>
      </c>
      <c r="K1034" t="s">
        <v>123</v>
      </c>
      <c r="L1034">
        <v>24</v>
      </c>
      <c r="M1034" s="2">
        <v>440</v>
      </c>
    </row>
    <row r="1035" spans="2:13" ht="12.75">
      <c r="B1035" s="272">
        <v>5000</v>
      </c>
      <c r="C1035" s="1" t="s">
        <v>37</v>
      </c>
      <c r="D1035" s="1" t="s">
        <v>12</v>
      </c>
      <c r="E1035" s="1" t="s">
        <v>25</v>
      </c>
      <c r="F1035" s="59" t="s">
        <v>462</v>
      </c>
      <c r="G1035" s="30" t="s">
        <v>464</v>
      </c>
      <c r="H1035" s="6">
        <f t="shared" si="43"/>
        <v>-34000</v>
      </c>
      <c r="I1035" s="25">
        <v>10</v>
      </c>
      <c r="K1035" t="s">
        <v>123</v>
      </c>
      <c r="L1035">
        <v>24</v>
      </c>
      <c r="M1035" s="2">
        <v>440</v>
      </c>
    </row>
    <row r="1036" spans="1:13" s="58" customFormat="1" ht="12.75">
      <c r="A1036" s="1"/>
      <c r="B1036" s="272">
        <v>5000</v>
      </c>
      <c r="C1036" s="1" t="s">
        <v>37</v>
      </c>
      <c r="D1036" s="1" t="s">
        <v>12</v>
      </c>
      <c r="E1036" s="1" t="s">
        <v>25</v>
      </c>
      <c r="F1036" s="59" t="s">
        <v>462</v>
      </c>
      <c r="G1036" s="30" t="s">
        <v>465</v>
      </c>
      <c r="H1036" s="6">
        <f t="shared" si="43"/>
        <v>-39000</v>
      </c>
      <c r="I1036" s="25">
        <v>10</v>
      </c>
      <c r="J1036"/>
      <c r="K1036" t="s">
        <v>123</v>
      </c>
      <c r="L1036">
        <v>24</v>
      </c>
      <c r="M1036" s="2">
        <v>440</v>
      </c>
    </row>
    <row r="1037" spans="1:13" ht="12.75">
      <c r="A1037" s="14"/>
      <c r="B1037" s="352">
        <f>SUM(B1028:B1036)</f>
        <v>39000</v>
      </c>
      <c r="C1037" s="14" t="s">
        <v>37</v>
      </c>
      <c r="D1037" s="14"/>
      <c r="E1037" s="14"/>
      <c r="F1037" s="81"/>
      <c r="G1037" s="21"/>
      <c r="H1037" s="56">
        <v>0</v>
      </c>
      <c r="I1037" s="57">
        <f>+B1037/M1037</f>
        <v>88.63636363636364</v>
      </c>
      <c r="J1037" s="58"/>
      <c r="K1037" s="58"/>
      <c r="L1037" s="58"/>
      <c r="M1037" s="2">
        <v>440</v>
      </c>
    </row>
    <row r="1038" spans="2:13" ht="12.75">
      <c r="B1038" s="272"/>
      <c r="H1038" s="6">
        <f t="shared" si="43"/>
        <v>0</v>
      </c>
      <c r="I1038" s="25">
        <f>+B1038/M1038</f>
        <v>0</v>
      </c>
      <c r="M1038" s="2">
        <v>440</v>
      </c>
    </row>
    <row r="1039" spans="2:13" ht="12.75">
      <c r="B1039" s="272"/>
      <c r="H1039" s="6">
        <f t="shared" si="43"/>
        <v>0</v>
      </c>
      <c r="I1039" s="25">
        <f>+B1039/M1039</f>
        <v>0</v>
      </c>
      <c r="M1039" s="2">
        <v>440</v>
      </c>
    </row>
    <row r="1040" spans="2:13" ht="12.75">
      <c r="B1040" s="272">
        <v>2000</v>
      </c>
      <c r="C1040" s="1" t="s">
        <v>39</v>
      </c>
      <c r="D1040" s="1" t="s">
        <v>12</v>
      </c>
      <c r="E1040" s="1" t="s">
        <v>25</v>
      </c>
      <c r="F1040" s="59" t="s">
        <v>449</v>
      </c>
      <c r="G1040" s="30" t="s">
        <v>402</v>
      </c>
      <c r="H1040" s="6">
        <f t="shared" si="43"/>
        <v>-2000</v>
      </c>
      <c r="I1040" s="25">
        <v>4</v>
      </c>
      <c r="K1040" t="s">
        <v>123</v>
      </c>
      <c r="L1040">
        <v>24</v>
      </c>
      <c r="M1040" s="2">
        <v>440</v>
      </c>
    </row>
    <row r="1041" spans="2:13" ht="12.75">
      <c r="B1041" s="272">
        <v>2000</v>
      </c>
      <c r="C1041" s="1" t="s">
        <v>39</v>
      </c>
      <c r="D1041" s="1" t="s">
        <v>12</v>
      </c>
      <c r="E1041" s="1" t="s">
        <v>25</v>
      </c>
      <c r="F1041" s="59" t="s">
        <v>449</v>
      </c>
      <c r="G1041" s="30" t="s">
        <v>405</v>
      </c>
      <c r="H1041" s="6">
        <f t="shared" si="43"/>
        <v>-4000</v>
      </c>
      <c r="I1041" s="25">
        <v>4</v>
      </c>
      <c r="K1041" t="s">
        <v>123</v>
      </c>
      <c r="L1041">
        <v>24</v>
      </c>
      <c r="M1041" s="2">
        <v>440</v>
      </c>
    </row>
    <row r="1042" spans="2:13" ht="12.75">
      <c r="B1042" s="272">
        <v>2000</v>
      </c>
      <c r="C1042" s="1" t="s">
        <v>39</v>
      </c>
      <c r="D1042" s="1" t="s">
        <v>12</v>
      </c>
      <c r="E1042" s="1" t="s">
        <v>25</v>
      </c>
      <c r="F1042" s="59" t="s">
        <v>449</v>
      </c>
      <c r="G1042" s="30" t="s">
        <v>409</v>
      </c>
      <c r="H1042" s="6">
        <f t="shared" si="43"/>
        <v>-6000</v>
      </c>
      <c r="I1042" s="25">
        <v>4</v>
      </c>
      <c r="K1042" t="s">
        <v>123</v>
      </c>
      <c r="L1042">
        <v>24</v>
      </c>
      <c r="M1042" s="2">
        <v>440</v>
      </c>
    </row>
    <row r="1043" spans="2:13" ht="12.75">
      <c r="B1043" s="272">
        <v>2000</v>
      </c>
      <c r="C1043" s="1" t="s">
        <v>39</v>
      </c>
      <c r="D1043" s="1" t="s">
        <v>12</v>
      </c>
      <c r="E1043" s="1" t="s">
        <v>25</v>
      </c>
      <c r="F1043" s="59" t="s">
        <v>449</v>
      </c>
      <c r="G1043" s="30" t="s">
        <v>455</v>
      </c>
      <c r="H1043" s="6">
        <f t="shared" si="43"/>
        <v>-8000</v>
      </c>
      <c r="I1043" s="25">
        <v>4</v>
      </c>
      <c r="K1043" t="s">
        <v>123</v>
      </c>
      <c r="L1043">
        <v>24</v>
      </c>
      <c r="M1043" s="2">
        <v>440</v>
      </c>
    </row>
    <row r="1044" spans="2:13" ht="12.75">
      <c r="B1044" s="272">
        <v>2000</v>
      </c>
      <c r="C1044" s="1" t="s">
        <v>39</v>
      </c>
      <c r="D1044" s="1" t="s">
        <v>12</v>
      </c>
      <c r="E1044" s="1" t="s">
        <v>25</v>
      </c>
      <c r="F1044" s="59" t="s">
        <v>449</v>
      </c>
      <c r="G1044" s="30" t="s">
        <v>458</v>
      </c>
      <c r="H1044" s="6">
        <f t="shared" si="43"/>
        <v>-10000</v>
      </c>
      <c r="I1044" s="25">
        <v>4</v>
      </c>
      <c r="K1044" t="s">
        <v>123</v>
      </c>
      <c r="L1044">
        <v>24</v>
      </c>
      <c r="M1044" s="2">
        <v>440</v>
      </c>
    </row>
    <row r="1045" spans="2:13" ht="12.75">
      <c r="B1045" s="272">
        <v>2000</v>
      </c>
      <c r="C1045" s="1" t="s">
        <v>39</v>
      </c>
      <c r="D1045" s="1" t="s">
        <v>12</v>
      </c>
      <c r="E1045" s="1" t="s">
        <v>25</v>
      </c>
      <c r="F1045" s="59" t="s">
        <v>449</v>
      </c>
      <c r="G1045" s="30" t="s">
        <v>461</v>
      </c>
      <c r="H1045" s="6">
        <f t="shared" si="43"/>
        <v>-12000</v>
      </c>
      <c r="I1045" s="25">
        <v>4</v>
      </c>
      <c r="K1045" t="s">
        <v>123</v>
      </c>
      <c r="L1045">
        <v>24</v>
      </c>
      <c r="M1045" s="2">
        <v>440</v>
      </c>
    </row>
    <row r="1046" spans="2:13" ht="12.75">
      <c r="B1046" s="272">
        <v>2000</v>
      </c>
      <c r="C1046" s="1" t="s">
        <v>39</v>
      </c>
      <c r="D1046" s="1" t="s">
        <v>12</v>
      </c>
      <c r="E1046" s="1" t="s">
        <v>25</v>
      </c>
      <c r="F1046" s="59" t="s">
        <v>449</v>
      </c>
      <c r="G1046" s="30" t="s">
        <v>463</v>
      </c>
      <c r="H1046" s="6">
        <f t="shared" si="43"/>
        <v>-14000</v>
      </c>
      <c r="I1046" s="25">
        <v>4</v>
      </c>
      <c r="K1046" t="s">
        <v>123</v>
      </c>
      <c r="L1046">
        <v>24</v>
      </c>
      <c r="M1046" s="2">
        <v>440</v>
      </c>
    </row>
    <row r="1047" spans="2:13" ht="12.75">
      <c r="B1047" s="272">
        <v>2000</v>
      </c>
      <c r="C1047" s="1" t="s">
        <v>39</v>
      </c>
      <c r="D1047" s="1" t="s">
        <v>12</v>
      </c>
      <c r="E1047" s="1" t="s">
        <v>25</v>
      </c>
      <c r="F1047" s="59" t="s">
        <v>449</v>
      </c>
      <c r="G1047" s="30" t="s">
        <v>464</v>
      </c>
      <c r="H1047" s="6">
        <f t="shared" si="43"/>
        <v>-16000</v>
      </c>
      <c r="I1047" s="25">
        <v>4</v>
      </c>
      <c r="K1047" t="s">
        <v>123</v>
      </c>
      <c r="L1047">
        <v>24</v>
      </c>
      <c r="M1047" s="2">
        <v>440</v>
      </c>
    </row>
    <row r="1048" spans="2:13" ht="12.75">
      <c r="B1048" s="272">
        <v>2000</v>
      </c>
      <c r="C1048" s="1" t="s">
        <v>39</v>
      </c>
      <c r="D1048" s="1" t="s">
        <v>12</v>
      </c>
      <c r="E1048" s="1" t="s">
        <v>25</v>
      </c>
      <c r="F1048" s="59" t="s">
        <v>449</v>
      </c>
      <c r="G1048" s="30" t="s">
        <v>465</v>
      </c>
      <c r="H1048" s="6">
        <f t="shared" si="43"/>
        <v>-18000</v>
      </c>
      <c r="I1048" s="25">
        <v>4</v>
      </c>
      <c r="K1048" t="s">
        <v>123</v>
      </c>
      <c r="L1048">
        <v>24</v>
      </c>
      <c r="M1048" s="2">
        <v>440</v>
      </c>
    </row>
    <row r="1049" spans="1:13" s="58" customFormat="1" ht="12.75">
      <c r="A1049" s="1"/>
      <c r="B1049" s="354">
        <v>2000</v>
      </c>
      <c r="C1049" s="1" t="s">
        <v>39</v>
      </c>
      <c r="D1049" s="1" t="s">
        <v>12</v>
      </c>
      <c r="E1049" s="1" t="s">
        <v>25</v>
      </c>
      <c r="F1049" s="59" t="s">
        <v>449</v>
      </c>
      <c r="G1049" s="30" t="s">
        <v>460</v>
      </c>
      <c r="H1049" s="6">
        <f t="shared" si="43"/>
        <v>-20000</v>
      </c>
      <c r="I1049" s="25">
        <v>4</v>
      </c>
      <c r="J1049"/>
      <c r="K1049" t="s">
        <v>123</v>
      </c>
      <c r="L1049">
        <v>24</v>
      </c>
      <c r="M1049" s="2">
        <v>440</v>
      </c>
    </row>
    <row r="1050" spans="1:13" ht="12.75">
      <c r="A1050" s="14"/>
      <c r="B1050" s="352">
        <f>SUM(B1040:B1049)</f>
        <v>20000</v>
      </c>
      <c r="C1050" s="14" t="s">
        <v>39</v>
      </c>
      <c r="D1050" s="14"/>
      <c r="E1050" s="14"/>
      <c r="F1050" s="81"/>
      <c r="G1050" s="21"/>
      <c r="H1050" s="56">
        <v>0</v>
      </c>
      <c r="I1050" s="57">
        <f>+B1050/M1050</f>
        <v>45.45454545454545</v>
      </c>
      <c r="J1050" s="58"/>
      <c r="K1050" s="58"/>
      <c r="L1050" s="58"/>
      <c r="M1050" s="2">
        <v>440</v>
      </c>
    </row>
    <row r="1051" spans="2:13" ht="12.75">
      <c r="B1051" s="272"/>
      <c r="H1051" s="6">
        <f t="shared" si="43"/>
        <v>0</v>
      </c>
      <c r="I1051" s="25">
        <f>+B1051/M1051</f>
        <v>0</v>
      </c>
      <c r="M1051" s="2">
        <v>440</v>
      </c>
    </row>
    <row r="1052" spans="2:13" ht="12.75">
      <c r="B1052" s="272"/>
      <c r="H1052" s="6">
        <f t="shared" si="43"/>
        <v>0</v>
      </c>
      <c r="I1052" s="25">
        <f>+B1052/M1052</f>
        <v>0</v>
      </c>
      <c r="M1052" s="2">
        <v>440</v>
      </c>
    </row>
    <row r="1053" spans="2:13" ht="12.75">
      <c r="B1053" s="272">
        <v>1000</v>
      </c>
      <c r="C1053" s="1" t="s">
        <v>64</v>
      </c>
      <c r="D1053" s="1" t="s">
        <v>12</v>
      </c>
      <c r="E1053" s="1" t="s">
        <v>43</v>
      </c>
      <c r="F1053" s="59" t="s">
        <v>449</v>
      </c>
      <c r="G1053" s="30" t="s">
        <v>402</v>
      </c>
      <c r="H1053" s="6">
        <f t="shared" si="43"/>
        <v>-1000</v>
      </c>
      <c r="I1053" s="25">
        <v>2</v>
      </c>
      <c r="K1053" t="s">
        <v>123</v>
      </c>
      <c r="L1053">
        <v>24</v>
      </c>
      <c r="M1053" s="2">
        <v>440</v>
      </c>
    </row>
    <row r="1054" spans="2:13" ht="12.75">
      <c r="B1054" s="272">
        <v>1000</v>
      </c>
      <c r="C1054" s="1" t="s">
        <v>64</v>
      </c>
      <c r="D1054" s="1" t="s">
        <v>12</v>
      </c>
      <c r="E1054" s="1" t="s">
        <v>43</v>
      </c>
      <c r="F1054" s="59" t="s">
        <v>449</v>
      </c>
      <c r="G1054" s="30" t="s">
        <v>405</v>
      </c>
      <c r="H1054" s="6">
        <f t="shared" si="43"/>
        <v>-2000</v>
      </c>
      <c r="I1054" s="25">
        <v>2</v>
      </c>
      <c r="K1054" t="s">
        <v>123</v>
      </c>
      <c r="L1054">
        <v>24</v>
      </c>
      <c r="M1054" s="2">
        <v>440</v>
      </c>
    </row>
    <row r="1055" spans="2:13" ht="12.75">
      <c r="B1055" s="272">
        <v>1000</v>
      </c>
      <c r="C1055" s="62" t="s">
        <v>64</v>
      </c>
      <c r="D1055" s="1" t="s">
        <v>12</v>
      </c>
      <c r="E1055" s="1" t="s">
        <v>43</v>
      </c>
      <c r="F1055" s="59" t="s">
        <v>449</v>
      </c>
      <c r="G1055" s="30" t="s">
        <v>409</v>
      </c>
      <c r="H1055" s="6">
        <f t="shared" si="43"/>
        <v>-3000</v>
      </c>
      <c r="I1055" s="25">
        <v>2</v>
      </c>
      <c r="K1055" t="s">
        <v>123</v>
      </c>
      <c r="L1055">
        <v>24</v>
      </c>
      <c r="M1055" s="2">
        <v>440</v>
      </c>
    </row>
    <row r="1056" spans="2:13" ht="12.75">
      <c r="B1056" s="272">
        <v>1000</v>
      </c>
      <c r="C1056" s="1" t="s">
        <v>64</v>
      </c>
      <c r="D1056" s="1" t="s">
        <v>12</v>
      </c>
      <c r="E1056" s="1" t="s">
        <v>43</v>
      </c>
      <c r="F1056" s="59" t="s">
        <v>449</v>
      </c>
      <c r="G1056" s="30" t="s">
        <v>458</v>
      </c>
      <c r="H1056" s="6">
        <f t="shared" si="43"/>
        <v>-4000</v>
      </c>
      <c r="I1056" s="25">
        <v>2</v>
      </c>
      <c r="K1056" t="s">
        <v>123</v>
      </c>
      <c r="L1056">
        <v>24</v>
      </c>
      <c r="M1056" s="2">
        <v>440</v>
      </c>
    </row>
    <row r="1057" spans="1:13" s="58" customFormat="1" ht="12.75">
      <c r="A1057" s="1"/>
      <c r="B1057" s="272">
        <v>1000</v>
      </c>
      <c r="C1057" s="1" t="s">
        <v>64</v>
      </c>
      <c r="D1057" s="1" t="s">
        <v>12</v>
      </c>
      <c r="E1057" s="1" t="s">
        <v>43</v>
      </c>
      <c r="F1057" s="59" t="s">
        <v>449</v>
      </c>
      <c r="G1057" s="30" t="s">
        <v>461</v>
      </c>
      <c r="H1057" s="6">
        <f t="shared" si="43"/>
        <v>-5000</v>
      </c>
      <c r="I1057" s="25">
        <v>2</v>
      </c>
      <c r="J1057"/>
      <c r="K1057" t="s">
        <v>123</v>
      </c>
      <c r="L1057">
        <v>24</v>
      </c>
      <c r="M1057" s="2">
        <v>440</v>
      </c>
    </row>
    <row r="1058" spans="1:13" ht="12.75">
      <c r="A1058" s="14"/>
      <c r="B1058" s="352">
        <f>SUM(B1053:B1057)</f>
        <v>5000</v>
      </c>
      <c r="C1058" s="14"/>
      <c r="D1058" s="14"/>
      <c r="E1058" s="14" t="s">
        <v>43</v>
      </c>
      <c r="F1058" s="81"/>
      <c r="G1058" s="21"/>
      <c r="H1058" s="56">
        <v>0</v>
      </c>
      <c r="I1058" s="57">
        <f>+B1058/M1058</f>
        <v>11.363636363636363</v>
      </c>
      <c r="J1058" s="58"/>
      <c r="K1058" s="58"/>
      <c r="L1058" s="58"/>
      <c r="M1058" s="2">
        <v>440</v>
      </c>
    </row>
    <row r="1059" spans="2:13" ht="12.75">
      <c r="B1059" s="272"/>
      <c r="H1059" s="6">
        <f t="shared" si="43"/>
        <v>0</v>
      </c>
      <c r="I1059" s="25">
        <f>+B1059/M1059</f>
        <v>0</v>
      </c>
      <c r="M1059" s="2">
        <v>440</v>
      </c>
    </row>
    <row r="1060" spans="2:13" ht="12.75">
      <c r="B1060" s="272"/>
      <c r="H1060" s="6">
        <f t="shared" si="43"/>
        <v>0</v>
      </c>
      <c r="I1060" s="25">
        <f>+B1060/M1060</f>
        <v>0</v>
      </c>
      <c r="M1060" s="2">
        <v>440</v>
      </c>
    </row>
    <row r="1061" spans="2:13" ht="12.75">
      <c r="B1061" s="272"/>
      <c r="H1061" s="6">
        <f t="shared" si="43"/>
        <v>0</v>
      </c>
      <c r="I1061" s="25">
        <f>+B1061/M1061</f>
        <v>0</v>
      </c>
      <c r="M1061" s="2">
        <v>440</v>
      </c>
    </row>
    <row r="1062" spans="2:13" ht="12.75">
      <c r="B1062" s="272"/>
      <c r="H1062" s="6">
        <f t="shared" si="43"/>
        <v>0</v>
      </c>
      <c r="I1062" s="25">
        <f>+B1062/M1062</f>
        <v>0</v>
      </c>
      <c r="M1062" s="2">
        <v>440</v>
      </c>
    </row>
    <row r="1063" spans="1:13" ht="12.75">
      <c r="A1063" s="14"/>
      <c r="B1063" s="352">
        <f>+B1068+B1073+B1079+B1084+B1090+B1094+B1099</f>
        <v>38950</v>
      </c>
      <c r="C1063" s="53" t="s">
        <v>466</v>
      </c>
      <c r="D1063" s="78" t="s">
        <v>427</v>
      </c>
      <c r="E1063" s="53" t="s">
        <v>238</v>
      </c>
      <c r="F1063" s="135" t="s">
        <v>239</v>
      </c>
      <c r="G1063" s="55" t="s">
        <v>467</v>
      </c>
      <c r="H1063" s="56"/>
      <c r="I1063" s="80"/>
      <c r="J1063" s="57"/>
      <c r="K1063" s="57"/>
      <c r="L1063" s="58"/>
      <c r="M1063" s="2">
        <v>440</v>
      </c>
    </row>
    <row r="1064" spans="2:13" ht="12.75">
      <c r="B1064" s="272"/>
      <c r="H1064" s="6">
        <v>0</v>
      </c>
      <c r="I1064" s="25">
        <f aca="true" t="shared" si="44" ref="I1064:I1125">+B1064/M1064</f>
        <v>0</v>
      </c>
      <c r="M1064" s="2">
        <v>440</v>
      </c>
    </row>
    <row r="1065" spans="2:13" ht="12.75">
      <c r="B1065" s="272"/>
      <c r="H1065" s="6">
        <f t="shared" si="43"/>
        <v>0</v>
      </c>
      <c r="I1065" s="25">
        <f t="shared" si="44"/>
        <v>0</v>
      </c>
      <c r="M1065" s="2">
        <v>440</v>
      </c>
    </row>
    <row r="1066" spans="2:13" ht="12.75">
      <c r="B1066" s="272">
        <v>2500</v>
      </c>
      <c r="C1066" s="1" t="s">
        <v>0</v>
      </c>
      <c r="D1066" s="1" t="s">
        <v>12</v>
      </c>
      <c r="E1066" s="1" t="s">
        <v>48</v>
      </c>
      <c r="F1066" s="59" t="s">
        <v>468</v>
      </c>
      <c r="G1066" s="30" t="s">
        <v>431</v>
      </c>
      <c r="H1066" s="6">
        <f t="shared" si="43"/>
        <v>-2500</v>
      </c>
      <c r="I1066" s="25">
        <v>5</v>
      </c>
      <c r="K1066" t="s">
        <v>21</v>
      </c>
      <c r="L1066">
        <v>25</v>
      </c>
      <c r="M1066" s="2">
        <v>440</v>
      </c>
    </row>
    <row r="1067" spans="1:13" s="58" customFormat="1" ht="12.75">
      <c r="A1067" s="1"/>
      <c r="B1067" s="272">
        <v>2500</v>
      </c>
      <c r="C1067" s="1" t="s">
        <v>0</v>
      </c>
      <c r="D1067" s="1" t="s">
        <v>12</v>
      </c>
      <c r="E1067" s="1" t="s">
        <v>48</v>
      </c>
      <c r="F1067" s="59" t="s">
        <v>469</v>
      </c>
      <c r="G1067" s="30" t="s">
        <v>433</v>
      </c>
      <c r="H1067" s="6">
        <f t="shared" si="43"/>
        <v>-5000</v>
      </c>
      <c r="I1067" s="25">
        <v>5</v>
      </c>
      <c r="J1067"/>
      <c r="K1067" t="s">
        <v>21</v>
      </c>
      <c r="L1067">
        <v>25</v>
      </c>
      <c r="M1067" s="2">
        <v>440</v>
      </c>
    </row>
    <row r="1068" spans="1:13" ht="12.75">
      <c r="A1068" s="14"/>
      <c r="B1068" s="352">
        <f>SUM(B1066:B1067)</f>
        <v>5000</v>
      </c>
      <c r="C1068" s="14" t="s">
        <v>0</v>
      </c>
      <c r="D1068" s="14"/>
      <c r="E1068" s="14"/>
      <c r="F1068" s="81"/>
      <c r="G1068" s="21"/>
      <c r="H1068" s="56">
        <v>0</v>
      </c>
      <c r="I1068" s="57">
        <f t="shared" si="44"/>
        <v>11.363636363636363</v>
      </c>
      <c r="J1068" s="58"/>
      <c r="K1068" s="58"/>
      <c r="L1068" s="58"/>
      <c r="M1068" s="2">
        <v>440</v>
      </c>
    </row>
    <row r="1069" spans="2:13" ht="12.75">
      <c r="B1069" s="272"/>
      <c r="H1069" s="6">
        <f t="shared" si="43"/>
        <v>0</v>
      </c>
      <c r="I1069" s="25">
        <f t="shared" si="44"/>
        <v>0</v>
      </c>
      <c r="M1069" s="2">
        <v>440</v>
      </c>
    </row>
    <row r="1070" spans="2:13" ht="12.75">
      <c r="B1070" s="272"/>
      <c r="H1070" s="6">
        <f t="shared" si="43"/>
        <v>0</v>
      </c>
      <c r="I1070" s="25">
        <f t="shared" si="44"/>
        <v>0</v>
      </c>
      <c r="M1070" s="2">
        <v>440</v>
      </c>
    </row>
    <row r="1071" spans="2:13" ht="12.75">
      <c r="B1071" s="272">
        <v>3500</v>
      </c>
      <c r="C1071" s="1" t="s">
        <v>54</v>
      </c>
      <c r="D1071" s="15" t="s">
        <v>12</v>
      </c>
      <c r="E1071" s="1" t="s">
        <v>25</v>
      </c>
      <c r="F1071" s="59" t="s">
        <v>470</v>
      </c>
      <c r="G1071" s="30" t="s">
        <v>409</v>
      </c>
      <c r="H1071" s="6">
        <f t="shared" si="43"/>
        <v>-3500</v>
      </c>
      <c r="I1071" s="25">
        <f t="shared" si="44"/>
        <v>7.954545454545454</v>
      </c>
      <c r="K1071" s="18" t="s">
        <v>48</v>
      </c>
      <c r="L1071">
        <v>25</v>
      </c>
      <c r="M1071" s="2">
        <v>440</v>
      </c>
    </row>
    <row r="1072" spans="1:13" s="58" customFormat="1" ht="12.75">
      <c r="A1072" s="1"/>
      <c r="B1072" s="272">
        <v>3500</v>
      </c>
      <c r="C1072" s="1" t="s">
        <v>471</v>
      </c>
      <c r="D1072" s="15" t="s">
        <v>12</v>
      </c>
      <c r="E1072" s="1" t="s">
        <v>25</v>
      </c>
      <c r="F1072" s="59" t="s">
        <v>472</v>
      </c>
      <c r="G1072" s="30" t="s">
        <v>458</v>
      </c>
      <c r="H1072" s="6">
        <f t="shared" si="43"/>
        <v>-7000</v>
      </c>
      <c r="I1072" s="25">
        <f t="shared" si="44"/>
        <v>7.954545454545454</v>
      </c>
      <c r="J1072"/>
      <c r="K1072" s="18" t="s">
        <v>48</v>
      </c>
      <c r="L1072">
        <v>25</v>
      </c>
      <c r="M1072" s="2">
        <v>440</v>
      </c>
    </row>
    <row r="1073" spans="1:13" ht="12.75">
      <c r="A1073" s="14"/>
      <c r="B1073" s="352">
        <f>SUM(B1071:B1072)</f>
        <v>7000</v>
      </c>
      <c r="C1073" s="14" t="s">
        <v>33</v>
      </c>
      <c r="D1073" s="14"/>
      <c r="E1073" s="14"/>
      <c r="F1073" s="81"/>
      <c r="G1073" s="21"/>
      <c r="H1073" s="56">
        <v>0</v>
      </c>
      <c r="I1073" s="57">
        <f t="shared" si="44"/>
        <v>15.909090909090908</v>
      </c>
      <c r="J1073" s="58"/>
      <c r="K1073" s="58"/>
      <c r="L1073" s="58"/>
      <c r="M1073" s="2">
        <v>440</v>
      </c>
    </row>
    <row r="1074" spans="2:13" ht="12.75">
      <c r="B1074" s="272"/>
      <c r="H1074" s="6">
        <f aca="true" t="shared" si="45" ref="H1074:H1148">H1073-B1074</f>
        <v>0</v>
      </c>
      <c r="I1074" s="25">
        <f t="shared" si="44"/>
        <v>0</v>
      </c>
      <c r="M1074" s="2">
        <v>440</v>
      </c>
    </row>
    <row r="1075" spans="2:13" ht="12.75">
      <c r="B1075" s="272"/>
      <c r="H1075" s="6">
        <f t="shared" si="45"/>
        <v>0</v>
      </c>
      <c r="I1075" s="25">
        <f t="shared" si="44"/>
        <v>0</v>
      </c>
      <c r="M1075" s="2">
        <v>440</v>
      </c>
    </row>
    <row r="1076" spans="2:13" ht="12.75">
      <c r="B1076" s="272">
        <v>2700</v>
      </c>
      <c r="C1076" s="1" t="s">
        <v>34</v>
      </c>
      <c r="D1076" s="15" t="s">
        <v>12</v>
      </c>
      <c r="E1076" s="1" t="s">
        <v>35</v>
      </c>
      <c r="F1076" s="59" t="s">
        <v>473</v>
      </c>
      <c r="G1076" s="30" t="s">
        <v>409</v>
      </c>
      <c r="H1076" s="6">
        <f t="shared" si="45"/>
        <v>-2700</v>
      </c>
      <c r="I1076" s="25">
        <v>5.4</v>
      </c>
      <c r="K1076" s="18" t="s">
        <v>48</v>
      </c>
      <c r="L1076">
        <v>25</v>
      </c>
      <c r="M1076" s="2">
        <v>440</v>
      </c>
    </row>
    <row r="1077" spans="2:13" ht="12.75">
      <c r="B1077" s="272">
        <v>2600</v>
      </c>
      <c r="C1077" s="1" t="s">
        <v>34</v>
      </c>
      <c r="D1077" s="15" t="s">
        <v>12</v>
      </c>
      <c r="E1077" s="1" t="s">
        <v>35</v>
      </c>
      <c r="F1077" s="59" t="s">
        <v>473</v>
      </c>
      <c r="G1077" s="30" t="s">
        <v>455</v>
      </c>
      <c r="H1077" s="6">
        <f t="shared" si="45"/>
        <v>-5300</v>
      </c>
      <c r="I1077" s="25">
        <v>5.2</v>
      </c>
      <c r="K1077" s="18" t="s">
        <v>48</v>
      </c>
      <c r="L1077">
        <v>25</v>
      </c>
      <c r="M1077" s="2">
        <v>440</v>
      </c>
    </row>
    <row r="1078" spans="1:13" s="58" customFormat="1" ht="12.75">
      <c r="A1078" s="1"/>
      <c r="B1078" s="272">
        <v>800</v>
      </c>
      <c r="C1078" s="1" t="s">
        <v>34</v>
      </c>
      <c r="D1078" s="15" t="s">
        <v>12</v>
      </c>
      <c r="E1078" s="1" t="s">
        <v>35</v>
      </c>
      <c r="F1078" s="59" t="s">
        <v>473</v>
      </c>
      <c r="G1078" s="30" t="s">
        <v>458</v>
      </c>
      <c r="H1078" s="6">
        <f t="shared" si="45"/>
        <v>-6100</v>
      </c>
      <c r="I1078" s="25">
        <v>1.6</v>
      </c>
      <c r="J1078"/>
      <c r="K1078" s="18" t="s">
        <v>48</v>
      </c>
      <c r="L1078">
        <v>25</v>
      </c>
      <c r="M1078" s="2">
        <v>440</v>
      </c>
    </row>
    <row r="1079" spans="1:13" ht="12.75">
      <c r="A1079" s="14"/>
      <c r="B1079" s="352">
        <f>SUM(B1076:B1078)</f>
        <v>6100</v>
      </c>
      <c r="C1079" s="14"/>
      <c r="D1079" s="14"/>
      <c r="E1079" s="14" t="s">
        <v>35</v>
      </c>
      <c r="F1079" s="81"/>
      <c r="G1079" s="21"/>
      <c r="H1079" s="56">
        <v>0</v>
      </c>
      <c r="I1079" s="57">
        <f t="shared" si="44"/>
        <v>13.863636363636363</v>
      </c>
      <c r="J1079" s="58"/>
      <c r="K1079" s="58"/>
      <c r="L1079" s="58"/>
      <c r="M1079" s="2">
        <v>440</v>
      </c>
    </row>
    <row r="1080" spans="2:13" ht="12.75">
      <c r="B1080" s="272"/>
      <c r="H1080" s="6">
        <f t="shared" si="45"/>
        <v>0</v>
      </c>
      <c r="I1080" s="25">
        <f t="shared" si="44"/>
        <v>0</v>
      </c>
      <c r="M1080" s="2">
        <v>440</v>
      </c>
    </row>
    <row r="1081" spans="2:13" ht="12.75">
      <c r="B1081" s="272"/>
      <c r="H1081" s="6">
        <f t="shared" si="45"/>
        <v>0</v>
      </c>
      <c r="I1081" s="25">
        <f t="shared" si="44"/>
        <v>0</v>
      </c>
      <c r="M1081" s="2">
        <v>440</v>
      </c>
    </row>
    <row r="1082" spans="2:13" ht="12.75">
      <c r="B1082" s="272">
        <v>5000</v>
      </c>
      <c r="C1082" s="1" t="s">
        <v>37</v>
      </c>
      <c r="D1082" s="15" t="s">
        <v>12</v>
      </c>
      <c r="E1082" s="1" t="s">
        <v>25</v>
      </c>
      <c r="F1082" s="59" t="s">
        <v>474</v>
      </c>
      <c r="G1082" s="30" t="s">
        <v>409</v>
      </c>
      <c r="H1082" s="6">
        <f t="shared" si="45"/>
        <v>-5000</v>
      </c>
      <c r="I1082" s="25">
        <v>10</v>
      </c>
      <c r="K1082" s="18" t="s">
        <v>48</v>
      </c>
      <c r="L1082">
        <v>25</v>
      </c>
      <c r="M1082" s="2">
        <v>440</v>
      </c>
    </row>
    <row r="1083" spans="1:13" s="58" customFormat="1" ht="12.75">
      <c r="A1083" s="1"/>
      <c r="B1083" s="272">
        <v>5000</v>
      </c>
      <c r="C1083" s="1" t="s">
        <v>37</v>
      </c>
      <c r="D1083" s="15" t="s">
        <v>12</v>
      </c>
      <c r="E1083" s="1" t="s">
        <v>25</v>
      </c>
      <c r="F1083" s="59" t="s">
        <v>474</v>
      </c>
      <c r="G1083" s="30" t="s">
        <v>455</v>
      </c>
      <c r="H1083" s="6">
        <f t="shared" si="45"/>
        <v>-10000</v>
      </c>
      <c r="I1083" s="25">
        <v>10</v>
      </c>
      <c r="J1083"/>
      <c r="K1083" s="18" t="s">
        <v>48</v>
      </c>
      <c r="L1083">
        <v>25</v>
      </c>
      <c r="M1083" s="2">
        <v>440</v>
      </c>
    </row>
    <row r="1084" spans="1:13" ht="12.75">
      <c r="A1084" s="14"/>
      <c r="B1084" s="352">
        <f>SUM(B1082:B1083)</f>
        <v>10000</v>
      </c>
      <c r="C1084" s="14" t="s">
        <v>37</v>
      </c>
      <c r="D1084" s="14"/>
      <c r="E1084" s="14"/>
      <c r="F1084" s="81"/>
      <c r="G1084" s="21"/>
      <c r="H1084" s="56">
        <v>0</v>
      </c>
      <c r="I1084" s="57">
        <f t="shared" si="44"/>
        <v>22.727272727272727</v>
      </c>
      <c r="J1084" s="58"/>
      <c r="K1084" s="58"/>
      <c r="L1084" s="58"/>
      <c r="M1084" s="2">
        <v>440</v>
      </c>
    </row>
    <row r="1085" spans="2:13" ht="12.75">
      <c r="B1085" s="272"/>
      <c r="H1085" s="6">
        <f t="shared" si="45"/>
        <v>0</v>
      </c>
      <c r="I1085" s="25">
        <f t="shared" si="44"/>
        <v>0</v>
      </c>
      <c r="M1085" s="2">
        <v>440</v>
      </c>
    </row>
    <row r="1086" spans="2:13" ht="12.75">
      <c r="B1086" s="272"/>
      <c r="H1086" s="6">
        <f t="shared" si="45"/>
        <v>0</v>
      </c>
      <c r="I1086" s="25">
        <f t="shared" si="44"/>
        <v>0</v>
      </c>
      <c r="M1086" s="2">
        <v>440</v>
      </c>
    </row>
    <row r="1087" spans="2:13" ht="12.75">
      <c r="B1087" s="272">
        <v>2000</v>
      </c>
      <c r="C1087" s="1" t="s">
        <v>39</v>
      </c>
      <c r="D1087" s="15" t="s">
        <v>12</v>
      </c>
      <c r="E1087" s="1" t="s">
        <v>25</v>
      </c>
      <c r="F1087" s="59" t="s">
        <v>473</v>
      </c>
      <c r="G1087" s="30" t="s">
        <v>409</v>
      </c>
      <c r="H1087" s="6">
        <f t="shared" si="45"/>
        <v>-2000</v>
      </c>
      <c r="I1087" s="25">
        <v>4</v>
      </c>
      <c r="K1087" s="18" t="s">
        <v>48</v>
      </c>
      <c r="L1087">
        <v>25</v>
      </c>
      <c r="M1087" s="2">
        <v>440</v>
      </c>
    </row>
    <row r="1088" spans="2:13" ht="12.75">
      <c r="B1088" s="272">
        <v>2000</v>
      </c>
      <c r="C1088" s="1" t="s">
        <v>39</v>
      </c>
      <c r="D1088" s="15" t="s">
        <v>12</v>
      </c>
      <c r="E1088" s="1" t="s">
        <v>25</v>
      </c>
      <c r="F1088" s="59" t="s">
        <v>473</v>
      </c>
      <c r="G1088" s="30" t="s">
        <v>455</v>
      </c>
      <c r="H1088" s="6">
        <f t="shared" si="45"/>
        <v>-4000</v>
      </c>
      <c r="I1088" s="25">
        <v>4</v>
      </c>
      <c r="K1088" s="18" t="s">
        <v>48</v>
      </c>
      <c r="L1088">
        <v>25</v>
      </c>
      <c r="M1088" s="2">
        <v>440</v>
      </c>
    </row>
    <row r="1089" spans="1:13" s="58" customFormat="1" ht="12.75">
      <c r="A1089" s="1"/>
      <c r="B1089" s="272">
        <v>2000</v>
      </c>
      <c r="C1089" s="1" t="s">
        <v>39</v>
      </c>
      <c r="D1089" s="15" t="s">
        <v>12</v>
      </c>
      <c r="E1089" s="1" t="s">
        <v>25</v>
      </c>
      <c r="F1089" s="59" t="s">
        <v>473</v>
      </c>
      <c r="G1089" s="30" t="s">
        <v>458</v>
      </c>
      <c r="H1089" s="6">
        <f t="shared" si="45"/>
        <v>-6000</v>
      </c>
      <c r="I1089" s="25">
        <v>4</v>
      </c>
      <c r="J1089"/>
      <c r="K1089" s="18" t="s">
        <v>48</v>
      </c>
      <c r="L1089">
        <v>25</v>
      </c>
      <c r="M1089" s="2">
        <v>440</v>
      </c>
    </row>
    <row r="1090" spans="1:13" ht="12.75">
      <c r="A1090" s="14"/>
      <c r="B1090" s="352">
        <f>SUM(B1087:B1089)</f>
        <v>6000</v>
      </c>
      <c r="C1090" s="14" t="s">
        <v>39</v>
      </c>
      <c r="D1090" s="14"/>
      <c r="E1090" s="14"/>
      <c r="F1090" s="81"/>
      <c r="G1090" s="21"/>
      <c r="H1090" s="56">
        <v>0</v>
      </c>
      <c r="I1090" s="57">
        <f t="shared" si="44"/>
        <v>13.636363636363637</v>
      </c>
      <c r="J1090" s="58"/>
      <c r="K1090" s="58"/>
      <c r="L1090" s="58"/>
      <c r="M1090" s="2">
        <v>440</v>
      </c>
    </row>
    <row r="1091" spans="2:13" ht="12.75">
      <c r="B1091" s="272"/>
      <c r="H1091" s="6">
        <f t="shared" si="45"/>
        <v>0</v>
      </c>
      <c r="I1091" s="25">
        <f t="shared" si="44"/>
        <v>0</v>
      </c>
      <c r="M1091" s="2">
        <v>440</v>
      </c>
    </row>
    <row r="1092" spans="2:13" ht="12.75">
      <c r="B1092" s="272"/>
      <c r="H1092" s="6">
        <f t="shared" si="45"/>
        <v>0</v>
      </c>
      <c r="I1092" s="25">
        <f t="shared" si="44"/>
        <v>0</v>
      </c>
      <c r="M1092" s="2">
        <v>440</v>
      </c>
    </row>
    <row r="1093" spans="1:13" s="58" customFormat="1" ht="12.75">
      <c r="A1093" s="1"/>
      <c r="B1093" s="272">
        <v>2000</v>
      </c>
      <c r="C1093" s="1" t="s">
        <v>61</v>
      </c>
      <c r="D1093" s="15" t="s">
        <v>12</v>
      </c>
      <c r="E1093" s="1" t="s">
        <v>62</v>
      </c>
      <c r="F1093" s="59" t="s">
        <v>473</v>
      </c>
      <c r="G1093" s="30" t="s">
        <v>455</v>
      </c>
      <c r="H1093" s="6">
        <f t="shared" si="45"/>
        <v>-2000</v>
      </c>
      <c r="I1093" s="25">
        <f t="shared" si="44"/>
        <v>4.545454545454546</v>
      </c>
      <c r="J1093"/>
      <c r="K1093" s="18" t="s">
        <v>48</v>
      </c>
      <c r="L1093">
        <v>25</v>
      </c>
      <c r="M1093" s="2">
        <v>440</v>
      </c>
    </row>
    <row r="1094" spans="1:13" ht="12.75">
      <c r="A1094" s="14"/>
      <c r="B1094" s="352">
        <f>SUM(B1093)</f>
        <v>2000</v>
      </c>
      <c r="C1094" s="14"/>
      <c r="D1094" s="14"/>
      <c r="E1094" s="14" t="s">
        <v>62</v>
      </c>
      <c r="F1094" s="81"/>
      <c r="G1094" s="21"/>
      <c r="H1094" s="56">
        <v>0</v>
      </c>
      <c r="I1094" s="57">
        <f t="shared" si="44"/>
        <v>4.545454545454546</v>
      </c>
      <c r="J1094" s="58"/>
      <c r="K1094" s="58"/>
      <c r="L1094" s="58"/>
      <c r="M1094" s="2">
        <v>440</v>
      </c>
    </row>
    <row r="1095" spans="2:13" ht="12.75">
      <c r="B1095" s="272"/>
      <c r="C1095" s="3"/>
      <c r="H1095" s="6">
        <f t="shared" si="45"/>
        <v>0</v>
      </c>
      <c r="I1095" s="25">
        <f t="shared" si="44"/>
        <v>0</v>
      </c>
      <c r="M1095" s="2">
        <v>440</v>
      </c>
    </row>
    <row r="1096" spans="2:13" ht="12.75">
      <c r="B1096" s="272"/>
      <c r="H1096" s="6">
        <f t="shared" si="45"/>
        <v>0</v>
      </c>
      <c r="I1096" s="25">
        <f t="shared" si="44"/>
        <v>0</v>
      </c>
      <c r="M1096" s="2">
        <v>440</v>
      </c>
    </row>
    <row r="1097" spans="2:13" ht="12.75">
      <c r="B1097" s="272">
        <v>900</v>
      </c>
      <c r="C1097" s="1" t="s">
        <v>64</v>
      </c>
      <c r="D1097" s="15" t="s">
        <v>12</v>
      </c>
      <c r="E1097" s="1" t="s">
        <v>43</v>
      </c>
      <c r="F1097" s="59" t="s">
        <v>473</v>
      </c>
      <c r="G1097" s="30" t="s">
        <v>409</v>
      </c>
      <c r="H1097" s="6">
        <f t="shared" si="45"/>
        <v>-900</v>
      </c>
      <c r="I1097" s="25">
        <v>1.8</v>
      </c>
      <c r="K1097" s="18" t="s">
        <v>48</v>
      </c>
      <c r="L1097">
        <v>25</v>
      </c>
      <c r="M1097" s="2">
        <v>440</v>
      </c>
    </row>
    <row r="1098" spans="1:13" s="58" customFormat="1" ht="12.75">
      <c r="A1098" s="1"/>
      <c r="B1098" s="272">
        <v>1950</v>
      </c>
      <c r="C1098" s="1" t="s">
        <v>64</v>
      </c>
      <c r="D1098" s="15" t="s">
        <v>12</v>
      </c>
      <c r="E1098" s="1" t="s">
        <v>43</v>
      </c>
      <c r="F1098" s="59" t="s">
        <v>473</v>
      </c>
      <c r="G1098" s="30" t="s">
        <v>455</v>
      </c>
      <c r="H1098" s="6">
        <f t="shared" si="45"/>
        <v>-2850</v>
      </c>
      <c r="I1098" s="25">
        <v>3.9</v>
      </c>
      <c r="J1098"/>
      <c r="K1098" s="18" t="s">
        <v>48</v>
      </c>
      <c r="L1098">
        <v>25</v>
      </c>
      <c r="M1098" s="2">
        <v>440</v>
      </c>
    </row>
    <row r="1099" spans="1:13" ht="12.75">
      <c r="A1099" s="14"/>
      <c r="B1099" s="352">
        <f>SUM(B1097:B1098)</f>
        <v>2850</v>
      </c>
      <c r="C1099" s="14"/>
      <c r="D1099" s="14"/>
      <c r="E1099" s="14" t="s">
        <v>43</v>
      </c>
      <c r="F1099" s="81"/>
      <c r="G1099" s="21"/>
      <c r="H1099" s="56">
        <v>0</v>
      </c>
      <c r="I1099" s="57">
        <f t="shared" si="44"/>
        <v>6.4772727272727275</v>
      </c>
      <c r="J1099" s="58"/>
      <c r="K1099" s="58"/>
      <c r="L1099" s="58"/>
      <c r="M1099" s="2">
        <v>440</v>
      </c>
    </row>
    <row r="1100" spans="2:13" ht="12.75">
      <c r="B1100" s="272"/>
      <c r="H1100" s="6">
        <f t="shared" si="45"/>
        <v>0</v>
      </c>
      <c r="I1100" s="25">
        <f t="shared" si="44"/>
        <v>0</v>
      </c>
      <c r="M1100" s="2">
        <v>440</v>
      </c>
    </row>
    <row r="1101" spans="2:13" ht="12.75">
      <c r="B1101" s="272"/>
      <c r="H1101" s="6">
        <f t="shared" si="45"/>
        <v>0</v>
      </c>
      <c r="I1101" s="25">
        <f t="shared" si="44"/>
        <v>0</v>
      </c>
      <c r="M1101" s="2">
        <v>440</v>
      </c>
    </row>
    <row r="1102" spans="2:13" ht="12.75">
      <c r="B1102" s="272"/>
      <c r="H1102" s="6">
        <f t="shared" si="45"/>
        <v>0</v>
      </c>
      <c r="I1102" s="25">
        <f t="shared" si="44"/>
        <v>0</v>
      </c>
      <c r="M1102" s="2">
        <v>440</v>
      </c>
    </row>
    <row r="1103" spans="2:13" ht="12.75">
      <c r="B1103" s="272"/>
      <c r="H1103" s="6">
        <f t="shared" si="45"/>
        <v>0</v>
      </c>
      <c r="I1103" s="25">
        <f t="shared" si="44"/>
        <v>0</v>
      </c>
      <c r="M1103" s="2">
        <v>440</v>
      </c>
    </row>
    <row r="1104" spans="1:13" ht="12.75">
      <c r="A1104" s="14"/>
      <c r="B1104" s="352">
        <f>+B1108+B1114+B1119+B1123+B1128+B1133</f>
        <v>23200</v>
      </c>
      <c r="C1104" s="53" t="s">
        <v>475</v>
      </c>
      <c r="D1104" s="78" t="s">
        <v>476</v>
      </c>
      <c r="E1104" s="53" t="s">
        <v>246</v>
      </c>
      <c r="F1104" s="135" t="s">
        <v>477</v>
      </c>
      <c r="G1104" s="55" t="s">
        <v>84</v>
      </c>
      <c r="H1104" s="56">
        <f t="shared" si="45"/>
        <v>-23200</v>
      </c>
      <c r="I1104" s="80"/>
      <c r="J1104" s="57"/>
      <c r="K1104" s="57"/>
      <c r="L1104" s="58"/>
      <c r="M1104" s="2">
        <v>440</v>
      </c>
    </row>
    <row r="1105" spans="2:13" ht="12.75">
      <c r="B1105" s="272"/>
      <c r="H1105" s="6">
        <v>0</v>
      </c>
      <c r="I1105" s="25">
        <f t="shared" si="44"/>
        <v>0</v>
      </c>
      <c r="M1105" s="2">
        <v>440</v>
      </c>
    </row>
    <row r="1106" spans="2:13" ht="12.75">
      <c r="B1106" s="272"/>
      <c r="H1106" s="6">
        <f t="shared" si="45"/>
        <v>0</v>
      </c>
      <c r="I1106" s="25">
        <f t="shared" si="44"/>
        <v>0</v>
      </c>
      <c r="M1106" s="2">
        <v>440</v>
      </c>
    </row>
    <row r="1107" spans="1:13" s="58" customFormat="1" ht="12.75">
      <c r="A1107" s="1"/>
      <c r="B1107" s="272">
        <v>3000</v>
      </c>
      <c r="C1107" s="1" t="s">
        <v>0</v>
      </c>
      <c r="D1107" s="1" t="s">
        <v>12</v>
      </c>
      <c r="E1107" s="1" t="s">
        <v>149</v>
      </c>
      <c r="F1107" s="59" t="s">
        <v>478</v>
      </c>
      <c r="G1107" s="30" t="s">
        <v>431</v>
      </c>
      <c r="H1107" s="6">
        <f t="shared" si="45"/>
        <v>-3000</v>
      </c>
      <c r="I1107" s="25">
        <f t="shared" si="44"/>
        <v>6.818181818181818</v>
      </c>
      <c r="J1107"/>
      <c r="K1107" t="s">
        <v>21</v>
      </c>
      <c r="L1107">
        <v>26</v>
      </c>
      <c r="M1107" s="2">
        <v>440</v>
      </c>
    </row>
    <row r="1108" spans="1:13" ht="12.75">
      <c r="A1108" s="14"/>
      <c r="B1108" s="352">
        <f>SUM(B1107)</f>
        <v>3000</v>
      </c>
      <c r="C1108" s="14" t="s">
        <v>0</v>
      </c>
      <c r="D1108" s="14"/>
      <c r="E1108" s="14"/>
      <c r="F1108" s="81"/>
      <c r="G1108" s="21"/>
      <c r="H1108" s="56">
        <v>0</v>
      </c>
      <c r="I1108" s="57">
        <f t="shared" si="44"/>
        <v>6.818181818181818</v>
      </c>
      <c r="J1108" s="58"/>
      <c r="K1108" s="58"/>
      <c r="L1108" s="58"/>
      <c r="M1108" s="2">
        <v>440</v>
      </c>
    </row>
    <row r="1109" spans="2:13" ht="12.75">
      <c r="B1109" s="272"/>
      <c r="H1109" s="6">
        <f t="shared" si="45"/>
        <v>0</v>
      </c>
      <c r="I1109" s="25">
        <f t="shared" si="44"/>
        <v>0</v>
      </c>
      <c r="M1109" s="2">
        <v>440</v>
      </c>
    </row>
    <row r="1110" spans="2:13" ht="12.75">
      <c r="B1110" s="272"/>
      <c r="H1110" s="6">
        <f t="shared" si="45"/>
        <v>0</v>
      </c>
      <c r="I1110" s="25">
        <f t="shared" si="44"/>
        <v>0</v>
      </c>
      <c r="M1110" s="2">
        <v>440</v>
      </c>
    </row>
    <row r="1111" spans="2:13" ht="12.75">
      <c r="B1111" s="272">
        <v>2000</v>
      </c>
      <c r="C1111" s="1" t="s">
        <v>479</v>
      </c>
      <c r="D1111" s="1" t="s">
        <v>74</v>
      </c>
      <c r="E1111" s="1" t="s">
        <v>25</v>
      </c>
      <c r="F1111" s="59" t="s">
        <v>480</v>
      </c>
      <c r="G1111" s="30" t="s">
        <v>455</v>
      </c>
      <c r="H1111" s="6">
        <f>H1110-B1111</f>
        <v>-2000</v>
      </c>
      <c r="I1111" s="25">
        <f t="shared" si="44"/>
        <v>4.545454545454546</v>
      </c>
      <c r="K1111" t="s">
        <v>149</v>
      </c>
      <c r="L1111">
        <v>26</v>
      </c>
      <c r="M1111" s="2">
        <v>440</v>
      </c>
    </row>
    <row r="1112" spans="2:13" ht="12.75">
      <c r="B1112" s="272">
        <v>2000</v>
      </c>
      <c r="C1112" s="1" t="s">
        <v>481</v>
      </c>
      <c r="D1112" s="1" t="s">
        <v>74</v>
      </c>
      <c r="E1112" s="1" t="s">
        <v>25</v>
      </c>
      <c r="F1112" s="59" t="s">
        <v>480</v>
      </c>
      <c r="G1112" s="30" t="s">
        <v>455</v>
      </c>
      <c r="H1112" s="6">
        <f>H1111-B1112</f>
        <v>-4000</v>
      </c>
      <c r="I1112" s="25">
        <f t="shared" si="44"/>
        <v>4.545454545454546</v>
      </c>
      <c r="K1112" t="s">
        <v>149</v>
      </c>
      <c r="L1112">
        <v>26</v>
      </c>
      <c r="M1112" s="2">
        <v>440</v>
      </c>
    </row>
    <row r="1113" spans="1:13" s="58" customFormat="1" ht="12.75">
      <c r="A1113" s="1"/>
      <c r="B1113" s="272">
        <v>2000</v>
      </c>
      <c r="C1113" s="1" t="s">
        <v>482</v>
      </c>
      <c r="D1113" s="1" t="s">
        <v>74</v>
      </c>
      <c r="E1113" s="1" t="s">
        <v>25</v>
      </c>
      <c r="F1113" s="59" t="s">
        <v>480</v>
      </c>
      <c r="G1113" s="30" t="s">
        <v>458</v>
      </c>
      <c r="H1113" s="6">
        <f>H1112-B1113</f>
        <v>-6000</v>
      </c>
      <c r="I1113" s="25">
        <f t="shared" si="44"/>
        <v>4.545454545454546</v>
      </c>
      <c r="J1113"/>
      <c r="K1113" t="s">
        <v>149</v>
      </c>
      <c r="L1113">
        <v>26</v>
      </c>
      <c r="M1113" s="2">
        <v>440</v>
      </c>
    </row>
    <row r="1114" spans="1:13" ht="12.75">
      <c r="A1114" s="14"/>
      <c r="B1114" s="352">
        <f>SUM(B1111:B1113)</f>
        <v>6000</v>
      </c>
      <c r="C1114" s="14" t="s">
        <v>33</v>
      </c>
      <c r="D1114" s="14"/>
      <c r="E1114" s="14"/>
      <c r="F1114" s="81"/>
      <c r="G1114" s="21"/>
      <c r="H1114" s="56">
        <v>0</v>
      </c>
      <c r="I1114" s="57">
        <f>+B1114/M1114</f>
        <v>13.636363636363637</v>
      </c>
      <c r="J1114" s="58"/>
      <c r="K1114" s="58"/>
      <c r="L1114" s="58"/>
      <c r="M1114" s="2">
        <v>440</v>
      </c>
    </row>
    <row r="1115" spans="2:13" ht="12.75">
      <c r="B1115" s="272"/>
      <c r="H1115" s="6">
        <f t="shared" si="45"/>
        <v>0</v>
      </c>
      <c r="I1115" s="25">
        <f t="shared" si="44"/>
        <v>0</v>
      </c>
      <c r="M1115" s="2">
        <v>440</v>
      </c>
    </row>
    <row r="1116" spans="2:13" ht="12.75">
      <c r="B1116" s="354"/>
      <c r="H1116" s="6">
        <f t="shared" si="45"/>
        <v>0</v>
      </c>
      <c r="I1116" s="25">
        <f t="shared" si="44"/>
        <v>0</v>
      </c>
      <c r="M1116" s="2">
        <v>440</v>
      </c>
    </row>
    <row r="1117" spans="2:13" ht="12.75">
      <c r="B1117" s="272">
        <v>1600</v>
      </c>
      <c r="C1117" s="62" t="s">
        <v>34</v>
      </c>
      <c r="D1117" s="1" t="s">
        <v>74</v>
      </c>
      <c r="E1117" s="1" t="s">
        <v>35</v>
      </c>
      <c r="F1117" s="59" t="s">
        <v>480</v>
      </c>
      <c r="G1117" s="30" t="s">
        <v>455</v>
      </c>
      <c r="H1117" s="6">
        <f t="shared" si="45"/>
        <v>-1600</v>
      </c>
      <c r="I1117" s="25">
        <v>3.2</v>
      </c>
      <c r="K1117" t="s">
        <v>149</v>
      </c>
      <c r="L1117">
        <v>26</v>
      </c>
      <c r="M1117" s="2">
        <v>440</v>
      </c>
    </row>
    <row r="1118" spans="1:13" s="58" customFormat="1" ht="12.75">
      <c r="A1118" s="15"/>
      <c r="B1118" s="219">
        <v>1600</v>
      </c>
      <c r="C1118" s="15" t="s">
        <v>34</v>
      </c>
      <c r="D1118" s="15" t="s">
        <v>74</v>
      </c>
      <c r="E1118" s="15" t="s">
        <v>35</v>
      </c>
      <c r="F1118" s="59" t="s">
        <v>480</v>
      </c>
      <c r="G1118" s="32" t="s">
        <v>458</v>
      </c>
      <c r="H1118" s="6">
        <f t="shared" si="45"/>
        <v>-3200</v>
      </c>
      <c r="I1118" s="25">
        <v>3.2</v>
      </c>
      <c r="J1118" s="18"/>
      <c r="K1118" t="s">
        <v>149</v>
      </c>
      <c r="L1118" s="18">
        <v>26</v>
      </c>
      <c r="M1118" s="2">
        <v>440</v>
      </c>
    </row>
    <row r="1119" spans="1:13" ht="12.75">
      <c r="A1119" s="14"/>
      <c r="B1119" s="352">
        <f>SUM(B1117:B1118)</f>
        <v>3200</v>
      </c>
      <c r="C1119" s="14"/>
      <c r="D1119" s="14"/>
      <c r="E1119" s="14" t="s">
        <v>35</v>
      </c>
      <c r="F1119" s="81"/>
      <c r="G1119" s="21"/>
      <c r="H1119" s="56">
        <v>0</v>
      </c>
      <c r="I1119" s="57">
        <f t="shared" si="44"/>
        <v>7.2727272727272725</v>
      </c>
      <c r="J1119" s="58"/>
      <c r="K1119" s="58"/>
      <c r="L1119" s="58"/>
      <c r="M1119" s="2">
        <v>440</v>
      </c>
    </row>
    <row r="1120" spans="2:13" ht="12.75">
      <c r="B1120" s="272"/>
      <c r="H1120" s="6">
        <f t="shared" si="45"/>
        <v>0</v>
      </c>
      <c r="I1120" s="25">
        <f t="shared" si="44"/>
        <v>0</v>
      </c>
      <c r="M1120" s="2">
        <v>440</v>
      </c>
    </row>
    <row r="1121" spans="2:13" ht="12.75">
      <c r="B1121" s="272"/>
      <c r="H1121" s="6">
        <f t="shared" si="45"/>
        <v>0</v>
      </c>
      <c r="I1121" s="25">
        <f t="shared" si="44"/>
        <v>0</v>
      </c>
      <c r="M1121" s="2">
        <v>440</v>
      </c>
    </row>
    <row r="1122" spans="2:13" ht="12.75">
      <c r="B1122" s="272">
        <v>5000</v>
      </c>
      <c r="C1122" s="62" t="s">
        <v>37</v>
      </c>
      <c r="D1122" s="1" t="s">
        <v>74</v>
      </c>
      <c r="E1122" s="1" t="s">
        <v>25</v>
      </c>
      <c r="F1122" s="59" t="s">
        <v>483</v>
      </c>
      <c r="G1122" s="30" t="s">
        <v>455</v>
      </c>
      <c r="H1122" s="6">
        <f>H1121-B1122</f>
        <v>-5000</v>
      </c>
      <c r="I1122" s="25">
        <f t="shared" si="44"/>
        <v>11.363636363636363</v>
      </c>
      <c r="K1122" t="s">
        <v>149</v>
      </c>
      <c r="L1122">
        <v>26</v>
      </c>
      <c r="M1122" s="2">
        <v>440</v>
      </c>
    </row>
    <row r="1123" spans="1:13" ht="12.75">
      <c r="A1123" s="14"/>
      <c r="B1123" s="352">
        <f>SUM(B1122:B1122)</f>
        <v>5000</v>
      </c>
      <c r="C1123" s="14" t="s">
        <v>37</v>
      </c>
      <c r="D1123" s="14"/>
      <c r="E1123" s="14"/>
      <c r="F1123" s="81"/>
      <c r="G1123" s="21"/>
      <c r="H1123" s="56">
        <v>0</v>
      </c>
      <c r="I1123" s="57">
        <f t="shared" si="44"/>
        <v>11.363636363636363</v>
      </c>
      <c r="J1123" s="58"/>
      <c r="K1123" s="58"/>
      <c r="L1123" s="58"/>
      <c r="M1123" s="2">
        <v>440</v>
      </c>
    </row>
    <row r="1124" spans="2:13" ht="12.75">
      <c r="B1124" s="272"/>
      <c r="H1124" s="6">
        <f t="shared" si="45"/>
        <v>0</v>
      </c>
      <c r="I1124" s="25">
        <f t="shared" si="44"/>
        <v>0</v>
      </c>
      <c r="M1124" s="2">
        <v>440</v>
      </c>
    </row>
    <row r="1125" spans="2:13" ht="12.75">
      <c r="B1125" s="272"/>
      <c r="H1125" s="6">
        <f t="shared" si="45"/>
        <v>0</v>
      </c>
      <c r="I1125" s="25">
        <f t="shared" si="44"/>
        <v>0</v>
      </c>
      <c r="M1125" s="2">
        <v>440</v>
      </c>
    </row>
    <row r="1126" spans="2:13" ht="12.75">
      <c r="B1126" s="272">
        <v>2000</v>
      </c>
      <c r="C1126" s="1" t="s">
        <v>39</v>
      </c>
      <c r="D1126" s="1" t="s">
        <v>74</v>
      </c>
      <c r="E1126" s="1" t="s">
        <v>25</v>
      </c>
      <c r="F1126" s="59" t="s">
        <v>480</v>
      </c>
      <c r="G1126" s="30" t="s">
        <v>455</v>
      </c>
      <c r="H1126" s="6">
        <f t="shared" si="45"/>
        <v>-2000</v>
      </c>
      <c r="I1126" s="25">
        <v>4</v>
      </c>
      <c r="K1126" t="s">
        <v>149</v>
      </c>
      <c r="L1126">
        <v>26</v>
      </c>
      <c r="M1126" s="2">
        <v>440</v>
      </c>
    </row>
    <row r="1127" spans="1:13" s="83" customFormat="1" ht="12.75">
      <c r="A1127" s="15"/>
      <c r="B1127" s="219">
        <v>2000</v>
      </c>
      <c r="C1127" s="15" t="s">
        <v>39</v>
      </c>
      <c r="D1127" s="15" t="s">
        <v>74</v>
      </c>
      <c r="E1127" s="15" t="s">
        <v>25</v>
      </c>
      <c r="F1127" s="59" t="s">
        <v>480</v>
      </c>
      <c r="G1127" s="32" t="s">
        <v>458</v>
      </c>
      <c r="H1127" s="6">
        <f t="shared" si="45"/>
        <v>-4000</v>
      </c>
      <c r="I1127" s="42">
        <v>4</v>
      </c>
      <c r="J1127" s="18"/>
      <c r="K1127" t="s">
        <v>149</v>
      </c>
      <c r="L1127" s="18">
        <v>26</v>
      </c>
      <c r="M1127" s="2">
        <v>440</v>
      </c>
    </row>
    <row r="1128" spans="1:13" ht="12.75">
      <c r="A1128" s="73"/>
      <c r="B1128" s="352">
        <f>SUM(B1126:B1127)</f>
        <v>4000</v>
      </c>
      <c r="C1128" s="73" t="s">
        <v>39</v>
      </c>
      <c r="D1128" s="73"/>
      <c r="E1128" s="73"/>
      <c r="F1128" s="136"/>
      <c r="G1128" s="74"/>
      <c r="H1128" s="61">
        <v>0</v>
      </c>
      <c r="I1128" s="82">
        <f aca="true" t="shared" si="46" ref="I1128:I1190">+B1128/M1128</f>
        <v>9.090909090909092</v>
      </c>
      <c r="J1128" s="83"/>
      <c r="K1128" s="83"/>
      <c r="L1128" s="83"/>
      <c r="M1128" s="2">
        <v>440</v>
      </c>
    </row>
    <row r="1129" spans="2:13" ht="12.75">
      <c r="B1129" s="272"/>
      <c r="H1129" s="6">
        <f t="shared" si="45"/>
        <v>0</v>
      </c>
      <c r="I1129" s="25">
        <f t="shared" si="46"/>
        <v>0</v>
      </c>
      <c r="M1129" s="2">
        <v>440</v>
      </c>
    </row>
    <row r="1130" spans="2:13" ht="12.75">
      <c r="B1130" s="272"/>
      <c r="H1130" s="6">
        <f t="shared" si="45"/>
        <v>0</v>
      </c>
      <c r="I1130" s="25">
        <f t="shared" si="46"/>
        <v>0</v>
      </c>
      <c r="M1130" s="2">
        <v>440</v>
      </c>
    </row>
    <row r="1131" spans="2:13" ht="12.75">
      <c r="B1131" s="354">
        <v>1000</v>
      </c>
      <c r="C1131" s="1" t="s">
        <v>162</v>
      </c>
      <c r="D1131" s="1" t="s">
        <v>74</v>
      </c>
      <c r="E1131" s="1" t="s">
        <v>43</v>
      </c>
      <c r="F1131" s="59" t="s">
        <v>480</v>
      </c>
      <c r="G1131" s="30" t="s">
        <v>455</v>
      </c>
      <c r="H1131" s="6">
        <f t="shared" si="45"/>
        <v>-1000</v>
      </c>
      <c r="I1131" s="25">
        <v>2</v>
      </c>
      <c r="K1131" t="s">
        <v>149</v>
      </c>
      <c r="L1131">
        <v>26</v>
      </c>
      <c r="M1131" s="2">
        <v>440</v>
      </c>
    </row>
    <row r="1132" spans="1:13" s="58" customFormat="1" ht="12.75">
      <c r="A1132" s="15"/>
      <c r="B1132" s="219">
        <v>1000</v>
      </c>
      <c r="C1132" s="15" t="s">
        <v>162</v>
      </c>
      <c r="D1132" s="15" t="s">
        <v>74</v>
      </c>
      <c r="E1132" s="15" t="s">
        <v>43</v>
      </c>
      <c r="F1132" s="59" t="s">
        <v>480</v>
      </c>
      <c r="G1132" s="32" t="s">
        <v>458</v>
      </c>
      <c r="H1132" s="6">
        <f t="shared" si="45"/>
        <v>-2000</v>
      </c>
      <c r="I1132" s="42">
        <v>2</v>
      </c>
      <c r="J1132" s="18"/>
      <c r="K1132" t="s">
        <v>149</v>
      </c>
      <c r="L1132" s="18">
        <v>26</v>
      </c>
      <c r="M1132" s="2">
        <v>440</v>
      </c>
    </row>
    <row r="1133" spans="1:13" ht="12.75">
      <c r="A1133" s="14"/>
      <c r="B1133" s="352">
        <f>SUM(B1131:B1132)</f>
        <v>2000</v>
      </c>
      <c r="C1133" s="14"/>
      <c r="D1133" s="14"/>
      <c r="E1133" s="14" t="s">
        <v>43</v>
      </c>
      <c r="F1133" s="81"/>
      <c r="G1133" s="21"/>
      <c r="H1133" s="56">
        <v>0</v>
      </c>
      <c r="I1133" s="57">
        <f t="shared" si="46"/>
        <v>4.545454545454546</v>
      </c>
      <c r="J1133" s="58"/>
      <c r="K1133" s="58"/>
      <c r="L1133" s="58"/>
      <c r="M1133" s="2">
        <v>440</v>
      </c>
    </row>
    <row r="1134" spans="2:13" ht="12.75">
      <c r="B1134" s="272"/>
      <c r="H1134" s="6">
        <f t="shared" si="45"/>
        <v>0</v>
      </c>
      <c r="I1134" s="25">
        <f t="shared" si="46"/>
        <v>0</v>
      </c>
      <c r="M1134" s="2">
        <v>440</v>
      </c>
    </row>
    <row r="1135" spans="2:13" ht="12.75">
      <c r="B1135" s="272"/>
      <c r="H1135" s="6">
        <f t="shared" si="45"/>
        <v>0</v>
      </c>
      <c r="I1135" s="25">
        <f t="shared" si="46"/>
        <v>0</v>
      </c>
      <c r="M1135" s="2">
        <v>440</v>
      </c>
    </row>
    <row r="1136" spans="2:13" ht="12.75">
      <c r="B1136" s="272"/>
      <c r="H1136" s="6">
        <f t="shared" si="45"/>
        <v>0</v>
      </c>
      <c r="I1136" s="25">
        <f t="shared" si="46"/>
        <v>0</v>
      </c>
      <c r="M1136" s="2">
        <v>440</v>
      </c>
    </row>
    <row r="1137" spans="2:13" ht="12.75">
      <c r="B1137" s="272"/>
      <c r="H1137" s="6">
        <f t="shared" si="45"/>
        <v>0</v>
      </c>
      <c r="I1137" s="25">
        <f t="shared" si="46"/>
        <v>0</v>
      </c>
      <c r="M1137" s="2">
        <v>440</v>
      </c>
    </row>
    <row r="1138" spans="1:13" ht="12.75">
      <c r="A1138" s="14"/>
      <c r="B1138" s="352">
        <f>+B1142+B1155+B1160+B1165+B1170+B1175</f>
        <v>38500</v>
      </c>
      <c r="C1138" s="53" t="s">
        <v>484</v>
      </c>
      <c r="D1138" s="78" t="s">
        <v>485</v>
      </c>
      <c r="E1138" s="53" t="s">
        <v>246</v>
      </c>
      <c r="F1138" s="135" t="s">
        <v>486</v>
      </c>
      <c r="G1138" s="55" t="s">
        <v>17</v>
      </c>
      <c r="H1138" s="56"/>
      <c r="I1138" s="80"/>
      <c r="J1138" s="57"/>
      <c r="K1138" s="57"/>
      <c r="L1138" s="58"/>
      <c r="M1138" s="2">
        <v>440</v>
      </c>
    </row>
    <row r="1139" spans="2:13" ht="12.75">
      <c r="B1139" s="272"/>
      <c r="H1139" s="6">
        <v>0</v>
      </c>
      <c r="I1139" s="25">
        <f t="shared" si="46"/>
        <v>0</v>
      </c>
      <c r="M1139" s="2">
        <v>440</v>
      </c>
    </row>
    <row r="1140" spans="2:13" ht="12.75">
      <c r="B1140" s="272">
        <v>5000</v>
      </c>
      <c r="C1140" s="1" t="s">
        <v>0</v>
      </c>
      <c r="D1140" s="1" t="s">
        <v>12</v>
      </c>
      <c r="E1140" s="1" t="s">
        <v>18</v>
      </c>
      <c r="F1140" s="59" t="s">
        <v>487</v>
      </c>
      <c r="G1140" s="30" t="s">
        <v>377</v>
      </c>
      <c r="H1140" s="6">
        <f t="shared" si="45"/>
        <v>-5000</v>
      </c>
      <c r="I1140" s="25">
        <v>10</v>
      </c>
      <c r="K1140" t="s">
        <v>21</v>
      </c>
      <c r="L1140">
        <v>27</v>
      </c>
      <c r="M1140" s="2">
        <v>440</v>
      </c>
    </row>
    <row r="1141" spans="1:13" s="58" customFormat="1" ht="12.75">
      <c r="A1141" s="1"/>
      <c r="B1141" s="272">
        <v>5000</v>
      </c>
      <c r="C1141" s="1" t="s">
        <v>0</v>
      </c>
      <c r="D1141" s="1" t="s">
        <v>12</v>
      </c>
      <c r="E1141" s="1" t="s">
        <v>18</v>
      </c>
      <c r="F1141" s="59" t="s">
        <v>488</v>
      </c>
      <c r="G1141" s="30" t="s">
        <v>393</v>
      </c>
      <c r="H1141" s="6">
        <f t="shared" si="45"/>
        <v>-10000</v>
      </c>
      <c r="I1141" s="25">
        <v>10</v>
      </c>
      <c r="J1141"/>
      <c r="K1141" t="s">
        <v>21</v>
      </c>
      <c r="L1141">
        <v>27</v>
      </c>
      <c r="M1141" s="2">
        <v>440</v>
      </c>
    </row>
    <row r="1142" spans="1:13" ht="12.75">
      <c r="A1142" s="14"/>
      <c r="B1142" s="352">
        <f>SUM(B1140:B1141)</f>
        <v>10000</v>
      </c>
      <c r="C1142" s="14" t="s">
        <v>0</v>
      </c>
      <c r="D1142" s="14"/>
      <c r="E1142" s="14"/>
      <c r="F1142" s="81"/>
      <c r="G1142" s="21"/>
      <c r="H1142" s="56">
        <v>0</v>
      </c>
      <c r="I1142" s="57">
        <f t="shared" si="46"/>
        <v>22.727272727272727</v>
      </c>
      <c r="J1142" s="58"/>
      <c r="K1142" s="58"/>
      <c r="L1142" s="58"/>
      <c r="M1142" s="2">
        <v>440</v>
      </c>
    </row>
    <row r="1143" spans="2:13" ht="12.75">
      <c r="B1143" s="272"/>
      <c r="H1143" s="6">
        <f t="shared" si="45"/>
        <v>0</v>
      </c>
      <c r="I1143" s="25">
        <f t="shared" si="46"/>
        <v>0</v>
      </c>
      <c r="M1143" s="2">
        <v>440</v>
      </c>
    </row>
    <row r="1144" spans="2:13" ht="12.75">
      <c r="B1144" s="272"/>
      <c r="H1144" s="6">
        <f t="shared" si="45"/>
        <v>0</v>
      </c>
      <c r="I1144" s="25">
        <f t="shared" si="46"/>
        <v>0</v>
      </c>
      <c r="M1144" s="2">
        <v>440</v>
      </c>
    </row>
    <row r="1145" spans="2:13" ht="12.75">
      <c r="B1145" s="272">
        <v>1500</v>
      </c>
      <c r="C1145" s="1" t="s">
        <v>489</v>
      </c>
      <c r="D1145" s="1" t="s">
        <v>12</v>
      </c>
      <c r="E1145" s="1" t="s">
        <v>25</v>
      </c>
      <c r="F1145" s="59" t="s">
        <v>490</v>
      </c>
      <c r="G1145" s="30" t="s">
        <v>382</v>
      </c>
      <c r="H1145" s="6">
        <f t="shared" si="45"/>
        <v>-1500</v>
      </c>
      <c r="I1145" s="25">
        <f t="shared" si="46"/>
        <v>3.409090909090909</v>
      </c>
      <c r="K1145" t="s">
        <v>18</v>
      </c>
      <c r="L1145">
        <v>27</v>
      </c>
      <c r="M1145" s="2">
        <v>440</v>
      </c>
    </row>
    <row r="1146" spans="2:13" ht="12.75">
      <c r="B1146" s="272">
        <v>800</v>
      </c>
      <c r="C1146" s="1" t="s">
        <v>491</v>
      </c>
      <c r="D1146" s="1" t="s">
        <v>12</v>
      </c>
      <c r="E1146" s="1" t="s">
        <v>25</v>
      </c>
      <c r="F1146" s="59" t="s">
        <v>490</v>
      </c>
      <c r="G1146" s="30" t="s">
        <v>382</v>
      </c>
      <c r="H1146" s="6">
        <f t="shared" si="45"/>
        <v>-2300</v>
      </c>
      <c r="I1146" s="25">
        <f t="shared" si="46"/>
        <v>1.8181818181818181</v>
      </c>
      <c r="K1146" t="s">
        <v>18</v>
      </c>
      <c r="L1146">
        <v>27</v>
      </c>
      <c r="M1146" s="2">
        <v>440</v>
      </c>
    </row>
    <row r="1147" spans="2:13" ht="12.75">
      <c r="B1147" s="272">
        <v>700</v>
      </c>
      <c r="C1147" s="1" t="s">
        <v>492</v>
      </c>
      <c r="D1147" s="1" t="s">
        <v>12</v>
      </c>
      <c r="E1147" s="1" t="s">
        <v>25</v>
      </c>
      <c r="F1147" s="59" t="s">
        <v>490</v>
      </c>
      <c r="G1147" s="30" t="s">
        <v>382</v>
      </c>
      <c r="H1147" s="6">
        <f t="shared" si="45"/>
        <v>-3000</v>
      </c>
      <c r="I1147" s="25">
        <f t="shared" si="46"/>
        <v>1.5909090909090908</v>
      </c>
      <c r="K1147" t="s">
        <v>18</v>
      </c>
      <c r="L1147">
        <v>27</v>
      </c>
      <c r="M1147" s="2">
        <v>440</v>
      </c>
    </row>
    <row r="1148" spans="2:13" ht="12.75">
      <c r="B1148" s="272">
        <v>700</v>
      </c>
      <c r="C1148" s="1" t="s">
        <v>493</v>
      </c>
      <c r="D1148" s="1" t="s">
        <v>12</v>
      </c>
      <c r="E1148" s="1" t="s">
        <v>25</v>
      </c>
      <c r="F1148" s="59" t="s">
        <v>490</v>
      </c>
      <c r="G1148" s="30" t="s">
        <v>382</v>
      </c>
      <c r="H1148" s="6">
        <f t="shared" si="45"/>
        <v>-3700</v>
      </c>
      <c r="I1148" s="25">
        <f t="shared" si="46"/>
        <v>1.5909090909090908</v>
      </c>
      <c r="K1148" t="s">
        <v>18</v>
      </c>
      <c r="L1148">
        <v>27</v>
      </c>
      <c r="M1148" s="2">
        <v>440</v>
      </c>
    </row>
    <row r="1149" spans="2:13" ht="12.75">
      <c r="B1149" s="272">
        <v>1000</v>
      </c>
      <c r="C1149" s="1" t="s">
        <v>494</v>
      </c>
      <c r="D1149" s="1" t="s">
        <v>12</v>
      </c>
      <c r="E1149" s="1" t="s">
        <v>25</v>
      </c>
      <c r="F1149" s="59" t="s">
        <v>490</v>
      </c>
      <c r="G1149" s="30" t="s">
        <v>382</v>
      </c>
      <c r="H1149" s="6">
        <f aca="true" t="shared" si="47" ref="H1149:H1154">H1148-B1149</f>
        <v>-4700</v>
      </c>
      <c r="I1149" s="25">
        <f t="shared" si="46"/>
        <v>2.272727272727273</v>
      </c>
      <c r="K1149" t="s">
        <v>18</v>
      </c>
      <c r="L1149">
        <v>27</v>
      </c>
      <c r="M1149" s="2">
        <v>440</v>
      </c>
    </row>
    <row r="1150" spans="2:13" ht="12.75">
      <c r="B1150" s="272">
        <v>1000</v>
      </c>
      <c r="C1150" s="1" t="s">
        <v>494</v>
      </c>
      <c r="D1150" s="1" t="s">
        <v>12</v>
      </c>
      <c r="E1150" s="1" t="s">
        <v>25</v>
      </c>
      <c r="F1150" s="59" t="s">
        <v>490</v>
      </c>
      <c r="G1150" s="30" t="s">
        <v>402</v>
      </c>
      <c r="H1150" s="6">
        <f t="shared" si="47"/>
        <v>-5700</v>
      </c>
      <c r="I1150" s="25">
        <f t="shared" si="46"/>
        <v>2.272727272727273</v>
      </c>
      <c r="K1150" t="s">
        <v>18</v>
      </c>
      <c r="L1150">
        <v>27</v>
      </c>
      <c r="M1150" s="2">
        <v>440</v>
      </c>
    </row>
    <row r="1151" spans="2:13" ht="12.75">
      <c r="B1151" s="272">
        <v>1500</v>
      </c>
      <c r="C1151" s="1" t="s">
        <v>495</v>
      </c>
      <c r="D1151" s="1" t="s">
        <v>12</v>
      </c>
      <c r="E1151" s="1" t="s">
        <v>25</v>
      </c>
      <c r="F1151" s="59" t="s">
        <v>490</v>
      </c>
      <c r="G1151" s="30" t="s">
        <v>402</v>
      </c>
      <c r="H1151" s="6">
        <f t="shared" si="47"/>
        <v>-7200</v>
      </c>
      <c r="I1151" s="25">
        <f t="shared" si="46"/>
        <v>3.409090909090909</v>
      </c>
      <c r="K1151" t="s">
        <v>18</v>
      </c>
      <c r="L1151">
        <v>27</v>
      </c>
      <c r="M1151" s="2">
        <v>440</v>
      </c>
    </row>
    <row r="1152" spans="2:13" ht="12.75">
      <c r="B1152" s="354">
        <v>1500</v>
      </c>
      <c r="C1152" s="1" t="s">
        <v>496</v>
      </c>
      <c r="D1152" s="1" t="s">
        <v>12</v>
      </c>
      <c r="E1152" s="1" t="s">
        <v>25</v>
      </c>
      <c r="F1152" s="59" t="s">
        <v>490</v>
      </c>
      <c r="G1152" s="30" t="s">
        <v>402</v>
      </c>
      <c r="H1152" s="6">
        <f t="shared" si="47"/>
        <v>-8700</v>
      </c>
      <c r="I1152" s="25">
        <f t="shared" si="46"/>
        <v>3.409090909090909</v>
      </c>
      <c r="K1152" t="s">
        <v>18</v>
      </c>
      <c r="L1152">
        <v>27</v>
      </c>
      <c r="M1152" s="2">
        <v>440</v>
      </c>
    </row>
    <row r="1153" spans="2:13" ht="12.75">
      <c r="B1153" s="354">
        <v>1000</v>
      </c>
      <c r="C1153" s="1" t="s">
        <v>497</v>
      </c>
      <c r="D1153" s="1" t="s">
        <v>12</v>
      </c>
      <c r="E1153" s="1" t="s">
        <v>25</v>
      </c>
      <c r="F1153" s="59" t="s">
        <v>490</v>
      </c>
      <c r="G1153" s="30" t="s">
        <v>402</v>
      </c>
      <c r="H1153" s="6">
        <f t="shared" si="47"/>
        <v>-9700</v>
      </c>
      <c r="I1153" s="25">
        <f t="shared" si="46"/>
        <v>2.272727272727273</v>
      </c>
      <c r="K1153" t="s">
        <v>18</v>
      </c>
      <c r="L1153">
        <v>27</v>
      </c>
      <c r="M1153" s="2">
        <v>440</v>
      </c>
    </row>
    <row r="1154" spans="1:13" s="58" customFormat="1" ht="12.75">
      <c r="A1154" s="1"/>
      <c r="B1154" s="354">
        <v>1000</v>
      </c>
      <c r="C1154" s="1" t="s">
        <v>498</v>
      </c>
      <c r="D1154" s="1" t="s">
        <v>12</v>
      </c>
      <c r="E1154" s="1" t="s">
        <v>25</v>
      </c>
      <c r="F1154" s="59" t="s">
        <v>490</v>
      </c>
      <c r="G1154" s="30" t="s">
        <v>402</v>
      </c>
      <c r="H1154" s="6">
        <f t="shared" si="47"/>
        <v>-10700</v>
      </c>
      <c r="I1154" s="25">
        <f t="shared" si="46"/>
        <v>2.272727272727273</v>
      </c>
      <c r="J1154"/>
      <c r="K1154" t="s">
        <v>18</v>
      </c>
      <c r="L1154">
        <v>27</v>
      </c>
      <c r="M1154" s="2">
        <v>440</v>
      </c>
    </row>
    <row r="1155" spans="1:13" ht="12.75">
      <c r="A1155" s="14"/>
      <c r="B1155" s="352">
        <f>SUM(B1145:B1154)</f>
        <v>10700</v>
      </c>
      <c r="C1155" s="14" t="s">
        <v>33</v>
      </c>
      <c r="D1155" s="14"/>
      <c r="E1155" s="14"/>
      <c r="F1155" s="81"/>
      <c r="G1155" s="21"/>
      <c r="H1155" s="56">
        <v>0</v>
      </c>
      <c r="I1155" s="57">
        <f t="shared" si="46"/>
        <v>24.318181818181817</v>
      </c>
      <c r="J1155" s="58"/>
      <c r="K1155" s="58"/>
      <c r="L1155" s="58"/>
      <c r="M1155" s="2">
        <v>440</v>
      </c>
    </row>
    <row r="1156" spans="2:13" ht="12.75">
      <c r="B1156" s="272"/>
      <c r="H1156" s="6">
        <f aca="true" t="shared" si="48" ref="H1156:H1208">H1155-B1156</f>
        <v>0</v>
      </c>
      <c r="I1156" s="25">
        <f t="shared" si="46"/>
        <v>0</v>
      </c>
      <c r="M1156" s="2">
        <v>440</v>
      </c>
    </row>
    <row r="1157" spans="2:13" ht="12.75">
      <c r="B1157" s="272"/>
      <c r="H1157" s="6">
        <f t="shared" si="48"/>
        <v>0</v>
      </c>
      <c r="I1157" s="25">
        <f t="shared" si="46"/>
        <v>0</v>
      </c>
      <c r="M1157" s="2">
        <v>440</v>
      </c>
    </row>
    <row r="1158" spans="2:13" ht="12.75">
      <c r="B1158" s="272">
        <v>1400</v>
      </c>
      <c r="C1158" s="1" t="s">
        <v>34</v>
      </c>
      <c r="D1158" s="1" t="s">
        <v>12</v>
      </c>
      <c r="E1158" s="1" t="s">
        <v>35</v>
      </c>
      <c r="F1158" s="30" t="s">
        <v>490</v>
      </c>
      <c r="G1158" s="30" t="s">
        <v>382</v>
      </c>
      <c r="H1158" s="6">
        <f t="shared" si="48"/>
        <v>-1400</v>
      </c>
      <c r="I1158" s="25">
        <f t="shared" si="46"/>
        <v>2.8</v>
      </c>
      <c r="K1158" t="s">
        <v>18</v>
      </c>
      <c r="L1158">
        <v>27</v>
      </c>
      <c r="M1158" s="2">
        <v>500</v>
      </c>
    </row>
    <row r="1159" spans="2:13" ht="12.75">
      <c r="B1159" s="272">
        <v>1400</v>
      </c>
      <c r="C1159" s="1" t="s">
        <v>34</v>
      </c>
      <c r="D1159" s="1" t="s">
        <v>12</v>
      </c>
      <c r="E1159" s="1" t="s">
        <v>35</v>
      </c>
      <c r="F1159" s="30" t="s">
        <v>490</v>
      </c>
      <c r="G1159" s="30" t="s">
        <v>402</v>
      </c>
      <c r="H1159" s="6">
        <f t="shared" si="48"/>
        <v>-2800</v>
      </c>
      <c r="I1159" s="25">
        <f t="shared" si="46"/>
        <v>2.8</v>
      </c>
      <c r="K1159" t="s">
        <v>18</v>
      </c>
      <c r="L1159">
        <v>27</v>
      </c>
      <c r="M1159" s="2">
        <v>500</v>
      </c>
    </row>
    <row r="1160" spans="1:13" ht="12.75">
      <c r="A1160" s="14"/>
      <c r="B1160" s="352">
        <f>SUM(B1158:B1159)</f>
        <v>2800</v>
      </c>
      <c r="C1160" s="14"/>
      <c r="D1160" s="14"/>
      <c r="E1160" s="14" t="s">
        <v>35</v>
      </c>
      <c r="F1160" s="81"/>
      <c r="G1160" s="21"/>
      <c r="H1160" s="56">
        <v>0</v>
      </c>
      <c r="I1160" s="57">
        <f t="shared" si="46"/>
        <v>6.363636363636363</v>
      </c>
      <c r="J1160" s="58"/>
      <c r="K1160" s="58"/>
      <c r="L1160" s="58"/>
      <c r="M1160" s="2">
        <v>440</v>
      </c>
    </row>
    <row r="1161" spans="2:13" ht="12.75">
      <c r="B1161" s="272"/>
      <c r="H1161" s="6">
        <f t="shared" si="48"/>
        <v>0</v>
      </c>
      <c r="I1161" s="25">
        <f t="shared" si="46"/>
        <v>0</v>
      </c>
      <c r="M1161" s="2">
        <v>440</v>
      </c>
    </row>
    <row r="1162" spans="2:13" ht="12.75">
      <c r="B1162" s="272"/>
      <c r="H1162" s="6">
        <f t="shared" si="48"/>
        <v>0</v>
      </c>
      <c r="I1162" s="25">
        <f t="shared" si="46"/>
        <v>0</v>
      </c>
      <c r="M1162" s="2">
        <v>440</v>
      </c>
    </row>
    <row r="1163" spans="2:13" ht="12.75">
      <c r="B1163" s="272">
        <v>5000</v>
      </c>
      <c r="C1163" s="1" t="s">
        <v>37</v>
      </c>
      <c r="D1163" s="1" t="s">
        <v>12</v>
      </c>
      <c r="E1163" s="1" t="s">
        <v>25</v>
      </c>
      <c r="F1163" s="59" t="s">
        <v>499</v>
      </c>
      <c r="G1163" s="30" t="s">
        <v>382</v>
      </c>
      <c r="H1163" s="6">
        <f t="shared" si="48"/>
        <v>-5000</v>
      </c>
      <c r="I1163" s="25">
        <v>10</v>
      </c>
      <c r="K1163" t="s">
        <v>18</v>
      </c>
      <c r="L1163">
        <v>27</v>
      </c>
      <c r="M1163" s="2">
        <v>440</v>
      </c>
    </row>
    <row r="1164" spans="1:13" s="58" customFormat="1" ht="12.75">
      <c r="A1164" s="1"/>
      <c r="B1164" s="272">
        <v>5000</v>
      </c>
      <c r="C1164" s="1" t="s">
        <v>37</v>
      </c>
      <c r="D1164" s="1" t="s">
        <v>12</v>
      </c>
      <c r="E1164" s="1" t="s">
        <v>25</v>
      </c>
      <c r="F1164" s="59" t="s">
        <v>499</v>
      </c>
      <c r="G1164" s="30" t="s">
        <v>402</v>
      </c>
      <c r="H1164" s="6">
        <f t="shared" si="48"/>
        <v>-10000</v>
      </c>
      <c r="I1164" s="25">
        <v>10</v>
      </c>
      <c r="J1164"/>
      <c r="K1164" t="s">
        <v>18</v>
      </c>
      <c r="L1164">
        <v>27</v>
      </c>
      <c r="M1164" s="2">
        <v>440</v>
      </c>
    </row>
    <row r="1165" spans="1:13" ht="12.75">
      <c r="A1165" s="14"/>
      <c r="B1165" s="352">
        <f>SUM(B1163:B1164)</f>
        <v>10000</v>
      </c>
      <c r="C1165" s="14" t="s">
        <v>37</v>
      </c>
      <c r="D1165" s="14"/>
      <c r="E1165" s="14"/>
      <c r="F1165" s="81"/>
      <c r="G1165" s="21"/>
      <c r="H1165" s="56">
        <v>0</v>
      </c>
      <c r="I1165" s="57">
        <f t="shared" si="46"/>
        <v>22.727272727272727</v>
      </c>
      <c r="J1165" s="58"/>
      <c r="K1165" s="58"/>
      <c r="L1165" s="58"/>
      <c r="M1165" s="2">
        <v>440</v>
      </c>
    </row>
    <row r="1166" spans="2:13" ht="12.75">
      <c r="B1166" s="272"/>
      <c r="H1166" s="6">
        <f t="shared" si="48"/>
        <v>0</v>
      </c>
      <c r="I1166" s="25">
        <f t="shared" si="46"/>
        <v>0</v>
      </c>
      <c r="M1166" s="2">
        <v>440</v>
      </c>
    </row>
    <row r="1167" spans="2:13" ht="12.75">
      <c r="B1167" s="272"/>
      <c r="H1167" s="6">
        <f t="shared" si="48"/>
        <v>0</v>
      </c>
      <c r="I1167" s="25">
        <f t="shared" si="46"/>
        <v>0</v>
      </c>
      <c r="M1167" s="2">
        <v>440</v>
      </c>
    </row>
    <row r="1168" spans="2:13" ht="12.75">
      <c r="B1168" s="272">
        <v>2000</v>
      </c>
      <c r="C1168" s="1" t="s">
        <v>39</v>
      </c>
      <c r="D1168" s="1" t="s">
        <v>12</v>
      </c>
      <c r="E1168" s="1" t="s">
        <v>25</v>
      </c>
      <c r="F1168" s="59" t="s">
        <v>490</v>
      </c>
      <c r="G1168" s="30" t="s">
        <v>382</v>
      </c>
      <c r="H1168" s="6">
        <f t="shared" si="48"/>
        <v>-2000</v>
      </c>
      <c r="I1168" s="25">
        <v>4</v>
      </c>
      <c r="K1168" t="s">
        <v>18</v>
      </c>
      <c r="L1168">
        <v>27</v>
      </c>
      <c r="M1168" s="2">
        <v>440</v>
      </c>
    </row>
    <row r="1169" spans="1:13" s="58" customFormat="1" ht="12.75">
      <c r="A1169" s="1"/>
      <c r="B1169" s="272">
        <v>2000</v>
      </c>
      <c r="C1169" s="1" t="s">
        <v>39</v>
      </c>
      <c r="D1169" s="1" t="s">
        <v>12</v>
      </c>
      <c r="E1169" s="1" t="s">
        <v>25</v>
      </c>
      <c r="F1169" s="59" t="s">
        <v>490</v>
      </c>
      <c r="G1169" s="30" t="s">
        <v>402</v>
      </c>
      <c r="H1169" s="6">
        <f t="shared" si="48"/>
        <v>-4000</v>
      </c>
      <c r="I1169" s="25">
        <v>4</v>
      </c>
      <c r="J1169"/>
      <c r="K1169" t="s">
        <v>18</v>
      </c>
      <c r="L1169">
        <v>27</v>
      </c>
      <c r="M1169" s="2">
        <v>440</v>
      </c>
    </row>
    <row r="1170" spans="1:13" ht="12.75">
      <c r="A1170" s="14"/>
      <c r="B1170" s="352">
        <f>SUM(B1168:B1169)</f>
        <v>4000</v>
      </c>
      <c r="C1170" s="14" t="s">
        <v>39</v>
      </c>
      <c r="D1170" s="14"/>
      <c r="E1170" s="14"/>
      <c r="F1170" s="81"/>
      <c r="G1170" s="21"/>
      <c r="H1170" s="56">
        <v>0</v>
      </c>
      <c r="I1170" s="57">
        <f t="shared" si="46"/>
        <v>9.090909090909092</v>
      </c>
      <c r="J1170" s="58"/>
      <c r="K1170" s="58"/>
      <c r="L1170" s="58"/>
      <c r="M1170" s="2">
        <v>440</v>
      </c>
    </row>
    <row r="1171" spans="2:13" ht="12.75">
      <c r="B1171" s="272"/>
      <c r="H1171" s="6">
        <f t="shared" si="48"/>
        <v>0</v>
      </c>
      <c r="I1171" s="25">
        <f t="shared" si="46"/>
        <v>0</v>
      </c>
      <c r="M1171" s="2">
        <v>440</v>
      </c>
    </row>
    <row r="1172" spans="2:13" ht="12.75">
      <c r="B1172" s="272"/>
      <c r="H1172" s="6">
        <f t="shared" si="48"/>
        <v>0</v>
      </c>
      <c r="I1172" s="25">
        <f t="shared" si="46"/>
        <v>0</v>
      </c>
      <c r="M1172" s="2">
        <v>440</v>
      </c>
    </row>
    <row r="1173" spans="2:13" ht="12.75">
      <c r="B1173" s="272">
        <v>500</v>
      </c>
      <c r="C1173" s="1" t="s">
        <v>42</v>
      </c>
      <c r="D1173" s="1" t="s">
        <v>12</v>
      </c>
      <c r="E1173" s="1" t="s">
        <v>43</v>
      </c>
      <c r="F1173" s="59" t="s">
        <v>490</v>
      </c>
      <c r="G1173" s="30" t="s">
        <v>382</v>
      </c>
      <c r="H1173" s="6">
        <f t="shared" si="48"/>
        <v>-500</v>
      </c>
      <c r="I1173" s="25">
        <v>1</v>
      </c>
      <c r="K1173" t="s">
        <v>18</v>
      </c>
      <c r="L1173">
        <v>27</v>
      </c>
      <c r="M1173" s="2">
        <v>440</v>
      </c>
    </row>
    <row r="1174" spans="1:13" s="58" customFormat="1" ht="12.75">
      <c r="A1174" s="1"/>
      <c r="B1174" s="272">
        <v>500</v>
      </c>
      <c r="C1174" s="1" t="s">
        <v>42</v>
      </c>
      <c r="D1174" s="1" t="s">
        <v>12</v>
      </c>
      <c r="E1174" s="1" t="s">
        <v>43</v>
      </c>
      <c r="F1174" s="59" t="s">
        <v>490</v>
      </c>
      <c r="G1174" s="30" t="s">
        <v>402</v>
      </c>
      <c r="H1174" s="6">
        <f t="shared" si="48"/>
        <v>-1000</v>
      </c>
      <c r="I1174" s="25">
        <v>1</v>
      </c>
      <c r="J1174"/>
      <c r="K1174" t="s">
        <v>18</v>
      </c>
      <c r="L1174">
        <v>27</v>
      </c>
      <c r="M1174" s="2">
        <v>440</v>
      </c>
    </row>
    <row r="1175" spans="1:13" ht="12.75">
      <c r="A1175" s="14"/>
      <c r="B1175" s="352">
        <f>SUM(B1173:B1174)</f>
        <v>1000</v>
      </c>
      <c r="C1175" s="14"/>
      <c r="D1175" s="14"/>
      <c r="E1175" s="14" t="s">
        <v>43</v>
      </c>
      <c r="F1175" s="81"/>
      <c r="G1175" s="21"/>
      <c r="H1175" s="56">
        <v>0</v>
      </c>
      <c r="I1175" s="57">
        <f t="shared" si="46"/>
        <v>2.272727272727273</v>
      </c>
      <c r="J1175" s="58"/>
      <c r="K1175" s="58"/>
      <c r="L1175" s="58"/>
      <c r="M1175" s="2">
        <v>440</v>
      </c>
    </row>
    <row r="1176" spans="2:13" ht="12.75">
      <c r="B1176" s="272"/>
      <c r="H1176" s="6">
        <f t="shared" si="48"/>
        <v>0</v>
      </c>
      <c r="I1176" s="25">
        <f t="shared" si="46"/>
        <v>0</v>
      </c>
      <c r="M1176" s="2">
        <v>440</v>
      </c>
    </row>
    <row r="1177" spans="2:13" ht="12.75">
      <c r="B1177" s="272"/>
      <c r="H1177" s="6">
        <f t="shared" si="48"/>
        <v>0</v>
      </c>
      <c r="I1177" s="25">
        <f t="shared" si="46"/>
        <v>0</v>
      </c>
      <c r="M1177" s="2">
        <v>440</v>
      </c>
    </row>
    <row r="1178" spans="2:13" ht="12.75">
      <c r="B1178" s="272"/>
      <c r="H1178" s="6">
        <f t="shared" si="48"/>
        <v>0</v>
      </c>
      <c r="I1178" s="25">
        <f t="shared" si="46"/>
        <v>0</v>
      </c>
      <c r="M1178" s="2">
        <v>440</v>
      </c>
    </row>
    <row r="1179" spans="2:13" ht="12.75">
      <c r="B1179" s="272"/>
      <c r="H1179" s="6">
        <f t="shared" si="48"/>
        <v>0</v>
      </c>
      <c r="I1179" s="25">
        <f t="shared" si="46"/>
        <v>0</v>
      </c>
      <c r="M1179" s="2">
        <v>440</v>
      </c>
    </row>
    <row r="1180" spans="1:13" ht="12.75">
      <c r="A1180" s="14"/>
      <c r="B1180" s="352">
        <f>+B1187+B1195+B1201+B1209+B1218+B1222</f>
        <v>65600</v>
      </c>
      <c r="C1180" s="53" t="s">
        <v>500</v>
      </c>
      <c r="D1180" s="78" t="s">
        <v>501</v>
      </c>
      <c r="E1180" s="53" t="s">
        <v>358</v>
      </c>
      <c r="F1180" s="135" t="s">
        <v>502</v>
      </c>
      <c r="G1180" s="55" t="s">
        <v>374</v>
      </c>
      <c r="H1180" s="56"/>
      <c r="I1180" s="80"/>
      <c r="J1180" s="57"/>
      <c r="K1180" s="57"/>
      <c r="L1180" s="58"/>
      <c r="M1180" s="2">
        <v>440</v>
      </c>
    </row>
    <row r="1181" spans="2:13" ht="12.75">
      <c r="B1181" s="272"/>
      <c r="H1181" s="31">
        <v>0</v>
      </c>
      <c r="I1181" s="25">
        <f t="shared" si="46"/>
        <v>0</v>
      </c>
      <c r="M1181" s="2">
        <v>440</v>
      </c>
    </row>
    <row r="1182" spans="2:13" ht="12.75">
      <c r="B1182" s="272">
        <v>3000</v>
      </c>
      <c r="C1182" s="1" t="s">
        <v>0</v>
      </c>
      <c r="D1182" s="1" t="s">
        <v>12</v>
      </c>
      <c r="E1182" s="1" t="s">
        <v>149</v>
      </c>
      <c r="F1182" s="59" t="s">
        <v>503</v>
      </c>
      <c r="G1182" s="30" t="s">
        <v>435</v>
      </c>
      <c r="H1182" s="31">
        <f t="shared" si="48"/>
        <v>-3000</v>
      </c>
      <c r="I1182" s="25">
        <v>6</v>
      </c>
      <c r="K1182" t="s">
        <v>21</v>
      </c>
      <c r="L1182">
        <v>28</v>
      </c>
      <c r="M1182" s="2">
        <v>440</v>
      </c>
    </row>
    <row r="1183" spans="2:13" ht="12.75">
      <c r="B1183" s="272">
        <v>2000</v>
      </c>
      <c r="C1183" s="1" t="s">
        <v>0</v>
      </c>
      <c r="D1183" s="1" t="s">
        <v>12</v>
      </c>
      <c r="E1183" s="1" t="s">
        <v>149</v>
      </c>
      <c r="F1183" s="59" t="s">
        <v>504</v>
      </c>
      <c r="G1183" s="30" t="s">
        <v>437</v>
      </c>
      <c r="H1183" s="31">
        <f t="shared" si="48"/>
        <v>-5000</v>
      </c>
      <c r="I1183" s="25">
        <v>4</v>
      </c>
      <c r="K1183" t="s">
        <v>21</v>
      </c>
      <c r="L1183">
        <v>28</v>
      </c>
      <c r="M1183" s="2">
        <v>440</v>
      </c>
    </row>
    <row r="1184" spans="2:13" ht="12.75">
      <c r="B1184" s="272">
        <v>3000</v>
      </c>
      <c r="C1184" s="1" t="s">
        <v>0</v>
      </c>
      <c r="D1184" s="1" t="s">
        <v>12</v>
      </c>
      <c r="E1184" s="1" t="s">
        <v>149</v>
      </c>
      <c r="F1184" s="59" t="s">
        <v>505</v>
      </c>
      <c r="G1184" s="30" t="s">
        <v>440</v>
      </c>
      <c r="H1184" s="31">
        <f t="shared" si="48"/>
        <v>-8000</v>
      </c>
      <c r="I1184" s="25">
        <v>6</v>
      </c>
      <c r="K1184" t="s">
        <v>21</v>
      </c>
      <c r="L1184">
        <v>28</v>
      </c>
      <c r="M1184" s="2">
        <v>440</v>
      </c>
    </row>
    <row r="1185" spans="2:13" ht="12.75">
      <c r="B1185" s="272">
        <v>2000</v>
      </c>
      <c r="C1185" s="1" t="s">
        <v>0</v>
      </c>
      <c r="D1185" s="1" t="s">
        <v>12</v>
      </c>
      <c r="E1185" s="1" t="s">
        <v>149</v>
      </c>
      <c r="F1185" s="59" t="s">
        <v>506</v>
      </c>
      <c r="G1185" s="30" t="s">
        <v>443</v>
      </c>
      <c r="H1185" s="31">
        <f t="shared" si="48"/>
        <v>-10000</v>
      </c>
      <c r="I1185" s="25">
        <v>4</v>
      </c>
      <c r="K1185" t="s">
        <v>21</v>
      </c>
      <c r="L1185">
        <v>28</v>
      </c>
      <c r="M1185" s="2">
        <v>440</v>
      </c>
    </row>
    <row r="1186" spans="1:13" s="58" customFormat="1" ht="12.75">
      <c r="A1186" s="1"/>
      <c r="B1186" s="219">
        <v>2000</v>
      </c>
      <c r="C1186" s="1" t="s">
        <v>0</v>
      </c>
      <c r="D1186" s="1" t="s">
        <v>12</v>
      </c>
      <c r="E1186" s="1" t="s">
        <v>149</v>
      </c>
      <c r="F1186" s="59" t="s">
        <v>507</v>
      </c>
      <c r="G1186" s="30" t="s">
        <v>446</v>
      </c>
      <c r="H1186" s="31">
        <f t="shared" si="48"/>
        <v>-12000</v>
      </c>
      <c r="I1186" s="25">
        <v>4</v>
      </c>
      <c r="J1186" s="305"/>
      <c r="K1186" t="s">
        <v>21</v>
      </c>
      <c r="L1186">
        <v>28</v>
      </c>
      <c r="M1186" s="2">
        <v>440</v>
      </c>
    </row>
    <row r="1187" spans="1:13" ht="12.75">
      <c r="A1187" s="14"/>
      <c r="B1187" s="352">
        <f>SUM(B1182:B1186)</f>
        <v>12000</v>
      </c>
      <c r="C1187" s="14" t="s">
        <v>0</v>
      </c>
      <c r="D1187" s="14"/>
      <c r="E1187" s="14"/>
      <c r="F1187" s="81"/>
      <c r="G1187" s="21"/>
      <c r="H1187" s="56">
        <v>0</v>
      </c>
      <c r="I1187" s="57">
        <f t="shared" si="46"/>
        <v>27.272727272727273</v>
      </c>
      <c r="J1187" s="58"/>
      <c r="K1187" s="58"/>
      <c r="L1187" s="58"/>
      <c r="M1187" s="2">
        <v>440</v>
      </c>
    </row>
    <row r="1188" spans="2:13" ht="12.75">
      <c r="B1188" s="272"/>
      <c r="H1188" s="6">
        <f t="shared" si="48"/>
        <v>0</v>
      </c>
      <c r="I1188" s="25">
        <f t="shared" si="46"/>
        <v>0</v>
      </c>
      <c r="M1188" s="2">
        <v>440</v>
      </c>
    </row>
    <row r="1189" spans="2:13" ht="12.75">
      <c r="B1189" s="272"/>
      <c r="H1189" s="6">
        <f t="shared" si="48"/>
        <v>0</v>
      </c>
      <c r="I1189" s="25">
        <f t="shared" si="46"/>
        <v>0</v>
      </c>
      <c r="M1189" s="2">
        <v>440</v>
      </c>
    </row>
    <row r="1190" spans="2:13" ht="12.75">
      <c r="B1190" s="272">
        <v>1500</v>
      </c>
      <c r="C1190" s="15" t="s">
        <v>124</v>
      </c>
      <c r="D1190" s="1" t="s">
        <v>74</v>
      </c>
      <c r="E1190" s="30" t="s">
        <v>25</v>
      </c>
      <c r="F1190" s="59" t="s">
        <v>508</v>
      </c>
      <c r="G1190" s="30" t="s">
        <v>461</v>
      </c>
      <c r="H1190" s="6">
        <f t="shared" si="48"/>
        <v>-1500</v>
      </c>
      <c r="I1190" s="25">
        <f t="shared" si="46"/>
        <v>3.409090909090909</v>
      </c>
      <c r="K1190" t="s">
        <v>149</v>
      </c>
      <c r="L1190">
        <v>28</v>
      </c>
      <c r="M1190" s="2">
        <v>440</v>
      </c>
    </row>
    <row r="1191" spans="2:13" ht="12.75">
      <c r="B1191" s="272">
        <v>1000</v>
      </c>
      <c r="C1191" s="1" t="s">
        <v>509</v>
      </c>
      <c r="D1191" s="1" t="s">
        <v>74</v>
      </c>
      <c r="E1191" s="30" t="s">
        <v>25</v>
      </c>
      <c r="F1191" s="59" t="s">
        <v>508</v>
      </c>
      <c r="G1191" s="30" t="s">
        <v>461</v>
      </c>
      <c r="H1191" s="6">
        <f t="shared" si="48"/>
        <v>-2500</v>
      </c>
      <c r="I1191" s="25">
        <f>+B1191/M1191</f>
        <v>2.272727272727273</v>
      </c>
      <c r="K1191" t="s">
        <v>149</v>
      </c>
      <c r="L1191">
        <v>28</v>
      </c>
      <c r="M1191" s="2">
        <v>440</v>
      </c>
    </row>
    <row r="1192" spans="1:13" s="18" customFormat="1" ht="12.75">
      <c r="A1192" s="1"/>
      <c r="B1192" s="272">
        <v>1000</v>
      </c>
      <c r="C1192" s="1" t="s">
        <v>510</v>
      </c>
      <c r="D1192" s="1" t="s">
        <v>74</v>
      </c>
      <c r="E1192" s="30" t="s">
        <v>25</v>
      </c>
      <c r="F1192" s="59" t="s">
        <v>508</v>
      </c>
      <c r="G1192" s="30" t="s">
        <v>461</v>
      </c>
      <c r="H1192" s="6">
        <f t="shared" si="48"/>
        <v>-3500</v>
      </c>
      <c r="I1192" s="25">
        <f>+B1192/M1192</f>
        <v>2.272727272727273</v>
      </c>
      <c r="J1192"/>
      <c r="K1192" t="s">
        <v>149</v>
      </c>
      <c r="L1192">
        <v>28</v>
      </c>
      <c r="M1192" s="2">
        <v>440</v>
      </c>
    </row>
    <row r="1193" spans="1:13" s="18" customFormat="1" ht="12.75">
      <c r="A1193" s="15"/>
      <c r="B1193" s="219">
        <v>1500</v>
      </c>
      <c r="C1193" s="15" t="s">
        <v>489</v>
      </c>
      <c r="D1193" s="15" t="s">
        <v>74</v>
      </c>
      <c r="E1193" s="15" t="s">
        <v>25</v>
      </c>
      <c r="F1193" s="30" t="s">
        <v>1248</v>
      </c>
      <c r="G1193" s="33" t="s">
        <v>1162</v>
      </c>
      <c r="H1193" s="31">
        <f t="shared" si="48"/>
        <v>-5000</v>
      </c>
      <c r="I1193" s="42">
        <f>+B1193/M1193</f>
        <v>3.409090909090909</v>
      </c>
      <c r="K1193" s="18" t="s">
        <v>149</v>
      </c>
      <c r="L1193" s="18">
        <v>28</v>
      </c>
      <c r="M1193" s="2">
        <v>440</v>
      </c>
    </row>
    <row r="1194" spans="1:13" s="58" customFormat="1" ht="12.75">
      <c r="A1194" s="15"/>
      <c r="B1194" s="219">
        <v>4000</v>
      </c>
      <c r="C1194" s="35" t="s">
        <v>1163</v>
      </c>
      <c r="D1194" s="15" t="s">
        <v>74</v>
      </c>
      <c r="E1194" s="35" t="s">
        <v>25</v>
      </c>
      <c r="F1194" s="30" t="s">
        <v>1249</v>
      </c>
      <c r="G1194" s="33" t="s">
        <v>1162</v>
      </c>
      <c r="H1194" s="31">
        <f>H1193-B1194</f>
        <v>-9000</v>
      </c>
      <c r="I1194" s="42">
        <f>+B1194/M1194</f>
        <v>9.090909090909092</v>
      </c>
      <c r="J1194" s="18"/>
      <c r="K1194" s="18" t="s">
        <v>149</v>
      </c>
      <c r="L1194" s="18">
        <v>28</v>
      </c>
      <c r="M1194" s="2">
        <v>440</v>
      </c>
    </row>
    <row r="1195" spans="1:13" ht="12.75">
      <c r="A1195" s="14"/>
      <c r="B1195" s="358">
        <f>SUM(B1190:B1194)</f>
        <v>9000</v>
      </c>
      <c r="C1195" s="14" t="s">
        <v>33</v>
      </c>
      <c r="D1195" s="14"/>
      <c r="E1195" s="14"/>
      <c r="F1195" s="81"/>
      <c r="G1195" s="21"/>
      <c r="H1195" s="56">
        <v>0</v>
      </c>
      <c r="I1195" s="57">
        <f aca="true" t="shared" si="49" ref="I1195:I1256">+B1195/M1195</f>
        <v>20.454545454545453</v>
      </c>
      <c r="J1195" s="58"/>
      <c r="K1195" s="58"/>
      <c r="L1195" s="58"/>
      <c r="M1195" s="2">
        <v>440</v>
      </c>
    </row>
    <row r="1196" spans="2:13" ht="12.75">
      <c r="B1196" s="354"/>
      <c r="H1196" s="6">
        <f t="shared" si="48"/>
        <v>0</v>
      </c>
      <c r="I1196" s="25">
        <f t="shared" si="49"/>
        <v>0</v>
      </c>
      <c r="M1196" s="2">
        <v>440</v>
      </c>
    </row>
    <row r="1197" spans="2:13" ht="12.75">
      <c r="B1197" s="354"/>
      <c r="H1197" s="6">
        <f t="shared" si="48"/>
        <v>0</v>
      </c>
      <c r="I1197" s="25">
        <f t="shared" si="49"/>
        <v>0</v>
      </c>
      <c r="M1197" s="2">
        <v>440</v>
      </c>
    </row>
    <row r="1198" spans="2:13" ht="12.75">
      <c r="B1198" s="272">
        <v>1600</v>
      </c>
      <c r="C1198" s="15" t="s">
        <v>34</v>
      </c>
      <c r="D1198" s="1" t="s">
        <v>74</v>
      </c>
      <c r="E1198" s="30" t="s">
        <v>35</v>
      </c>
      <c r="F1198" s="59" t="s">
        <v>508</v>
      </c>
      <c r="G1198" s="30" t="s">
        <v>461</v>
      </c>
      <c r="H1198" s="6">
        <f t="shared" si="48"/>
        <v>-1600</v>
      </c>
      <c r="I1198" s="25">
        <v>3.2</v>
      </c>
      <c r="K1198" t="s">
        <v>149</v>
      </c>
      <c r="L1198">
        <v>28</v>
      </c>
      <c r="M1198" s="2">
        <v>440</v>
      </c>
    </row>
    <row r="1199" spans="1:13" s="18" customFormat="1" ht="12.75">
      <c r="A1199" s="1"/>
      <c r="B1199" s="354">
        <v>1300</v>
      </c>
      <c r="C1199" s="1" t="s">
        <v>34</v>
      </c>
      <c r="D1199" s="1" t="s">
        <v>74</v>
      </c>
      <c r="E1199" s="1" t="s">
        <v>35</v>
      </c>
      <c r="F1199" s="59" t="s">
        <v>508</v>
      </c>
      <c r="G1199" s="30" t="s">
        <v>460</v>
      </c>
      <c r="H1199" s="6">
        <f t="shared" si="48"/>
        <v>-2900</v>
      </c>
      <c r="I1199" s="25">
        <v>2.6</v>
      </c>
      <c r="J1199"/>
      <c r="K1199" t="s">
        <v>149</v>
      </c>
      <c r="L1199">
        <v>28</v>
      </c>
      <c r="M1199" s="2">
        <v>440</v>
      </c>
    </row>
    <row r="1200" spans="1:13" s="58" customFormat="1" ht="12.75">
      <c r="A1200" s="15"/>
      <c r="B1200" s="219">
        <v>1700</v>
      </c>
      <c r="C1200" s="15" t="s">
        <v>34</v>
      </c>
      <c r="D1200" s="15" t="s">
        <v>74</v>
      </c>
      <c r="E1200" s="37" t="s">
        <v>35</v>
      </c>
      <c r="F1200" s="76" t="s">
        <v>508</v>
      </c>
      <c r="G1200" s="38" t="s">
        <v>1162</v>
      </c>
      <c r="H1200" s="31">
        <f>H1199-B1200</f>
        <v>-4600</v>
      </c>
      <c r="I1200" s="42">
        <f>+B1200/M1200</f>
        <v>3.8636363636363638</v>
      </c>
      <c r="J1200" s="18"/>
      <c r="K1200" s="18" t="s">
        <v>149</v>
      </c>
      <c r="L1200" s="18">
        <v>28</v>
      </c>
      <c r="M1200" s="2">
        <v>440</v>
      </c>
    </row>
    <row r="1201" spans="1:13" ht="12.75">
      <c r="A1201" s="14"/>
      <c r="B1201" s="352">
        <f>SUM(B1198:B1200)</f>
        <v>4600</v>
      </c>
      <c r="C1201" s="14"/>
      <c r="D1201" s="14"/>
      <c r="E1201" s="14" t="s">
        <v>35</v>
      </c>
      <c r="F1201" s="81"/>
      <c r="G1201" s="21"/>
      <c r="H1201" s="56">
        <v>0</v>
      </c>
      <c r="I1201" s="57">
        <f t="shared" si="49"/>
        <v>10.454545454545455</v>
      </c>
      <c r="J1201" s="58"/>
      <c r="K1201" s="58"/>
      <c r="L1201" s="58"/>
      <c r="M1201" s="2">
        <v>440</v>
      </c>
    </row>
    <row r="1202" spans="2:13" ht="12.75">
      <c r="B1202" s="272"/>
      <c r="H1202" s="6">
        <f t="shared" si="48"/>
        <v>0</v>
      </c>
      <c r="I1202" s="25">
        <f t="shared" si="49"/>
        <v>0</v>
      </c>
      <c r="M1202" s="2">
        <v>440</v>
      </c>
    </row>
    <row r="1203" spans="2:13" ht="12.75">
      <c r="B1203" s="272"/>
      <c r="H1203" s="6">
        <f t="shared" si="48"/>
        <v>0</v>
      </c>
      <c r="I1203" s="25">
        <f t="shared" si="49"/>
        <v>0</v>
      </c>
      <c r="M1203" s="2">
        <v>440</v>
      </c>
    </row>
    <row r="1204" spans="2:13" ht="12.75">
      <c r="B1204" s="272">
        <v>5000</v>
      </c>
      <c r="C1204" s="15" t="s">
        <v>37</v>
      </c>
      <c r="D1204" s="1" t="s">
        <v>74</v>
      </c>
      <c r="E1204" s="59" t="s">
        <v>25</v>
      </c>
      <c r="F1204" s="59" t="s">
        <v>511</v>
      </c>
      <c r="G1204" s="30" t="s">
        <v>461</v>
      </c>
      <c r="H1204" s="6">
        <f t="shared" si="48"/>
        <v>-5000</v>
      </c>
      <c r="I1204" s="25">
        <v>10</v>
      </c>
      <c r="K1204" t="s">
        <v>149</v>
      </c>
      <c r="L1204">
        <v>28</v>
      </c>
      <c r="M1204" s="2">
        <v>440</v>
      </c>
    </row>
    <row r="1205" spans="2:13" ht="12.75">
      <c r="B1205" s="272">
        <v>5000</v>
      </c>
      <c r="C1205" s="15" t="s">
        <v>37</v>
      </c>
      <c r="D1205" s="1" t="s">
        <v>74</v>
      </c>
      <c r="E1205" s="1" t="s">
        <v>25</v>
      </c>
      <c r="F1205" s="59" t="s">
        <v>511</v>
      </c>
      <c r="G1205" s="30" t="s">
        <v>463</v>
      </c>
      <c r="H1205" s="6">
        <f t="shared" si="48"/>
        <v>-10000</v>
      </c>
      <c r="I1205" s="25">
        <v>10</v>
      </c>
      <c r="K1205" t="s">
        <v>149</v>
      </c>
      <c r="L1205">
        <v>28</v>
      </c>
      <c r="M1205" s="2">
        <v>440</v>
      </c>
    </row>
    <row r="1206" spans="2:13" ht="12.75">
      <c r="B1206" s="272">
        <v>5000</v>
      </c>
      <c r="C1206" s="15" t="s">
        <v>37</v>
      </c>
      <c r="D1206" s="1" t="s">
        <v>74</v>
      </c>
      <c r="E1206" s="1" t="s">
        <v>25</v>
      </c>
      <c r="F1206" s="59" t="s">
        <v>511</v>
      </c>
      <c r="G1206" s="30" t="s">
        <v>464</v>
      </c>
      <c r="H1206" s="6">
        <f t="shared" si="48"/>
        <v>-15000</v>
      </c>
      <c r="I1206" s="25">
        <v>10</v>
      </c>
      <c r="K1206" t="s">
        <v>149</v>
      </c>
      <c r="L1206">
        <v>28</v>
      </c>
      <c r="M1206" s="2">
        <v>440</v>
      </c>
    </row>
    <row r="1207" spans="2:13" ht="12.75">
      <c r="B1207" s="272">
        <v>5000</v>
      </c>
      <c r="C1207" s="15" t="s">
        <v>37</v>
      </c>
      <c r="D1207" s="1" t="s">
        <v>74</v>
      </c>
      <c r="E1207" s="1" t="s">
        <v>25</v>
      </c>
      <c r="F1207" s="59" t="s">
        <v>511</v>
      </c>
      <c r="G1207" s="30" t="s">
        <v>465</v>
      </c>
      <c r="H1207" s="6">
        <f t="shared" si="48"/>
        <v>-20000</v>
      </c>
      <c r="I1207" s="25">
        <v>10</v>
      </c>
      <c r="K1207" t="s">
        <v>149</v>
      </c>
      <c r="L1207">
        <v>28</v>
      </c>
      <c r="M1207" s="2">
        <v>440</v>
      </c>
    </row>
    <row r="1208" spans="1:13" s="58" customFormat="1" ht="12.75">
      <c r="A1208" s="1"/>
      <c r="B1208" s="272">
        <v>5000</v>
      </c>
      <c r="C1208" s="15" t="s">
        <v>37</v>
      </c>
      <c r="D1208" s="1" t="s">
        <v>74</v>
      </c>
      <c r="E1208" s="1" t="s">
        <v>25</v>
      </c>
      <c r="F1208" s="59" t="s">
        <v>511</v>
      </c>
      <c r="G1208" s="30" t="s">
        <v>460</v>
      </c>
      <c r="H1208" s="6">
        <f t="shared" si="48"/>
        <v>-25000</v>
      </c>
      <c r="I1208" s="25">
        <v>10</v>
      </c>
      <c r="J1208"/>
      <c r="K1208" t="s">
        <v>149</v>
      </c>
      <c r="L1208">
        <v>28</v>
      </c>
      <c r="M1208" s="2">
        <v>440</v>
      </c>
    </row>
    <row r="1209" spans="1:13" ht="12.75">
      <c r="A1209" s="14"/>
      <c r="B1209" s="352">
        <f>SUM(B1204:B1208)</f>
        <v>25000</v>
      </c>
      <c r="C1209" s="14" t="s">
        <v>37</v>
      </c>
      <c r="D1209" s="14"/>
      <c r="E1209" s="14"/>
      <c r="F1209" s="81"/>
      <c r="G1209" s="21"/>
      <c r="H1209" s="56">
        <v>0</v>
      </c>
      <c r="I1209" s="57">
        <f t="shared" si="49"/>
        <v>56.81818181818182</v>
      </c>
      <c r="J1209" s="58"/>
      <c r="K1209" s="58"/>
      <c r="L1209" s="58"/>
      <c r="M1209" s="2">
        <v>440</v>
      </c>
    </row>
    <row r="1210" spans="2:13" ht="12.75">
      <c r="B1210" s="272"/>
      <c r="H1210" s="6">
        <f aca="true" t="shared" si="50" ref="H1210:H1267">H1209-B1210</f>
        <v>0</v>
      </c>
      <c r="I1210" s="25">
        <f t="shared" si="49"/>
        <v>0</v>
      </c>
      <c r="M1210" s="2">
        <v>440</v>
      </c>
    </row>
    <row r="1211" spans="2:13" ht="12.75">
      <c r="B1211" s="272"/>
      <c r="H1211" s="6">
        <f t="shared" si="50"/>
        <v>0</v>
      </c>
      <c r="I1211" s="25">
        <f t="shared" si="49"/>
        <v>0</v>
      </c>
      <c r="M1211" s="2">
        <v>440</v>
      </c>
    </row>
    <row r="1212" spans="2:13" ht="12.75">
      <c r="B1212" s="272">
        <v>2000</v>
      </c>
      <c r="C1212" s="15" t="s">
        <v>39</v>
      </c>
      <c r="D1212" s="1" t="s">
        <v>74</v>
      </c>
      <c r="E1212" s="30" t="s">
        <v>25</v>
      </c>
      <c r="F1212" s="59" t="s">
        <v>508</v>
      </c>
      <c r="G1212" s="30" t="s">
        <v>461</v>
      </c>
      <c r="H1212" s="6">
        <f t="shared" si="50"/>
        <v>-2000</v>
      </c>
      <c r="I1212" s="25">
        <v>4</v>
      </c>
      <c r="K1212" t="s">
        <v>149</v>
      </c>
      <c r="L1212">
        <v>28</v>
      </c>
      <c r="M1212" s="2">
        <v>440</v>
      </c>
    </row>
    <row r="1213" spans="2:13" ht="12.75">
      <c r="B1213" s="272">
        <v>2000</v>
      </c>
      <c r="C1213" s="15" t="s">
        <v>39</v>
      </c>
      <c r="D1213" s="1" t="s">
        <v>74</v>
      </c>
      <c r="E1213" s="1" t="s">
        <v>25</v>
      </c>
      <c r="F1213" s="59" t="s">
        <v>508</v>
      </c>
      <c r="G1213" s="30" t="s">
        <v>463</v>
      </c>
      <c r="H1213" s="6">
        <f t="shared" si="50"/>
        <v>-4000</v>
      </c>
      <c r="I1213" s="25">
        <v>4</v>
      </c>
      <c r="K1213" t="s">
        <v>149</v>
      </c>
      <c r="L1213">
        <v>28</v>
      </c>
      <c r="M1213" s="2">
        <v>440</v>
      </c>
    </row>
    <row r="1214" spans="2:13" ht="12.75">
      <c r="B1214" s="272">
        <v>3000</v>
      </c>
      <c r="C1214" s="15" t="s">
        <v>39</v>
      </c>
      <c r="D1214" s="1" t="s">
        <v>74</v>
      </c>
      <c r="E1214" s="1" t="s">
        <v>25</v>
      </c>
      <c r="F1214" s="59" t="s">
        <v>508</v>
      </c>
      <c r="G1214" s="30" t="s">
        <v>464</v>
      </c>
      <c r="H1214" s="6">
        <f t="shared" si="50"/>
        <v>-7000</v>
      </c>
      <c r="I1214" s="25">
        <v>6</v>
      </c>
      <c r="K1214" t="s">
        <v>149</v>
      </c>
      <c r="L1214">
        <v>28</v>
      </c>
      <c r="M1214" s="2">
        <v>440</v>
      </c>
    </row>
    <row r="1215" spans="2:13" ht="12.75">
      <c r="B1215" s="272">
        <v>3000</v>
      </c>
      <c r="C1215" s="15" t="s">
        <v>39</v>
      </c>
      <c r="D1215" s="1" t="s">
        <v>74</v>
      </c>
      <c r="E1215" s="1" t="s">
        <v>25</v>
      </c>
      <c r="F1215" s="59" t="s">
        <v>508</v>
      </c>
      <c r="G1215" s="30" t="s">
        <v>465</v>
      </c>
      <c r="H1215" s="6">
        <f t="shared" si="50"/>
        <v>-10000</v>
      </c>
      <c r="I1215" s="25">
        <v>6</v>
      </c>
      <c r="K1215" t="s">
        <v>149</v>
      </c>
      <c r="L1215">
        <v>28</v>
      </c>
      <c r="M1215" s="2">
        <v>440</v>
      </c>
    </row>
    <row r="1216" spans="1:13" s="18" customFormat="1" ht="12.75">
      <c r="A1216" s="1"/>
      <c r="B1216" s="272">
        <v>2000</v>
      </c>
      <c r="C1216" s="1" t="s">
        <v>39</v>
      </c>
      <c r="D1216" s="1" t="s">
        <v>74</v>
      </c>
      <c r="E1216" s="1" t="s">
        <v>25</v>
      </c>
      <c r="F1216" s="59" t="s">
        <v>508</v>
      </c>
      <c r="G1216" s="30" t="s">
        <v>460</v>
      </c>
      <c r="H1216" s="6">
        <f t="shared" si="50"/>
        <v>-12000</v>
      </c>
      <c r="I1216" s="25">
        <v>4</v>
      </c>
      <c r="J1216"/>
      <c r="K1216" t="s">
        <v>149</v>
      </c>
      <c r="L1216">
        <v>28</v>
      </c>
      <c r="M1216" s="2">
        <v>440</v>
      </c>
    </row>
    <row r="1217" spans="1:13" s="58" customFormat="1" ht="12.75">
      <c r="A1217" s="15"/>
      <c r="B1217" s="219">
        <v>2000</v>
      </c>
      <c r="C1217" s="15" t="s">
        <v>39</v>
      </c>
      <c r="D1217" s="15" t="s">
        <v>74</v>
      </c>
      <c r="E1217" s="15" t="s">
        <v>25</v>
      </c>
      <c r="F1217" s="76" t="s">
        <v>508</v>
      </c>
      <c r="G1217" s="32" t="s">
        <v>1162</v>
      </c>
      <c r="H1217" s="31">
        <f>H1216-B1217</f>
        <v>-14000</v>
      </c>
      <c r="I1217" s="42">
        <f>+B1217/M1217</f>
        <v>4.545454545454546</v>
      </c>
      <c r="J1217" s="18"/>
      <c r="K1217" s="18" t="s">
        <v>149</v>
      </c>
      <c r="L1217" s="18">
        <v>28</v>
      </c>
      <c r="M1217" s="2">
        <v>440</v>
      </c>
    </row>
    <row r="1218" spans="1:13" ht="12.75">
      <c r="A1218" s="14"/>
      <c r="B1218" s="352">
        <f>SUM(B1212:B1217)</f>
        <v>14000</v>
      </c>
      <c r="C1218" s="14" t="s">
        <v>39</v>
      </c>
      <c r="D1218" s="14"/>
      <c r="E1218" s="14"/>
      <c r="F1218" s="81"/>
      <c r="G1218" s="21"/>
      <c r="H1218" s="56">
        <v>0</v>
      </c>
      <c r="I1218" s="57">
        <f t="shared" si="49"/>
        <v>31.818181818181817</v>
      </c>
      <c r="J1218" s="58"/>
      <c r="K1218" s="58"/>
      <c r="L1218" s="58"/>
      <c r="M1218" s="2">
        <v>440</v>
      </c>
    </row>
    <row r="1219" spans="2:13" ht="12.75">
      <c r="B1219" s="272"/>
      <c r="H1219" s="6">
        <f t="shared" si="50"/>
        <v>0</v>
      </c>
      <c r="I1219" s="25">
        <f t="shared" si="49"/>
        <v>0</v>
      </c>
      <c r="M1219" s="2">
        <v>440</v>
      </c>
    </row>
    <row r="1220" spans="2:13" ht="12.75">
      <c r="B1220" s="354"/>
      <c r="H1220" s="6">
        <f t="shared" si="50"/>
        <v>0</v>
      </c>
      <c r="I1220" s="25">
        <f t="shared" si="49"/>
        <v>0</v>
      </c>
      <c r="M1220" s="2">
        <v>440</v>
      </c>
    </row>
    <row r="1221" spans="1:13" s="58" customFormat="1" ht="12.75">
      <c r="A1221" s="1"/>
      <c r="B1221" s="272">
        <v>1000</v>
      </c>
      <c r="C1221" s="15" t="s">
        <v>162</v>
      </c>
      <c r="D1221" s="1" t="s">
        <v>74</v>
      </c>
      <c r="E1221" s="1" t="s">
        <v>43</v>
      </c>
      <c r="F1221" s="59" t="s">
        <v>508</v>
      </c>
      <c r="G1221" s="30" t="s">
        <v>461</v>
      </c>
      <c r="H1221" s="6">
        <f t="shared" si="50"/>
        <v>-1000</v>
      </c>
      <c r="I1221" s="25">
        <f t="shared" si="49"/>
        <v>2.272727272727273</v>
      </c>
      <c r="J1221"/>
      <c r="K1221" t="s">
        <v>149</v>
      </c>
      <c r="L1221">
        <v>28</v>
      </c>
      <c r="M1221" s="2">
        <v>440</v>
      </c>
    </row>
    <row r="1222" spans="1:13" ht="12.75">
      <c r="A1222" s="14"/>
      <c r="B1222" s="352">
        <f>SUM(B1221)</f>
        <v>1000</v>
      </c>
      <c r="C1222" s="14"/>
      <c r="D1222" s="14"/>
      <c r="E1222" s="14" t="s">
        <v>43</v>
      </c>
      <c r="F1222" s="81"/>
      <c r="G1222" s="21"/>
      <c r="H1222" s="56">
        <v>0</v>
      </c>
      <c r="I1222" s="57">
        <f t="shared" si="49"/>
        <v>2.272727272727273</v>
      </c>
      <c r="J1222" s="58"/>
      <c r="K1222" s="58"/>
      <c r="L1222" s="58"/>
      <c r="M1222" s="2">
        <v>440</v>
      </c>
    </row>
    <row r="1223" spans="2:13" ht="12.75">
      <c r="B1223" s="272"/>
      <c r="H1223" s="6">
        <f t="shared" si="50"/>
        <v>0</v>
      </c>
      <c r="I1223" s="25">
        <f t="shared" si="49"/>
        <v>0</v>
      </c>
      <c r="M1223" s="2">
        <v>440</v>
      </c>
    </row>
    <row r="1224" spans="2:13" ht="12.75">
      <c r="B1224" s="272"/>
      <c r="H1224" s="6">
        <f t="shared" si="50"/>
        <v>0</v>
      </c>
      <c r="I1224" s="25">
        <f t="shared" si="49"/>
        <v>0</v>
      </c>
      <c r="M1224" s="2">
        <v>440</v>
      </c>
    </row>
    <row r="1225" spans="2:13" ht="12.75">
      <c r="B1225" s="272"/>
      <c r="H1225" s="6">
        <f t="shared" si="50"/>
        <v>0</v>
      </c>
      <c r="I1225" s="25">
        <f t="shared" si="49"/>
        <v>0</v>
      </c>
      <c r="M1225" s="2">
        <v>440</v>
      </c>
    </row>
    <row r="1226" spans="2:13" ht="12.75">
      <c r="B1226" s="272"/>
      <c r="H1226" s="6">
        <f t="shared" si="50"/>
        <v>0</v>
      </c>
      <c r="I1226" s="25">
        <f t="shared" si="49"/>
        <v>0</v>
      </c>
      <c r="M1226" s="2">
        <v>440</v>
      </c>
    </row>
    <row r="1227" spans="1:13" ht="12.75">
      <c r="A1227" s="14"/>
      <c r="B1227" s="352">
        <f>+B1234+B1242+B1246+B1255+B1269+B1265</f>
        <v>75500</v>
      </c>
      <c r="C1227" s="53" t="s">
        <v>512</v>
      </c>
      <c r="D1227" s="78" t="s">
        <v>513</v>
      </c>
      <c r="E1227" s="53" t="s">
        <v>358</v>
      </c>
      <c r="F1227" s="135" t="s">
        <v>502</v>
      </c>
      <c r="G1227" s="55" t="s">
        <v>17</v>
      </c>
      <c r="H1227" s="56"/>
      <c r="I1227" s="80"/>
      <c r="J1227" s="57"/>
      <c r="K1227" s="57"/>
      <c r="L1227" s="58"/>
      <c r="M1227" s="2">
        <v>440</v>
      </c>
    </row>
    <row r="1228" spans="2:13" ht="12.75">
      <c r="B1228" s="272"/>
      <c r="H1228" s="31">
        <v>0</v>
      </c>
      <c r="I1228" s="25">
        <f t="shared" si="49"/>
        <v>0</v>
      </c>
      <c r="M1228" s="2">
        <v>440</v>
      </c>
    </row>
    <row r="1229" spans="2:13" ht="12.75">
      <c r="B1229" s="272">
        <v>5000</v>
      </c>
      <c r="C1229" s="1" t="s">
        <v>0</v>
      </c>
      <c r="D1229" s="1" t="s">
        <v>12</v>
      </c>
      <c r="E1229" s="1" t="s">
        <v>18</v>
      </c>
      <c r="F1229" s="59" t="s">
        <v>514</v>
      </c>
      <c r="G1229" s="30" t="s">
        <v>396</v>
      </c>
      <c r="H1229" s="31">
        <f t="shared" si="50"/>
        <v>-5000</v>
      </c>
      <c r="I1229" s="25">
        <v>10</v>
      </c>
      <c r="K1229" t="s">
        <v>21</v>
      </c>
      <c r="L1229">
        <v>29</v>
      </c>
      <c r="M1229" s="2">
        <v>440</v>
      </c>
    </row>
    <row r="1230" spans="2:13" ht="12.75">
      <c r="B1230" s="272">
        <v>5000</v>
      </c>
      <c r="C1230" s="1" t="s">
        <v>0</v>
      </c>
      <c r="D1230" s="1" t="s">
        <v>12</v>
      </c>
      <c r="E1230" s="1" t="s">
        <v>18</v>
      </c>
      <c r="F1230" s="59" t="s">
        <v>515</v>
      </c>
      <c r="G1230" s="30" t="s">
        <v>398</v>
      </c>
      <c r="H1230" s="31">
        <f t="shared" si="50"/>
        <v>-10000</v>
      </c>
      <c r="I1230" s="25">
        <v>10</v>
      </c>
      <c r="K1230" t="s">
        <v>21</v>
      </c>
      <c r="L1230">
        <v>29</v>
      </c>
      <c r="M1230" s="2">
        <v>440</v>
      </c>
    </row>
    <row r="1231" spans="2:13" ht="12.75">
      <c r="B1231" s="272">
        <v>2500</v>
      </c>
      <c r="C1231" s="1" t="s">
        <v>0</v>
      </c>
      <c r="D1231" s="1" t="s">
        <v>12</v>
      </c>
      <c r="E1231" s="1" t="s">
        <v>18</v>
      </c>
      <c r="F1231" s="59" t="s">
        <v>516</v>
      </c>
      <c r="G1231" s="30" t="s">
        <v>437</v>
      </c>
      <c r="H1231" s="31">
        <f t="shared" si="50"/>
        <v>-12500</v>
      </c>
      <c r="I1231" s="25">
        <v>5</v>
      </c>
      <c r="K1231" t="s">
        <v>21</v>
      </c>
      <c r="L1231">
        <v>29</v>
      </c>
      <c r="M1231" s="2">
        <v>440</v>
      </c>
    </row>
    <row r="1232" spans="2:13" ht="12.75">
      <c r="B1232" s="272">
        <v>5000</v>
      </c>
      <c r="C1232" s="1" t="s">
        <v>0</v>
      </c>
      <c r="D1232" s="1" t="s">
        <v>12</v>
      </c>
      <c r="E1232" s="1" t="s">
        <v>18</v>
      </c>
      <c r="F1232" s="59" t="s">
        <v>517</v>
      </c>
      <c r="G1232" s="30" t="s">
        <v>440</v>
      </c>
      <c r="H1232" s="31">
        <f t="shared" si="50"/>
        <v>-17500</v>
      </c>
      <c r="I1232" s="25">
        <v>10</v>
      </c>
      <c r="K1232" t="s">
        <v>21</v>
      </c>
      <c r="L1232">
        <v>29</v>
      </c>
      <c r="M1232" s="2">
        <v>440</v>
      </c>
    </row>
    <row r="1233" spans="1:13" s="58" customFormat="1" ht="12.75">
      <c r="A1233" s="1"/>
      <c r="B1233" s="272">
        <v>5000</v>
      </c>
      <c r="C1233" s="1" t="s">
        <v>0</v>
      </c>
      <c r="D1233" s="1" t="s">
        <v>12</v>
      </c>
      <c r="E1233" s="1" t="s">
        <v>18</v>
      </c>
      <c r="F1233" s="59" t="s">
        <v>518</v>
      </c>
      <c r="G1233" s="30" t="s">
        <v>443</v>
      </c>
      <c r="H1233" s="31">
        <f t="shared" si="50"/>
        <v>-22500</v>
      </c>
      <c r="I1233" s="25">
        <v>10</v>
      </c>
      <c r="J1233"/>
      <c r="K1233" t="s">
        <v>21</v>
      </c>
      <c r="L1233">
        <v>29</v>
      </c>
      <c r="M1233" s="2">
        <v>440</v>
      </c>
    </row>
    <row r="1234" spans="1:13" ht="12.75">
      <c r="A1234" s="14"/>
      <c r="B1234" s="352">
        <f>SUM(B1229:B1233)</f>
        <v>22500</v>
      </c>
      <c r="C1234" s="14" t="s">
        <v>0</v>
      </c>
      <c r="D1234" s="14"/>
      <c r="E1234" s="14"/>
      <c r="F1234" s="81"/>
      <c r="G1234" s="21"/>
      <c r="H1234" s="56">
        <v>0</v>
      </c>
      <c r="I1234" s="57">
        <f t="shared" si="49"/>
        <v>51.13636363636363</v>
      </c>
      <c r="J1234" s="58"/>
      <c r="K1234" s="58"/>
      <c r="L1234" s="58"/>
      <c r="M1234" s="2">
        <v>440</v>
      </c>
    </row>
    <row r="1235" spans="2:13" ht="12.75">
      <c r="B1235" s="272"/>
      <c r="H1235" s="6">
        <f t="shared" si="50"/>
        <v>0</v>
      </c>
      <c r="I1235" s="25">
        <f t="shared" si="49"/>
        <v>0</v>
      </c>
      <c r="M1235" s="2">
        <v>440</v>
      </c>
    </row>
    <row r="1236" spans="2:13" ht="12.75">
      <c r="B1236" s="272"/>
      <c r="H1236" s="6">
        <f t="shared" si="50"/>
        <v>0</v>
      </c>
      <c r="I1236" s="25">
        <f t="shared" si="49"/>
        <v>0</v>
      </c>
      <c r="M1236" s="2">
        <v>440</v>
      </c>
    </row>
    <row r="1237" spans="2:13" ht="12.75">
      <c r="B1237" s="272">
        <v>1500</v>
      </c>
      <c r="C1237" s="1" t="s">
        <v>124</v>
      </c>
      <c r="D1237" s="1" t="s">
        <v>12</v>
      </c>
      <c r="E1237" s="1" t="s">
        <v>25</v>
      </c>
      <c r="F1237" s="59" t="s">
        <v>519</v>
      </c>
      <c r="G1237" s="30" t="s">
        <v>405</v>
      </c>
      <c r="H1237" s="6">
        <f t="shared" si="50"/>
        <v>-1500</v>
      </c>
      <c r="I1237" s="25">
        <f t="shared" si="49"/>
        <v>3.409090909090909</v>
      </c>
      <c r="K1237" t="s">
        <v>18</v>
      </c>
      <c r="L1237">
        <v>29</v>
      </c>
      <c r="M1237" s="2">
        <v>440</v>
      </c>
    </row>
    <row r="1238" spans="2:13" ht="12.75">
      <c r="B1238" s="272">
        <v>2000</v>
      </c>
      <c r="C1238" s="1" t="s">
        <v>520</v>
      </c>
      <c r="D1238" s="1" t="s">
        <v>12</v>
      </c>
      <c r="E1238" s="1" t="s">
        <v>25</v>
      </c>
      <c r="F1238" s="59" t="s">
        <v>519</v>
      </c>
      <c r="G1238" s="30" t="s">
        <v>405</v>
      </c>
      <c r="H1238" s="6">
        <f t="shared" si="50"/>
        <v>-3500</v>
      </c>
      <c r="I1238" s="25">
        <f t="shared" si="49"/>
        <v>4.545454545454546</v>
      </c>
      <c r="K1238" t="s">
        <v>18</v>
      </c>
      <c r="L1238">
        <v>29</v>
      </c>
      <c r="M1238" s="2">
        <v>440</v>
      </c>
    </row>
    <row r="1239" spans="2:13" ht="12.75">
      <c r="B1239" s="272">
        <v>3000</v>
      </c>
      <c r="C1239" s="1" t="s">
        <v>521</v>
      </c>
      <c r="D1239" s="1" t="s">
        <v>12</v>
      </c>
      <c r="E1239" s="1" t="s">
        <v>25</v>
      </c>
      <c r="F1239" s="59" t="s">
        <v>519</v>
      </c>
      <c r="G1239" s="30" t="s">
        <v>405</v>
      </c>
      <c r="H1239" s="6">
        <f t="shared" si="50"/>
        <v>-6500</v>
      </c>
      <c r="I1239" s="25">
        <f t="shared" si="49"/>
        <v>6.818181818181818</v>
      </c>
      <c r="K1239" t="s">
        <v>18</v>
      </c>
      <c r="L1239">
        <v>29</v>
      </c>
      <c r="M1239" s="2">
        <v>440</v>
      </c>
    </row>
    <row r="1240" spans="2:13" ht="12.75">
      <c r="B1240" s="272">
        <v>500</v>
      </c>
      <c r="C1240" s="1" t="s">
        <v>522</v>
      </c>
      <c r="D1240" s="1" t="s">
        <v>12</v>
      </c>
      <c r="E1240" s="1" t="s">
        <v>25</v>
      </c>
      <c r="F1240" s="59" t="s">
        <v>519</v>
      </c>
      <c r="G1240" s="30" t="s">
        <v>409</v>
      </c>
      <c r="H1240" s="6">
        <f t="shared" si="50"/>
        <v>-7000</v>
      </c>
      <c r="I1240" s="25">
        <f t="shared" si="49"/>
        <v>1.1363636363636365</v>
      </c>
      <c r="K1240" t="s">
        <v>18</v>
      </c>
      <c r="L1240">
        <v>29</v>
      </c>
      <c r="M1240" s="2">
        <v>440</v>
      </c>
    </row>
    <row r="1241" spans="1:13" s="58" customFormat="1" ht="12.75">
      <c r="A1241" s="1"/>
      <c r="B1241" s="272">
        <v>1000</v>
      </c>
      <c r="C1241" s="1" t="s">
        <v>522</v>
      </c>
      <c r="D1241" s="1" t="s">
        <v>12</v>
      </c>
      <c r="E1241" s="1" t="s">
        <v>25</v>
      </c>
      <c r="F1241" s="59" t="s">
        <v>519</v>
      </c>
      <c r="G1241" s="30" t="s">
        <v>461</v>
      </c>
      <c r="H1241" s="6">
        <f t="shared" si="50"/>
        <v>-8000</v>
      </c>
      <c r="I1241" s="25">
        <f t="shared" si="49"/>
        <v>2.272727272727273</v>
      </c>
      <c r="J1241"/>
      <c r="K1241" t="s">
        <v>18</v>
      </c>
      <c r="L1241">
        <v>29</v>
      </c>
      <c r="M1241" s="2">
        <v>440</v>
      </c>
    </row>
    <row r="1242" spans="1:13" ht="12.75">
      <c r="A1242" s="14"/>
      <c r="B1242" s="352">
        <f>SUM(B1237:B1241)</f>
        <v>8000</v>
      </c>
      <c r="C1242" s="14" t="s">
        <v>33</v>
      </c>
      <c r="D1242" s="14"/>
      <c r="E1242" s="14"/>
      <c r="F1242" s="81"/>
      <c r="G1242" s="21"/>
      <c r="H1242" s="56">
        <v>0</v>
      </c>
      <c r="I1242" s="57">
        <f t="shared" si="49"/>
        <v>18.181818181818183</v>
      </c>
      <c r="J1242" s="58"/>
      <c r="K1242" s="58"/>
      <c r="L1242" s="58"/>
      <c r="M1242" s="2">
        <v>440</v>
      </c>
    </row>
    <row r="1243" spans="2:13" ht="12.75">
      <c r="B1243" s="272"/>
      <c r="H1243" s="6">
        <f t="shared" si="50"/>
        <v>0</v>
      </c>
      <c r="I1243" s="25">
        <f t="shared" si="49"/>
        <v>0</v>
      </c>
      <c r="M1243" s="2">
        <v>440</v>
      </c>
    </row>
    <row r="1244" spans="2:13" ht="12.75">
      <c r="B1244" s="272"/>
      <c r="H1244" s="6">
        <f t="shared" si="50"/>
        <v>0</v>
      </c>
      <c r="I1244" s="25">
        <f t="shared" si="49"/>
        <v>0</v>
      </c>
      <c r="M1244" s="2">
        <v>440</v>
      </c>
    </row>
    <row r="1245" spans="1:13" s="58" customFormat="1" ht="12.75">
      <c r="A1245" s="1"/>
      <c r="B1245" s="272">
        <v>500</v>
      </c>
      <c r="C1245" s="1" t="s">
        <v>34</v>
      </c>
      <c r="D1245" s="1" t="s">
        <v>12</v>
      </c>
      <c r="E1245" s="1" t="s">
        <v>35</v>
      </c>
      <c r="F1245" s="59" t="s">
        <v>519</v>
      </c>
      <c r="G1245" s="30" t="s">
        <v>409</v>
      </c>
      <c r="H1245" s="6">
        <f t="shared" si="50"/>
        <v>-500</v>
      </c>
      <c r="I1245" s="25">
        <f t="shared" si="49"/>
        <v>1.1363636363636365</v>
      </c>
      <c r="J1245"/>
      <c r="K1245" t="s">
        <v>18</v>
      </c>
      <c r="L1245">
        <v>29</v>
      </c>
      <c r="M1245" s="2">
        <v>440</v>
      </c>
    </row>
    <row r="1246" spans="1:13" ht="12.75">
      <c r="A1246" s="14"/>
      <c r="B1246" s="352">
        <f>SUM(B1245)</f>
        <v>500</v>
      </c>
      <c r="C1246" s="14"/>
      <c r="D1246" s="14"/>
      <c r="E1246" s="14" t="s">
        <v>35</v>
      </c>
      <c r="F1246" s="81"/>
      <c r="G1246" s="21"/>
      <c r="H1246" s="56">
        <v>0</v>
      </c>
      <c r="I1246" s="57">
        <f t="shared" si="49"/>
        <v>1.1363636363636365</v>
      </c>
      <c r="J1246" s="58"/>
      <c r="K1246" s="58"/>
      <c r="L1246" s="58"/>
      <c r="M1246" s="2">
        <v>440</v>
      </c>
    </row>
    <row r="1247" spans="2:13" ht="12.75">
      <c r="B1247" s="272"/>
      <c r="H1247" s="6">
        <f t="shared" si="50"/>
        <v>0</v>
      </c>
      <c r="I1247" s="25">
        <f t="shared" si="49"/>
        <v>0</v>
      </c>
      <c r="M1247" s="2">
        <v>440</v>
      </c>
    </row>
    <row r="1248" spans="2:13" ht="12.75">
      <c r="B1248" s="272"/>
      <c r="H1248" s="6">
        <f t="shared" si="50"/>
        <v>0</v>
      </c>
      <c r="I1248" s="25">
        <f t="shared" si="49"/>
        <v>0</v>
      </c>
      <c r="M1248" s="2">
        <v>440</v>
      </c>
    </row>
    <row r="1249" spans="2:13" ht="12.75">
      <c r="B1249" s="272">
        <v>5000</v>
      </c>
      <c r="C1249" s="15" t="s">
        <v>37</v>
      </c>
      <c r="D1249" s="1" t="s">
        <v>12</v>
      </c>
      <c r="E1249" s="1" t="s">
        <v>25</v>
      </c>
      <c r="F1249" s="59" t="s">
        <v>523</v>
      </c>
      <c r="G1249" s="30" t="s">
        <v>405</v>
      </c>
      <c r="H1249" s="6">
        <f t="shared" si="50"/>
        <v>-5000</v>
      </c>
      <c r="I1249" s="25">
        <v>10</v>
      </c>
      <c r="K1249" t="s">
        <v>18</v>
      </c>
      <c r="L1249">
        <v>29</v>
      </c>
      <c r="M1249" s="2">
        <v>440</v>
      </c>
    </row>
    <row r="1250" spans="2:13" ht="12.75">
      <c r="B1250" s="272">
        <v>5000</v>
      </c>
      <c r="C1250" s="1" t="s">
        <v>37</v>
      </c>
      <c r="D1250" s="1" t="s">
        <v>12</v>
      </c>
      <c r="E1250" s="1" t="s">
        <v>25</v>
      </c>
      <c r="F1250" s="59" t="s">
        <v>524</v>
      </c>
      <c r="G1250" s="30" t="s">
        <v>461</v>
      </c>
      <c r="H1250" s="6">
        <f t="shared" si="50"/>
        <v>-10000</v>
      </c>
      <c r="I1250" s="25">
        <v>10</v>
      </c>
      <c r="K1250" t="s">
        <v>18</v>
      </c>
      <c r="L1250">
        <v>29</v>
      </c>
      <c r="M1250" s="2">
        <v>440</v>
      </c>
    </row>
    <row r="1251" spans="2:13" ht="12.75">
      <c r="B1251" s="272">
        <v>5000</v>
      </c>
      <c r="C1251" s="1" t="s">
        <v>37</v>
      </c>
      <c r="D1251" s="1" t="s">
        <v>12</v>
      </c>
      <c r="E1251" s="1" t="s">
        <v>25</v>
      </c>
      <c r="F1251" s="59" t="s">
        <v>524</v>
      </c>
      <c r="G1251" s="30" t="s">
        <v>463</v>
      </c>
      <c r="H1251" s="6">
        <f t="shared" si="50"/>
        <v>-15000</v>
      </c>
      <c r="I1251" s="25">
        <v>10</v>
      </c>
      <c r="K1251" t="s">
        <v>18</v>
      </c>
      <c r="L1251">
        <v>29</v>
      </c>
      <c r="M1251" s="2">
        <v>440</v>
      </c>
    </row>
    <row r="1252" spans="2:13" ht="12.75">
      <c r="B1252" s="272">
        <v>5000</v>
      </c>
      <c r="C1252" s="1" t="s">
        <v>37</v>
      </c>
      <c r="D1252" s="1" t="s">
        <v>12</v>
      </c>
      <c r="E1252" s="1" t="s">
        <v>25</v>
      </c>
      <c r="F1252" s="59" t="s">
        <v>524</v>
      </c>
      <c r="G1252" s="30" t="s">
        <v>464</v>
      </c>
      <c r="H1252" s="6">
        <f t="shared" si="50"/>
        <v>-20000</v>
      </c>
      <c r="I1252" s="25">
        <v>10</v>
      </c>
      <c r="K1252" t="s">
        <v>18</v>
      </c>
      <c r="L1252">
        <v>29</v>
      </c>
      <c r="M1252" s="2">
        <v>440</v>
      </c>
    </row>
    <row r="1253" spans="2:13" ht="12.75">
      <c r="B1253" s="272">
        <v>5000</v>
      </c>
      <c r="C1253" s="1" t="s">
        <v>37</v>
      </c>
      <c r="D1253" s="1" t="s">
        <v>12</v>
      </c>
      <c r="E1253" s="1" t="s">
        <v>25</v>
      </c>
      <c r="F1253" s="59" t="s">
        <v>524</v>
      </c>
      <c r="G1253" s="30" t="s">
        <v>465</v>
      </c>
      <c r="H1253" s="6">
        <f t="shared" si="50"/>
        <v>-25000</v>
      </c>
      <c r="I1253" s="25">
        <v>10</v>
      </c>
      <c r="K1253" t="s">
        <v>18</v>
      </c>
      <c r="L1253">
        <v>29</v>
      </c>
      <c r="M1253" s="2">
        <v>440</v>
      </c>
    </row>
    <row r="1254" spans="1:13" s="58" customFormat="1" ht="12.75">
      <c r="A1254" s="1"/>
      <c r="B1254" s="272">
        <v>5000</v>
      </c>
      <c r="C1254" s="1" t="s">
        <v>37</v>
      </c>
      <c r="D1254" s="1" t="s">
        <v>12</v>
      </c>
      <c r="E1254" s="1" t="s">
        <v>25</v>
      </c>
      <c r="F1254" s="59" t="s">
        <v>524</v>
      </c>
      <c r="G1254" s="30" t="s">
        <v>460</v>
      </c>
      <c r="H1254" s="6">
        <f t="shared" si="50"/>
        <v>-30000</v>
      </c>
      <c r="I1254" s="25">
        <v>10</v>
      </c>
      <c r="J1254"/>
      <c r="K1254" t="s">
        <v>18</v>
      </c>
      <c r="L1254">
        <v>29</v>
      </c>
      <c r="M1254" s="2">
        <v>440</v>
      </c>
    </row>
    <row r="1255" spans="1:13" ht="12.75">
      <c r="A1255" s="14"/>
      <c r="B1255" s="352">
        <f>SUM(B1249:B1254)</f>
        <v>30000</v>
      </c>
      <c r="C1255" s="14" t="s">
        <v>37</v>
      </c>
      <c r="D1255" s="14"/>
      <c r="E1255" s="14"/>
      <c r="F1255" s="81"/>
      <c r="G1255" s="21"/>
      <c r="H1255" s="56">
        <v>0</v>
      </c>
      <c r="I1255" s="57">
        <f t="shared" si="49"/>
        <v>68.18181818181819</v>
      </c>
      <c r="J1255" s="58"/>
      <c r="K1255" s="58"/>
      <c r="L1255" s="58"/>
      <c r="M1255" s="2">
        <v>440</v>
      </c>
    </row>
    <row r="1256" spans="2:13" ht="12.75">
      <c r="B1256" s="272"/>
      <c r="H1256" s="6">
        <f t="shared" si="50"/>
        <v>0</v>
      </c>
      <c r="I1256" s="25">
        <f t="shared" si="49"/>
        <v>0</v>
      </c>
      <c r="M1256" s="2">
        <v>440</v>
      </c>
    </row>
    <row r="1257" spans="2:13" ht="12.75">
      <c r="B1257" s="272"/>
      <c r="H1257" s="6">
        <f t="shared" si="50"/>
        <v>0</v>
      </c>
      <c r="I1257" s="25">
        <f>+B1257/M1257</f>
        <v>0</v>
      </c>
      <c r="M1257" s="2">
        <v>440</v>
      </c>
    </row>
    <row r="1258" spans="2:13" ht="12.75">
      <c r="B1258" s="272">
        <v>2000</v>
      </c>
      <c r="C1258" s="1" t="s">
        <v>39</v>
      </c>
      <c r="D1258" s="1" t="s">
        <v>12</v>
      </c>
      <c r="E1258" s="1" t="s">
        <v>25</v>
      </c>
      <c r="F1258" s="59" t="s">
        <v>519</v>
      </c>
      <c r="G1258" s="30" t="s">
        <v>405</v>
      </c>
      <c r="H1258" s="6">
        <f t="shared" si="50"/>
        <v>-2000</v>
      </c>
      <c r="I1258" s="25">
        <v>4</v>
      </c>
      <c r="K1258" t="s">
        <v>18</v>
      </c>
      <c r="L1258">
        <v>29</v>
      </c>
      <c r="M1258" s="2">
        <v>440</v>
      </c>
    </row>
    <row r="1259" spans="2:13" ht="12.75">
      <c r="B1259" s="272">
        <v>2000</v>
      </c>
      <c r="C1259" s="1" t="s">
        <v>39</v>
      </c>
      <c r="D1259" s="1" t="s">
        <v>12</v>
      </c>
      <c r="E1259" s="1" t="s">
        <v>25</v>
      </c>
      <c r="F1259" s="59" t="s">
        <v>519</v>
      </c>
      <c r="G1259" s="30" t="s">
        <v>409</v>
      </c>
      <c r="H1259" s="6">
        <f t="shared" si="50"/>
        <v>-4000</v>
      </c>
      <c r="I1259" s="25">
        <v>4</v>
      </c>
      <c r="K1259" t="s">
        <v>18</v>
      </c>
      <c r="L1259">
        <v>29</v>
      </c>
      <c r="M1259" s="2">
        <v>440</v>
      </c>
    </row>
    <row r="1260" spans="2:13" ht="12.75">
      <c r="B1260" s="272">
        <v>2000</v>
      </c>
      <c r="C1260" s="1" t="s">
        <v>39</v>
      </c>
      <c r="D1260" s="1" t="s">
        <v>12</v>
      </c>
      <c r="E1260" s="1" t="s">
        <v>25</v>
      </c>
      <c r="F1260" s="59" t="s">
        <v>519</v>
      </c>
      <c r="G1260" s="30" t="s">
        <v>461</v>
      </c>
      <c r="H1260" s="6">
        <f t="shared" si="50"/>
        <v>-6000</v>
      </c>
      <c r="I1260" s="25">
        <v>4</v>
      </c>
      <c r="K1260" t="s">
        <v>18</v>
      </c>
      <c r="L1260">
        <v>29</v>
      </c>
      <c r="M1260" s="2">
        <v>440</v>
      </c>
    </row>
    <row r="1261" spans="2:13" ht="12.75">
      <c r="B1261" s="272">
        <v>2000</v>
      </c>
      <c r="C1261" s="1" t="s">
        <v>39</v>
      </c>
      <c r="D1261" s="1" t="s">
        <v>12</v>
      </c>
      <c r="E1261" s="1" t="s">
        <v>25</v>
      </c>
      <c r="F1261" s="59" t="s">
        <v>519</v>
      </c>
      <c r="G1261" s="30" t="s">
        <v>463</v>
      </c>
      <c r="H1261" s="6">
        <f t="shared" si="50"/>
        <v>-8000</v>
      </c>
      <c r="I1261" s="25">
        <v>4</v>
      </c>
      <c r="K1261" t="s">
        <v>18</v>
      </c>
      <c r="L1261">
        <v>29</v>
      </c>
      <c r="M1261" s="2">
        <v>440</v>
      </c>
    </row>
    <row r="1262" spans="2:13" ht="12.75">
      <c r="B1262" s="272">
        <v>2000</v>
      </c>
      <c r="C1262" s="1" t="s">
        <v>39</v>
      </c>
      <c r="D1262" s="1" t="s">
        <v>12</v>
      </c>
      <c r="E1262" s="1" t="s">
        <v>25</v>
      </c>
      <c r="F1262" s="59" t="s">
        <v>519</v>
      </c>
      <c r="G1262" s="30" t="s">
        <v>464</v>
      </c>
      <c r="H1262" s="6">
        <f t="shared" si="50"/>
        <v>-10000</v>
      </c>
      <c r="I1262" s="25">
        <v>4</v>
      </c>
      <c r="K1262" t="s">
        <v>18</v>
      </c>
      <c r="L1262">
        <v>29</v>
      </c>
      <c r="M1262" s="2">
        <v>440</v>
      </c>
    </row>
    <row r="1263" spans="2:13" ht="12.75">
      <c r="B1263" s="272">
        <v>2000</v>
      </c>
      <c r="C1263" s="1" t="s">
        <v>39</v>
      </c>
      <c r="D1263" s="1" t="s">
        <v>12</v>
      </c>
      <c r="E1263" s="1" t="s">
        <v>25</v>
      </c>
      <c r="F1263" s="59" t="s">
        <v>519</v>
      </c>
      <c r="G1263" s="30" t="s">
        <v>465</v>
      </c>
      <c r="H1263" s="6">
        <f t="shared" si="50"/>
        <v>-12000</v>
      </c>
      <c r="I1263" s="25">
        <v>4</v>
      </c>
      <c r="K1263" t="s">
        <v>18</v>
      </c>
      <c r="L1263">
        <v>29</v>
      </c>
      <c r="M1263" s="2">
        <v>440</v>
      </c>
    </row>
    <row r="1264" spans="1:13" s="58" customFormat="1" ht="12.75">
      <c r="A1264" s="1"/>
      <c r="B1264" s="272">
        <v>2000</v>
      </c>
      <c r="C1264" s="1" t="s">
        <v>39</v>
      </c>
      <c r="D1264" s="1" t="s">
        <v>12</v>
      </c>
      <c r="E1264" s="1" t="s">
        <v>25</v>
      </c>
      <c r="F1264" s="59" t="s">
        <v>519</v>
      </c>
      <c r="G1264" s="30" t="s">
        <v>460</v>
      </c>
      <c r="H1264" s="6">
        <f t="shared" si="50"/>
        <v>-14000</v>
      </c>
      <c r="I1264" s="25">
        <v>4</v>
      </c>
      <c r="J1264"/>
      <c r="K1264" t="s">
        <v>18</v>
      </c>
      <c r="L1264">
        <v>29</v>
      </c>
      <c r="M1264" s="2">
        <v>440</v>
      </c>
    </row>
    <row r="1265" spans="1:13" ht="12.75">
      <c r="A1265" s="14"/>
      <c r="B1265" s="352">
        <f>SUM(B1258:B1264)</f>
        <v>14000</v>
      </c>
      <c r="C1265" s="14" t="s">
        <v>39</v>
      </c>
      <c r="D1265" s="14"/>
      <c r="E1265" s="14"/>
      <c r="F1265" s="81"/>
      <c r="G1265" s="21"/>
      <c r="H1265" s="56">
        <v>0</v>
      </c>
      <c r="I1265" s="57">
        <f aca="true" t="shared" si="51" ref="I1265:I1273">+B1265/M1265</f>
        <v>31.818181818181817</v>
      </c>
      <c r="J1265" s="58"/>
      <c r="K1265" s="58"/>
      <c r="L1265" s="58"/>
      <c r="M1265" s="2">
        <v>440</v>
      </c>
    </row>
    <row r="1266" spans="2:13" ht="12.75">
      <c r="B1266" s="272"/>
      <c r="H1266" s="6">
        <f t="shared" si="50"/>
        <v>0</v>
      </c>
      <c r="I1266" s="25">
        <f t="shared" si="51"/>
        <v>0</v>
      </c>
      <c r="M1266" s="2">
        <v>440</v>
      </c>
    </row>
    <row r="1267" spans="2:13" ht="12.75">
      <c r="B1267" s="272"/>
      <c r="H1267" s="6">
        <f t="shared" si="50"/>
        <v>0</v>
      </c>
      <c r="I1267" s="25">
        <f t="shared" si="51"/>
        <v>0</v>
      </c>
      <c r="M1267" s="2">
        <v>440</v>
      </c>
    </row>
    <row r="1268" spans="1:13" s="58" customFormat="1" ht="12.75">
      <c r="A1268" s="1"/>
      <c r="B1268" s="272">
        <v>500</v>
      </c>
      <c r="C1268" s="1" t="s">
        <v>42</v>
      </c>
      <c r="D1268" s="1" t="s">
        <v>12</v>
      </c>
      <c r="E1268" s="1" t="s">
        <v>43</v>
      </c>
      <c r="F1268" s="59" t="s">
        <v>519</v>
      </c>
      <c r="G1268" s="30" t="s">
        <v>405</v>
      </c>
      <c r="H1268" s="6">
        <f>H1267-B1268</f>
        <v>-500</v>
      </c>
      <c r="I1268" s="25">
        <f t="shared" si="51"/>
        <v>1.1363636363636365</v>
      </c>
      <c r="J1268"/>
      <c r="K1268" t="s">
        <v>18</v>
      </c>
      <c r="L1268">
        <v>29</v>
      </c>
      <c r="M1268" s="2">
        <v>440</v>
      </c>
    </row>
    <row r="1269" spans="1:13" ht="12.75">
      <c r="A1269" s="14"/>
      <c r="B1269" s="352">
        <f>SUM(B1268)</f>
        <v>500</v>
      </c>
      <c r="C1269" s="14"/>
      <c r="D1269" s="14"/>
      <c r="E1269" s="14" t="s">
        <v>43</v>
      </c>
      <c r="F1269" s="81"/>
      <c r="G1269" s="21"/>
      <c r="H1269" s="56">
        <v>0</v>
      </c>
      <c r="I1269" s="57">
        <f t="shared" si="51"/>
        <v>1.1363636363636365</v>
      </c>
      <c r="J1269" s="58"/>
      <c r="K1269" s="58"/>
      <c r="L1269" s="58"/>
      <c r="M1269" s="2">
        <v>440</v>
      </c>
    </row>
    <row r="1270" spans="2:13" ht="12.75">
      <c r="B1270" s="272"/>
      <c r="H1270" s="6">
        <f>H1269-B1270</f>
        <v>0</v>
      </c>
      <c r="I1270" s="25">
        <f t="shared" si="51"/>
        <v>0</v>
      </c>
      <c r="M1270" s="2">
        <v>440</v>
      </c>
    </row>
    <row r="1271" spans="2:13" ht="12.75">
      <c r="B1271" s="272"/>
      <c r="H1271" s="6">
        <f>H1270-B1271</f>
        <v>0</v>
      </c>
      <c r="I1271" s="25">
        <f t="shared" si="51"/>
        <v>0</v>
      </c>
      <c r="M1271" s="2">
        <v>440</v>
      </c>
    </row>
    <row r="1272" spans="2:13" ht="12.75">
      <c r="B1272" s="272"/>
      <c r="H1272" s="6">
        <f>H1271-B1272</f>
        <v>0</v>
      </c>
      <c r="I1272" s="25">
        <f t="shared" si="51"/>
        <v>0</v>
      </c>
      <c r="M1272" s="2">
        <v>440</v>
      </c>
    </row>
    <row r="1273" spans="2:13" ht="12.75">
      <c r="B1273" s="272"/>
      <c r="H1273" s="6">
        <f>H1272-B1273</f>
        <v>0</v>
      </c>
      <c r="I1273" s="25">
        <f t="shared" si="51"/>
        <v>0</v>
      </c>
      <c r="M1273" s="2">
        <v>440</v>
      </c>
    </row>
    <row r="1274" spans="1:13" ht="12.75">
      <c r="A1274" s="14"/>
      <c r="B1274" s="352">
        <f>+B1278+B1284+B1289+B1294+B1301</f>
        <v>178000</v>
      </c>
      <c r="C1274" s="53" t="s">
        <v>525</v>
      </c>
      <c r="D1274" s="78" t="s">
        <v>1318</v>
      </c>
      <c r="E1274" s="53" t="s">
        <v>238</v>
      </c>
      <c r="F1274" s="135" t="s">
        <v>239</v>
      </c>
      <c r="G1274" s="55" t="s">
        <v>84</v>
      </c>
      <c r="H1274" s="56">
        <f>H1273-B1274</f>
        <v>-178000</v>
      </c>
      <c r="I1274" s="80"/>
      <c r="J1274" s="57"/>
      <c r="K1274" s="57"/>
      <c r="L1274" s="58"/>
      <c r="M1274" s="2">
        <v>440</v>
      </c>
    </row>
    <row r="1275" spans="2:13" ht="12.75">
      <c r="B1275" s="272"/>
      <c r="H1275" s="31">
        <v>0</v>
      </c>
      <c r="I1275" s="25">
        <f>+B1275/M1275</f>
        <v>0</v>
      </c>
      <c r="M1275" s="2">
        <v>440</v>
      </c>
    </row>
    <row r="1276" spans="2:13" ht="12.75">
      <c r="B1276" s="272">
        <v>5000</v>
      </c>
      <c r="C1276" s="1" t="s">
        <v>0</v>
      </c>
      <c r="D1276" s="1" t="s">
        <v>12</v>
      </c>
      <c r="E1276" s="1" t="s">
        <v>108</v>
      </c>
      <c r="F1276" s="59" t="s">
        <v>526</v>
      </c>
      <c r="G1276" s="30" t="s">
        <v>396</v>
      </c>
      <c r="H1276" s="31">
        <f>H1275-B1276</f>
        <v>-5000</v>
      </c>
      <c r="I1276" s="25">
        <v>10</v>
      </c>
      <c r="K1276" t="s">
        <v>21</v>
      </c>
      <c r="L1276">
        <v>30</v>
      </c>
      <c r="M1276" s="2">
        <v>440</v>
      </c>
    </row>
    <row r="1277" spans="2:13" ht="12.75">
      <c r="B1277" s="272">
        <v>5000</v>
      </c>
      <c r="C1277" s="1" t="s">
        <v>0</v>
      </c>
      <c r="D1277" s="1" t="s">
        <v>12</v>
      </c>
      <c r="E1277" s="1" t="s">
        <v>108</v>
      </c>
      <c r="F1277" s="59" t="s">
        <v>527</v>
      </c>
      <c r="G1277" s="30" t="s">
        <v>398</v>
      </c>
      <c r="H1277" s="31">
        <f>H1276-B1277</f>
        <v>-10000</v>
      </c>
      <c r="I1277" s="25">
        <v>10</v>
      </c>
      <c r="K1277" t="s">
        <v>21</v>
      </c>
      <c r="L1277">
        <v>30</v>
      </c>
      <c r="M1277" s="2">
        <v>440</v>
      </c>
    </row>
    <row r="1278" spans="1:13" ht="12.75">
      <c r="A1278" s="14"/>
      <c r="B1278" s="352">
        <f>SUM(B1276:B1277)</f>
        <v>10000</v>
      </c>
      <c r="C1278" s="14" t="s">
        <v>0</v>
      </c>
      <c r="D1278" s="14"/>
      <c r="E1278" s="14"/>
      <c r="F1278" s="81"/>
      <c r="G1278" s="21"/>
      <c r="H1278" s="56">
        <v>0</v>
      </c>
      <c r="I1278" s="57">
        <f>+B1278/M1278</f>
        <v>22.727272727272727</v>
      </c>
      <c r="J1278" s="58"/>
      <c r="K1278" s="58"/>
      <c r="L1278" s="58"/>
      <c r="M1278" s="2">
        <v>440</v>
      </c>
    </row>
    <row r="1279" spans="2:13" ht="12.75">
      <c r="B1279" s="272"/>
      <c r="H1279" s="6">
        <f>H1278-B1279</f>
        <v>0</v>
      </c>
      <c r="I1279" s="25">
        <f>+B1279/M1279</f>
        <v>0</v>
      </c>
      <c r="M1279" s="2">
        <v>440</v>
      </c>
    </row>
    <row r="1280" spans="2:13" ht="12.75">
      <c r="B1280" s="272"/>
      <c r="H1280" s="6">
        <f>H1279-B1280</f>
        <v>0</v>
      </c>
      <c r="I1280" s="25">
        <f>+B1280/M1280</f>
        <v>0</v>
      </c>
      <c r="M1280" s="2">
        <v>440</v>
      </c>
    </row>
    <row r="1281" spans="2:13" ht="12.75">
      <c r="B1281" s="272">
        <v>2000</v>
      </c>
      <c r="C1281" s="15" t="s">
        <v>34</v>
      </c>
      <c r="D1281" s="1" t="s">
        <v>12</v>
      </c>
      <c r="E1281" s="1" t="s">
        <v>35</v>
      </c>
      <c r="F1281" s="59" t="s">
        <v>532</v>
      </c>
      <c r="G1281" s="30" t="s">
        <v>405</v>
      </c>
      <c r="H1281" s="6">
        <f>H1280-B1281</f>
        <v>-2000</v>
      </c>
      <c r="I1281" s="25">
        <v>4</v>
      </c>
      <c r="K1281" t="s">
        <v>126</v>
      </c>
      <c r="L1281" s="18">
        <v>30</v>
      </c>
      <c r="M1281" s="2">
        <v>440</v>
      </c>
    </row>
    <row r="1282" spans="2:13" ht="12.75">
      <c r="B1282" s="272">
        <v>20000</v>
      </c>
      <c r="C1282" s="15" t="s">
        <v>1236</v>
      </c>
      <c r="D1282" s="1" t="s">
        <v>12</v>
      </c>
      <c r="E1282" s="1" t="s">
        <v>35</v>
      </c>
      <c r="F1282" s="59" t="s">
        <v>533</v>
      </c>
      <c r="G1282" s="30" t="s">
        <v>409</v>
      </c>
      <c r="H1282" s="6">
        <f>H1281-B1282</f>
        <v>-22000</v>
      </c>
      <c r="I1282" s="25">
        <v>40</v>
      </c>
      <c r="K1282" t="s">
        <v>126</v>
      </c>
      <c r="L1282" s="18">
        <v>30</v>
      </c>
      <c r="M1282" s="2">
        <v>440</v>
      </c>
    </row>
    <row r="1283" spans="2:13" ht="12.75">
      <c r="B1283" s="272">
        <v>2000</v>
      </c>
      <c r="C1283" s="15" t="s">
        <v>34</v>
      </c>
      <c r="D1283" s="1" t="s">
        <v>12</v>
      </c>
      <c r="E1283" s="1" t="s">
        <v>35</v>
      </c>
      <c r="F1283" s="59" t="s">
        <v>532</v>
      </c>
      <c r="G1283" s="30" t="s">
        <v>409</v>
      </c>
      <c r="H1283" s="6">
        <f>H1282-B1283</f>
        <v>-24000</v>
      </c>
      <c r="I1283" s="25">
        <v>4</v>
      </c>
      <c r="K1283" t="s">
        <v>126</v>
      </c>
      <c r="L1283" s="18">
        <v>30</v>
      </c>
      <c r="M1283" s="2">
        <v>440</v>
      </c>
    </row>
    <row r="1284" spans="1:13" ht="12.75">
      <c r="A1284" s="14"/>
      <c r="B1284" s="352">
        <f>SUM(B1281:B1283)</f>
        <v>24000</v>
      </c>
      <c r="C1284" s="14"/>
      <c r="D1284" s="14"/>
      <c r="E1284" s="14" t="s">
        <v>35</v>
      </c>
      <c r="F1284" s="81"/>
      <c r="G1284" s="21"/>
      <c r="H1284" s="56">
        <v>0</v>
      </c>
      <c r="I1284" s="57">
        <f>+B1284/M1284</f>
        <v>54.54545454545455</v>
      </c>
      <c r="J1284" s="58"/>
      <c r="K1284" s="58"/>
      <c r="L1284" s="58"/>
      <c r="M1284" s="2">
        <v>440</v>
      </c>
    </row>
    <row r="1285" spans="2:13" ht="12.75">
      <c r="B1285" s="272"/>
      <c r="H1285" s="6">
        <f>H1284-B1285</f>
        <v>0</v>
      </c>
      <c r="I1285" s="25">
        <f>+B1285/M1285</f>
        <v>0</v>
      </c>
      <c r="M1285" s="2">
        <v>440</v>
      </c>
    </row>
    <row r="1286" spans="2:13" ht="12.75">
      <c r="B1286" s="272"/>
      <c r="H1286" s="6">
        <f>H1285-B1286</f>
        <v>0</v>
      </c>
      <c r="I1286" s="25">
        <f>+B1286/M1286</f>
        <v>0</v>
      </c>
      <c r="M1286" s="2">
        <v>440</v>
      </c>
    </row>
    <row r="1287" spans="2:13" ht="12.75">
      <c r="B1287" s="272">
        <v>5000</v>
      </c>
      <c r="C1287" s="1" t="s">
        <v>37</v>
      </c>
      <c r="D1287" s="1" t="s">
        <v>12</v>
      </c>
      <c r="E1287" s="1" t="s">
        <v>25</v>
      </c>
      <c r="F1287" s="59" t="s">
        <v>531</v>
      </c>
      <c r="G1287" s="30" t="s">
        <v>405</v>
      </c>
      <c r="H1287" s="6">
        <f>H1286-B1287</f>
        <v>-5000</v>
      </c>
      <c r="I1287" s="25">
        <v>10</v>
      </c>
      <c r="K1287" t="s">
        <v>126</v>
      </c>
      <c r="L1287" s="18">
        <v>30</v>
      </c>
      <c r="M1287" s="2">
        <v>440</v>
      </c>
    </row>
    <row r="1288" spans="2:13" ht="12.75">
      <c r="B1288" s="272">
        <v>5000</v>
      </c>
      <c r="C1288" s="1" t="s">
        <v>37</v>
      </c>
      <c r="D1288" s="1" t="s">
        <v>12</v>
      </c>
      <c r="E1288" s="1" t="s">
        <v>25</v>
      </c>
      <c r="F1288" s="59" t="s">
        <v>531</v>
      </c>
      <c r="G1288" s="30" t="s">
        <v>409</v>
      </c>
      <c r="H1288" s="6">
        <f>H1287-B1288</f>
        <v>-10000</v>
      </c>
      <c r="I1288" s="25">
        <v>10</v>
      </c>
      <c r="K1288" t="s">
        <v>126</v>
      </c>
      <c r="L1288" s="18">
        <v>30</v>
      </c>
      <c r="M1288" s="2">
        <v>440</v>
      </c>
    </row>
    <row r="1289" spans="1:13" ht="12.75">
      <c r="A1289" s="14"/>
      <c r="B1289" s="352">
        <f>SUM(B1287:B1288)</f>
        <v>10000</v>
      </c>
      <c r="C1289" s="14" t="s">
        <v>37</v>
      </c>
      <c r="D1289" s="14"/>
      <c r="E1289" s="14"/>
      <c r="F1289" s="81"/>
      <c r="G1289" s="21"/>
      <c r="H1289" s="56">
        <v>0</v>
      </c>
      <c r="I1289" s="57">
        <f>+B1289/M1289</f>
        <v>22.727272727272727</v>
      </c>
      <c r="J1289" s="58"/>
      <c r="K1289" s="58"/>
      <c r="L1289" s="58"/>
      <c r="M1289" s="2">
        <v>440</v>
      </c>
    </row>
    <row r="1290" spans="2:13" ht="12.75">
      <c r="B1290" s="272"/>
      <c r="H1290" s="6">
        <f>H1289-B1290</f>
        <v>0</v>
      </c>
      <c r="I1290" s="25">
        <f>+B1290/M1290</f>
        <v>0</v>
      </c>
      <c r="M1290" s="2">
        <v>440</v>
      </c>
    </row>
    <row r="1291" spans="2:13" ht="12.75">
      <c r="B1291" s="272"/>
      <c r="H1291" s="6">
        <f>H1290-B1291</f>
        <v>0</v>
      </c>
      <c r="I1291" s="25">
        <f>+B1291/M1291</f>
        <v>0</v>
      </c>
      <c r="M1291" s="2">
        <v>440</v>
      </c>
    </row>
    <row r="1292" spans="2:13" ht="12.75">
      <c r="B1292" s="272">
        <v>2000</v>
      </c>
      <c r="C1292" s="1" t="s">
        <v>39</v>
      </c>
      <c r="D1292" s="1" t="s">
        <v>12</v>
      </c>
      <c r="E1292" s="1" t="s">
        <v>25</v>
      </c>
      <c r="F1292" s="59" t="s">
        <v>532</v>
      </c>
      <c r="G1292" s="30" t="s">
        <v>405</v>
      </c>
      <c r="H1292" s="6">
        <f>H1291-B1292</f>
        <v>-2000</v>
      </c>
      <c r="I1292" s="25">
        <v>4</v>
      </c>
      <c r="K1292" t="s">
        <v>126</v>
      </c>
      <c r="L1292" s="18">
        <v>30</v>
      </c>
      <c r="M1292" s="2">
        <v>440</v>
      </c>
    </row>
    <row r="1293" spans="2:13" ht="12.75">
      <c r="B1293" s="272">
        <v>2000</v>
      </c>
      <c r="C1293" s="1" t="s">
        <v>39</v>
      </c>
      <c r="D1293" s="1" t="s">
        <v>12</v>
      </c>
      <c r="E1293" s="1" t="s">
        <v>25</v>
      </c>
      <c r="F1293" s="59" t="s">
        <v>532</v>
      </c>
      <c r="G1293" s="30" t="s">
        <v>409</v>
      </c>
      <c r="H1293" s="6">
        <f>H1292-B1293</f>
        <v>-4000</v>
      </c>
      <c r="I1293" s="25">
        <v>4</v>
      </c>
      <c r="K1293" t="s">
        <v>126</v>
      </c>
      <c r="L1293" s="18">
        <v>30</v>
      </c>
      <c r="M1293" s="2">
        <v>440</v>
      </c>
    </row>
    <row r="1294" spans="1:13" ht="12.75">
      <c r="A1294" s="14"/>
      <c r="B1294" s="352">
        <f>SUM(B1292:B1293)</f>
        <v>4000</v>
      </c>
      <c r="C1294" s="14" t="s">
        <v>39</v>
      </c>
      <c r="D1294" s="14"/>
      <c r="E1294" s="14"/>
      <c r="F1294" s="81"/>
      <c r="G1294" s="21"/>
      <c r="H1294" s="56">
        <v>0</v>
      </c>
      <c r="I1294" s="57">
        <f>+B1294/M1294</f>
        <v>9.090909090909092</v>
      </c>
      <c r="J1294" s="58"/>
      <c r="K1294" s="58"/>
      <c r="L1294" s="58"/>
      <c r="M1294" s="2">
        <v>440</v>
      </c>
    </row>
    <row r="1295" spans="2:13" ht="12.75">
      <c r="B1295" s="272"/>
      <c r="H1295" s="6">
        <f aca="true" t="shared" si="52" ref="H1295:H1300">H1294-B1295</f>
        <v>0</v>
      </c>
      <c r="I1295" s="25">
        <f>+B1295/M1295</f>
        <v>0</v>
      </c>
      <c r="M1295" s="2">
        <v>440</v>
      </c>
    </row>
    <row r="1296" spans="2:13" ht="12.75">
      <c r="B1296" s="272"/>
      <c r="H1296" s="6">
        <f t="shared" si="52"/>
        <v>0</v>
      </c>
      <c r="I1296" s="25">
        <f>+B1296/M1296</f>
        <v>0</v>
      </c>
      <c r="M1296" s="2">
        <v>440</v>
      </c>
    </row>
    <row r="1297" spans="1:13" ht="12.75">
      <c r="A1297" s="15"/>
      <c r="B1297" s="219">
        <v>50000</v>
      </c>
      <c r="C1297" s="15" t="s">
        <v>1315</v>
      </c>
      <c r="D1297" s="15" t="s">
        <v>12</v>
      </c>
      <c r="E1297" s="15" t="s">
        <v>62</v>
      </c>
      <c r="F1297" s="142" t="s">
        <v>535</v>
      </c>
      <c r="G1297" s="32" t="s">
        <v>405</v>
      </c>
      <c r="H1297" s="6">
        <f t="shared" si="52"/>
        <v>-50000</v>
      </c>
      <c r="I1297" s="42">
        <v>100</v>
      </c>
      <c r="J1297" s="18"/>
      <c r="K1297" s="18" t="s">
        <v>126</v>
      </c>
      <c r="L1297" s="18">
        <v>30</v>
      </c>
      <c r="M1297" s="2">
        <v>440</v>
      </c>
    </row>
    <row r="1298" spans="2:13" ht="12.75">
      <c r="B1298" s="272">
        <v>20000</v>
      </c>
      <c r="C1298" s="1" t="s">
        <v>1238</v>
      </c>
      <c r="D1298" s="1" t="s">
        <v>12</v>
      </c>
      <c r="E1298" s="1" t="s">
        <v>62</v>
      </c>
      <c r="F1298" s="59" t="s">
        <v>536</v>
      </c>
      <c r="G1298" s="30" t="s">
        <v>405</v>
      </c>
      <c r="H1298" s="6">
        <f t="shared" si="52"/>
        <v>-70000</v>
      </c>
      <c r="I1298" s="25">
        <v>40</v>
      </c>
      <c r="K1298" t="s">
        <v>126</v>
      </c>
      <c r="L1298" s="18">
        <v>30</v>
      </c>
      <c r="M1298" s="2">
        <v>440</v>
      </c>
    </row>
    <row r="1299" spans="2:13" ht="12.75">
      <c r="B1299" s="272">
        <v>50000</v>
      </c>
      <c r="C1299" s="1" t="s">
        <v>1315</v>
      </c>
      <c r="D1299" s="1" t="s">
        <v>12</v>
      </c>
      <c r="E1299" s="1" t="s">
        <v>62</v>
      </c>
      <c r="F1299" s="59" t="s">
        <v>537</v>
      </c>
      <c r="G1299" s="30" t="s">
        <v>409</v>
      </c>
      <c r="H1299" s="6">
        <f t="shared" si="52"/>
        <v>-120000</v>
      </c>
      <c r="I1299" s="25">
        <v>100</v>
      </c>
      <c r="K1299" t="s">
        <v>126</v>
      </c>
      <c r="L1299" s="18">
        <v>30</v>
      </c>
      <c r="M1299" s="2">
        <v>440</v>
      </c>
    </row>
    <row r="1300" spans="2:13" ht="12.75">
      <c r="B1300" s="272">
        <v>10000</v>
      </c>
      <c r="C1300" s="1" t="s">
        <v>1238</v>
      </c>
      <c r="D1300" s="1" t="s">
        <v>12</v>
      </c>
      <c r="E1300" s="1" t="s">
        <v>62</v>
      </c>
      <c r="F1300" s="59" t="s">
        <v>538</v>
      </c>
      <c r="G1300" s="30" t="s">
        <v>409</v>
      </c>
      <c r="H1300" s="6">
        <f t="shared" si="52"/>
        <v>-130000</v>
      </c>
      <c r="I1300" s="25">
        <v>20</v>
      </c>
      <c r="K1300" t="s">
        <v>126</v>
      </c>
      <c r="L1300" s="18">
        <v>30</v>
      </c>
      <c r="M1300" s="2">
        <v>440</v>
      </c>
    </row>
    <row r="1301" spans="1:13" ht="12.75">
      <c r="A1301" s="14"/>
      <c r="B1301" s="352">
        <f>SUM(B1297:B1300)</f>
        <v>130000</v>
      </c>
      <c r="C1301" s="14"/>
      <c r="D1301" s="14"/>
      <c r="E1301" s="14" t="s">
        <v>62</v>
      </c>
      <c r="F1301" s="81"/>
      <c r="G1301" s="21"/>
      <c r="H1301" s="56">
        <v>0</v>
      </c>
      <c r="I1301" s="57">
        <f>+B1301/M1301</f>
        <v>295.45454545454544</v>
      </c>
      <c r="J1301" s="58"/>
      <c r="K1301" s="58"/>
      <c r="L1301" s="58"/>
      <c r="M1301" s="2">
        <v>440</v>
      </c>
    </row>
    <row r="1302" spans="2:13" ht="12.75">
      <c r="B1302" s="255"/>
      <c r="H1302" s="6">
        <f>H1301-B1302</f>
        <v>0</v>
      </c>
      <c r="I1302" s="25">
        <f>+B1302/M1302</f>
        <v>0</v>
      </c>
      <c r="M1302" s="2">
        <v>440</v>
      </c>
    </row>
    <row r="1303" spans="2:13" ht="12.75">
      <c r="B1303" s="255"/>
      <c r="H1303" s="6">
        <f aca="true" t="shared" si="53" ref="H1303:H1336">H1302-B1303</f>
        <v>0</v>
      </c>
      <c r="I1303" s="25">
        <f aca="true" t="shared" si="54" ref="I1303:I1336">+B1303/M1303</f>
        <v>0</v>
      </c>
      <c r="M1303" s="2">
        <v>440</v>
      </c>
    </row>
    <row r="1304" spans="2:13" ht="12.75">
      <c r="B1304" s="255"/>
      <c r="H1304" s="6">
        <f t="shared" si="53"/>
        <v>0</v>
      </c>
      <c r="I1304" s="25">
        <f t="shared" si="54"/>
        <v>0</v>
      </c>
      <c r="M1304" s="2">
        <v>440</v>
      </c>
    </row>
    <row r="1305" spans="2:13" ht="12.75">
      <c r="B1305" s="255"/>
      <c r="H1305" s="6">
        <f t="shared" si="53"/>
        <v>0</v>
      </c>
      <c r="I1305" s="25">
        <f t="shared" si="54"/>
        <v>0</v>
      </c>
      <c r="M1305" s="2">
        <v>440</v>
      </c>
    </row>
    <row r="1306" spans="1:13" ht="12.75">
      <c r="A1306" s="14"/>
      <c r="B1306" s="356">
        <f>+B1311+B1317+B1321+B1326+B1333</f>
        <v>138000</v>
      </c>
      <c r="C1306" s="53" t="s">
        <v>1317</v>
      </c>
      <c r="D1306" s="78" t="s">
        <v>1316</v>
      </c>
      <c r="E1306" s="53" t="s">
        <v>238</v>
      </c>
      <c r="F1306" s="135" t="s">
        <v>239</v>
      </c>
      <c r="G1306" s="55" t="s">
        <v>84</v>
      </c>
      <c r="H1306" s="56">
        <f t="shared" si="53"/>
        <v>-138000</v>
      </c>
      <c r="I1306" s="57">
        <f t="shared" si="54"/>
        <v>313.6363636363636</v>
      </c>
      <c r="J1306" s="57"/>
      <c r="K1306" s="57"/>
      <c r="L1306" s="58"/>
      <c r="M1306" s="2">
        <v>440</v>
      </c>
    </row>
    <row r="1307" spans="2:13" ht="12.75">
      <c r="B1307" s="255"/>
      <c r="H1307" s="6">
        <v>0</v>
      </c>
      <c r="I1307" s="25">
        <f t="shared" si="54"/>
        <v>0</v>
      </c>
      <c r="M1307" s="2">
        <v>440</v>
      </c>
    </row>
    <row r="1308" spans="2:13" ht="12.75">
      <c r="B1308" s="255">
        <v>5000</v>
      </c>
      <c r="C1308" s="1" t="s">
        <v>0</v>
      </c>
      <c r="D1308" s="1" t="s">
        <v>12</v>
      </c>
      <c r="E1308" s="1" t="s">
        <v>108</v>
      </c>
      <c r="F1308" s="59" t="s">
        <v>528</v>
      </c>
      <c r="G1308" s="30" t="s">
        <v>431</v>
      </c>
      <c r="H1308" s="6">
        <f t="shared" si="53"/>
        <v>-5000</v>
      </c>
      <c r="I1308" s="25">
        <f t="shared" si="54"/>
        <v>11.363636363636363</v>
      </c>
      <c r="K1308" t="s">
        <v>21</v>
      </c>
      <c r="L1308">
        <v>30</v>
      </c>
      <c r="M1308" s="2">
        <v>440</v>
      </c>
    </row>
    <row r="1309" spans="2:13" ht="12.75">
      <c r="B1309" s="255">
        <v>7000</v>
      </c>
      <c r="C1309" s="1" t="s">
        <v>0</v>
      </c>
      <c r="D1309" s="1" t="s">
        <v>12</v>
      </c>
      <c r="E1309" s="1" t="s">
        <v>108</v>
      </c>
      <c r="F1309" s="59" t="s">
        <v>529</v>
      </c>
      <c r="G1309" s="30" t="s">
        <v>433</v>
      </c>
      <c r="H1309" s="6">
        <f t="shared" si="53"/>
        <v>-12000</v>
      </c>
      <c r="I1309" s="25">
        <f t="shared" si="54"/>
        <v>15.909090909090908</v>
      </c>
      <c r="K1309" t="s">
        <v>21</v>
      </c>
      <c r="L1309">
        <v>30</v>
      </c>
      <c r="M1309" s="2">
        <v>440</v>
      </c>
    </row>
    <row r="1310" spans="1:13" s="58" customFormat="1" ht="12.75">
      <c r="A1310" s="1"/>
      <c r="B1310" s="255">
        <v>3000</v>
      </c>
      <c r="C1310" s="1" t="s">
        <v>0</v>
      </c>
      <c r="D1310" s="1" t="s">
        <v>12</v>
      </c>
      <c r="E1310" s="1" t="s">
        <v>108</v>
      </c>
      <c r="F1310" s="59" t="s">
        <v>530</v>
      </c>
      <c r="G1310" s="30" t="s">
        <v>435</v>
      </c>
      <c r="H1310" s="6">
        <f t="shared" si="53"/>
        <v>-15000</v>
      </c>
      <c r="I1310" s="25">
        <f t="shared" si="54"/>
        <v>6.818181818181818</v>
      </c>
      <c r="J1310"/>
      <c r="K1310" t="s">
        <v>21</v>
      </c>
      <c r="L1310">
        <v>30</v>
      </c>
      <c r="M1310" s="2">
        <v>440</v>
      </c>
    </row>
    <row r="1311" spans="1:13" s="58" customFormat="1" ht="12.75">
      <c r="A1311" s="14"/>
      <c r="B1311" s="356">
        <f>SUM(B1308:B1310)</f>
        <v>15000</v>
      </c>
      <c r="C1311" s="14" t="s">
        <v>0</v>
      </c>
      <c r="D1311" s="14"/>
      <c r="E1311" s="14"/>
      <c r="F1311" s="81"/>
      <c r="G1311" s="21"/>
      <c r="H1311" s="56">
        <v>0</v>
      </c>
      <c r="I1311" s="57">
        <f t="shared" si="54"/>
        <v>34.09090909090909</v>
      </c>
      <c r="M1311" s="2">
        <v>440</v>
      </c>
    </row>
    <row r="1312" spans="2:13" ht="12.75">
      <c r="B1312" s="255"/>
      <c r="H1312" s="6">
        <f t="shared" si="53"/>
        <v>0</v>
      </c>
      <c r="I1312" s="25">
        <f t="shared" si="54"/>
        <v>0</v>
      </c>
      <c r="M1312" s="2">
        <v>440</v>
      </c>
    </row>
    <row r="1313" spans="2:13" ht="12.75">
      <c r="B1313" s="255"/>
      <c r="H1313" s="6">
        <f t="shared" si="53"/>
        <v>0</v>
      </c>
      <c r="I1313" s="25">
        <f t="shared" si="54"/>
        <v>0</v>
      </c>
      <c r="M1313" s="2">
        <v>440</v>
      </c>
    </row>
    <row r="1314" spans="2:13" ht="12.75">
      <c r="B1314" s="255">
        <v>10000</v>
      </c>
      <c r="C1314" s="15" t="s">
        <v>1236</v>
      </c>
      <c r="D1314" s="1" t="s">
        <v>12</v>
      </c>
      <c r="E1314" s="1" t="s">
        <v>35</v>
      </c>
      <c r="F1314" s="59" t="s">
        <v>534</v>
      </c>
      <c r="G1314" s="30" t="s">
        <v>455</v>
      </c>
      <c r="H1314" s="6">
        <f t="shared" si="53"/>
        <v>-10000</v>
      </c>
      <c r="I1314" s="25">
        <v>20</v>
      </c>
      <c r="K1314" t="s">
        <v>126</v>
      </c>
      <c r="L1314" s="18">
        <v>30</v>
      </c>
      <c r="M1314" s="2">
        <v>440</v>
      </c>
    </row>
    <row r="1315" spans="2:13" ht="12.75">
      <c r="B1315" s="255">
        <v>2000</v>
      </c>
      <c r="C1315" s="15" t="s">
        <v>34</v>
      </c>
      <c r="D1315" s="1" t="s">
        <v>12</v>
      </c>
      <c r="E1315" s="1" t="s">
        <v>35</v>
      </c>
      <c r="F1315" s="59" t="s">
        <v>532</v>
      </c>
      <c r="G1315" s="30" t="s">
        <v>458</v>
      </c>
      <c r="H1315" s="6">
        <f t="shared" si="53"/>
        <v>-12000</v>
      </c>
      <c r="I1315" s="25">
        <v>4</v>
      </c>
      <c r="K1315" t="s">
        <v>126</v>
      </c>
      <c r="L1315" s="18">
        <v>30</v>
      </c>
      <c r="M1315" s="2">
        <v>440</v>
      </c>
    </row>
    <row r="1316" spans="1:13" s="18" customFormat="1" ht="12.75">
      <c r="A1316" s="15"/>
      <c r="B1316" s="355">
        <v>2000</v>
      </c>
      <c r="C1316" s="15" t="s">
        <v>34</v>
      </c>
      <c r="D1316" s="15" t="s">
        <v>12</v>
      </c>
      <c r="E1316" s="1" t="s">
        <v>35</v>
      </c>
      <c r="F1316" s="76" t="s">
        <v>532</v>
      </c>
      <c r="G1316" s="32" t="s">
        <v>458</v>
      </c>
      <c r="H1316" s="31">
        <f t="shared" si="53"/>
        <v>-14000</v>
      </c>
      <c r="I1316" s="42">
        <v>4</v>
      </c>
      <c r="K1316" s="18" t="s">
        <v>126</v>
      </c>
      <c r="L1316" s="18">
        <v>30</v>
      </c>
      <c r="M1316" s="43">
        <v>440</v>
      </c>
    </row>
    <row r="1317" spans="1:13" s="58" customFormat="1" ht="12.75">
      <c r="A1317" s="14"/>
      <c r="B1317" s="356">
        <f>SUM(B1314:B1316)</f>
        <v>14000</v>
      </c>
      <c r="C1317" s="14"/>
      <c r="D1317" s="14"/>
      <c r="E1317" s="14" t="s">
        <v>137</v>
      </c>
      <c r="F1317" s="81"/>
      <c r="G1317" s="21"/>
      <c r="H1317" s="56">
        <v>0</v>
      </c>
      <c r="I1317" s="57">
        <f t="shared" si="54"/>
        <v>31.818181818181817</v>
      </c>
      <c r="M1317" s="60">
        <v>440</v>
      </c>
    </row>
    <row r="1318" spans="2:13" ht="12.75">
      <c r="B1318" s="255"/>
      <c r="H1318" s="6">
        <f t="shared" si="53"/>
        <v>0</v>
      </c>
      <c r="I1318" s="25">
        <f t="shared" si="54"/>
        <v>0</v>
      </c>
      <c r="M1318" s="2">
        <v>440</v>
      </c>
    </row>
    <row r="1319" spans="2:13" ht="12.75">
      <c r="B1319" s="255"/>
      <c r="H1319" s="6">
        <f t="shared" si="53"/>
        <v>0</v>
      </c>
      <c r="I1319" s="25">
        <f t="shared" si="54"/>
        <v>0</v>
      </c>
      <c r="M1319" s="2">
        <v>440</v>
      </c>
    </row>
    <row r="1320" spans="1:13" s="58" customFormat="1" ht="12.75">
      <c r="A1320" s="1"/>
      <c r="B1320" s="255">
        <v>5000</v>
      </c>
      <c r="C1320" s="1" t="s">
        <v>37</v>
      </c>
      <c r="D1320" s="1" t="s">
        <v>12</v>
      </c>
      <c r="E1320" s="1" t="s">
        <v>25</v>
      </c>
      <c r="F1320" s="59" t="s">
        <v>531</v>
      </c>
      <c r="G1320" s="30" t="s">
        <v>455</v>
      </c>
      <c r="H1320" s="6">
        <f t="shared" si="53"/>
        <v>-5000</v>
      </c>
      <c r="I1320" s="25">
        <v>10</v>
      </c>
      <c r="J1320"/>
      <c r="K1320" t="s">
        <v>126</v>
      </c>
      <c r="L1320" s="18">
        <v>30</v>
      </c>
      <c r="M1320" s="2">
        <v>440</v>
      </c>
    </row>
    <row r="1321" spans="1:13" s="58" customFormat="1" ht="12.75">
      <c r="A1321" s="14"/>
      <c r="B1321" s="356">
        <f>SUM(B1320)</f>
        <v>5000</v>
      </c>
      <c r="C1321" s="14" t="s">
        <v>37</v>
      </c>
      <c r="D1321" s="14"/>
      <c r="E1321" s="14"/>
      <c r="F1321" s="81"/>
      <c r="G1321" s="21"/>
      <c r="H1321" s="56">
        <v>0</v>
      </c>
      <c r="I1321" s="57">
        <f t="shared" si="54"/>
        <v>11.363636363636363</v>
      </c>
      <c r="M1321" s="60">
        <v>440</v>
      </c>
    </row>
    <row r="1322" spans="2:13" ht="12.75">
      <c r="B1322" s="255"/>
      <c r="H1322" s="6">
        <f t="shared" si="53"/>
        <v>0</v>
      </c>
      <c r="I1322" s="25">
        <f t="shared" si="54"/>
        <v>0</v>
      </c>
      <c r="M1322" s="2">
        <v>440</v>
      </c>
    </row>
    <row r="1323" spans="2:13" ht="12.75">
      <c r="B1323" s="255"/>
      <c r="H1323" s="6">
        <f t="shared" si="53"/>
        <v>0</v>
      </c>
      <c r="I1323" s="25">
        <f t="shared" si="54"/>
        <v>0</v>
      </c>
      <c r="M1323" s="2">
        <v>440</v>
      </c>
    </row>
    <row r="1324" spans="2:13" ht="12.75">
      <c r="B1324" s="255">
        <v>2000</v>
      </c>
      <c r="C1324" s="1" t="s">
        <v>39</v>
      </c>
      <c r="D1324" s="1" t="s">
        <v>12</v>
      </c>
      <c r="E1324" s="1" t="s">
        <v>25</v>
      </c>
      <c r="F1324" s="59" t="s">
        <v>532</v>
      </c>
      <c r="G1324" s="30" t="s">
        <v>455</v>
      </c>
      <c r="H1324" s="6">
        <f t="shared" si="53"/>
        <v>-2000</v>
      </c>
      <c r="I1324" s="25">
        <v>4</v>
      </c>
      <c r="K1324" t="s">
        <v>126</v>
      </c>
      <c r="L1324" s="18">
        <v>30</v>
      </c>
      <c r="M1324" s="2">
        <v>440</v>
      </c>
    </row>
    <row r="1325" spans="1:13" s="58" customFormat="1" ht="12.75">
      <c r="A1325" s="1"/>
      <c r="B1325" s="255">
        <v>2000</v>
      </c>
      <c r="C1325" s="1" t="s">
        <v>39</v>
      </c>
      <c r="D1325" s="1" t="s">
        <v>12</v>
      </c>
      <c r="E1325" s="1" t="s">
        <v>25</v>
      </c>
      <c r="F1325" s="59" t="s">
        <v>532</v>
      </c>
      <c r="G1325" s="30" t="s">
        <v>458</v>
      </c>
      <c r="H1325" s="6">
        <f t="shared" si="53"/>
        <v>-4000</v>
      </c>
      <c r="I1325" s="25">
        <v>4</v>
      </c>
      <c r="J1325"/>
      <c r="K1325" t="s">
        <v>126</v>
      </c>
      <c r="L1325" s="18">
        <v>30</v>
      </c>
      <c r="M1325" s="2">
        <v>440</v>
      </c>
    </row>
    <row r="1326" spans="1:13" s="58" customFormat="1" ht="12.75">
      <c r="A1326" s="14"/>
      <c r="B1326" s="356">
        <f>SUM(B1324:B1325)</f>
        <v>4000</v>
      </c>
      <c r="C1326" s="14" t="s">
        <v>39</v>
      </c>
      <c r="D1326" s="14"/>
      <c r="E1326" s="14"/>
      <c r="F1326" s="81"/>
      <c r="G1326" s="21"/>
      <c r="H1326" s="56">
        <v>0</v>
      </c>
      <c r="I1326" s="57">
        <f t="shared" si="54"/>
        <v>9.090909090909092</v>
      </c>
      <c r="M1326" s="60">
        <v>440</v>
      </c>
    </row>
    <row r="1327" spans="2:13" ht="12.75">
      <c r="B1327" s="255"/>
      <c r="H1327" s="6">
        <f t="shared" si="53"/>
        <v>0</v>
      </c>
      <c r="I1327" s="25">
        <f t="shared" si="54"/>
        <v>0</v>
      </c>
      <c r="M1327" s="2">
        <v>440</v>
      </c>
    </row>
    <row r="1328" spans="2:13" ht="12.75">
      <c r="B1328" s="255"/>
      <c r="H1328" s="6">
        <f t="shared" si="53"/>
        <v>0</v>
      </c>
      <c r="I1328" s="25">
        <f t="shared" si="54"/>
        <v>0</v>
      </c>
      <c r="M1328" s="2">
        <v>440</v>
      </c>
    </row>
    <row r="1329" spans="1:13" ht="12.75">
      <c r="A1329" s="15"/>
      <c r="B1329" s="355">
        <v>40000</v>
      </c>
      <c r="C1329" s="15" t="s">
        <v>1314</v>
      </c>
      <c r="D1329" s="15" t="s">
        <v>12</v>
      </c>
      <c r="E1329" s="15" t="s">
        <v>62</v>
      </c>
      <c r="F1329" s="76" t="s">
        <v>539</v>
      </c>
      <c r="G1329" s="32" t="s">
        <v>455</v>
      </c>
      <c r="H1329" s="6">
        <f t="shared" si="53"/>
        <v>-40000</v>
      </c>
      <c r="I1329" s="42">
        <v>80</v>
      </c>
      <c r="J1329" s="18"/>
      <c r="K1329" s="18" t="s">
        <v>126</v>
      </c>
      <c r="L1329" s="18">
        <v>30</v>
      </c>
      <c r="M1329" s="2">
        <v>440</v>
      </c>
    </row>
    <row r="1330" spans="2:13" ht="12.75">
      <c r="B1330" s="255">
        <v>10000</v>
      </c>
      <c r="C1330" s="1" t="s">
        <v>1239</v>
      </c>
      <c r="D1330" s="1" t="s">
        <v>12</v>
      </c>
      <c r="E1330" s="1" t="s">
        <v>62</v>
      </c>
      <c r="F1330" s="59" t="s">
        <v>540</v>
      </c>
      <c r="G1330" s="30" t="s">
        <v>455</v>
      </c>
      <c r="H1330" s="6">
        <f t="shared" si="53"/>
        <v>-50000</v>
      </c>
      <c r="I1330" s="25">
        <v>20</v>
      </c>
      <c r="K1330" t="s">
        <v>126</v>
      </c>
      <c r="L1330" s="18">
        <v>30</v>
      </c>
      <c r="M1330" s="2">
        <v>440</v>
      </c>
    </row>
    <row r="1331" spans="1:13" ht="12.75">
      <c r="A1331" s="15"/>
      <c r="B1331" s="355">
        <v>40000</v>
      </c>
      <c r="C1331" s="15" t="s">
        <v>1315</v>
      </c>
      <c r="D1331" s="15" t="s">
        <v>12</v>
      </c>
      <c r="E1331" s="15" t="s">
        <v>62</v>
      </c>
      <c r="F1331" s="76" t="s">
        <v>541</v>
      </c>
      <c r="G1331" s="32" t="s">
        <v>458</v>
      </c>
      <c r="H1331" s="6">
        <f t="shared" si="53"/>
        <v>-90000</v>
      </c>
      <c r="I1331" s="42">
        <v>80</v>
      </c>
      <c r="J1331" s="18"/>
      <c r="K1331" s="18" t="s">
        <v>126</v>
      </c>
      <c r="L1331" s="18">
        <v>30</v>
      </c>
      <c r="M1331" s="2">
        <v>440</v>
      </c>
    </row>
    <row r="1332" spans="1:13" s="58" customFormat="1" ht="12.75">
      <c r="A1332" s="1"/>
      <c r="B1332" s="255">
        <v>10000</v>
      </c>
      <c r="C1332" s="1" t="s">
        <v>1239</v>
      </c>
      <c r="D1332" s="1" t="s">
        <v>12</v>
      </c>
      <c r="E1332" s="1" t="s">
        <v>62</v>
      </c>
      <c r="F1332" s="59" t="s">
        <v>542</v>
      </c>
      <c r="G1332" s="30" t="s">
        <v>458</v>
      </c>
      <c r="H1332" s="6">
        <f t="shared" si="53"/>
        <v>-100000</v>
      </c>
      <c r="I1332" s="25">
        <v>20</v>
      </c>
      <c r="J1332"/>
      <c r="K1332" t="s">
        <v>126</v>
      </c>
      <c r="L1332" s="18">
        <v>30</v>
      </c>
      <c r="M1332" s="2">
        <v>440</v>
      </c>
    </row>
    <row r="1333" spans="1:13" s="58" customFormat="1" ht="12.75">
      <c r="A1333" s="14"/>
      <c r="B1333" s="356">
        <f>SUM(B1329:B1332)</f>
        <v>100000</v>
      </c>
      <c r="C1333" s="14"/>
      <c r="D1333" s="14"/>
      <c r="E1333" s="14" t="s">
        <v>62</v>
      </c>
      <c r="F1333" s="81"/>
      <c r="G1333" s="21"/>
      <c r="H1333" s="56">
        <v>0</v>
      </c>
      <c r="I1333" s="57">
        <f t="shared" si="54"/>
        <v>227.27272727272728</v>
      </c>
      <c r="M1333" s="60">
        <v>440</v>
      </c>
    </row>
    <row r="1334" spans="2:13" ht="12.75">
      <c r="B1334" s="255"/>
      <c r="H1334" s="6">
        <f t="shared" si="53"/>
        <v>0</v>
      </c>
      <c r="I1334" s="25">
        <f t="shared" si="54"/>
        <v>0</v>
      </c>
      <c r="M1334" s="2">
        <v>440</v>
      </c>
    </row>
    <row r="1335" spans="2:13" ht="12.75">
      <c r="B1335" s="255"/>
      <c r="H1335" s="6">
        <f t="shared" si="53"/>
        <v>0</v>
      </c>
      <c r="I1335" s="25">
        <f t="shared" si="54"/>
        <v>0</v>
      </c>
      <c r="M1335" s="2">
        <v>440</v>
      </c>
    </row>
    <row r="1336" spans="2:13" ht="12.75">
      <c r="B1336" s="255"/>
      <c r="H1336" s="6">
        <f t="shared" si="53"/>
        <v>0</v>
      </c>
      <c r="I1336" s="25">
        <f t="shared" si="54"/>
        <v>0</v>
      </c>
      <c r="M1336" s="2">
        <v>440</v>
      </c>
    </row>
    <row r="1337" spans="2:13" ht="12.75">
      <c r="B1337" s="255"/>
      <c r="H1337" s="6">
        <f>H1336-B1337</f>
        <v>0</v>
      </c>
      <c r="I1337" s="25">
        <f>+B1337/M1337</f>
        <v>0</v>
      </c>
      <c r="M1337" s="2">
        <v>440</v>
      </c>
    </row>
    <row r="1338" spans="1:13" ht="12.75">
      <c r="A1338" s="14"/>
      <c r="B1338" s="356">
        <f>+B1361+B1380</f>
        <v>75200</v>
      </c>
      <c r="C1338" s="53" t="s">
        <v>543</v>
      </c>
      <c r="D1338" s="78" t="s">
        <v>544</v>
      </c>
      <c r="E1338" s="53" t="s">
        <v>67</v>
      </c>
      <c r="F1338" s="135" t="s">
        <v>545</v>
      </c>
      <c r="G1338" s="55" t="s">
        <v>1250</v>
      </c>
      <c r="H1338" s="56"/>
      <c r="I1338" s="80"/>
      <c r="J1338" s="57"/>
      <c r="K1338" s="57"/>
      <c r="L1338" s="58"/>
      <c r="M1338" s="2">
        <v>440</v>
      </c>
    </row>
    <row r="1339" spans="2:13" ht="12.75">
      <c r="B1339" s="255"/>
      <c r="H1339" s="31">
        <f aca="true" t="shared" si="55" ref="H1339:H1347">H1338-B1339</f>
        <v>0</v>
      </c>
      <c r="I1339" s="25">
        <f>+B1339/M1339</f>
        <v>0</v>
      </c>
      <c r="M1339" s="2">
        <v>440</v>
      </c>
    </row>
    <row r="1340" spans="2:13" ht="12.75">
      <c r="B1340" s="255">
        <v>2500</v>
      </c>
      <c r="C1340" s="35" t="s">
        <v>0</v>
      </c>
      <c r="D1340" s="1" t="s">
        <v>12</v>
      </c>
      <c r="E1340" s="1" t="s">
        <v>48</v>
      </c>
      <c r="F1340" s="59" t="s">
        <v>546</v>
      </c>
      <c r="G1340" s="30" t="s">
        <v>86</v>
      </c>
      <c r="H1340" s="31">
        <f t="shared" si="55"/>
        <v>-2500</v>
      </c>
      <c r="I1340" s="25">
        <v>5</v>
      </c>
      <c r="K1340" t="s">
        <v>21</v>
      </c>
      <c r="L1340">
        <v>31</v>
      </c>
      <c r="M1340" s="2">
        <v>440</v>
      </c>
    </row>
    <row r="1341" spans="2:13" ht="12.75">
      <c r="B1341" s="255">
        <v>2500</v>
      </c>
      <c r="C1341" s="35" t="s">
        <v>0</v>
      </c>
      <c r="D1341" s="1" t="s">
        <v>12</v>
      </c>
      <c r="E1341" s="1" t="s">
        <v>48</v>
      </c>
      <c r="F1341" s="59" t="s">
        <v>547</v>
      </c>
      <c r="G1341" s="30" t="s">
        <v>88</v>
      </c>
      <c r="H1341" s="31">
        <f t="shared" si="55"/>
        <v>-5000</v>
      </c>
      <c r="I1341" s="25">
        <v>5</v>
      </c>
      <c r="K1341" t="s">
        <v>21</v>
      </c>
      <c r="L1341">
        <v>31</v>
      </c>
      <c r="M1341" s="2">
        <v>440</v>
      </c>
    </row>
    <row r="1342" spans="2:13" ht="12.75">
      <c r="B1342" s="255">
        <v>2500</v>
      </c>
      <c r="C1342" s="35" t="s">
        <v>0</v>
      </c>
      <c r="D1342" s="1" t="s">
        <v>12</v>
      </c>
      <c r="E1342" s="1" t="s">
        <v>48</v>
      </c>
      <c r="F1342" s="59" t="s">
        <v>548</v>
      </c>
      <c r="G1342" s="30" t="s">
        <v>72</v>
      </c>
      <c r="H1342" s="31">
        <f t="shared" si="55"/>
        <v>-7500</v>
      </c>
      <c r="I1342" s="25">
        <v>5</v>
      </c>
      <c r="K1342" t="s">
        <v>21</v>
      </c>
      <c r="L1342">
        <v>31</v>
      </c>
      <c r="M1342" s="2">
        <v>440</v>
      </c>
    </row>
    <row r="1343" spans="2:13" ht="12.75">
      <c r="B1343" s="255">
        <v>2500</v>
      </c>
      <c r="C1343" s="35" t="s">
        <v>0</v>
      </c>
      <c r="D1343" s="1" t="s">
        <v>12</v>
      </c>
      <c r="E1343" s="1" t="s">
        <v>48</v>
      </c>
      <c r="F1343" s="59" t="s">
        <v>549</v>
      </c>
      <c r="G1343" s="30" t="s">
        <v>120</v>
      </c>
      <c r="H1343" s="31">
        <f t="shared" si="55"/>
        <v>-10000</v>
      </c>
      <c r="I1343" s="25">
        <v>5</v>
      </c>
      <c r="K1343" t="s">
        <v>21</v>
      </c>
      <c r="L1343">
        <v>31</v>
      </c>
      <c r="M1343" s="2">
        <v>440</v>
      </c>
    </row>
    <row r="1344" spans="2:13" ht="12.75">
      <c r="B1344" s="255">
        <v>2500</v>
      </c>
      <c r="C1344" s="35" t="s">
        <v>0</v>
      </c>
      <c r="D1344" s="1" t="s">
        <v>12</v>
      </c>
      <c r="E1344" s="1" t="s">
        <v>550</v>
      </c>
      <c r="F1344" s="59" t="s">
        <v>551</v>
      </c>
      <c r="G1344" s="30" t="s">
        <v>120</v>
      </c>
      <c r="H1344" s="31">
        <f t="shared" si="55"/>
        <v>-12500</v>
      </c>
      <c r="I1344" s="25">
        <v>5</v>
      </c>
      <c r="K1344" t="s">
        <v>21</v>
      </c>
      <c r="L1344">
        <v>31</v>
      </c>
      <c r="M1344" s="2">
        <v>440</v>
      </c>
    </row>
    <row r="1345" spans="2:13" ht="12.75">
      <c r="B1345" s="255">
        <v>5000</v>
      </c>
      <c r="C1345" s="35" t="s">
        <v>0</v>
      </c>
      <c r="D1345" s="1" t="s">
        <v>12</v>
      </c>
      <c r="E1345" s="1" t="s">
        <v>48</v>
      </c>
      <c r="F1345" s="59" t="s">
        <v>552</v>
      </c>
      <c r="G1345" s="30" t="s">
        <v>169</v>
      </c>
      <c r="H1345" s="31">
        <f t="shared" si="55"/>
        <v>-17500</v>
      </c>
      <c r="I1345" s="25">
        <v>10</v>
      </c>
      <c r="K1345" t="s">
        <v>21</v>
      </c>
      <c r="L1345">
        <v>31</v>
      </c>
      <c r="M1345" s="2">
        <v>440</v>
      </c>
    </row>
    <row r="1346" spans="2:13" ht="12.75">
      <c r="B1346" s="357">
        <v>2500</v>
      </c>
      <c r="C1346" s="35" t="s">
        <v>0</v>
      </c>
      <c r="D1346" s="1" t="s">
        <v>12</v>
      </c>
      <c r="E1346" s="1" t="s">
        <v>48</v>
      </c>
      <c r="F1346" s="59" t="s">
        <v>553</v>
      </c>
      <c r="G1346" s="30" t="s">
        <v>178</v>
      </c>
      <c r="H1346" s="31">
        <f t="shared" si="55"/>
        <v>-20000</v>
      </c>
      <c r="I1346" s="25">
        <v>5</v>
      </c>
      <c r="K1346" t="s">
        <v>21</v>
      </c>
      <c r="L1346">
        <v>31</v>
      </c>
      <c r="M1346" s="2">
        <v>440</v>
      </c>
    </row>
    <row r="1347" spans="2:13" ht="12.75">
      <c r="B1347" s="255">
        <v>2500</v>
      </c>
      <c r="C1347" s="1" t="s">
        <v>0</v>
      </c>
      <c r="D1347" s="1" t="s">
        <v>12</v>
      </c>
      <c r="E1347" s="1" t="s">
        <v>48</v>
      </c>
      <c r="F1347" s="59" t="s">
        <v>554</v>
      </c>
      <c r="G1347" s="30" t="s">
        <v>184</v>
      </c>
      <c r="H1347" s="31">
        <f t="shared" si="55"/>
        <v>-22500</v>
      </c>
      <c r="I1347" s="25">
        <v>5</v>
      </c>
      <c r="K1347" t="s">
        <v>21</v>
      </c>
      <c r="L1347">
        <v>31</v>
      </c>
      <c r="M1347" s="2">
        <v>440</v>
      </c>
    </row>
    <row r="1348" spans="2:13" ht="12.75">
      <c r="B1348" s="255">
        <v>5000</v>
      </c>
      <c r="C1348" s="1" t="s">
        <v>0</v>
      </c>
      <c r="D1348" s="1" t="s">
        <v>12</v>
      </c>
      <c r="E1348" s="1" t="s">
        <v>48</v>
      </c>
      <c r="F1348" s="59" t="s">
        <v>555</v>
      </c>
      <c r="G1348" s="30" t="s">
        <v>186</v>
      </c>
      <c r="H1348" s="31">
        <f aca="true" t="shared" si="56" ref="H1348:H1360">H1347-B1348</f>
        <v>-27500</v>
      </c>
      <c r="I1348" s="25">
        <v>10</v>
      </c>
      <c r="K1348" t="s">
        <v>21</v>
      </c>
      <c r="L1348">
        <v>31</v>
      </c>
      <c r="M1348" s="2">
        <v>440</v>
      </c>
    </row>
    <row r="1349" spans="2:13" ht="12.75">
      <c r="B1349" s="255">
        <v>2500</v>
      </c>
      <c r="C1349" s="1" t="s">
        <v>0</v>
      </c>
      <c r="D1349" s="1" t="s">
        <v>12</v>
      </c>
      <c r="E1349" s="1" t="s">
        <v>48</v>
      </c>
      <c r="F1349" s="59" t="s">
        <v>556</v>
      </c>
      <c r="G1349" s="30" t="s">
        <v>188</v>
      </c>
      <c r="H1349" s="31">
        <f t="shared" si="56"/>
        <v>-30000</v>
      </c>
      <c r="I1349" s="25">
        <v>5</v>
      </c>
      <c r="K1349" t="s">
        <v>21</v>
      </c>
      <c r="L1349">
        <v>31</v>
      </c>
      <c r="M1349" s="2">
        <v>440</v>
      </c>
    </row>
    <row r="1350" spans="2:13" ht="12.75">
      <c r="B1350" s="255">
        <v>2500</v>
      </c>
      <c r="C1350" s="1" t="s">
        <v>0</v>
      </c>
      <c r="D1350" s="1" t="s">
        <v>12</v>
      </c>
      <c r="E1350" s="1" t="s">
        <v>48</v>
      </c>
      <c r="F1350" s="59" t="s">
        <v>557</v>
      </c>
      <c r="G1350" s="30" t="s">
        <v>283</v>
      </c>
      <c r="H1350" s="31">
        <f t="shared" si="56"/>
        <v>-32500</v>
      </c>
      <c r="I1350" s="25">
        <v>5</v>
      </c>
      <c r="K1350" t="s">
        <v>21</v>
      </c>
      <c r="L1350">
        <v>31</v>
      </c>
      <c r="M1350" s="2">
        <v>440</v>
      </c>
    </row>
    <row r="1351" spans="2:13" ht="12.75">
      <c r="B1351" s="255">
        <v>2500</v>
      </c>
      <c r="C1351" s="1" t="s">
        <v>0</v>
      </c>
      <c r="D1351" s="1" t="s">
        <v>12</v>
      </c>
      <c r="E1351" s="1" t="s">
        <v>48</v>
      </c>
      <c r="F1351" s="59" t="s">
        <v>558</v>
      </c>
      <c r="G1351" s="30" t="s">
        <v>318</v>
      </c>
      <c r="H1351" s="31">
        <f t="shared" si="56"/>
        <v>-35000</v>
      </c>
      <c r="I1351" s="25">
        <v>5</v>
      </c>
      <c r="K1351" t="s">
        <v>21</v>
      </c>
      <c r="L1351">
        <v>31</v>
      </c>
      <c r="M1351" s="2">
        <v>440</v>
      </c>
    </row>
    <row r="1352" spans="2:13" ht="12.75">
      <c r="B1352" s="255">
        <v>2500</v>
      </c>
      <c r="C1352" s="1" t="s">
        <v>0</v>
      </c>
      <c r="D1352" s="1" t="s">
        <v>12</v>
      </c>
      <c r="E1352" s="1" t="s">
        <v>48</v>
      </c>
      <c r="F1352" s="59" t="s">
        <v>559</v>
      </c>
      <c r="G1352" s="30" t="s">
        <v>323</v>
      </c>
      <c r="H1352" s="31">
        <f t="shared" si="56"/>
        <v>-37500</v>
      </c>
      <c r="I1352" s="25">
        <v>5</v>
      </c>
      <c r="K1352" t="s">
        <v>21</v>
      </c>
      <c r="L1352">
        <v>31</v>
      </c>
      <c r="M1352" s="2">
        <v>440</v>
      </c>
    </row>
    <row r="1353" spans="2:13" ht="12.75">
      <c r="B1353" s="255">
        <v>2500</v>
      </c>
      <c r="C1353" s="1" t="s">
        <v>0</v>
      </c>
      <c r="D1353" s="1" t="s">
        <v>12</v>
      </c>
      <c r="E1353" s="1" t="s">
        <v>48</v>
      </c>
      <c r="F1353" s="59" t="s">
        <v>560</v>
      </c>
      <c r="G1353" s="30" t="s">
        <v>377</v>
      </c>
      <c r="H1353" s="31">
        <f t="shared" si="56"/>
        <v>-40000</v>
      </c>
      <c r="I1353" s="25">
        <v>5</v>
      </c>
      <c r="K1353" t="s">
        <v>21</v>
      </c>
      <c r="L1353">
        <v>31</v>
      </c>
      <c r="M1353" s="2">
        <v>440</v>
      </c>
    </row>
    <row r="1354" spans="2:13" ht="12.75">
      <c r="B1354" s="255">
        <v>2500</v>
      </c>
      <c r="C1354" s="1" t="s">
        <v>0</v>
      </c>
      <c r="D1354" s="1" t="s">
        <v>12</v>
      </c>
      <c r="E1354" s="1" t="s">
        <v>48</v>
      </c>
      <c r="F1354" s="59" t="s">
        <v>561</v>
      </c>
      <c r="G1354" s="30" t="s">
        <v>393</v>
      </c>
      <c r="H1354" s="31">
        <f t="shared" si="56"/>
        <v>-42500</v>
      </c>
      <c r="I1354" s="25">
        <v>5</v>
      </c>
      <c r="K1354" t="s">
        <v>21</v>
      </c>
      <c r="L1354">
        <v>31</v>
      </c>
      <c r="M1354" s="2">
        <v>440</v>
      </c>
    </row>
    <row r="1355" spans="2:13" ht="12.75">
      <c r="B1355" s="255">
        <v>5000</v>
      </c>
      <c r="C1355" s="1" t="s">
        <v>0</v>
      </c>
      <c r="D1355" s="1" t="s">
        <v>12</v>
      </c>
      <c r="E1355" s="1" t="s">
        <v>48</v>
      </c>
      <c r="F1355" s="59" t="s">
        <v>562</v>
      </c>
      <c r="G1355" s="30" t="s">
        <v>396</v>
      </c>
      <c r="H1355" s="31">
        <f t="shared" si="56"/>
        <v>-47500</v>
      </c>
      <c r="I1355" s="25">
        <v>10</v>
      </c>
      <c r="K1355" t="s">
        <v>21</v>
      </c>
      <c r="L1355">
        <v>31</v>
      </c>
      <c r="M1355" s="2">
        <v>440</v>
      </c>
    </row>
    <row r="1356" spans="2:13" ht="12.75">
      <c r="B1356" s="255">
        <v>2500</v>
      </c>
      <c r="C1356" s="1" t="s">
        <v>0</v>
      </c>
      <c r="D1356" s="1" t="s">
        <v>12</v>
      </c>
      <c r="E1356" s="1" t="s">
        <v>48</v>
      </c>
      <c r="F1356" s="59" t="s">
        <v>563</v>
      </c>
      <c r="G1356" s="30" t="s">
        <v>435</v>
      </c>
      <c r="H1356" s="31">
        <f t="shared" si="56"/>
        <v>-50000</v>
      </c>
      <c r="I1356" s="25">
        <v>5</v>
      </c>
      <c r="K1356" t="s">
        <v>21</v>
      </c>
      <c r="L1356">
        <v>31</v>
      </c>
      <c r="M1356" s="2">
        <v>440</v>
      </c>
    </row>
    <row r="1357" spans="2:13" ht="12.75">
      <c r="B1357" s="255">
        <v>2500</v>
      </c>
      <c r="C1357" s="1" t="s">
        <v>0</v>
      </c>
      <c r="D1357" s="1" t="s">
        <v>12</v>
      </c>
      <c r="E1357" s="1" t="s">
        <v>48</v>
      </c>
      <c r="F1357" s="59" t="s">
        <v>564</v>
      </c>
      <c r="G1357" s="30" t="s">
        <v>437</v>
      </c>
      <c r="H1357" s="31">
        <f t="shared" si="56"/>
        <v>-52500</v>
      </c>
      <c r="I1357" s="25">
        <v>5</v>
      </c>
      <c r="K1357" t="s">
        <v>21</v>
      </c>
      <c r="L1357">
        <v>31</v>
      </c>
      <c r="M1357" s="2">
        <v>440</v>
      </c>
    </row>
    <row r="1358" spans="2:13" ht="12.75">
      <c r="B1358" s="255">
        <v>2500</v>
      </c>
      <c r="C1358" s="1" t="s">
        <v>0</v>
      </c>
      <c r="D1358" s="1" t="s">
        <v>12</v>
      </c>
      <c r="E1358" s="1" t="s">
        <v>48</v>
      </c>
      <c r="F1358" s="59" t="s">
        <v>565</v>
      </c>
      <c r="G1358" s="30" t="s">
        <v>440</v>
      </c>
      <c r="H1358" s="31">
        <f t="shared" si="56"/>
        <v>-55000</v>
      </c>
      <c r="I1358" s="25">
        <v>5</v>
      </c>
      <c r="K1358" t="s">
        <v>21</v>
      </c>
      <c r="L1358">
        <v>31</v>
      </c>
      <c r="M1358" s="2">
        <v>440</v>
      </c>
    </row>
    <row r="1359" spans="2:13" ht="12.75">
      <c r="B1359" s="255">
        <v>2500</v>
      </c>
      <c r="C1359" s="1" t="s">
        <v>0</v>
      </c>
      <c r="D1359" s="1" t="s">
        <v>12</v>
      </c>
      <c r="E1359" s="1" t="s">
        <v>48</v>
      </c>
      <c r="F1359" s="59" t="s">
        <v>566</v>
      </c>
      <c r="G1359" s="30" t="s">
        <v>443</v>
      </c>
      <c r="H1359" s="31">
        <f t="shared" si="56"/>
        <v>-57500</v>
      </c>
      <c r="I1359" s="25">
        <v>5</v>
      </c>
      <c r="K1359" t="s">
        <v>21</v>
      </c>
      <c r="L1359">
        <v>31</v>
      </c>
      <c r="M1359" s="2">
        <v>440</v>
      </c>
    </row>
    <row r="1360" spans="1:13" s="58" customFormat="1" ht="12.75">
      <c r="A1360" s="1"/>
      <c r="B1360" s="255">
        <v>2500</v>
      </c>
      <c r="C1360" s="1" t="s">
        <v>0</v>
      </c>
      <c r="D1360" s="1" t="s">
        <v>12</v>
      </c>
      <c r="E1360" s="1" t="s">
        <v>48</v>
      </c>
      <c r="F1360" s="59" t="s">
        <v>567</v>
      </c>
      <c r="G1360" s="30" t="s">
        <v>446</v>
      </c>
      <c r="H1360" s="31">
        <f t="shared" si="56"/>
        <v>-60000</v>
      </c>
      <c r="I1360" s="25">
        <v>5</v>
      </c>
      <c r="J1360"/>
      <c r="K1360" t="s">
        <v>21</v>
      </c>
      <c r="L1360">
        <v>31</v>
      </c>
      <c r="M1360" s="2">
        <v>440</v>
      </c>
    </row>
    <row r="1361" spans="1:13" ht="12.75">
      <c r="A1361" s="14"/>
      <c r="B1361" s="356">
        <f>SUM(B1340:B1360)</f>
        <v>60000</v>
      </c>
      <c r="C1361" s="14" t="s">
        <v>0</v>
      </c>
      <c r="D1361" s="14"/>
      <c r="E1361" s="14"/>
      <c r="F1361" s="81"/>
      <c r="G1361" s="21"/>
      <c r="H1361" s="56">
        <v>0</v>
      </c>
      <c r="I1361" s="57">
        <f>+B1361/M1361</f>
        <v>136.36363636363637</v>
      </c>
      <c r="J1361" s="58"/>
      <c r="K1361" s="58"/>
      <c r="L1361" s="58"/>
      <c r="M1361" s="2">
        <v>440</v>
      </c>
    </row>
    <row r="1362" spans="2:13" ht="12.75">
      <c r="B1362" s="255"/>
      <c r="H1362" s="6">
        <f aca="true" t="shared" si="57" ref="H1362:H1412">H1361-B1362</f>
        <v>0</v>
      </c>
      <c r="I1362" s="25">
        <f>+B1362/M1362</f>
        <v>0</v>
      </c>
      <c r="M1362" s="2">
        <v>440</v>
      </c>
    </row>
    <row r="1363" spans="2:13" ht="12.75">
      <c r="B1363" s="255"/>
      <c r="H1363" s="6">
        <f t="shared" si="57"/>
        <v>0</v>
      </c>
      <c r="I1363" s="25">
        <f>+B1363/M1363</f>
        <v>0</v>
      </c>
      <c r="M1363" s="2">
        <v>440</v>
      </c>
    </row>
    <row r="1364" spans="2:13" ht="12.75">
      <c r="B1364" s="255">
        <v>1000</v>
      </c>
      <c r="C1364" s="1" t="s">
        <v>34</v>
      </c>
      <c r="D1364" s="15" t="s">
        <v>12</v>
      </c>
      <c r="E1364" s="1" t="s">
        <v>35</v>
      </c>
      <c r="F1364" s="59" t="s">
        <v>568</v>
      </c>
      <c r="G1364" s="30" t="s">
        <v>97</v>
      </c>
      <c r="H1364" s="6">
        <f t="shared" si="57"/>
        <v>-1000</v>
      </c>
      <c r="I1364" s="25">
        <v>2</v>
      </c>
      <c r="K1364" s="18" t="s">
        <v>48</v>
      </c>
      <c r="L1364">
        <v>31</v>
      </c>
      <c r="M1364" s="2">
        <v>440</v>
      </c>
    </row>
    <row r="1365" spans="2:13" ht="12.75">
      <c r="B1365" s="255">
        <v>900</v>
      </c>
      <c r="C1365" s="1" t="s">
        <v>34</v>
      </c>
      <c r="D1365" s="15" t="s">
        <v>12</v>
      </c>
      <c r="E1365" s="1" t="s">
        <v>35</v>
      </c>
      <c r="F1365" s="59" t="s">
        <v>568</v>
      </c>
      <c r="G1365" s="30" t="s">
        <v>77</v>
      </c>
      <c r="H1365" s="6">
        <f t="shared" si="57"/>
        <v>-1900</v>
      </c>
      <c r="I1365" s="25">
        <v>1.8</v>
      </c>
      <c r="K1365" s="18" t="s">
        <v>48</v>
      </c>
      <c r="L1365">
        <v>31</v>
      </c>
      <c r="M1365" s="2">
        <v>440</v>
      </c>
    </row>
    <row r="1366" spans="2:13" ht="12.75">
      <c r="B1366" s="255">
        <v>900</v>
      </c>
      <c r="C1366" s="1" t="s">
        <v>34</v>
      </c>
      <c r="D1366" s="15" t="s">
        <v>12</v>
      </c>
      <c r="E1366" s="1" t="s">
        <v>35</v>
      </c>
      <c r="F1366" s="59" t="s">
        <v>568</v>
      </c>
      <c r="G1366" s="30" t="s">
        <v>159</v>
      </c>
      <c r="H1366" s="6">
        <f t="shared" si="57"/>
        <v>-2800</v>
      </c>
      <c r="I1366" s="25">
        <v>1.8</v>
      </c>
      <c r="K1366" s="18" t="s">
        <v>48</v>
      </c>
      <c r="L1366">
        <v>31</v>
      </c>
      <c r="M1366" s="2">
        <v>440</v>
      </c>
    </row>
    <row r="1367" spans="2:13" ht="12.75">
      <c r="B1367" s="255">
        <v>1200</v>
      </c>
      <c r="C1367" s="1" t="s">
        <v>34</v>
      </c>
      <c r="D1367" s="15" t="s">
        <v>12</v>
      </c>
      <c r="E1367" s="1" t="s">
        <v>35</v>
      </c>
      <c r="F1367" s="59" t="s">
        <v>568</v>
      </c>
      <c r="G1367" s="30" t="s">
        <v>170</v>
      </c>
      <c r="H1367" s="6">
        <f t="shared" si="57"/>
        <v>-4000</v>
      </c>
      <c r="I1367" s="25">
        <v>2.4</v>
      </c>
      <c r="K1367" s="18" t="s">
        <v>48</v>
      </c>
      <c r="L1367">
        <v>31</v>
      </c>
      <c r="M1367" s="2">
        <v>440</v>
      </c>
    </row>
    <row r="1368" spans="2:13" ht="12.75">
      <c r="B1368" s="255">
        <v>900</v>
      </c>
      <c r="C1368" s="1" t="s">
        <v>34</v>
      </c>
      <c r="D1368" s="15" t="s">
        <v>12</v>
      </c>
      <c r="E1368" s="1" t="s">
        <v>35</v>
      </c>
      <c r="F1368" s="59" t="s">
        <v>568</v>
      </c>
      <c r="G1368" s="30" t="s">
        <v>194</v>
      </c>
      <c r="H1368" s="6">
        <f t="shared" si="57"/>
        <v>-4900</v>
      </c>
      <c r="I1368" s="25">
        <v>1.8</v>
      </c>
      <c r="K1368" s="18" t="s">
        <v>48</v>
      </c>
      <c r="L1368">
        <v>31</v>
      </c>
      <c r="M1368" s="2">
        <v>440</v>
      </c>
    </row>
    <row r="1369" spans="2:13" ht="12.75">
      <c r="B1369" s="255">
        <v>900</v>
      </c>
      <c r="C1369" s="1" t="s">
        <v>34</v>
      </c>
      <c r="D1369" s="15" t="s">
        <v>12</v>
      </c>
      <c r="E1369" s="1" t="s">
        <v>35</v>
      </c>
      <c r="F1369" s="59" t="s">
        <v>568</v>
      </c>
      <c r="G1369" s="30" t="s">
        <v>204</v>
      </c>
      <c r="H1369" s="6">
        <f t="shared" si="57"/>
        <v>-5800</v>
      </c>
      <c r="I1369" s="25">
        <v>1.8</v>
      </c>
      <c r="K1369" s="18" t="s">
        <v>48</v>
      </c>
      <c r="L1369">
        <v>31</v>
      </c>
      <c r="M1369" s="2">
        <v>440</v>
      </c>
    </row>
    <row r="1370" spans="2:13" ht="12.75">
      <c r="B1370" s="255">
        <v>1600</v>
      </c>
      <c r="C1370" s="1" t="s">
        <v>34</v>
      </c>
      <c r="D1370" s="15" t="s">
        <v>12</v>
      </c>
      <c r="E1370" s="1" t="s">
        <v>35</v>
      </c>
      <c r="F1370" s="59" t="s">
        <v>568</v>
      </c>
      <c r="G1370" s="30" t="s">
        <v>210</v>
      </c>
      <c r="H1370" s="6">
        <f t="shared" si="57"/>
        <v>-7400</v>
      </c>
      <c r="I1370" s="25">
        <v>3.2</v>
      </c>
      <c r="K1370" s="18" t="s">
        <v>48</v>
      </c>
      <c r="L1370">
        <v>31</v>
      </c>
      <c r="M1370" s="2">
        <v>440</v>
      </c>
    </row>
    <row r="1371" spans="2:13" ht="12.75">
      <c r="B1371" s="255">
        <v>800</v>
      </c>
      <c r="C1371" s="1" t="s">
        <v>34</v>
      </c>
      <c r="D1371" s="15" t="s">
        <v>12</v>
      </c>
      <c r="E1371" s="1" t="s">
        <v>35</v>
      </c>
      <c r="F1371" s="59" t="s">
        <v>568</v>
      </c>
      <c r="G1371" s="30" t="s">
        <v>211</v>
      </c>
      <c r="H1371" s="6">
        <f t="shared" si="57"/>
        <v>-8200</v>
      </c>
      <c r="I1371" s="25">
        <v>1.6</v>
      </c>
      <c r="K1371" s="18" t="s">
        <v>48</v>
      </c>
      <c r="L1371">
        <v>31</v>
      </c>
      <c r="M1371" s="2">
        <v>440</v>
      </c>
    </row>
    <row r="1372" spans="2:13" ht="12.75">
      <c r="B1372" s="255">
        <v>900</v>
      </c>
      <c r="C1372" s="1" t="s">
        <v>34</v>
      </c>
      <c r="D1372" s="15" t="s">
        <v>12</v>
      </c>
      <c r="E1372" s="1" t="s">
        <v>35</v>
      </c>
      <c r="F1372" s="59" t="s">
        <v>568</v>
      </c>
      <c r="G1372" s="30" t="s">
        <v>286</v>
      </c>
      <c r="H1372" s="6">
        <f t="shared" si="57"/>
        <v>-9100</v>
      </c>
      <c r="I1372" s="25">
        <v>1.8</v>
      </c>
      <c r="K1372" s="18" t="s">
        <v>48</v>
      </c>
      <c r="L1372">
        <v>31</v>
      </c>
      <c r="M1372" s="2">
        <v>440</v>
      </c>
    </row>
    <row r="1373" spans="2:13" ht="12.75">
      <c r="B1373" s="255">
        <v>900</v>
      </c>
      <c r="C1373" s="1" t="s">
        <v>34</v>
      </c>
      <c r="D1373" s="15" t="s">
        <v>12</v>
      </c>
      <c r="E1373" s="1" t="s">
        <v>35</v>
      </c>
      <c r="F1373" s="59" t="s">
        <v>568</v>
      </c>
      <c r="G1373" s="30" t="s">
        <v>333</v>
      </c>
      <c r="H1373" s="6">
        <f t="shared" si="57"/>
        <v>-10000</v>
      </c>
      <c r="I1373" s="25">
        <v>1.8</v>
      </c>
      <c r="K1373" s="18" t="s">
        <v>48</v>
      </c>
      <c r="L1373">
        <v>31</v>
      </c>
      <c r="M1373" s="2">
        <v>440</v>
      </c>
    </row>
    <row r="1374" spans="2:13" ht="12.75">
      <c r="B1374" s="255">
        <v>800</v>
      </c>
      <c r="C1374" s="1" t="s">
        <v>34</v>
      </c>
      <c r="D1374" s="15" t="s">
        <v>12</v>
      </c>
      <c r="E1374" s="1" t="s">
        <v>35</v>
      </c>
      <c r="F1374" s="59" t="s">
        <v>568</v>
      </c>
      <c r="G1374" s="30" t="s">
        <v>332</v>
      </c>
      <c r="H1374" s="6">
        <f t="shared" si="57"/>
        <v>-10800</v>
      </c>
      <c r="I1374" s="25">
        <v>1.6</v>
      </c>
      <c r="K1374" s="18" t="s">
        <v>48</v>
      </c>
      <c r="L1374">
        <v>31</v>
      </c>
      <c r="M1374" s="2">
        <v>440</v>
      </c>
    </row>
    <row r="1375" spans="2:13" ht="12.75">
      <c r="B1375" s="255">
        <v>1000</v>
      </c>
      <c r="C1375" s="1" t="s">
        <v>34</v>
      </c>
      <c r="D1375" s="15" t="s">
        <v>12</v>
      </c>
      <c r="E1375" s="1" t="s">
        <v>35</v>
      </c>
      <c r="F1375" s="59" t="s">
        <v>568</v>
      </c>
      <c r="G1375" s="30" t="s">
        <v>382</v>
      </c>
      <c r="H1375" s="6">
        <f t="shared" si="57"/>
        <v>-11800</v>
      </c>
      <c r="I1375" s="25">
        <v>2</v>
      </c>
      <c r="K1375" s="18" t="s">
        <v>48</v>
      </c>
      <c r="L1375">
        <v>31</v>
      </c>
      <c r="M1375" s="2">
        <v>440</v>
      </c>
    </row>
    <row r="1376" spans="2:13" ht="12.75">
      <c r="B1376" s="255">
        <v>1000</v>
      </c>
      <c r="C1376" s="1" t="s">
        <v>34</v>
      </c>
      <c r="D1376" s="15" t="s">
        <v>12</v>
      </c>
      <c r="E1376" s="1" t="s">
        <v>35</v>
      </c>
      <c r="F1376" s="59" t="s">
        <v>568</v>
      </c>
      <c r="G1376" s="30" t="s">
        <v>402</v>
      </c>
      <c r="H1376" s="6">
        <f t="shared" si="57"/>
        <v>-12800</v>
      </c>
      <c r="I1376" s="25">
        <v>2</v>
      </c>
      <c r="K1376" s="18" t="s">
        <v>48</v>
      </c>
      <c r="L1376">
        <v>31</v>
      </c>
      <c r="M1376" s="2">
        <v>440</v>
      </c>
    </row>
    <row r="1377" spans="2:13" ht="12.75">
      <c r="B1377" s="255">
        <v>900</v>
      </c>
      <c r="C1377" s="1" t="s">
        <v>34</v>
      </c>
      <c r="D1377" s="15" t="s">
        <v>12</v>
      </c>
      <c r="E1377" s="1" t="s">
        <v>35</v>
      </c>
      <c r="F1377" s="59" t="s">
        <v>568</v>
      </c>
      <c r="G1377" s="30" t="s">
        <v>405</v>
      </c>
      <c r="H1377" s="6">
        <f t="shared" si="57"/>
        <v>-13700</v>
      </c>
      <c r="I1377" s="25">
        <v>1.8</v>
      </c>
      <c r="K1377" s="18" t="s">
        <v>48</v>
      </c>
      <c r="L1377">
        <v>31</v>
      </c>
      <c r="M1377" s="2">
        <v>440</v>
      </c>
    </row>
    <row r="1378" spans="2:13" ht="12.75">
      <c r="B1378" s="255">
        <v>500</v>
      </c>
      <c r="C1378" s="1" t="s">
        <v>34</v>
      </c>
      <c r="D1378" s="15" t="s">
        <v>12</v>
      </c>
      <c r="E1378" s="1" t="s">
        <v>35</v>
      </c>
      <c r="F1378" s="59" t="s">
        <v>568</v>
      </c>
      <c r="G1378" s="30" t="s">
        <v>464</v>
      </c>
      <c r="H1378" s="6">
        <f t="shared" si="57"/>
        <v>-14200</v>
      </c>
      <c r="I1378" s="25">
        <v>1</v>
      </c>
      <c r="K1378" s="18" t="s">
        <v>48</v>
      </c>
      <c r="L1378">
        <v>31</v>
      </c>
      <c r="M1378" s="2">
        <v>440</v>
      </c>
    </row>
    <row r="1379" spans="1:13" s="58" customFormat="1" ht="12.75">
      <c r="A1379" s="1"/>
      <c r="B1379" s="255">
        <v>1000</v>
      </c>
      <c r="C1379" s="1" t="s">
        <v>34</v>
      </c>
      <c r="D1379" s="15" t="s">
        <v>12</v>
      </c>
      <c r="E1379" s="1" t="s">
        <v>35</v>
      </c>
      <c r="F1379" s="59" t="s">
        <v>568</v>
      </c>
      <c r="G1379" s="30" t="s">
        <v>460</v>
      </c>
      <c r="H1379" s="6">
        <f t="shared" si="57"/>
        <v>-15200</v>
      </c>
      <c r="I1379" s="25">
        <v>2</v>
      </c>
      <c r="J1379"/>
      <c r="K1379" s="18" t="s">
        <v>48</v>
      </c>
      <c r="L1379">
        <v>31</v>
      </c>
      <c r="M1379" s="2">
        <v>440</v>
      </c>
    </row>
    <row r="1380" spans="1:13" ht="12.75">
      <c r="A1380" s="14"/>
      <c r="B1380" s="356">
        <f>SUM(B1364:B1379)</f>
        <v>15200</v>
      </c>
      <c r="C1380" s="14"/>
      <c r="D1380" s="14"/>
      <c r="E1380" s="14" t="s">
        <v>35</v>
      </c>
      <c r="F1380" s="81"/>
      <c r="G1380" s="21"/>
      <c r="H1380" s="56">
        <v>0</v>
      </c>
      <c r="I1380" s="57">
        <f aca="true" t="shared" si="58" ref="I1380:I1398">+B1380/M1380</f>
        <v>34.54545454545455</v>
      </c>
      <c r="J1380" s="58"/>
      <c r="K1380" s="58"/>
      <c r="L1380" s="58"/>
      <c r="M1380" s="2">
        <v>440</v>
      </c>
    </row>
    <row r="1381" spans="2:13" ht="12.75">
      <c r="B1381" s="255"/>
      <c r="H1381" s="6">
        <f t="shared" si="57"/>
        <v>0</v>
      </c>
      <c r="I1381" s="25">
        <f t="shared" si="58"/>
        <v>0</v>
      </c>
      <c r="M1381" s="2">
        <v>440</v>
      </c>
    </row>
    <row r="1382" spans="2:13" ht="12.75">
      <c r="B1382" s="255"/>
      <c r="H1382" s="6">
        <f>H1381-B1382</f>
        <v>0</v>
      </c>
      <c r="I1382" s="25">
        <f t="shared" si="58"/>
        <v>0</v>
      </c>
      <c r="M1382" s="2">
        <v>440</v>
      </c>
    </row>
    <row r="1383" spans="2:13" ht="12.75">
      <c r="B1383" s="255"/>
      <c r="H1383" s="6">
        <f>H1382-B1383</f>
        <v>0</v>
      </c>
      <c r="I1383" s="25">
        <f t="shared" si="58"/>
        <v>0</v>
      </c>
      <c r="M1383" s="2">
        <v>440</v>
      </c>
    </row>
    <row r="1384" spans="2:13" ht="12.75">
      <c r="B1384" s="255"/>
      <c r="H1384" s="6">
        <f>H1383-B1384</f>
        <v>0</v>
      </c>
      <c r="I1384" s="25">
        <f t="shared" si="58"/>
        <v>0</v>
      </c>
      <c r="M1384" s="2">
        <v>440</v>
      </c>
    </row>
    <row r="1385" spans="1:13" ht="12.75">
      <c r="A1385" s="14"/>
      <c r="B1385" s="356">
        <f>+B1388</f>
        <v>152838</v>
      </c>
      <c r="C1385" s="53" t="s">
        <v>1284</v>
      </c>
      <c r="D1385" s="327">
        <v>39480</v>
      </c>
      <c r="E1385" s="53" t="s">
        <v>995</v>
      </c>
      <c r="F1385" s="135"/>
      <c r="G1385" s="55" t="s">
        <v>1290</v>
      </c>
      <c r="H1385" s="56"/>
      <c r="I1385" s="57">
        <f t="shared" si="58"/>
        <v>347.3590909090909</v>
      </c>
      <c r="J1385" s="57"/>
      <c r="K1385" s="57"/>
      <c r="L1385" s="58"/>
      <c r="M1385" s="2">
        <v>440</v>
      </c>
    </row>
    <row r="1386" spans="2:13" ht="12.75">
      <c r="B1386" s="255"/>
      <c r="H1386" s="6">
        <v>0</v>
      </c>
      <c r="I1386" s="25">
        <f t="shared" si="58"/>
        <v>0</v>
      </c>
      <c r="M1386" s="2">
        <v>440</v>
      </c>
    </row>
    <row r="1387" spans="2:13" ht="12.75">
      <c r="B1387" s="255">
        <v>152838</v>
      </c>
      <c r="C1387" s="1" t="s">
        <v>1177</v>
      </c>
      <c r="D1387" s="1" t="s">
        <v>1282</v>
      </c>
      <c r="E1387" s="1" t="s">
        <v>1177</v>
      </c>
      <c r="F1387" s="59" t="s">
        <v>1283</v>
      </c>
      <c r="G1387" s="30" t="s">
        <v>23</v>
      </c>
      <c r="H1387" s="6">
        <f>H1386-B1387</f>
        <v>-152838</v>
      </c>
      <c r="I1387" s="25">
        <f t="shared" si="58"/>
        <v>347.3590909090909</v>
      </c>
      <c r="M1387" s="2">
        <v>440</v>
      </c>
    </row>
    <row r="1388" spans="1:13" s="58" customFormat="1" ht="12.75">
      <c r="A1388" s="14"/>
      <c r="B1388" s="356">
        <f>SUM(B1387)</f>
        <v>152838</v>
      </c>
      <c r="C1388" s="14"/>
      <c r="D1388" s="14"/>
      <c r="E1388" s="14"/>
      <c r="F1388" s="81"/>
      <c r="G1388" s="21"/>
      <c r="H1388" s="56">
        <v>0</v>
      </c>
      <c r="I1388" s="57">
        <f t="shared" si="58"/>
        <v>347.3590909090909</v>
      </c>
      <c r="M1388" s="60">
        <v>440</v>
      </c>
    </row>
    <row r="1389" spans="2:13" ht="12.75">
      <c r="B1389" s="63"/>
      <c r="H1389" s="6">
        <f>H1388-B1389</f>
        <v>0</v>
      </c>
      <c r="I1389" s="25">
        <f t="shared" si="58"/>
        <v>0</v>
      </c>
      <c r="M1389" s="2">
        <v>440</v>
      </c>
    </row>
    <row r="1390" spans="2:13" ht="12.75">
      <c r="B1390" s="63"/>
      <c r="H1390" s="6">
        <f>H1389-B1390</f>
        <v>0</v>
      </c>
      <c r="I1390" s="25">
        <f t="shared" si="58"/>
        <v>0</v>
      </c>
      <c r="M1390" s="2">
        <v>440</v>
      </c>
    </row>
    <row r="1391" spans="2:13" ht="12.75">
      <c r="B1391" s="63"/>
      <c r="H1391" s="6">
        <f>H1390-B1391</f>
        <v>0</v>
      </c>
      <c r="I1391" s="25">
        <f t="shared" si="58"/>
        <v>0</v>
      </c>
      <c r="M1391" s="2">
        <v>440</v>
      </c>
    </row>
    <row r="1392" spans="1:13" s="18" customFormat="1" ht="12.75">
      <c r="A1392" s="1"/>
      <c r="B1392" s="63"/>
      <c r="C1392" s="1"/>
      <c r="D1392" s="1"/>
      <c r="E1392" s="1"/>
      <c r="F1392" s="59"/>
      <c r="G1392" s="30"/>
      <c r="H1392" s="6">
        <f>H1391-B1392</f>
        <v>0</v>
      </c>
      <c r="I1392" s="25">
        <f t="shared" si="58"/>
        <v>0</v>
      </c>
      <c r="J1392"/>
      <c r="K1392"/>
      <c r="L1392"/>
      <c r="M1392" s="2">
        <v>440</v>
      </c>
    </row>
    <row r="1393" spans="1:13" s="18" customFormat="1" ht="12.75">
      <c r="A1393" s="15"/>
      <c r="B1393" s="219">
        <v>140000</v>
      </c>
      <c r="C1393" s="15" t="s">
        <v>18</v>
      </c>
      <c r="D1393" s="1" t="s">
        <v>12</v>
      </c>
      <c r="E1393" s="1"/>
      <c r="F1393" s="64" t="s">
        <v>1153</v>
      </c>
      <c r="G1393" s="32" t="s">
        <v>120</v>
      </c>
      <c r="H1393" s="6">
        <f t="shared" si="57"/>
        <v>-140000</v>
      </c>
      <c r="I1393" s="25">
        <f t="shared" si="58"/>
        <v>318.1818181818182</v>
      </c>
      <c r="M1393" s="2">
        <v>440</v>
      </c>
    </row>
    <row r="1394" spans="1:13" ht="12.75">
      <c r="A1394" s="15"/>
      <c r="B1394" s="219">
        <v>170000</v>
      </c>
      <c r="C1394" s="1" t="s">
        <v>48</v>
      </c>
      <c r="D1394" s="1" t="s">
        <v>74</v>
      </c>
      <c r="E1394" s="15"/>
      <c r="F1394" s="64" t="s">
        <v>1153</v>
      </c>
      <c r="G1394" s="32" t="s">
        <v>120</v>
      </c>
      <c r="H1394" s="6">
        <f t="shared" si="57"/>
        <v>-310000</v>
      </c>
      <c r="I1394" s="25">
        <f t="shared" si="58"/>
        <v>386.3636363636364</v>
      </c>
      <c r="J1394" s="18"/>
      <c r="K1394" s="18"/>
      <c r="L1394" s="18"/>
      <c r="M1394" s="2">
        <v>440</v>
      </c>
    </row>
    <row r="1395" spans="2:13" ht="12.75">
      <c r="B1395" s="355">
        <v>60000</v>
      </c>
      <c r="C1395" s="1" t="s">
        <v>149</v>
      </c>
      <c r="D1395" s="1" t="s">
        <v>74</v>
      </c>
      <c r="F1395" s="64" t="s">
        <v>1153</v>
      </c>
      <c r="G1395" s="32" t="s">
        <v>120</v>
      </c>
      <c r="H1395" s="6">
        <f t="shared" si="57"/>
        <v>-370000</v>
      </c>
      <c r="I1395" s="25">
        <f t="shared" si="58"/>
        <v>136.36363636363637</v>
      </c>
      <c r="M1395" s="2">
        <v>440</v>
      </c>
    </row>
    <row r="1396" spans="1:13" ht="12.75">
      <c r="A1396" s="15"/>
      <c r="B1396" s="355">
        <v>120000</v>
      </c>
      <c r="C1396" s="15" t="s">
        <v>106</v>
      </c>
      <c r="D1396" s="15" t="s">
        <v>74</v>
      </c>
      <c r="E1396" s="15"/>
      <c r="F1396" s="33" t="s">
        <v>1153</v>
      </c>
      <c r="G1396" s="32" t="s">
        <v>120</v>
      </c>
      <c r="H1396" s="6">
        <f t="shared" si="57"/>
        <v>-490000</v>
      </c>
      <c r="I1396" s="25">
        <f t="shared" si="58"/>
        <v>272.72727272727275</v>
      </c>
      <c r="J1396" s="18"/>
      <c r="K1396" s="18"/>
      <c r="L1396" s="18"/>
      <c r="M1396" s="2">
        <v>440</v>
      </c>
    </row>
    <row r="1397" spans="1:13" ht="12.75">
      <c r="A1397" s="14"/>
      <c r="B1397" s="61">
        <f>SUM(B1393:B1396)</f>
        <v>490000</v>
      </c>
      <c r="C1397" s="14" t="s">
        <v>1328</v>
      </c>
      <c r="D1397" s="14"/>
      <c r="E1397" s="14"/>
      <c r="F1397" s="74"/>
      <c r="G1397" s="21"/>
      <c r="H1397" s="56">
        <v>0</v>
      </c>
      <c r="I1397" s="57">
        <f t="shared" si="58"/>
        <v>1113.6363636363637</v>
      </c>
      <c r="J1397" s="58"/>
      <c r="K1397" s="58"/>
      <c r="L1397" s="58"/>
      <c r="M1397" s="2">
        <v>440</v>
      </c>
    </row>
    <row r="1398" spans="2:13" ht="12.75">
      <c r="B1398" s="63"/>
      <c r="H1398" s="6">
        <f t="shared" si="57"/>
        <v>0</v>
      </c>
      <c r="I1398" s="25">
        <f t="shared" si="58"/>
        <v>0</v>
      </c>
      <c r="M1398" s="2">
        <v>440</v>
      </c>
    </row>
    <row r="1399" spans="2:13" ht="12.75">
      <c r="B1399" s="63"/>
      <c r="H1399" s="6">
        <f aca="true" t="shared" si="59" ref="H1399:H1410">H1398-B1399</f>
        <v>0</v>
      </c>
      <c r="I1399" s="25">
        <f aca="true" t="shared" si="60" ref="I1399:I1409">+B1399/M1399</f>
        <v>0</v>
      </c>
      <c r="M1399" s="2">
        <v>440</v>
      </c>
    </row>
    <row r="1400" spans="2:13" ht="12.75">
      <c r="B1400" s="63"/>
      <c r="H1400" s="6">
        <f t="shared" si="59"/>
        <v>0</v>
      </c>
      <c r="I1400" s="25">
        <f t="shared" si="60"/>
        <v>0</v>
      </c>
      <c r="M1400" s="2">
        <v>440</v>
      </c>
    </row>
    <row r="1401" spans="1:13" s="58" customFormat="1" ht="12.75">
      <c r="A1401" s="1"/>
      <c r="B1401" s="63"/>
      <c r="C1401" s="1"/>
      <c r="D1401" s="1"/>
      <c r="E1401" s="1"/>
      <c r="F1401" s="59"/>
      <c r="G1401" s="30"/>
      <c r="H1401" s="6">
        <f t="shared" si="59"/>
        <v>0</v>
      </c>
      <c r="I1401" s="25">
        <f t="shared" si="60"/>
        <v>0</v>
      </c>
      <c r="J1401"/>
      <c r="K1401"/>
      <c r="L1401"/>
      <c r="M1401" s="2">
        <v>440</v>
      </c>
    </row>
    <row r="1402" spans="1:13" ht="13.5" thickBot="1">
      <c r="A1402" s="44"/>
      <c r="B1402" s="45">
        <f>+B1408</f>
        <v>410000</v>
      </c>
      <c r="C1402" s="44"/>
      <c r="D1402" s="46" t="s">
        <v>1173</v>
      </c>
      <c r="E1402" s="47"/>
      <c r="F1402" s="48"/>
      <c r="G1402" s="49"/>
      <c r="H1402" s="86">
        <f>H1401-B1402</f>
        <v>-410000</v>
      </c>
      <c r="I1402" s="106">
        <f>+B1402/M1402</f>
        <v>931.8181818181819</v>
      </c>
      <c r="J1402" s="52"/>
      <c r="K1402" s="52"/>
      <c r="L1402" s="52"/>
      <c r="M1402" s="2">
        <v>440</v>
      </c>
    </row>
    <row r="1403" spans="2:13" ht="12.75">
      <c r="B1403" s="63"/>
      <c r="H1403" s="6">
        <v>0</v>
      </c>
      <c r="I1403" s="25">
        <f t="shared" si="60"/>
        <v>0</v>
      </c>
      <c r="M1403" s="2">
        <v>440</v>
      </c>
    </row>
    <row r="1404" spans="2:13" ht="12.75">
      <c r="B1404" s="63"/>
      <c r="H1404" s="6">
        <f t="shared" si="59"/>
        <v>0</v>
      </c>
      <c r="I1404" s="25">
        <f t="shared" si="60"/>
        <v>0</v>
      </c>
      <c r="M1404" s="2">
        <v>440</v>
      </c>
    </row>
    <row r="1405" spans="2:13" ht="12.75">
      <c r="B1405" s="272">
        <v>50000</v>
      </c>
      <c r="C1405" s="1" t="s">
        <v>1255</v>
      </c>
      <c r="D1405" s="1" t="s">
        <v>1173</v>
      </c>
      <c r="E1405" s="1" t="s">
        <v>1171</v>
      </c>
      <c r="G1405" s="30" t="s">
        <v>120</v>
      </c>
      <c r="H1405" s="6">
        <f>H1404-B1405</f>
        <v>-50000</v>
      </c>
      <c r="I1405" s="25">
        <f>+B1405/M1405</f>
        <v>113.63636363636364</v>
      </c>
      <c r="M1405" s="2">
        <v>440</v>
      </c>
    </row>
    <row r="1406" spans="1:13" ht="12.75">
      <c r="A1406" s="15"/>
      <c r="B1406" s="219">
        <v>180000</v>
      </c>
      <c r="C1406" s="1" t="s">
        <v>108</v>
      </c>
      <c r="D1406" s="1" t="s">
        <v>1173</v>
      </c>
      <c r="F1406" s="64" t="s">
        <v>1153</v>
      </c>
      <c r="G1406" s="32" t="s">
        <v>120</v>
      </c>
      <c r="H1406" s="6">
        <f>H1405-B1406</f>
        <v>-230000</v>
      </c>
      <c r="I1406" s="25">
        <f>+B1406/M1406</f>
        <v>409.09090909090907</v>
      </c>
      <c r="J1406" s="18"/>
      <c r="K1406" s="18"/>
      <c r="L1406" s="18"/>
      <c r="M1406" s="2">
        <v>440</v>
      </c>
    </row>
    <row r="1407" spans="1:13" ht="12.75">
      <c r="A1407" s="15"/>
      <c r="B1407" s="219">
        <v>180000</v>
      </c>
      <c r="C1407" s="15" t="s">
        <v>1174</v>
      </c>
      <c r="D1407" s="15" t="s">
        <v>1173</v>
      </c>
      <c r="E1407" s="15" t="s">
        <v>1171</v>
      </c>
      <c r="F1407" s="33"/>
      <c r="G1407" s="32" t="s">
        <v>120</v>
      </c>
      <c r="H1407" s="31">
        <f>H1404-B1407</f>
        <v>-180000</v>
      </c>
      <c r="I1407" s="42">
        <f t="shared" si="60"/>
        <v>409.09090909090907</v>
      </c>
      <c r="J1407" s="18"/>
      <c r="K1407" s="18"/>
      <c r="L1407" s="18"/>
      <c r="M1407" s="2">
        <v>440</v>
      </c>
    </row>
    <row r="1408" spans="1:13" ht="12.75">
      <c r="A1408" s="14"/>
      <c r="B1408" s="352">
        <f>SUM(B1405:B1407)</f>
        <v>410000</v>
      </c>
      <c r="C1408" s="14" t="s">
        <v>1328</v>
      </c>
      <c r="D1408" s="14"/>
      <c r="E1408" s="14"/>
      <c r="F1408" s="74"/>
      <c r="G1408" s="21"/>
      <c r="H1408" s="56">
        <v>0</v>
      </c>
      <c r="I1408" s="57">
        <f t="shared" si="60"/>
        <v>931.8181818181819</v>
      </c>
      <c r="J1408" s="58"/>
      <c r="K1408" s="58"/>
      <c r="L1408" s="58"/>
      <c r="M1408" s="2">
        <v>440</v>
      </c>
    </row>
    <row r="1409" spans="2:13" ht="12.75">
      <c r="B1409" s="63"/>
      <c r="H1409" s="6">
        <f t="shared" si="59"/>
        <v>0</v>
      </c>
      <c r="I1409" s="25">
        <f t="shared" si="60"/>
        <v>0</v>
      </c>
      <c r="M1409" s="2">
        <v>440</v>
      </c>
    </row>
    <row r="1410" spans="2:13" ht="12.75">
      <c r="B1410" s="63"/>
      <c r="H1410" s="6">
        <f t="shared" si="59"/>
        <v>0</v>
      </c>
      <c r="I1410" s="25">
        <f aca="true" t="shared" si="61" ref="I1410:I1415">+B1410/M1410</f>
        <v>0</v>
      </c>
      <c r="M1410" s="2">
        <v>440</v>
      </c>
    </row>
    <row r="1411" spans="2:13" ht="12.75">
      <c r="B1411" s="63"/>
      <c r="H1411" s="6">
        <f t="shared" si="57"/>
        <v>0</v>
      </c>
      <c r="I1411" s="25">
        <f t="shared" si="61"/>
        <v>0</v>
      </c>
      <c r="M1411" s="2">
        <v>440</v>
      </c>
    </row>
    <row r="1412" spans="2:13" ht="12.75">
      <c r="B1412" s="63"/>
      <c r="H1412" s="6">
        <f t="shared" si="57"/>
        <v>0</v>
      </c>
      <c r="I1412" s="25">
        <f t="shared" si="61"/>
        <v>0</v>
      </c>
      <c r="M1412" s="2">
        <v>440</v>
      </c>
    </row>
    <row r="1413" spans="1:13" ht="13.5" thickBot="1">
      <c r="A1413" s="44"/>
      <c r="B1413" s="84">
        <f>+B1547+B1554+B1560+B1591+B1699+B1722+B1759+B1775+B1779+B1791+B1795+B1803</f>
        <v>2397225</v>
      </c>
      <c r="C1413" s="47"/>
      <c r="D1413" s="46" t="s">
        <v>569</v>
      </c>
      <c r="E1413" s="44"/>
      <c r="F1413" s="85"/>
      <c r="G1413" s="49"/>
      <c r="H1413" s="86">
        <f>H1412-B1413</f>
        <v>-2397225</v>
      </c>
      <c r="I1413" s="51">
        <f t="shared" si="61"/>
        <v>5448.238636363636</v>
      </c>
      <c r="J1413" s="52"/>
      <c r="K1413" s="52"/>
      <c r="L1413" s="52"/>
      <c r="M1413" s="2">
        <v>440</v>
      </c>
    </row>
    <row r="1414" spans="2:13" ht="12.75">
      <c r="B1414" s="34"/>
      <c r="D1414" s="15"/>
      <c r="G1414" s="33"/>
      <c r="H1414" s="6">
        <v>0</v>
      </c>
      <c r="I1414" s="25">
        <f t="shared" si="61"/>
        <v>0</v>
      </c>
      <c r="M1414" s="2">
        <v>440</v>
      </c>
    </row>
    <row r="1415" spans="2:13" ht="12.75">
      <c r="B1415" s="34"/>
      <c r="C1415" s="35"/>
      <c r="D1415" s="15"/>
      <c r="E1415" s="35"/>
      <c r="G1415" s="33"/>
      <c r="H1415" s="6">
        <f>H1414-B1415</f>
        <v>0</v>
      </c>
      <c r="I1415" s="25">
        <f t="shared" si="61"/>
        <v>0</v>
      </c>
      <c r="M1415" s="2">
        <v>440</v>
      </c>
    </row>
    <row r="1416" spans="2:13" ht="12.75">
      <c r="B1416" s="293">
        <v>5000</v>
      </c>
      <c r="C1416" s="1" t="s">
        <v>0</v>
      </c>
      <c r="D1416" s="1" t="s">
        <v>570</v>
      </c>
      <c r="E1416" s="1" t="s">
        <v>571</v>
      </c>
      <c r="F1416" s="59" t="s">
        <v>572</v>
      </c>
      <c r="G1416" s="30" t="s">
        <v>323</v>
      </c>
      <c r="H1416" s="6">
        <f aca="true" t="shared" si="62" ref="H1416:H1479">H1415-B1416</f>
        <v>-5000</v>
      </c>
      <c r="I1416" s="25">
        <v>10</v>
      </c>
      <c r="K1416" t="s">
        <v>21</v>
      </c>
      <c r="M1416" s="2">
        <v>440</v>
      </c>
    </row>
    <row r="1417" spans="1:13" s="18" customFormat="1" ht="12.75">
      <c r="A1417" s="1"/>
      <c r="B1417" s="293">
        <v>6000</v>
      </c>
      <c r="C1417" s="1" t="s">
        <v>0</v>
      </c>
      <c r="D1417" s="1" t="s">
        <v>570</v>
      </c>
      <c r="E1417" s="1" t="s">
        <v>571</v>
      </c>
      <c r="F1417" s="59" t="s">
        <v>573</v>
      </c>
      <c r="G1417" s="30" t="s">
        <v>393</v>
      </c>
      <c r="H1417" s="6">
        <f t="shared" si="62"/>
        <v>-11000</v>
      </c>
      <c r="I1417" s="25">
        <v>12</v>
      </c>
      <c r="J1417"/>
      <c r="K1417" t="s">
        <v>21</v>
      </c>
      <c r="L1417"/>
      <c r="M1417" s="2">
        <v>440</v>
      </c>
    </row>
    <row r="1418" spans="2:13" ht="12.75">
      <c r="B1418" s="293">
        <v>12000</v>
      </c>
      <c r="C1418" s="1" t="s">
        <v>0</v>
      </c>
      <c r="D1418" s="1" t="s">
        <v>570</v>
      </c>
      <c r="E1418" s="1" t="s">
        <v>571</v>
      </c>
      <c r="F1418" s="59" t="s">
        <v>574</v>
      </c>
      <c r="G1418" s="30" t="s">
        <v>396</v>
      </c>
      <c r="H1418" s="6">
        <f t="shared" si="62"/>
        <v>-23000</v>
      </c>
      <c r="I1418" s="25">
        <v>24</v>
      </c>
      <c r="K1418" t="s">
        <v>21</v>
      </c>
      <c r="M1418" s="2">
        <v>440</v>
      </c>
    </row>
    <row r="1419" spans="2:13" ht="12.75">
      <c r="B1419" s="293">
        <v>9000</v>
      </c>
      <c r="C1419" s="1" t="s">
        <v>0</v>
      </c>
      <c r="D1419" s="1" t="s">
        <v>570</v>
      </c>
      <c r="E1419" s="1" t="s">
        <v>571</v>
      </c>
      <c r="F1419" s="59" t="s">
        <v>575</v>
      </c>
      <c r="G1419" s="30" t="s">
        <v>398</v>
      </c>
      <c r="H1419" s="6">
        <f t="shared" si="62"/>
        <v>-32000</v>
      </c>
      <c r="I1419" s="25">
        <v>18</v>
      </c>
      <c r="K1419" t="s">
        <v>21</v>
      </c>
      <c r="M1419" s="2">
        <v>440</v>
      </c>
    </row>
    <row r="1420" spans="2:13" ht="12.75">
      <c r="B1420" s="293">
        <v>5000</v>
      </c>
      <c r="C1420" s="1" t="s">
        <v>0</v>
      </c>
      <c r="D1420" s="1" t="s">
        <v>570</v>
      </c>
      <c r="E1420" s="1" t="s">
        <v>571</v>
      </c>
      <c r="F1420" s="59" t="s">
        <v>576</v>
      </c>
      <c r="G1420" s="30" t="s">
        <v>431</v>
      </c>
      <c r="H1420" s="6">
        <f t="shared" si="62"/>
        <v>-37000</v>
      </c>
      <c r="I1420" s="25">
        <v>10</v>
      </c>
      <c r="K1420" t="s">
        <v>21</v>
      </c>
      <c r="M1420" s="2">
        <v>440</v>
      </c>
    </row>
    <row r="1421" spans="2:14" ht="12.75">
      <c r="B1421" s="293">
        <v>5000</v>
      </c>
      <c r="C1421" s="1" t="s">
        <v>0</v>
      </c>
      <c r="D1421" s="1" t="s">
        <v>570</v>
      </c>
      <c r="E1421" s="1" t="s">
        <v>571</v>
      </c>
      <c r="F1421" s="59" t="s">
        <v>577</v>
      </c>
      <c r="G1421" s="30" t="s">
        <v>435</v>
      </c>
      <c r="H1421" s="6">
        <f t="shared" si="62"/>
        <v>-42000</v>
      </c>
      <c r="I1421" s="25">
        <v>10</v>
      </c>
      <c r="K1421" t="s">
        <v>21</v>
      </c>
      <c r="M1421" s="2">
        <v>440</v>
      </c>
      <c r="N1421" s="41">
        <v>500</v>
      </c>
    </row>
    <row r="1422" spans="2:13" ht="12.75">
      <c r="B1422" s="293">
        <v>5000</v>
      </c>
      <c r="C1422" s="1" t="s">
        <v>0</v>
      </c>
      <c r="D1422" s="1" t="s">
        <v>570</v>
      </c>
      <c r="E1422" s="1" t="s">
        <v>571</v>
      </c>
      <c r="F1422" s="59" t="s">
        <v>578</v>
      </c>
      <c r="G1422" s="30" t="s">
        <v>437</v>
      </c>
      <c r="H1422" s="6">
        <f t="shared" si="62"/>
        <v>-47000</v>
      </c>
      <c r="I1422" s="25">
        <v>10</v>
      </c>
      <c r="K1422" t="s">
        <v>21</v>
      </c>
      <c r="M1422" s="2">
        <v>440</v>
      </c>
    </row>
    <row r="1423" spans="2:13" ht="12.75">
      <c r="B1423" s="293">
        <v>5000</v>
      </c>
      <c r="C1423" s="1" t="s">
        <v>0</v>
      </c>
      <c r="D1423" s="1" t="s">
        <v>570</v>
      </c>
      <c r="E1423" s="1" t="s">
        <v>571</v>
      </c>
      <c r="F1423" s="59" t="s">
        <v>579</v>
      </c>
      <c r="G1423" s="30" t="s">
        <v>440</v>
      </c>
      <c r="H1423" s="6">
        <f t="shared" si="62"/>
        <v>-52000</v>
      </c>
      <c r="I1423" s="25">
        <v>10</v>
      </c>
      <c r="K1423" t="s">
        <v>21</v>
      </c>
      <c r="M1423" s="2">
        <v>440</v>
      </c>
    </row>
    <row r="1424" spans="2:13" ht="12.75">
      <c r="B1424" s="293">
        <v>5000</v>
      </c>
      <c r="C1424" s="1" t="s">
        <v>0</v>
      </c>
      <c r="D1424" s="1" t="s">
        <v>570</v>
      </c>
      <c r="E1424" s="1" t="s">
        <v>571</v>
      </c>
      <c r="F1424" s="59" t="s">
        <v>580</v>
      </c>
      <c r="G1424" s="30" t="s">
        <v>443</v>
      </c>
      <c r="H1424" s="6">
        <f t="shared" si="62"/>
        <v>-57000</v>
      </c>
      <c r="I1424" s="25">
        <v>10</v>
      </c>
      <c r="K1424" t="s">
        <v>21</v>
      </c>
      <c r="M1424" s="2">
        <v>440</v>
      </c>
    </row>
    <row r="1425" spans="2:13" ht="12.75">
      <c r="B1425" s="293">
        <v>5000</v>
      </c>
      <c r="C1425" s="1" t="s">
        <v>0</v>
      </c>
      <c r="D1425" s="1" t="s">
        <v>570</v>
      </c>
      <c r="E1425" s="1" t="s">
        <v>571</v>
      </c>
      <c r="F1425" s="59" t="s">
        <v>581</v>
      </c>
      <c r="G1425" s="30" t="s">
        <v>446</v>
      </c>
      <c r="H1425" s="6">
        <f t="shared" si="62"/>
        <v>-62000</v>
      </c>
      <c r="I1425" s="25">
        <v>10</v>
      </c>
      <c r="K1425" t="s">
        <v>21</v>
      </c>
      <c r="M1425" s="2">
        <v>440</v>
      </c>
    </row>
    <row r="1426" spans="2:13" ht="12.75">
      <c r="B1426" s="224">
        <v>2500</v>
      </c>
      <c r="C1426" s="35" t="s">
        <v>0</v>
      </c>
      <c r="D1426" s="15" t="s">
        <v>570</v>
      </c>
      <c r="E1426" s="35" t="s">
        <v>582</v>
      </c>
      <c r="F1426" s="59" t="s">
        <v>583</v>
      </c>
      <c r="G1426" s="33" t="s">
        <v>20</v>
      </c>
      <c r="H1426" s="6">
        <f t="shared" si="62"/>
        <v>-64500</v>
      </c>
      <c r="I1426" s="25">
        <v>5</v>
      </c>
      <c r="K1426" t="s">
        <v>21</v>
      </c>
      <c r="M1426" s="2">
        <v>440</v>
      </c>
    </row>
    <row r="1427" spans="2:13" ht="12.75">
      <c r="B1427" s="293">
        <v>2500</v>
      </c>
      <c r="C1427" s="35" t="s">
        <v>0</v>
      </c>
      <c r="D1427" s="1" t="s">
        <v>570</v>
      </c>
      <c r="E1427" s="1" t="s">
        <v>582</v>
      </c>
      <c r="F1427" s="59" t="s">
        <v>584</v>
      </c>
      <c r="G1427" s="30" t="s">
        <v>23</v>
      </c>
      <c r="H1427" s="6">
        <f t="shared" si="62"/>
        <v>-67000</v>
      </c>
      <c r="I1427" s="25">
        <v>5</v>
      </c>
      <c r="K1427" t="s">
        <v>21</v>
      </c>
      <c r="M1427" s="2">
        <v>440</v>
      </c>
    </row>
    <row r="1428" spans="2:13" ht="12.75">
      <c r="B1428" s="293">
        <v>5000</v>
      </c>
      <c r="C1428" s="35" t="s">
        <v>0</v>
      </c>
      <c r="D1428" s="1" t="s">
        <v>570</v>
      </c>
      <c r="E1428" s="1" t="s">
        <v>582</v>
      </c>
      <c r="F1428" s="59" t="s">
        <v>585</v>
      </c>
      <c r="G1428" s="30" t="s">
        <v>86</v>
      </c>
      <c r="H1428" s="6">
        <f t="shared" si="62"/>
        <v>-72000</v>
      </c>
      <c r="I1428" s="25">
        <v>10</v>
      </c>
      <c r="K1428" t="s">
        <v>21</v>
      </c>
      <c r="M1428" s="2">
        <v>440</v>
      </c>
    </row>
    <row r="1429" spans="2:13" ht="12.75">
      <c r="B1429" s="293">
        <v>5000</v>
      </c>
      <c r="C1429" s="35" t="s">
        <v>0</v>
      </c>
      <c r="D1429" s="1" t="s">
        <v>570</v>
      </c>
      <c r="E1429" s="1" t="s">
        <v>582</v>
      </c>
      <c r="F1429" s="59" t="s">
        <v>586</v>
      </c>
      <c r="G1429" s="30" t="s">
        <v>88</v>
      </c>
      <c r="H1429" s="6">
        <f t="shared" si="62"/>
        <v>-77000</v>
      </c>
      <c r="I1429" s="25">
        <v>10</v>
      </c>
      <c r="K1429" t="s">
        <v>21</v>
      </c>
      <c r="M1429" s="2">
        <v>440</v>
      </c>
    </row>
    <row r="1430" spans="2:13" ht="12.75">
      <c r="B1430" s="293">
        <v>5000</v>
      </c>
      <c r="C1430" s="35" t="s">
        <v>0</v>
      </c>
      <c r="D1430" s="1" t="s">
        <v>570</v>
      </c>
      <c r="E1430" s="1" t="s">
        <v>582</v>
      </c>
      <c r="F1430" s="59" t="s">
        <v>587</v>
      </c>
      <c r="G1430" s="30" t="s">
        <v>72</v>
      </c>
      <c r="H1430" s="6">
        <f t="shared" si="62"/>
        <v>-82000</v>
      </c>
      <c r="I1430" s="25">
        <v>10</v>
      </c>
      <c r="K1430" t="s">
        <v>21</v>
      </c>
      <c r="M1430" s="2">
        <v>440</v>
      </c>
    </row>
    <row r="1431" spans="2:13" ht="12.75">
      <c r="B1431" s="293">
        <v>2500</v>
      </c>
      <c r="C1431" s="35" t="s">
        <v>0</v>
      </c>
      <c r="D1431" s="1" t="s">
        <v>570</v>
      </c>
      <c r="E1431" s="1" t="s">
        <v>582</v>
      </c>
      <c r="F1431" s="59" t="s">
        <v>588</v>
      </c>
      <c r="G1431" s="30" t="s">
        <v>120</v>
      </c>
      <c r="H1431" s="6">
        <f t="shared" si="62"/>
        <v>-84500</v>
      </c>
      <c r="I1431" s="25">
        <v>5</v>
      </c>
      <c r="K1431" t="s">
        <v>21</v>
      </c>
      <c r="M1431" s="2">
        <v>440</v>
      </c>
    </row>
    <row r="1432" spans="2:13" ht="12.75">
      <c r="B1432" s="293">
        <v>2500</v>
      </c>
      <c r="C1432" s="35" t="s">
        <v>0</v>
      </c>
      <c r="D1432" s="1" t="s">
        <v>570</v>
      </c>
      <c r="E1432" s="1" t="s">
        <v>582</v>
      </c>
      <c r="F1432" s="59" t="s">
        <v>589</v>
      </c>
      <c r="G1432" s="30" t="s">
        <v>169</v>
      </c>
      <c r="H1432" s="6">
        <f t="shared" si="62"/>
        <v>-87000</v>
      </c>
      <c r="I1432" s="25">
        <v>5</v>
      </c>
      <c r="K1432" t="s">
        <v>21</v>
      </c>
      <c r="M1432" s="2">
        <v>440</v>
      </c>
    </row>
    <row r="1433" spans="2:13" ht="12.75">
      <c r="B1433" s="293">
        <v>2500</v>
      </c>
      <c r="C1433" s="35" t="s">
        <v>0</v>
      </c>
      <c r="D1433" s="1" t="s">
        <v>570</v>
      </c>
      <c r="E1433" s="1" t="s">
        <v>582</v>
      </c>
      <c r="F1433" s="59" t="s">
        <v>590</v>
      </c>
      <c r="G1433" s="30" t="s">
        <v>178</v>
      </c>
      <c r="H1433" s="6">
        <f t="shared" si="62"/>
        <v>-89500</v>
      </c>
      <c r="I1433" s="25">
        <v>5</v>
      </c>
      <c r="K1433" t="s">
        <v>21</v>
      </c>
      <c r="M1433" s="2">
        <v>440</v>
      </c>
    </row>
    <row r="1434" spans="2:13" ht="12.75">
      <c r="B1434" s="293">
        <v>2500</v>
      </c>
      <c r="C1434" s="35" t="s">
        <v>0</v>
      </c>
      <c r="D1434" s="1" t="s">
        <v>570</v>
      </c>
      <c r="E1434" s="1" t="s">
        <v>582</v>
      </c>
      <c r="F1434" s="59" t="s">
        <v>591</v>
      </c>
      <c r="G1434" s="30" t="s">
        <v>180</v>
      </c>
      <c r="H1434" s="6">
        <f t="shared" si="62"/>
        <v>-92000</v>
      </c>
      <c r="I1434" s="25">
        <v>5</v>
      </c>
      <c r="K1434" t="s">
        <v>21</v>
      </c>
      <c r="M1434" s="2">
        <v>440</v>
      </c>
    </row>
    <row r="1435" spans="2:13" ht="12.75">
      <c r="B1435" s="293">
        <v>2500</v>
      </c>
      <c r="C1435" s="1" t="s">
        <v>0</v>
      </c>
      <c r="D1435" s="1" t="s">
        <v>570</v>
      </c>
      <c r="E1435" s="1" t="s">
        <v>582</v>
      </c>
      <c r="F1435" s="59" t="s">
        <v>592</v>
      </c>
      <c r="G1435" s="30" t="s">
        <v>182</v>
      </c>
      <c r="H1435" s="6">
        <f t="shared" si="62"/>
        <v>-94500</v>
      </c>
      <c r="I1435" s="25">
        <v>5</v>
      </c>
      <c r="K1435" t="s">
        <v>21</v>
      </c>
      <c r="M1435" s="2">
        <v>440</v>
      </c>
    </row>
    <row r="1436" spans="2:13" ht="12.75">
      <c r="B1436" s="293">
        <v>5000</v>
      </c>
      <c r="C1436" s="1" t="s">
        <v>0</v>
      </c>
      <c r="D1436" s="1" t="s">
        <v>570</v>
      </c>
      <c r="E1436" s="1" t="s">
        <v>582</v>
      </c>
      <c r="F1436" s="59" t="s">
        <v>593</v>
      </c>
      <c r="G1436" s="30" t="s">
        <v>184</v>
      </c>
      <c r="H1436" s="6">
        <f t="shared" si="62"/>
        <v>-99500</v>
      </c>
      <c r="I1436" s="25">
        <v>10</v>
      </c>
      <c r="K1436" t="s">
        <v>21</v>
      </c>
      <c r="M1436" s="2">
        <v>440</v>
      </c>
    </row>
    <row r="1437" spans="2:13" ht="12.75">
      <c r="B1437" s="293">
        <v>2500</v>
      </c>
      <c r="C1437" s="1" t="s">
        <v>0</v>
      </c>
      <c r="D1437" s="1" t="s">
        <v>570</v>
      </c>
      <c r="E1437" s="1" t="s">
        <v>582</v>
      </c>
      <c r="F1437" s="59" t="s">
        <v>594</v>
      </c>
      <c r="G1437" s="30" t="s">
        <v>186</v>
      </c>
      <c r="H1437" s="6">
        <f t="shared" si="62"/>
        <v>-102000</v>
      </c>
      <c r="I1437" s="25">
        <v>5</v>
      </c>
      <c r="K1437" t="s">
        <v>21</v>
      </c>
      <c r="M1437" s="2">
        <v>440</v>
      </c>
    </row>
    <row r="1438" spans="2:13" ht="12.75">
      <c r="B1438" s="293">
        <v>2500</v>
      </c>
      <c r="C1438" s="1" t="s">
        <v>0</v>
      </c>
      <c r="D1438" s="1" t="s">
        <v>570</v>
      </c>
      <c r="E1438" s="1" t="s">
        <v>582</v>
      </c>
      <c r="F1438" s="59" t="s">
        <v>595</v>
      </c>
      <c r="G1438" s="30" t="s">
        <v>188</v>
      </c>
      <c r="H1438" s="6">
        <f t="shared" si="62"/>
        <v>-104500</v>
      </c>
      <c r="I1438" s="25">
        <v>5</v>
      </c>
      <c r="K1438" t="s">
        <v>21</v>
      </c>
      <c r="M1438" s="2">
        <v>440</v>
      </c>
    </row>
    <row r="1439" spans="2:13" ht="12.75">
      <c r="B1439" s="293">
        <v>2500</v>
      </c>
      <c r="C1439" s="1" t="s">
        <v>0</v>
      </c>
      <c r="D1439" s="1" t="s">
        <v>570</v>
      </c>
      <c r="E1439" s="1" t="s">
        <v>582</v>
      </c>
      <c r="F1439" s="59" t="s">
        <v>596</v>
      </c>
      <c r="G1439" s="30" t="s">
        <v>283</v>
      </c>
      <c r="H1439" s="6">
        <f t="shared" si="62"/>
        <v>-107000</v>
      </c>
      <c r="I1439" s="25">
        <v>5</v>
      </c>
      <c r="K1439" t="s">
        <v>21</v>
      </c>
      <c r="M1439" s="2">
        <v>440</v>
      </c>
    </row>
    <row r="1440" spans="2:13" ht="12.75">
      <c r="B1440" s="293">
        <v>2500</v>
      </c>
      <c r="C1440" s="1" t="s">
        <v>0</v>
      </c>
      <c r="D1440" s="1" t="s">
        <v>570</v>
      </c>
      <c r="E1440" s="1" t="s">
        <v>582</v>
      </c>
      <c r="F1440" s="59" t="s">
        <v>597</v>
      </c>
      <c r="G1440" s="30" t="s">
        <v>318</v>
      </c>
      <c r="H1440" s="6">
        <f t="shared" si="62"/>
        <v>-109500</v>
      </c>
      <c r="I1440" s="25">
        <v>5</v>
      </c>
      <c r="K1440" t="s">
        <v>21</v>
      </c>
      <c r="M1440" s="2">
        <v>440</v>
      </c>
    </row>
    <row r="1441" spans="2:13" ht="12.75">
      <c r="B1441" s="293">
        <v>2500</v>
      </c>
      <c r="C1441" s="1" t="s">
        <v>0</v>
      </c>
      <c r="D1441" s="1" t="s">
        <v>570</v>
      </c>
      <c r="E1441" s="1" t="s">
        <v>582</v>
      </c>
      <c r="F1441" s="59" t="s">
        <v>598</v>
      </c>
      <c r="G1441" s="30" t="s">
        <v>323</v>
      </c>
      <c r="H1441" s="6">
        <f t="shared" si="62"/>
        <v>-112000</v>
      </c>
      <c r="I1441" s="25">
        <v>5</v>
      </c>
      <c r="K1441" t="s">
        <v>21</v>
      </c>
      <c r="M1441" s="2">
        <v>440</v>
      </c>
    </row>
    <row r="1442" spans="2:13" ht="12.75">
      <c r="B1442" s="293">
        <v>5000</v>
      </c>
      <c r="C1442" s="1" t="s">
        <v>0</v>
      </c>
      <c r="D1442" s="1" t="s">
        <v>570</v>
      </c>
      <c r="E1442" s="1" t="s">
        <v>582</v>
      </c>
      <c r="F1442" s="59" t="s">
        <v>599</v>
      </c>
      <c r="G1442" s="30" t="s">
        <v>377</v>
      </c>
      <c r="H1442" s="6">
        <f t="shared" si="62"/>
        <v>-117000</v>
      </c>
      <c r="I1442" s="25">
        <v>10</v>
      </c>
      <c r="K1442" t="s">
        <v>21</v>
      </c>
      <c r="M1442" s="2">
        <v>440</v>
      </c>
    </row>
    <row r="1443" spans="2:13" ht="12.75">
      <c r="B1443" s="293">
        <v>2500</v>
      </c>
      <c r="C1443" s="1" t="s">
        <v>0</v>
      </c>
      <c r="D1443" s="1" t="s">
        <v>570</v>
      </c>
      <c r="E1443" s="1" t="s">
        <v>582</v>
      </c>
      <c r="F1443" s="59" t="s">
        <v>600</v>
      </c>
      <c r="G1443" s="30" t="s">
        <v>393</v>
      </c>
      <c r="H1443" s="6">
        <f t="shared" si="62"/>
        <v>-119500</v>
      </c>
      <c r="I1443" s="25">
        <v>5</v>
      </c>
      <c r="K1443" t="s">
        <v>21</v>
      </c>
      <c r="M1443" s="2">
        <v>440</v>
      </c>
    </row>
    <row r="1444" spans="2:13" ht="12.75">
      <c r="B1444" s="293">
        <v>2500</v>
      </c>
      <c r="C1444" s="1" t="s">
        <v>0</v>
      </c>
      <c r="D1444" s="1" t="s">
        <v>570</v>
      </c>
      <c r="E1444" s="1" t="s">
        <v>582</v>
      </c>
      <c r="F1444" s="59" t="s">
        <v>601</v>
      </c>
      <c r="G1444" s="30" t="s">
        <v>396</v>
      </c>
      <c r="H1444" s="6">
        <f t="shared" si="62"/>
        <v>-122000</v>
      </c>
      <c r="I1444" s="25">
        <v>5</v>
      </c>
      <c r="K1444" t="s">
        <v>21</v>
      </c>
      <c r="M1444" s="2">
        <v>440</v>
      </c>
    </row>
    <row r="1445" spans="2:13" ht="12.75">
      <c r="B1445" s="293">
        <v>2500</v>
      </c>
      <c r="C1445" s="1" t="s">
        <v>0</v>
      </c>
      <c r="D1445" s="1" t="s">
        <v>570</v>
      </c>
      <c r="E1445" s="1" t="s">
        <v>582</v>
      </c>
      <c r="F1445" s="59" t="s">
        <v>602</v>
      </c>
      <c r="G1445" s="30" t="s">
        <v>398</v>
      </c>
      <c r="H1445" s="6">
        <f t="shared" si="62"/>
        <v>-124500</v>
      </c>
      <c r="I1445" s="25">
        <v>5</v>
      </c>
      <c r="K1445" t="s">
        <v>21</v>
      </c>
      <c r="M1445" s="2">
        <v>440</v>
      </c>
    </row>
    <row r="1446" spans="2:13" ht="12.75">
      <c r="B1446" s="293">
        <v>2500</v>
      </c>
      <c r="C1446" s="1" t="s">
        <v>0</v>
      </c>
      <c r="D1446" s="1" t="s">
        <v>570</v>
      </c>
      <c r="E1446" s="1" t="s">
        <v>582</v>
      </c>
      <c r="F1446" s="59" t="s">
        <v>603</v>
      </c>
      <c r="G1446" s="30" t="s">
        <v>431</v>
      </c>
      <c r="H1446" s="6">
        <f t="shared" si="62"/>
        <v>-127000</v>
      </c>
      <c r="I1446" s="25">
        <v>5</v>
      </c>
      <c r="K1446" t="s">
        <v>21</v>
      </c>
      <c r="M1446" s="2">
        <v>440</v>
      </c>
    </row>
    <row r="1447" spans="2:13" ht="12.75">
      <c r="B1447" s="293">
        <v>2500</v>
      </c>
      <c r="C1447" s="1" t="s">
        <v>0</v>
      </c>
      <c r="D1447" s="1" t="s">
        <v>570</v>
      </c>
      <c r="E1447" s="1" t="s">
        <v>582</v>
      </c>
      <c r="F1447" s="59" t="s">
        <v>604</v>
      </c>
      <c r="G1447" s="30" t="s">
        <v>435</v>
      </c>
      <c r="H1447" s="6">
        <f t="shared" si="62"/>
        <v>-129500</v>
      </c>
      <c r="I1447" s="25">
        <v>5</v>
      </c>
      <c r="K1447" t="s">
        <v>21</v>
      </c>
      <c r="M1447" s="2">
        <v>440</v>
      </c>
    </row>
    <row r="1448" spans="2:13" ht="12.75">
      <c r="B1448" s="293">
        <v>5000</v>
      </c>
      <c r="C1448" s="1" t="s">
        <v>0</v>
      </c>
      <c r="D1448" s="1" t="s">
        <v>570</v>
      </c>
      <c r="E1448" s="1" t="s">
        <v>582</v>
      </c>
      <c r="F1448" s="59" t="s">
        <v>605</v>
      </c>
      <c r="G1448" s="30" t="s">
        <v>437</v>
      </c>
      <c r="H1448" s="6">
        <f t="shared" si="62"/>
        <v>-134500</v>
      </c>
      <c r="I1448" s="25">
        <v>10</v>
      </c>
      <c r="K1448" t="s">
        <v>21</v>
      </c>
      <c r="M1448" s="2">
        <v>440</v>
      </c>
    </row>
    <row r="1449" spans="2:13" ht="12.75">
      <c r="B1449" s="293">
        <v>2500</v>
      </c>
      <c r="C1449" s="1" t="s">
        <v>0</v>
      </c>
      <c r="D1449" s="1" t="s">
        <v>570</v>
      </c>
      <c r="E1449" s="1" t="s">
        <v>582</v>
      </c>
      <c r="F1449" s="59" t="s">
        <v>606</v>
      </c>
      <c r="G1449" s="30" t="s">
        <v>440</v>
      </c>
      <c r="H1449" s="6">
        <f t="shared" si="62"/>
        <v>-137000</v>
      </c>
      <c r="I1449" s="25">
        <v>5</v>
      </c>
      <c r="K1449" t="s">
        <v>21</v>
      </c>
      <c r="M1449" s="2">
        <v>440</v>
      </c>
    </row>
    <row r="1450" spans="2:13" ht="12.75">
      <c r="B1450" s="293">
        <v>2500</v>
      </c>
      <c r="C1450" s="1" t="s">
        <v>0</v>
      </c>
      <c r="D1450" s="1" t="s">
        <v>570</v>
      </c>
      <c r="E1450" s="1" t="s">
        <v>582</v>
      </c>
      <c r="F1450" s="59" t="s">
        <v>607</v>
      </c>
      <c r="G1450" s="30" t="s">
        <v>443</v>
      </c>
      <c r="H1450" s="6">
        <f t="shared" si="62"/>
        <v>-139500</v>
      </c>
      <c r="I1450" s="25">
        <v>5</v>
      </c>
      <c r="K1450" t="s">
        <v>21</v>
      </c>
      <c r="M1450" s="2">
        <v>440</v>
      </c>
    </row>
    <row r="1451" spans="2:13" ht="12.75">
      <c r="B1451" s="293">
        <v>1000</v>
      </c>
      <c r="C1451" s="1" t="s">
        <v>0</v>
      </c>
      <c r="D1451" s="1" t="s">
        <v>570</v>
      </c>
      <c r="E1451" s="1" t="s">
        <v>582</v>
      </c>
      <c r="F1451" s="59" t="s">
        <v>608</v>
      </c>
      <c r="G1451" s="30" t="s">
        <v>446</v>
      </c>
      <c r="H1451" s="6">
        <f t="shared" si="62"/>
        <v>-140500</v>
      </c>
      <c r="I1451" s="25">
        <v>2</v>
      </c>
      <c r="K1451" t="s">
        <v>21</v>
      </c>
      <c r="M1451" s="2">
        <v>440</v>
      </c>
    </row>
    <row r="1452" spans="2:13" ht="12.75">
      <c r="B1452" s="293">
        <v>3000</v>
      </c>
      <c r="C1452" s="35" t="s">
        <v>0</v>
      </c>
      <c r="D1452" s="1" t="s">
        <v>570</v>
      </c>
      <c r="E1452" s="1" t="s">
        <v>609</v>
      </c>
      <c r="F1452" s="59" t="s">
        <v>610</v>
      </c>
      <c r="G1452" s="33" t="s">
        <v>20</v>
      </c>
      <c r="H1452" s="6">
        <f t="shared" si="62"/>
        <v>-143500</v>
      </c>
      <c r="I1452" s="25">
        <v>6</v>
      </c>
      <c r="K1452" t="s">
        <v>21</v>
      </c>
      <c r="M1452" s="2">
        <v>440</v>
      </c>
    </row>
    <row r="1453" spans="2:13" ht="12.75">
      <c r="B1453" s="293">
        <v>2500</v>
      </c>
      <c r="C1453" s="35" t="s">
        <v>0</v>
      </c>
      <c r="D1453" s="1" t="s">
        <v>570</v>
      </c>
      <c r="E1453" s="1" t="s">
        <v>609</v>
      </c>
      <c r="F1453" s="59" t="s">
        <v>611</v>
      </c>
      <c r="G1453" s="30" t="s">
        <v>23</v>
      </c>
      <c r="H1453" s="6">
        <f t="shared" si="62"/>
        <v>-146000</v>
      </c>
      <c r="I1453" s="25">
        <v>5</v>
      </c>
      <c r="K1453" t="s">
        <v>21</v>
      </c>
      <c r="M1453" s="2">
        <v>440</v>
      </c>
    </row>
    <row r="1454" spans="2:13" ht="12.75">
      <c r="B1454" s="293">
        <v>3000</v>
      </c>
      <c r="C1454" s="35" t="s">
        <v>0</v>
      </c>
      <c r="D1454" s="1" t="s">
        <v>570</v>
      </c>
      <c r="E1454" s="1" t="s">
        <v>609</v>
      </c>
      <c r="F1454" s="59" t="s">
        <v>612</v>
      </c>
      <c r="G1454" s="30" t="s">
        <v>86</v>
      </c>
      <c r="H1454" s="6">
        <f t="shared" si="62"/>
        <v>-149000</v>
      </c>
      <c r="I1454" s="25">
        <v>6</v>
      </c>
      <c r="K1454" t="s">
        <v>21</v>
      </c>
      <c r="M1454" s="2">
        <v>440</v>
      </c>
    </row>
    <row r="1455" spans="2:13" ht="12.75">
      <c r="B1455" s="293">
        <v>5000</v>
      </c>
      <c r="C1455" s="35" t="s">
        <v>0</v>
      </c>
      <c r="D1455" s="1" t="s">
        <v>570</v>
      </c>
      <c r="E1455" s="1" t="s">
        <v>609</v>
      </c>
      <c r="F1455" s="59" t="s">
        <v>613</v>
      </c>
      <c r="G1455" s="30" t="s">
        <v>88</v>
      </c>
      <c r="H1455" s="6">
        <f t="shared" si="62"/>
        <v>-154000</v>
      </c>
      <c r="I1455" s="25">
        <v>10</v>
      </c>
      <c r="K1455" t="s">
        <v>21</v>
      </c>
      <c r="M1455" s="2">
        <v>440</v>
      </c>
    </row>
    <row r="1456" spans="2:13" ht="12.75">
      <c r="B1456" s="293">
        <v>7000</v>
      </c>
      <c r="C1456" s="35" t="s">
        <v>0</v>
      </c>
      <c r="D1456" s="1" t="s">
        <v>570</v>
      </c>
      <c r="E1456" s="1" t="s">
        <v>609</v>
      </c>
      <c r="F1456" s="59" t="s">
        <v>614</v>
      </c>
      <c r="G1456" s="30" t="s">
        <v>72</v>
      </c>
      <c r="H1456" s="6">
        <f t="shared" si="62"/>
        <v>-161000</v>
      </c>
      <c r="I1456" s="25">
        <v>14</v>
      </c>
      <c r="K1456" t="s">
        <v>21</v>
      </c>
      <c r="M1456" s="2">
        <v>440</v>
      </c>
    </row>
    <row r="1457" spans="2:13" ht="12.75">
      <c r="B1457" s="293">
        <v>5000</v>
      </c>
      <c r="C1457" s="35" t="s">
        <v>0</v>
      </c>
      <c r="D1457" s="1" t="s">
        <v>570</v>
      </c>
      <c r="E1457" s="1" t="s">
        <v>609</v>
      </c>
      <c r="F1457" s="59" t="s">
        <v>615</v>
      </c>
      <c r="G1457" s="30" t="s">
        <v>120</v>
      </c>
      <c r="H1457" s="6">
        <f t="shared" si="62"/>
        <v>-166000</v>
      </c>
      <c r="I1457" s="25">
        <v>10</v>
      </c>
      <c r="K1457" t="s">
        <v>21</v>
      </c>
      <c r="M1457" s="2">
        <v>440</v>
      </c>
    </row>
    <row r="1458" spans="2:13" ht="12.75">
      <c r="B1458" s="293">
        <v>4000</v>
      </c>
      <c r="C1458" s="35" t="s">
        <v>0</v>
      </c>
      <c r="D1458" s="1" t="s">
        <v>570</v>
      </c>
      <c r="E1458" s="1" t="s">
        <v>609</v>
      </c>
      <c r="F1458" s="59" t="s">
        <v>616</v>
      </c>
      <c r="G1458" s="30" t="s">
        <v>169</v>
      </c>
      <c r="H1458" s="6">
        <f t="shared" si="62"/>
        <v>-170000</v>
      </c>
      <c r="I1458" s="25">
        <v>8</v>
      </c>
      <c r="K1458" t="s">
        <v>21</v>
      </c>
      <c r="M1458" s="2">
        <v>440</v>
      </c>
    </row>
    <row r="1459" spans="2:13" ht="12.75">
      <c r="B1459" s="293">
        <v>3000</v>
      </c>
      <c r="C1459" s="35" t="s">
        <v>0</v>
      </c>
      <c r="D1459" s="1" t="s">
        <v>570</v>
      </c>
      <c r="E1459" s="1" t="s">
        <v>609</v>
      </c>
      <c r="F1459" s="59" t="s">
        <v>617</v>
      </c>
      <c r="G1459" s="30" t="s">
        <v>178</v>
      </c>
      <c r="H1459" s="6">
        <f t="shared" si="62"/>
        <v>-173000</v>
      </c>
      <c r="I1459" s="25">
        <v>6</v>
      </c>
      <c r="K1459" t="s">
        <v>21</v>
      </c>
      <c r="M1459" s="2">
        <v>440</v>
      </c>
    </row>
    <row r="1460" spans="2:13" ht="12.75">
      <c r="B1460" s="293">
        <v>2000</v>
      </c>
      <c r="C1460" s="1" t="s">
        <v>0</v>
      </c>
      <c r="D1460" s="1" t="s">
        <v>570</v>
      </c>
      <c r="E1460" s="1" t="s">
        <v>609</v>
      </c>
      <c r="F1460" s="59" t="s">
        <v>618</v>
      </c>
      <c r="G1460" s="30" t="s">
        <v>182</v>
      </c>
      <c r="H1460" s="6">
        <f t="shared" si="62"/>
        <v>-175000</v>
      </c>
      <c r="I1460" s="25">
        <v>4</v>
      </c>
      <c r="K1460" t="s">
        <v>21</v>
      </c>
      <c r="M1460" s="2">
        <v>440</v>
      </c>
    </row>
    <row r="1461" spans="2:13" ht="12.75">
      <c r="B1461" s="293">
        <v>4000</v>
      </c>
      <c r="C1461" s="1" t="s">
        <v>0</v>
      </c>
      <c r="D1461" s="1" t="s">
        <v>570</v>
      </c>
      <c r="E1461" s="1" t="s">
        <v>609</v>
      </c>
      <c r="F1461" s="59" t="s">
        <v>619</v>
      </c>
      <c r="G1461" s="30" t="s">
        <v>184</v>
      </c>
      <c r="H1461" s="6">
        <f t="shared" si="62"/>
        <v>-179000</v>
      </c>
      <c r="I1461" s="25">
        <v>8</v>
      </c>
      <c r="K1461" t="s">
        <v>21</v>
      </c>
      <c r="M1461" s="2">
        <v>440</v>
      </c>
    </row>
    <row r="1462" spans="2:13" ht="12.75">
      <c r="B1462" s="293">
        <v>5000</v>
      </c>
      <c r="C1462" s="15" t="s">
        <v>0</v>
      </c>
      <c r="D1462" s="1" t="s">
        <v>570</v>
      </c>
      <c r="E1462" s="1" t="s">
        <v>609</v>
      </c>
      <c r="F1462" s="59" t="s">
        <v>620</v>
      </c>
      <c r="G1462" s="30" t="s">
        <v>186</v>
      </c>
      <c r="H1462" s="6">
        <f t="shared" si="62"/>
        <v>-184000</v>
      </c>
      <c r="I1462" s="25">
        <v>20</v>
      </c>
      <c r="K1462" t="s">
        <v>21</v>
      </c>
      <c r="M1462" s="2">
        <v>440</v>
      </c>
    </row>
    <row r="1463" spans="2:13" ht="12.75">
      <c r="B1463" s="293">
        <v>4000</v>
      </c>
      <c r="C1463" s="1" t="s">
        <v>0</v>
      </c>
      <c r="D1463" s="1" t="s">
        <v>570</v>
      </c>
      <c r="E1463" s="1" t="s">
        <v>609</v>
      </c>
      <c r="F1463" s="59" t="s">
        <v>621</v>
      </c>
      <c r="G1463" s="30" t="s">
        <v>188</v>
      </c>
      <c r="H1463" s="6">
        <f t="shared" si="62"/>
        <v>-188000</v>
      </c>
      <c r="I1463" s="25">
        <v>8</v>
      </c>
      <c r="K1463" t="s">
        <v>21</v>
      </c>
      <c r="M1463" s="2">
        <v>440</v>
      </c>
    </row>
    <row r="1464" spans="2:13" ht="12.75">
      <c r="B1464" s="293">
        <v>5000</v>
      </c>
      <c r="C1464" s="1" t="s">
        <v>0</v>
      </c>
      <c r="D1464" s="1" t="s">
        <v>570</v>
      </c>
      <c r="E1464" s="1" t="s">
        <v>609</v>
      </c>
      <c r="F1464" s="59" t="s">
        <v>622</v>
      </c>
      <c r="G1464" s="30" t="s">
        <v>283</v>
      </c>
      <c r="H1464" s="6">
        <f t="shared" si="62"/>
        <v>-193000</v>
      </c>
      <c r="I1464" s="25">
        <v>10</v>
      </c>
      <c r="K1464" t="s">
        <v>21</v>
      </c>
      <c r="M1464" s="2">
        <v>440</v>
      </c>
    </row>
    <row r="1465" spans="2:13" ht="12.75">
      <c r="B1465" s="293">
        <v>3000</v>
      </c>
      <c r="C1465" s="1" t="s">
        <v>0</v>
      </c>
      <c r="D1465" s="1" t="s">
        <v>570</v>
      </c>
      <c r="E1465" s="1" t="s">
        <v>609</v>
      </c>
      <c r="F1465" s="59" t="s">
        <v>623</v>
      </c>
      <c r="G1465" s="30" t="s">
        <v>318</v>
      </c>
      <c r="H1465" s="6">
        <f t="shared" si="62"/>
        <v>-196000</v>
      </c>
      <c r="I1465" s="25">
        <v>6</v>
      </c>
      <c r="K1465" t="s">
        <v>21</v>
      </c>
      <c r="M1465" s="2">
        <v>440</v>
      </c>
    </row>
    <row r="1466" spans="2:13" ht="12.75">
      <c r="B1466" s="293">
        <v>3000</v>
      </c>
      <c r="C1466" s="1" t="s">
        <v>0</v>
      </c>
      <c r="D1466" s="1" t="s">
        <v>570</v>
      </c>
      <c r="E1466" s="1" t="s">
        <v>609</v>
      </c>
      <c r="F1466" s="59" t="s">
        <v>624</v>
      </c>
      <c r="G1466" s="30" t="s">
        <v>323</v>
      </c>
      <c r="H1466" s="6">
        <f t="shared" si="62"/>
        <v>-199000</v>
      </c>
      <c r="I1466" s="25">
        <v>6</v>
      </c>
      <c r="K1466" t="s">
        <v>21</v>
      </c>
      <c r="M1466" s="2">
        <v>440</v>
      </c>
    </row>
    <row r="1467" spans="2:13" ht="12.75">
      <c r="B1467" s="293">
        <v>6000</v>
      </c>
      <c r="C1467" s="1" t="s">
        <v>0</v>
      </c>
      <c r="D1467" s="1" t="s">
        <v>570</v>
      </c>
      <c r="E1467" s="1" t="s">
        <v>609</v>
      </c>
      <c r="F1467" s="59" t="s">
        <v>625</v>
      </c>
      <c r="G1467" s="30" t="s">
        <v>377</v>
      </c>
      <c r="H1467" s="6">
        <f t="shared" si="62"/>
        <v>-205000</v>
      </c>
      <c r="I1467" s="25">
        <v>12</v>
      </c>
      <c r="K1467" t="s">
        <v>21</v>
      </c>
      <c r="M1467" s="2">
        <v>440</v>
      </c>
    </row>
    <row r="1468" spans="2:13" ht="12.75">
      <c r="B1468" s="293">
        <v>3000</v>
      </c>
      <c r="C1468" s="1" t="s">
        <v>0</v>
      </c>
      <c r="D1468" s="1" t="s">
        <v>570</v>
      </c>
      <c r="E1468" s="1" t="s">
        <v>609</v>
      </c>
      <c r="F1468" s="59" t="s">
        <v>626</v>
      </c>
      <c r="G1468" s="30" t="s">
        <v>393</v>
      </c>
      <c r="H1468" s="6">
        <f t="shared" si="62"/>
        <v>-208000</v>
      </c>
      <c r="I1468" s="25">
        <v>6</v>
      </c>
      <c r="K1468" t="s">
        <v>21</v>
      </c>
      <c r="M1468" s="2">
        <v>440</v>
      </c>
    </row>
    <row r="1469" spans="2:13" ht="12.75">
      <c r="B1469" s="293">
        <v>3000</v>
      </c>
      <c r="C1469" s="1" t="s">
        <v>0</v>
      </c>
      <c r="D1469" s="1" t="s">
        <v>570</v>
      </c>
      <c r="E1469" s="1" t="s">
        <v>609</v>
      </c>
      <c r="F1469" s="59" t="s">
        <v>627</v>
      </c>
      <c r="G1469" s="30" t="s">
        <v>396</v>
      </c>
      <c r="H1469" s="6">
        <f t="shared" si="62"/>
        <v>-211000</v>
      </c>
      <c r="I1469" s="25">
        <v>6</v>
      </c>
      <c r="K1469" t="s">
        <v>21</v>
      </c>
      <c r="M1469" s="2">
        <v>440</v>
      </c>
    </row>
    <row r="1470" spans="2:13" ht="12.75">
      <c r="B1470" s="293">
        <v>7000</v>
      </c>
      <c r="C1470" s="1" t="s">
        <v>0</v>
      </c>
      <c r="D1470" s="1" t="s">
        <v>570</v>
      </c>
      <c r="E1470" s="1" t="s">
        <v>609</v>
      </c>
      <c r="F1470" s="59" t="s">
        <v>628</v>
      </c>
      <c r="G1470" s="30" t="s">
        <v>398</v>
      </c>
      <c r="H1470" s="6">
        <f t="shared" si="62"/>
        <v>-218000</v>
      </c>
      <c r="I1470" s="25">
        <v>14</v>
      </c>
      <c r="K1470" t="s">
        <v>21</v>
      </c>
      <c r="M1470" s="2">
        <v>440</v>
      </c>
    </row>
    <row r="1471" spans="2:13" ht="12.75">
      <c r="B1471" s="293">
        <v>2000</v>
      </c>
      <c r="C1471" s="1" t="s">
        <v>0</v>
      </c>
      <c r="D1471" s="1" t="s">
        <v>570</v>
      </c>
      <c r="E1471" s="1" t="s">
        <v>609</v>
      </c>
      <c r="F1471" s="59" t="s">
        <v>629</v>
      </c>
      <c r="G1471" s="30" t="s">
        <v>431</v>
      </c>
      <c r="H1471" s="6">
        <f t="shared" si="62"/>
        <v>-220000</v>
      </c>
      <c r="I1471" s="25">
        <v>4</v>
      </c>
      <c r="K1471" t="s">
        <v>21</v>
      </c>
      <c r="M1471" s="2">
        <v>440</v>
      </c>
    </row>
    <row r="1472" spans="2:13" ht="12.75">
      <c r="B1472" s="293">
        <v>3000</v>
      </c>
      <c r="C1472" s="1" t="s">
        <v>0</v>
      </c>
      <c r="D1472" s="1" t="s">
        <v>570</v>
      </c>
      <c r="E1472" s="1" t="s">
        <v>609</v>
      </c>
      <c r="F1472" s="59" t="s">
        <v>630</v>
      </c>
      <c r="G1472" s="30" t="s">
        <v>435</v>
      </c>
      <c r="H1472" s="6">
        <f t="shared" si="62"/>
        <v>-223000</v>
      </c>
      <c r="I1472" s="25">
        <v>6</v>
      </c>
      <c r="K1472" t="s">
        <v>21</v>
      </c>
      <c r="M1472" s="2">
        <v>440</v>
      </c>
    </row>
    <row r="1473" spans="2:13" ht="12.75">
      <c r="B1473" s="293">
        <v>3000</v>
      </c>
      <c r="C1473" s="1" t="s">
        <v>0</v>
      </c>
      <c r="D1473" s="1" t="s">
        <v>570</v>
      </c>
      <c r="E1473" s="1" t="s">
        <v>609</v>
      </c>
      <c r="F1473" s="59" t="s">
        <v>631</v>
      </c>
      <c r="G1473" s="30" t="s">
        <v>437</v>
      </c>
      <c r="H1473" s="6">
        <f t="shared" si="62"/>
        <v>-226000</v>
      </c>
      <c r="I1473" s="25">
        <v>6</v>
      </c>
      <c r="K1473" t="s">
        <v>21</v>
      </c>
      <c r="M1473" s="2">
        <v>440</v>
      </c>
    </row>
    <row r="1474" spans="2:13" ht="12.75">
      <c r="B1474" s="293">
        <v>2000</v>
      </c>
      <c r="C1474" s="1" t="s">
        <v>0</v>
      </c>
      <c r="D1474" s="1" t="s">
        <v>570</v>
      </c>
      <c r="E1474" s="1" t="s">
        <v>609</v>
      </c>
      <c r="F1474" s="59" t="s">
        <v>632</v>
      </c>
      <c r="G1474" s="30" t="s">
        <v>440</v>
      </c>
      <c r="H1474" s="6">
        <f t="shared" si="62"/>
        <v>-228000</v>
      </c>
      <c r="I1474" s="25">
        <v>4</v>
      </c>
      <c r="K1474" t="s">
        <v>21</v>
      </c>
      <c r="M1474" s="2">
        <v>440</v>
      </c>
    </row>
    <row r="1475" spans="2:13" ht="12.75">
      <c r="B1475" s="293">
        <v>2000</v>
      </c>
      <c r="C1475" s="1" t="s">
        <v>0</v>
      </c>
      <c r="D1475" s="1" t="s">
        <v>570</v>
      </c>
      <c r="E1475" s="1" t="s">
        <v>609</v>
      </c>
      <c r="F1475" s="59" t="s">
        <v>633</v>
      </c>
      <c r="G1475" s="30" t="s">
        <v>443</v>
      </c>
      <c r="H1475" s="6">
        <f t="shared" si="62"/>
        <v>-230000</v>
      </c>
      <c r="I1475" s="25">
        <v>4</v>
      </c>
      <c r="K1475" t="s">
        <v>21</v>
      </c>
      <c r="M1475" s="2">
        <v>440</v>
      </c>
    </row>
    <row r="1476" spans="2:13" ht="12.75">
      <c r="B1476" s="293">
        <v>5000</v>
      </c>
      <c r="C1476" s="1" t="s">
        <v>0</v>
      </c>
      <c r="D1476" s="1" t="s">
        <v>570</v>
      </c>
      <c r="E1476" s="1" t="s">
        <v>609</v>
      </c>
      <c r="F1476" s="59" t="s">
        <v>634</v>
      </c>
      <c r="G1476" s="30" t="s">
        <v>446</v>
      </c>
      <c r="H1476" s="6">
        <f t="shared" si="62"/>
        <v>-235000</v>
      </c>
      <c r="I1476" s="25">
        <v>10</v>
      </c>
      <c r="K1476" t="s">
        <v>21</v>
      </c>
      <c r="M1476" s="2">
        <v>440</v>
      </c>
    </row>
    <row r="1477" spans="2:13" ht="12.75">
      <c r="B1477" s="293">
        <v>2500</v>
      </c>
      <c r="C1477" s="35" t="s">
        <v>0</v>
      </c>
      <c r="D1477" s="15" t="s">
        <v>570</v>
      </c>
      <c r="E1477" s="1" t="s">
        <v>635</v>
      </c>
      <c r="F1477" s="59" t="s">
        <v>636</v>
      </c>
      <c r="G1477" s="33" t="s">
        <v>20</v>
      </c>
      <c r="H1477" s="6">
        <f t="shared" si="62"/>
        <v>-237500</v>
      </c>
      <c r="I1477" s="25">
        <v>5</v>
      </c>
      <c r="K1477" t="s">
        <v>21</v>
      </c>
      <c r="M1477" s="2">
        <v>440</v>
      </c>
    </row>
    <row r="1478" spans="2:13" ht="12.75">
      <c r="B1478" s="293">
        <v>2500</v>
      </c>
      <c r="C1478" s="35" t="s">
        <v>0</v>
      </c>
      <c r="D1478" s="1" t="s">
        <v>570</v>
      </c>
      <c r="E1478" s="1" t="s">
        <v>635</v>
      </c>
      <c r="F1478" s="59" t="s">
        <v>637</v>
      </c>
      <c r="G1478" s="30" t="s">
        <v>23</v>
      </c>
      <c r="H1478" s="6">
        <f t="shared" si="62"/>
        <v>-240000</v>
      </c>
      <c r="I1478" s="25">
        <v>5</v>
      </c>
      <c r="K1478" t="s">
        <v>21</v>
      </c>
      <c r="M1478" s="2">
        <v>440</v>
      </c>
    </row>
    <row r="1479" spans="2:13" ht="12.75">
      <c r="B1479" s="293">
        <v>2500</v>
      </c>
      <c r="C1479" s="35" t="s">
        <v>0</v>
      </c>
      <c r="D1479" s="1" t="s">
        <v>570</v>
      </c>
      <c r="E1479" s="1" t="s">
        <v>635</v>
      </c>
      <c r="F1479" s="59" t="s">
        <v>638</v>
      </c>
      <c r="G1479" s="30" t="s">
        <v>86</v>
      </c>
      <c r="H1479" s="6">
        <f t="shared" si="62"/>
        <v>-242500</v>
      </c>
      <c r="I1479" s="25">
        <v>5</v>
      </c>
      <c r="K1479" t="s">
        <v>21</v>
      </c>
      <c r="M1479" s="2">
        <v>440</v>
      </c>
    </row>
    <row r="1480" spans="2:13" ht="12.75">
      <c r="B1480" s="293">
        <v>2500</v>
      </c>
      <c r="C1480" s="35" t="s">
        <v>0</v>
      </c>
      <c r="D1480" s="1" t="s">
        <v>570</v>
      </c>
      <c r="E1480" s="1" t="s">
        <v>635</v>
      </c>
      <c r="F1480" s="59" t="s">
        <v>639</v>
      </c>
      <c r="G1480" s="30" t="s">
        <v>88</v>
      </c>
      <c r="H1480" s="6">
        <f aca="true" t="shared" si="63" ref="H1480:H1543">H1479-B1480</f>
        <v>-245000</v>
      </c>
      <c r="I1480" s="25">
        <v>5</v>
      </c>
      <c r="K1480" t="s">
        <v>21</v>
      </c>
      <c r="M1480" s="2">
        <v>440</v>
      </c>
    </row>
    <row r="1481" spans="2:13" ht="12.75">
      <c r="B1481" s="293">
        <v>2500</v>
      </c>
      <c r="C1481" s="35" t="s">
        <v>0</v>
      </c>
      <c r="D1481" s="1" t="s">
        <v>570</v>
      </c>
      <c r="E1481" s="1" t="s">
        <v>635</v>
      </c>
      <c r="F1481" s="59" t="s">
        <v>640</v>
      </c>
      <c r="G1481" s="30" t="s">
        <v>72</v>
      </c>
      <c r="H1481" s="6">
        <f t="shared" si="63"/>
        <v>-247500</v>
      </c>
      <c r="I1481" s="25">
        <v>5</v>
      </c>
      <c r="K1481" t="s">
        <v>21</v>
      </c>
      <c r="M1481" s="2">
        <v>440</v>
      </c>
    </row>
    <row r="1482" spans="2:13" ht="12.75">
      <c r="B1482" s="293">
        <v>2500</v>
      </c>
      <c r="C1482" s="35" t="s">
        <v>0</v>
      </c>
      <c r="D1482" s="1" t="s">
        <v>570</v>
      </c>
      <c r="E1482" s="1" t="s">
        <v>635</v>
      </c>
      <c r="F1482" s="59" t="s">
        <v>641</v>
      </c>
      <c r="G1482" s="30" t="s">
        <v>120</v>
      </c>
      <c r="H1482" s="6">
        <f t="shared" si="63"/>
        <v>-250000</v>
      </c>
      <c r="I1482" s="25">
        <v>5</v>
      </c>
      <c r="K1482" t="s">
        <v>21</v>
      </c>
      <c r="M1482" s="2">
        <v>440</v>
      </c>
    </row>
    <row r="1483" spans="2:13" ht="12.75">
      <c r="B1483" s="293">
        <v>2500</v>
      </c>
      <c r="C1483" s="35" t="s">
        <v>0</v>
      </c>
      <c r="D1483" s="1" t="s">
        <v>570</v>
      </c>
      <c r="E1483" s="1" t="s">
        <v>635</v>
      </c>
      <c r="F1483" s="59" t="s">
        <v>642</v>
      </c>
      <c r="G1483" s="30" t="s">
        <v>169</v>
      </c>
      <c r="H1483" s="6">
        <f t="shared" si="63"/>
        <v>-252500</v>
      </c>
      <c r="I1483" s="25">
        <v>5</v>
      </c>
      <c r="K1483" t="s">
        <v>21</v>
      </c>
      <c r="M1483" s="2">
        <v>440</v>
      </c>
    </row>
    <row r="1484" spans="2:13" ht="12.75">
      <c r="B1484" s="293">
        <v>2500</v>
      </c>
      <c r="C1484" s="35" t="s">
        <v>0</v>
      </c>
      <c r="D1484" s="1" t="s">
        <v>570</v>
      </c>
      <c r="E1484" s="1" t="s">
        <v>635</v>
      </c>
      <c r="F1484" s="59" t="s">
        <v>643</v>
      </c>
      <c r="G1484" s="30" t="s">
        <v>178</v>
      </c>
      <c r="H1484" s="6">
        <f t="shared" si="63"/>
        <v>-255000</v>
      </c>
      <c r="I1484" s="25">
        <v>5</v>
      </c>
      <c r="K1484" t="s">
        <v>21</v>
      </c>
      <c r="M1484" s="2">
        <v>440</v>
      </c>
    </row>
    <row r="1485" spans="2:13" ht="12.75">
      <c r="B1485" s="293">
        <v>2500</v>
      </c>
      <c r="C1485" s="1" t="s">
        <v>0</v>
      </c>
      <c r="D1485" s="1" t="s">
        <v>570</v>
      </c>
      <c r="E1485" s="1" t="s">
        <v>635</v>
      </c>
      <c r="F1485" s="59" t="s">
        <v>644</v>
      </c>
      <c r="G1485" s="30" t="s">
        <v>184</v>
      </c>
      <c r="H1485" s="6">
        <f t="shared" si="63"/>
        <v>-257500</v>
      </c>
      <c r="I1485" s="25">
        <v>5</v>
      </c>
      <c r="K1485" t="s">
        <v>21</v>
      </c>
      <c r="M1485" s="2">
        <v>440</v>
      </c>
    </row>
    <row r="1486" spans="2:13" ht="12.75">
      <c r="B1486" s="293">
        <v>2500</v>
      </c>
      <c r="C1486" s="1" t="s">
        <v>0</v>
      </c>
      <c r="D1486" s="1" t="s">
        <v>570</v>
      </c>
      <c r="E1486" s="1" t="s">
        <v>635</v>
      </c>
      <c r="F1486" s="59" t="s">
        <v>645</v>
      </c>
      <c r="G1486" s="30" t="s">
        <v>186</v>
      </c>
      <c r="H1486" s="6">
        <f t="shared" si="63"/>
        <v>-260000</v>
      </c>
      <c r="I1486" s="25">
        <v>5</v>
      </c>
      <c r="K1486" t="s">
        <v>21</v>
      </c>
      <c r="M1486" s="2">
        <v>440</v>
      </c>
    </row>
    <row r="1487" spans="2:13" ht="12.75">
      <c r="B1487" s="293">
        <v>2500</v>
      </c>
      <c r="C1487" s="1" t="s">
        <v>0</v>
      </c>
      <c r="D1487" s="1" t="s">
        <v>570</v>
      </c>
      <c r="E1487" s="1" t="s">
        <v>635</v>
      </c>
      <c r="F1487" s="59" t="s">
        <v>646</v>
      </c>
      <c r="G1487" s="30" t="s">
        <v>188</v>
      </c>
      <c r="H1487" s="6">
        <f t="shared" si="63"/>
        <v>-262500</v>
      </c>
      <c r="I1487" s="25">
        <v>5</v>
      </c>
      <c r="K1487" t="s">
        <v>21</v>
      </c>
      <c r="M1487" s="2">
        <v>440</v>
      </c>
    </row>
    <row r="1488" spans="2:13" ht="12.75">
      <c r="B1488" s="293">
        <v>2500</v>
      </c>
      <c r="C1488" s="1" t="s">
        <v>0</v>
      </c>
      <c r="D1488" s="1" t="s">
        <v>570</v>
      </c>
      <c r="E1488" s="1" t="s">
        <v>635</v>
      </c>
      <c r="F1488" s="59" t="s">
        <v>647</v>
      </c>
      <c r="G1488" s="30" t="s">
        <v>283</v>
      </c>
      <c r="H1488" s="6">
        <f t="shared" si="63"/>
        <v>-265000</v>
      </c>
      <c r="I1488" s="25">
        <v>5</v>
      </c>
      <c r="K1488" t="s">
        <v>21</v>
      </c>
      <c r="M1488" s="2">
        <v>440</v>
      </c>
    </row>
    <row r="1489" spans="2:13" ht="12.75">
      <c r="B1489" s="293">
        <v>2500</v>
      </c>
      <c r="C1489" s="1" t="s">
        <v>0</v>
      </c>
      <c r="D1489" s="1" t="s">
        <v>570</v>
      </c>
      <c r="E1489" s="1" t="s">
        <v>635</v>
      </c>
      <c r="F1489" s="59" t="s">
        <v>648</v>
      </c>
      <c r="G1489" s="30" t="s">
        <v>318</v>
      </c>
      <c r="H1489" s="6">
        <f t="shared" si="63"/>
        <v>-267500</v>
      </c>
      <c r="I1489" s="25">
        <v>5</v>
      </c>
      <c r="K1489" t="s">
        <v>21</v>
      </c>
      <c r="M1489" s="2">
        <v>440</v>
      </c>
    </row>
    <row r="1490" spans="2:13" ht="12.75">
      <c r="B1490" s="293">
        <v>2500</v>
      </c>
      <c r="C1490" s="1" t="s">
        <v>0</v>
      </c>
      <c r="D1490" s="1" t="s">
        <v>570</v>
      </c>
      <c r="E1490" s="1" t="s">
        <v>635</v>
      </c>
      <c r="F1490" s="59" t="s">
        <v>649</v>
      </c>
      <c r="G1490" s="30" t="s">
        <v>323</v>
      </c>
      <c r="H1490" s="6">
        <f t="shared" si="63"/>
        <v>-270000</v>
      </c>
      <c r="I1490" s="25">
        <v>5</v>
      </c>
      <c r="K1490" t="s">
        <v>21</v>
      </c>
      <c r="M1490" s="2">
        <v>440</v>
      </c>
    </row>
    <row r="1491" spans="2:13" ht="12.75">
      <c r="B1491" s="293">
        <v>2500</v>
      </c>
      <c r="C1491" s="1" t="s">
        <v>0</v>
      </c>
      <c r="D1491" s="1" t="s">
        <v>570</v>
      </c>
      <c r="E1491" s="1" t="s">
        <v>635</v>
      </c>
      <c r="F1491" s="59" t="s">
        <v>650</v>
      </c>
      <c r="G1491" s="30" t="s">
        <v>377</v>
      </c>
      <c r="H1491" s="6">
        <f t="shared" si="63"/>
        <v>-272500</v>
      </c>
      <c r="I1491" s="25">
        <v>5</v>
      </c>
      <c r="K1491" t="s">
        <v>21</v>
      </c>
      <c r="M1491" s="2">
        <v>440</v>
      </c>
    </row>
    <row r="1492" spans="2:13" ht="12.75">
      <c r="B1492" s="293">
        <v>2500</v>
      </c>
      <c r="C1492" s="1" t="s">
        <v>0</v>
      </c>
      <c r="D1492" s="1" t="s">
        <v>570</v>
      </c>
      <c r="E1492" s="1" t="s">
        <v>635</v>
      </c>
      <c r="F1492" s="59" t="s">
        <v>651</v>
      </c>
      <c r="G1492" s="30" t="s">
        <v>393</v>
      </c>
      <c r="H1492" s="6">
        <f t="shared" si="63"/>
        <v>-275000</v>
      </c>
      <c r="I1492" s="25">
        <v>5</v>
      </c>
      <c r="K1492" t="s">
        <v>21</v>
      </c>
      <c r="M1492" s="2">
        <v>440</v>
      </c>
    </row>
    <row r="1493" spans="2:13" ht="12.75">
      <c r="B1493" s="293">
        <v>2500</v>
      </c>
      <c r="C1493" s="1" t="s">
        <v>0</v>
      </c>
      <c r="D1493" s="1" t="s">
        <v>570</v>
      </c>
      <c r="E1493" s="1" t="s">
        <v>635</v>
      </c>
      <c r="F1493" s="59" t="s">
        <v>652</v>
      </c>
      <c r="G1493" s="30" t="s">
        <v>396</v>
      </c>
      <c r="H1493" s="6">
        <f t="shared" si="63"/>
        <v>-277500</v>
      </c>
      <c r="I1493" s="25">
        <v>5</v>
      </c>
      <c r="K1493" t="s">
        <v>21</v>
      </c>
      <c r="M1493" s="2">
        <v>440</v>
      </c>
    </row>
    <row r="1494" spans="2:13" ht="12.75">
      <c r="B1494" s="293">
        <v>2500</v>
      </c>
      <c r="C1494" s="1" t="s">
        <v>0</v>
      </c>
      <c r="D1494" s="1" t="s">
        <v>570</v>
      </c>
      <c r="E1494" s="1" t="s">
        <v>635</v>
      </c>
      <c r="F1494" s="59" t="s">
        <v>653</v>
      </c>
      <c r="G1494" s="30" t="s">
        <v>398</v>
      </c>
      <c r="H1494" s="6">
        <f t="shared" si="63"/>
        <v>-280000</v>
      </c>
      <c r="I1494" s="25">
        <v>5</v>
      </c>
      <c r="K1494" t="s">
        <v>21</v>
      </c>
      <c r="M1494" s="2">
        <v>440</v>
      </c>
    </row>
    <row r="1495" spans="2:13" ht="12.75">
      <c r="B1495" s="293">
        <v>2500</v>
      </c>
      <c r="C1495" s="1" t="s">
        <v>0</v>
      </c>
      <c r="D1495" s="1" t="s">
        <v>570</v>
      </c>
      <c r="E1495" s="1" t="s">
        <v>635</v>
      </c>
      <c r="F1495" s="59" t="s">
        <v>654</v>
      </c>
      <c r="G1495" s="30" t="s">
        <v>435</v>
      </c>
      <c r="H1495" s="6">
        <f t="shared" si="63"/>
        <v>-282500</v>
      </c>
      <c r="I1495" s="25">
        <v>5</v>
      </c>
      <c r="K1495" t="s">
        <v>21</v>
      </c>
      <c r="M1495" s="2">
        <v>440</v>
      </c>
    </row>
    <row r="1496" spans="2:13" ht="12.75">
      <c r="B1496" s="293">
        <v>2500</v>
      </c>
      <c r="C1496" s="1" t="s">
        <v>0</v>
      </c>
      <c r="D1496" s="1" t="s">
        <v>570</v>
      </c>
      <c r="E1496" s="1" t="s">
        <v>635</v>
      </c>
      <c r="F1496" s="59" t="s">
        <v>655</v>
      </c>
      <c r="G1496" s="30" t="s">
        <v>440</v>
      </c>
      <c r="H1496" s="6">
        <f t="shared" si="63"/>
        <v>-285000</v>
      </c>
      <c r="I1496" s="25">
        <v>5</v>
      </c>
      <c r="K1496" t="s">
        <v>21</v>
      </c>
      <c r="M1496" s="2">
        <v>440</v>
      </c>
    </row>
    <row r="1497" spans="2:13" ht="12.75">
      <c r="B1497" s="293">
        <v>2500</v>
      </c>
      <c r="C1497" s="1" t="s">
        <v>0</v>
      </c>
      <c r="D1497" s="1" t="s">
        <v>570</v>
      </c>
      <c r="E1497" s="1" t="s">
        <v>635</v>
      </c>
      <c r="F1497" s="59" t="s">
        <v>607</v>
      </c>
      <c r="G1497" s="30" t="s">
        <v>443</v>
      </c>
      <c r="H1497" s="6">
        <f t="shared" si="63"/>
        <v>-287500</v>
      </c>
      <c r="I1497" s="25">
        <v>5</v>
      </c>
      <c r="K1497" t="s">
        <v>21</v>
      </c>
      <c r="M1497" s="2">
        <v>440</v>
      </c>
    </row>
    <row r="1498" spans="2:13" ht="12.75">
      <c r="B1498" s="293">
        <v>1000</v>
      </c>
      <c r="C1498" s="1" t="s">
        <v>0</v>
      </c>
      <c r="D1498" s="1" t="s">
        <v>570</v>
      </c>
      <c r="E1498" s="1" t="s">
        <v>635</v>
      </c>
      <c r="F1498" s="59" t="s">
        <v>608</v>
      </c>
      <c r="G1498" s="30" t="s">
        <v>446</v>
      </c>
      <c r="H1498" s="6">
        <f t="shared" si="63"/>
        <v>-288500</v>
      </c>
      <c r="I1498" s="25">
        <v>2</v>
      </c>
      <c r="K1498" t="s">
        <v>21</v>
      </c>
      <c r="M1498" s="2">
        <v>440</v>
      </c>
    </row>
    <row r="1499" spans="2:13" ht="12.75">
      <c r="B1499" s="293">
        <v>2500</v>
      </c>
      <c r="C1499" s="35" t="s">
        <v>0</v>
      </c>
      <c r="D1499" s="15" t="s">
        <v>570</v>
      </c>
      <c r="E1499" s="40" t="s">
        <v>656</v>
      </c>
      <c r="F1499" s="59" t="s">
        <v>657</v>
      </c>
      <c r="G1499" s="33" t="s">
        <v>20</v>
      </c>
      <c r="H1499" s="6">
        <f t="shared" si="63"/>
        <v>-291000</v>
      </c>
      <c r="I1499" s="25">
        <v>5</v>
      </c>
      <c r="J1499" s="39"/>
      <c r="K1499" t="s">
        <v>21</v>
      </c>
      <c r="L1499" s="39"/>
      <c r="M1499" s="2">
        <v>440</v>
      </c>
    </row>
    <row r="1500" spans="2:13" ht="12.75">
      <c r="B1500" s="293">
        <v>2500</v>
      </c>
      <c r="C1500" s="35" t="s">
        <v>0</v>
      </c>
      <c r="D1500" s="1" t="s">
        <v>570</v>
      </c>
      <c r="E1500" s="1" t="s">
        <v>656</v>
      </c>
      <c r="F1500" s="59" t="s">
        <v>658</v>
      </c>
      <c r="G1500" s="30" t="s">
        <v>23</v>
      </c>
      <c r="H1500" s="6">
        <f t="shared" si="63"/>
        <v>-293500</v>
      </c>
      <c r="I1500" s="25">
        <v>5</v>
      </c>
      <c r="K1500" t="s">
        <v>21</v>
      </c>
      <c r="M1500" s="2">
        <v>440</v>
      </c>
    </row>
    <row r="1501" spans="2:13" ht="12.75">
      <c r="B1501" s="293">
        <v>2500</v>
      </c>
      <c r="C1501" s="35" t="s">
        <v>0</v>
      </c>
      <c r="D1501" s="1" t="s">
        <v>570</v>
      </c>
      <c r="E1501" s="1" t="s">
        <v>656</v>
      </c>
      <c r="F1501" s="59" t="s">
        <v>659</v>
      </c>
      <c r="G1501" s="30" t="s">
        <v>113</v>
      </c>
      <c r="H1501" s="6">
        <f t="shared" si="63"/>
        <v>-296000</v>
      </c>
      <c r="I1501" s="25">
        <v>5</v>
      </c>
      <c r="K1501" t="s">
        <v>21</v>
      </c>
      <c r="M1501" s="2">
        <v>440</v>
      </c>
    </row>
    <row r="1502" spans="2:13" ht="12.75">
      <c r="B1502" s="293">
        <v>2500</v>
      </c>
      <c r="C1502" s="35" t="s">
        <v>0</v>
      </c>
      <c r="D1502" s="1" t="s">
        <v>570</v>
      </c>
      <c r="E1502" s="1" t="s">
        <v>656</v>
      </c>
      <c r="F1502" s="59" t="s">
        <v>660</v>
      </c>
      <c r="G1502" s="30" t="s">
        <v>86</v>
      </c>
      <c r="H1502" s="6">
        <f t="shared" si="63"/>
        <v>-298500</v>
      </c>
      <c r="I1502" s="25">
        <v>5</v>
      </c>
      <c r="K1502" t="s">
        <v>21</v>
      </c>
      <c r="M1502" s="2">
        <v>440</v>
      </c>
    </row>
    <row r="1503" spans="2:13" ht="12.75">
      <c r="B1503" s="293">
        <v>2500</v>
      </c>
      <c r="C1503" s="35" t="s">
        <v>0</v>
      </c>
      <c r="D1503" s="1" t="s">
        <v>570</v>
      </c>
      <c r="E1503" s="1" t="s">
        <v>656</v>
      </c>
      <c r="F1503" s="59" t="s">
        <v>661</v>
      </c>
      <c r="G1503" s="30" t="s">
        <v>88</v>
      </c>
      <c r="H1503" s="6">
        <f t="shared" si="63"/>
        <v>-301000</v>
      </c>
      <c r="I1503" s="25">
        <v>5</v>
      </c>
      <c r="K1503" t="s">
        <v>21</v>
      </c>
      <c r="M1503" s="2">
        <v>440</v>
      </c>
    </row>
    <row r="1504" spans="2:13" ht="12.75">
      <c r="B1504" s="293">
        <v>2500</v>
      </c>
      <c r="C1504" s="35" t="s">
        <v>0</v>
      </c>
      <c r="D1504" s="1" t="s">
        <v>570</v>
      </c>
      <c r="E1504" s="1" t="s">
        <v>656</v>
      </c>
      <c r="F1504" s="59" t="s">
        <v>662</v>
      </c>
      <c r="G1504" s="30" t="s">
        <v>72</v>
      </c>
      <c r="H1504" s="6">
        <f t="shared" si="63"/>
        <v>-303500</v>
      </c>
      <c r="I1504" s="25">
        <v>5</v>
      </c>
      <c r="K1504" t="s">
        <v>21</v>
      </c>
      <c r="M1504" s="2">
        <v>440</v>
      </c>
    </row>
    <row r="1505" spans="2:13" ht="12.75">
      <c r="B1505" s="293">
        <v>5000</v>
      </c>
      <c r="C1505" s="35" t="s">
        <v>0</v>
      </c>
      <c r="D1505" s="1" t="s">
        <v>570</v>
      </c>
      <c r="E1505" s="1" t="s">
        <v>656</v>
      </c>
      <c r="F1505" s="59" t="s">
        <v>663</v>
      </c>
      <c r="G1505" s="30" t="s">
        <v>120</v>
      </c>
      <c r="H1505" s="6">
        <f t="shared" si="63"/>
        <v>-308500</v>
      </c>
      <c r="I1505" s="25">
        <v>10</v>
      </c>
      <c r="K1505" t="s">
        <v>21</v>
      </c>
      <c r="M1505" s="2">
        <v>440</v>
      </c>
    </row>
    <row r="1506" spans="2:13" ht="12.75">
      <c r="B1506" s="293">
        <v>2500</v>
      </c>
      <c r="C1506" s="35" t="s">
        <v>0</v>
      </c>
      <c r="D1506" s="1" t="s">
        <v>570</v>
      </c>
      <c r="E1506" s="1" t="s">
        <v>656</v>
      </c>
      <c r="F1506" s="59" t="s">
        <v>664</v>
      </c>
      <c r="G1506" s="30" t="s">
        <v>169</v>
      </c>
      <c r="H1506" s="6">
        <f t="shared" si="63"/>
        <v>-311000</v>
      </c>
      <c r="I1506" s="25">
        <v>5</v>
      </c>
      <c r="K1506" t="s">
        <v>21</v>
      </c>
      <c r="M1506" s="2">
        <v>440</v>
      </c>
    </row>
    <row r="1507" spans="2:13" ht="12.75">
      <c r="B1507" s="293">
        <v>2500</v>
      </c>
      <c r="C1507" s="35" t="s">
        <v>0</v>
      </c>
      <c r="D1507" s="1" t="s">
        <v>570</v>
      </c>
      <c r="E1507" s="1" t="s">
        <v>656</v>
      </c>
      <c r="F1507" s="59" t="s">
        <v>665</v>
      </c>
      <c r="G1507" s="30" t="s">
        <v>182</v>
      </c>
      <c r="H1507" s="6">
        <f t="shared" si="63"/>
        <v>-313500</v>
      </c>
      <c r="I1507" s="25">
        <v>5</v>
      </c>
      <c r="K1507" t="s">
        <v>21</v>
      </c>
      <c r="M1507" s="2">
        <v>440</v>
      </c>
    </row>
    <row r="1508" spans="2:13" ht="12.75">
      <c r="B1508" s="293">
        <v>2500</v>
      </c>
      <c r="C1508" s="1" t="s">
        <v>0</v>
      </c>
      <c r="D1508" s="1" t="s">
        <v>570</v>
      </c>
      <c r="E1508" s="1" t="s">
        <v>656</v>
      </c>
      <c r="F1508" s="59" t="s">
        <v>666</v>
      </c>
      <c r="G1508" s="30" t="s">
        <v>184</v>
      </c>
      <c r="H1508" s="6">
        <f t="shared" si="63"/>
        <v>-316000</v>
      </c>
      <c r="I1508" s="25">
        <v>5</v>
      </c>
      <c r="K1508" t="s">
        <v>21</v>
      </c>
      <c r="M1508" s="2">
        <v>440</v>
      </c>
    </row>
    <row r="1509" spans="2:13" ht="12.75">
      <c r="B1509" s="293">
        <v>2500</v>
      </c>
      <c r="C1509" s="1" t="s">
        <v>0</v>
      </c>
      <c r="D1509" s="1" t="s">
        <v>570</v>
      </c>
      <c r="E1509" s="1" t="s">
        <v>656</v>
      </c>
      <c r="F1509" s="59" t="s">
        <v>667</v>
      </c>
      <c r="G1509" s="30" t="s">
        <v>186</v>
      </c>
      <c r="H1509" s="6">
        <f t="shared" si="63"/>
        <v>-318500</v>
      </c>
      <c r="I1509" s="25">
        <v>5</v>
      </c>
      <c r="K1509" t="s">
        <v>21</v>
      </c>
      <c r="M1509" s="2">
        <v>440</v>
      </c>
    </row>
    <row r="1510" spans="2:13" ht="12.75">
      <c r="B1510" s="293">
        <v>2500</v>
      </c>
      <c r="C1510" s="1" t="s">
        <v>0</v>
      </c>
      <c r="D1510" s="1" t="s">
        <v>570</v>
      </c>
      <c r="E1510" s="1" t="s">
        <v>656</v>
      </c>
      <c r="F1510" s="59" t="s">
        <v>668</v>
      </c>
      <c r="G1510" s="30" t="s">
        <v>188</v>
      </c>
      <c r="H1510" s="6">
        <f t="shared" si="63"/>
        <v>-321000</v>
      </c>
      <c r="I1510" s="25">
        <v>5</v>
      </c>
      <c r="K1510" t="s">
        <v>21</v>
      </c>
      <c r="M1510" s="2">
        <v>440</v>
      </c>
    </row>
    <row r="1511" spans="2:13" ht="12.75">
      <c r="B1511" s="293">
        <v>5000</v>
      </c>
      <c r="C1511" s="1" t="s">
        <v>0</v>
      </c>
      <c r="D1511" s="1" t="s">
        <v>570</v>
      </c>
      <c r="E1511" s="1" t="s">
        <v>656</v>
      </c>
      <c r="F1511" s="59" t="s">
        <v>669</v>
      </c>
      <c r="G1511" s="30" t="s">
        <v>283</v>
      </c>
      <c r="H1511" s="6">
        <f t="shared" si="63"/>
        <v>-326000</v>
      </c>
      <c r="I1511" s="25">
        <v>10</v>
      </c>
      <c r="K1511" t="s">
        <v>21</v>
      </c>
      <c r="M1511" s="2">
        <v>440</v>
      </c>
    </row>
    <row r="1512" spans="2:13" ht="12.75">
      <c r="B1512" s="293">
        <v>2500</v>
      </c>
      <c r="C1512" s="1" t="s">
        <v>0</v>
      </c>
      <c r="D1512" s="1" t="s">
        <v>570</v>
      </c>
      <c r="E1512" s="1" t="s">
        <v>656</v>
      </c>
      <c r="F1512" s="59" t="s">
        <v>670</v>
      </c>
      <c r="G1512" s="30" t="s">
        <v>318</v>
      </c>
      <c r="H1512" s="6">
        <f t="shared" si="63"/>
        <v>-328500</v>
      </c>
      <c r="I1512" s="25">
        <v>5</v>
      </c>
      <c r="K1512" t="s">
        <v>21</v>
      </c>
      <c r="M1512" s="2">
        <v>440</v>
      </c>
    </row>
    <row r="1513" spans="2:13" ht="12.75">
      <c r="B1513" s="293">
        <v>2500</v>
      </c>
      <c r="C1513" s="1" t="s">
        <v>0</v>
      </c>
      <c r="D1513" s="1" t="s">
        <v>570</v>
      </c>
      <c r="E1513" s="1" t="s">
        <v>656</v>
      </c>
      <c r="F1513" s="59" t="s">
        <v>671</v>
      </c>
      <c r="G1513" s="30" t="s">
        <v>323</v>
      </c>
      <c r="H1513" s="6">
        <f t="shared" si="63"/>
        <v>-331000</v>
      </c>
      <c r="I1513" s="25">
        <v>5</v>
      </c>
      <c r="K1513" t="s">
        <v>21</v>
      </c>
      <c r="M1513" s="2">
        <v>440</v>
      </c>
    </row>
    <row r="1514" spans="2:13" ht="12.75">
      <c r="B1514" s="293">
        <v>2500</v>
      </c>
      <c r="C1514" s="1" t="s">
        <v>0</v>
      </c>
      <c r="D1514" s="1" t="s">
        <v>570</v>
      </c>
      <c r="E1514" s="1" t="s">
        <v>656</v>
      </c>
      <c r="F1514" s="59" t="s">
        <v>672</v>
      </c>
      <c r="G1514" s="30" t="s">
        <v>377</v>
      </c>
      <c r="H1514" s="6">
        <f t="shared" si="63"/>
        <v>-333500</v>
      </c>
      <c r="I1514" s="25">
        <v>5</v>
      </c>
      <c r="K1514" t="s">
        <v>21</v>
      </c>
      <c r="M1514" s="2">
        <v>440</v>
      </c>
    </row>
    <row r="1515" spans="2:13" ht="12.75">
      <c r="B1515" s="293">
        <v>2500</v>
      </c>
      <c r="C1515" s="1" t="s">
        <v>0</v>
      </c>
      <c r="D1515" s="1" t="s">
        <v>570</v>
      </c>
      <c r="E1515" s="1" t="s">
        <v>656</v>
      </c>
      <c r="F1515" s="59" t="s">
        <v>673</v>
      </c>
      <c r="G1515" s="30" t="s">
        <v>393</v>
      </c>
      <c r="H1515" s="6">
        <f t="shared" si="63"/>
        <v>-336000</v>
      </c>
      <c r="I1515" s="25">
        <v>5</v>
      </c>
      <c r="K1515" t="s">
        <v>21</v>
      </c>
      <c r="M1515" s="2">
        <v>440</v>
      </c>
    </row>
    <row r="1516" spans="2:13" ht="12.75">
      <c r="B1516" s="293">
        <v>2500</v>
      </c>
      <c r="C1516" s="1" t="s">
        <v>0</v>
      </c>
      <c r="D1516" s="1" t="s">
        <v>570</v>
      </c>
      <c r="E1516" s="1" t="s">
        <v>656</v>
      </c>
      <c r="F1516" s="59" t="s">
        <v>674</v>
      </c>
      <c r="G1516" s="30" t="s">
        <v>396</v>
      </c>
      <c r="H1516" s="6">
        <f t="shared" si="63"/>
        <v>-338500</v>
      </c>
      <c r="I1516" s="25">
        <v>5</v>
      </c>
      <c r="K1516" t="s">
        <v>21</v>
      </c>
      <c r="M1516" s="2">
        <v>440</v>
      </c>
    </row>
    <row r="1517" spans="2:13" ht="12.75">
      <c r="B1517" s="293">
        <v>2500</v>
      </c>
      <c r="C1517" s="1" t="s">
        <v>0</v>
      </c>
      <c r="D1517" s="1" t="s">
        <v>570</v>
      </c>
      <c r="E1517" s="1" t="s">
        <v>656</v>
      </c>
      <c r="F1517" s="59" t="s">
        <v>675</v>
      </c>
      <c r="G1517" s="30" t="s">
        <v>398</v>
      </c>
      <c r="H1517" s="6">
        <f t="shared" si="63"/>
        <v>-341000</v>
      </c>
      <c r="I1517" s="25">
        <v>5</v>
      </c>
      <c r="K1517" t="s">
        <v>21</v>
      </c>
      <c r="M1517" s="2">
        <v>440</v>
      </c>
    </row>
    <row r="1518" spans="2:13" ht="12.75">
      <c r="B1518" s="293">
        <v>2500</v>
      </c>
      <c r="C1518" s="1" t="s">
        <v>0</v>
      </c>
      <c r="D1518" s="1" t="s">
        <v>570</v>
      </c>
      <c r="E1518" s="1" t="s">
        <v>656</v>
      </c>
      <c r="F1518" s="59" t="s">
        <v>676</v>
      </c>
      <c r="G1518" s="30" t="s">
        <v>431</v>
      </c>
      <c r="H1518" s="6">
        <f t="shared" si="63"/>
        <v>-343500</v>
      </c>
      <c r="I1518" s="25">
        <v>5</v>
      </c>
      <c r="K1518" t="s">
        <v>21</v>
      </c>
      <c r="M1518" s="2">
        <v>440</v>
      </c>
    </row>
    <row r="1519" spans="2:13" ht="12.75">
      <c r="B1519" s="293">
        <v>2500</v>
      </c>
      <c r="C1519" s="1" t="s">
        <v>0</v>
      </c>
      <c r="D1519" s="1" t="s">
        <v>570</v>
      </c>
      <c r="E1519" s="1" t="s">
        <v>656</v>
      </c>
      <c r="F1519" s="59" t="s">
        <v>677</v>
      </c>
      <c r="G1519" s="30" t="s">
        <v>435</v>
      </c>
      <c r="H1519" s="6">
        <f t="shared" si="63"/>
        <v>-346000</v>
      </c>
      <c r="I1519" s="25">
        <v>5</v>
      </c>
      <c r="K1519" t="s">
        <v>21</v>
      </c>
      <c r="M1519" s="2">
        <v>440</v>
      </c>
    </row>
    <row r="1520" spans="2:13" ht="12.75">
      <c r="B1520" s="293">
        <v>5000</v>
      </c>
      <c r="C1520" s="1" t="s">
        <v>0</v>
      </c>
      <c r="D1520" s="1" t="s">
        <v>570</v>
      </c>
      <c r="E1520" s="1" t="s">
        <v>656</v>
      </c>
      <c r="F1520" s="59" t="s">
        <v>678</v>
      </c>
      <c r="G1520" s="30" t="s">
        <v>443</v>
      </c>
      <c r="H1520" s="6">
        <f t="shared" si="63"/>
        <v>-351000</v>
      </c>
      <c r="I1520" s="25">
        <v>10</v>
      </c>
      <c r="K1520" t="s">
        <v>21</v>
      </c>
      <c r="M1520" s="2">
        <v>440</v>
      </c>
    </row>
    <row r="1521" spans="2:13" ht="12.75">
      <c r="B1521" s="293">
        <v>1000</v>
      </c>
      <c r="C1521" s="1" t="s">
        <v>0</v>
      </c>
      <c r="D1521" s="1" t="s">
        <v>570</v>
      </c>
      <c r="E1521" s="1" t="s">
        <v>656</v>
      </c>
      <c r="F1521" s="59" t="s">
        <v>608</v>
      </c>
      <c r="G1521" s="30" t="s">
        <v>446</v>
      </c>
      <c r="H1521" s="6">
        <f t="shared" si="63"/>
        <v>-352000</v>
      </c>
      <c r="I1521" s="25">
        <v>2</v>
      </c>
      <c r="K1521" t="s">
        <v>21</v>
      </c>
      <c r="M1521" s="2">
        <v>440</v>
      </c>
    </row>
    <row r="1522" spans="2:13" ht="12.75">
      <c r="B1522" s="224">
        <v>7500</v>
      </c>
      <c r="C1522" s="35" t="s">
        <v>0</v>
      </c>
      <c r="D1522" s="15" t="s">
        <v>570</v>
      </c>
      <c r="E1522" s="15" t="s">
        <v>679</v>
      </c>
      <c r="F1522" s="59" t="s">
        <v>680</v>
      </c>
      <c r="G1522" s="33" t="s">
        <v>20</v>
      </c>
      <c r="H1522" s="6">
        <f t="shared" si="63"/>
        <v>-359500</v>
      </c>
      <c r="I1522" s="25">
        <v>15</v>
      </c>
      <c r="K1522" t="s">
        <v>21</v>
      </c>
      <c r="M1522" s="2">
        <v>440</v>
      </c>
    </row>
    <row r="1523" spans="2:13" ht="12.75">
      <c r="B1523" s="293">
        <v>5000</v>
      </c>
      <c r="C1523" s="35" t="s">
        <v>0</v>
      </c>
      <c r="D1523" s="1" t="s">
        <v>570</v>
      </c>
      <c r="E1523" s="1" t="s">
        <v>679</v>
      </c>
      <c r="F1523" s="59" t="s">
        <v>681</v>
      </c>
      <c r="G1523" s="30" t="s">
        <v>86</v>
      </c>
      <c r="H1523" s="6">
        <f t="shared" si="63"/>
        <v>-364500</v>
      </c>
      <c r="I1523" s="25">
        <v>10</v>
      </c>
      <c r="K1523" t="s">
        <v>21</v>
      </c>
      <c r="M1523" s="2">
        <v>440</v>
      </c>
    </row>
    <row r="1524" spans="2:13" ht="12.75">
      <c r="B1524" s="293">
        <v>5000</v>
      </c>
      <c r="C1524" s="35" t="s">
        <v>0</v>
      </c>
      <c r="D1524" s="1" t="s">
        <v>570</v>
      </c>
      <c r="E1524" s="1" t="s">
        <v>679</v>
      </c>
      <c r="F1524" s="59" t="s">
        <v>682</v>
      </c>
      <c r="G1524" s="30" t="s">
        <v>88</v>
      </c>
      <c r="H1524" s="6">
        <f t="shared" si="63"/>
        <v>-369500</v>
      </c>
      <c r="I1524" s="25">
        <v>10</v>
      </c>
      <c r="K1524" t="s">
        <v>21</v>
      </c>
      <c r="M1524" s="2">
        <v>440</v>
      </c>
    </row>
    <row r="1525" spans="2:13" ht="12.75">
      <c r="B1525" s="293">
        <v>5000</v>
      </c>
      <c r="C1525" s="35" t="s">
        <v>0</v>
      </c>
      <c r="D1525" s="1" t="s">
        <v>570</v>
      </c>
      <c r="E1525" s="1" t="s">
        <v>679</v>
      </c>
      <c r="F1525" s="59" t="s">
        <v>683</v>
      </c>
      <c r="G1525" s="30" t="s">
        <v>72</v>
      </c>
      <c r="H1525" s="6">
        <f t="shared" si="63"/>
        <v>-374500</v>
      </c>
      <c r="I1525" s="25">
        <v>10</v>
      </c>
      <c r="K1525" t="s">
        <v>21</v>
      </c>
      <c r="M1525" s="2">
        <v>440</v>
      </c>
    </row>
    <row r="1526" spans="2:13" ht="12.75">
      <c r="B1526" s="293">
        <v>5000</v>
      </c>
      <c r="C1526" s="35" t="s">
        <v>0</v>
      </c>
      <c r="D1526" s="1" t="s">
        <v>570</v>
      </c>
      <c r="E1526" s="1" t="s">
        <v>684</v>
      </c>
      <c r="F1526" s="59" t="s">
        <v>685</v>
      </c>
      <c r="G1526" s="30" t="s">
        <v>120</v>
      </c>
      <c r="H1526" s="6">
        <f t="shared" si="63"/>
        <v>-379500</v>
      </c>
      <c r="I1526" s="25">
        <v>10</v>
      </c>
      <c r="K1526" t="s">
        <v>21</v>
      </c>
      <c r="M1526" s="2">
        <v>440</v>
      </c>
    </row>
    <row r="1527" spans="2:13" ht="12.75">
      <c r="B1527" s="293">
        <v>5000</v>
      </c>
      <c r="C1527" s="35" t="s">
        <v>0</v>
      </c>
      <c r="D1527" s="1" t="s">
        <v>570</v>
      </c>
      <c r="E1527" s="1" t="s">
        <v>684</v>
      </c>
      <c r="F1527" s="59" t="s">
        <v>686</v>
      </c>
      <c r="G1527" s="30" t="s">
        <v>169</v>
      </c>
      <c r="H1527" s="6">
        <f t="shared" si="63"/>
        <v>-384500</v>
      </c>
      <c r="I1527" s="25">
        <v>10</v>
      </c>
      <c r="K1527" t="s">
        <v>21</v>
      </c>
      <c r="M1527" s="2">
        <v>440</v>
      </c>
    </row>
    <row r="1528" spans="2:13" ht="12.75">
      <c r="B1528" s="293">
        <v>5000</v>
      </c>
      <c r="C1528" s="35" t="s">
        <v>0</v>
      </c>
      <c r="D1528" s="1" t="s">
        <v>570</v>
      </c>
      <c r="E1528" s="1" t="s">
        <v>684</v>
      </c>
      <c r="F1528" s="59" t="s">
        <v>687</v>
      </c>
      <c r="G1528" s="30" t="s">
        <v>178</v>
      </c>
      <c r="H1528" s="6">
        <f t="shared" si="63"/>
        <v>-389500</v>
      </c>
      <c r="I1528" s="25">
        <v>10</v>
      </c>
      <c r="K1528" t="s">
        <v>21</v>
      </c>
      <c r="M1528" s="2">
        <v>440</v>
      </c>
    </row>
    <row r="1529" spans="2:13" ht="12.75">
      <c r="B1529" s="293">
        <v>2500</v>
      </c>
      <c r="C1529" s="35" t="s">
        <v>0</v>
      </c>
      <c r="D1529" s="1" t="s">
        <v>570</v>
      </c>
      <c r="E1529" s="1" t="s">
        <v>684</v>
      </c>
      <c r="F1529" s="59" t="s">
        <v>688</v>
      </c>
      <c r="G1529" s="30" t="s">
        <v>182</v>
      </c>
      <c r="H1529" s="6">
        <f t="shared" si="63"/>
        <v>-392000</v>
      </c>
      <c r="I1529" s="25">
        <v>5</v>
      </c>
      <c r="K1529" t="s">
        <v>21</v>
      </c>
      <c r="M1529" s="2">
        <v>440</v>
      </c>
    </row>
    <row r="1530" spans="2:13" ht="12.75">
      <c r="B1530" s="293">
        <v>5000</v>
      </c>
      <c r="C1530" s="15" t="s">
        <v>0</v>
      </c>
      <c r="D1530" s="1" t="s">
        <v>570</v>
      </c>
      <c r="E1530" s="1" t="s">
        <v>684</v>
      </c>
      <c r="F1530" s="59" t="s">
        <v>689</v>
      </c>
      <c r="G1530" s="30" t="s">
        <v>184</v>
      </c>
      <c r="H1530" s="6">
        <f t="shared" si="63"/>
        <v>-397000</v>
      </c>
      <c r="I1530" s="25">
        <v>10</v>
      </c>
      <c r="K1530" t="s">
        <v>21</v>
      </c>
      <c r="M1530" s="2">
        <v>440</v>
      </c>
    </row>
    <row r="1531" spans="2:13" ht="12.75">
      <c r="B1531" s="293">
        <v>5000</v>
      </c>
      <c r="C1531" s="15" t="s">
        <v>0</v>
      </c>
      <c r="D1531" s="1" t="s">
        <v>570</v>
      </c>
      <c r="E1531" s="1" t="s">
        <v>684</v>
      </c>
      <c r="F1531" s="59" t="s">
        <v>690</v>
      </c>
      <c r="G1531" s="30" t="s">
        <v>186</v>
      </c>
      <c r="H1531" s="6">
        <f t="shared" si="63"/>
        <v>-402000</v>
      </c>
      <c r="I1531" s="25">
        <v>10</v>
      </c>
      <c r="K1531" t="s">
        <v>21</v>
      </c>
      <c r="M1531" s="2">
        <v>440</v>
      </c>
    </row>
    <row r="1532" spans="2:13" ht="12.75">
      <c r="B1532" s="293">
        <v>2500</v>
      </c>
      <c r="C1532" s="15" t="s">
        <v>0</v>
      </c>
      <c r="D1532" s="1" t="s">
        <v>570</v>
      </c>
      <c r="E1532" s="1" t="s">
        <v>684</v>
      </c>
      <c r="F1532" s="59" t="s">
        <v>691</v>
      </c>
      <c r="G1532" s="30" t="s">
        <v>188</v>
      </c>
      <c r="H1532" s="6">
        <f t="shared" si="63"/>
        <v>-404500</v>
      </c>
      <c r="I1532" s="25">
        <v>5</v>
      </c>
      <c r="K1532" t="s">
        <v>21</v>
      </c>
      <c r="M1532" s="2">
        <v>440</v>
      </c>
    </row>
    <row r="1533" spans="2:13" ht="12.75">
      <c r="B1533" s="293">
        <v>2500</v>
      </c>
      <c r="C1533" s="15" t="s">
        <v>0</v>
      </c>
      <c r="D1533" s="1" t="s">
        <v>570</v>
      </c>
      <c r="E1533" s="1" t="s">
        <v>692</v>
      </c>
      <c r="F1533" s="59" t="s">
        <v>693</v>
      </c>
      <c r="G1533" s="30" t="s">
        <v>323</v>
      </c>
      <c r="H1533" s="6">
        <f t="shared" si="63"/>
        <v>-407000</v>
      </c>
      <c r="I1533" s="25">
        <v>5</v>
      </c>
      <c r="K1533" t="s">
        <v>21</v>
      </c>
      <c r="M1533" s="2">
        <v>440</v>
      </c>
    </row>
    <row r="1534" spans="2:13" ht="12.75">
      <c r="B1534" s="293">
        <v>5000</v>
      </c>
      <c r="C1534" s="15" t="s">
        <v>0</v>
      </c>
      <c r="D1534" s="1" t="s">
        <v>570</v>
      </c>
      <c r="E1534" s="1" t="s">
        <v>692</v>
      </c>
      <c r="F1534" s="59" t="s">
        <v>694</v>
      </c>
      <c r="G1534" s="30" t="s">
        <v>377</v>
      </c>
      <c r="H1534" s="6">
        <f t="shared" si="63"/>
        <v>-412000</v>
      </c>
      <c r="I1534" s="25">
        <v>10</v>
      </c>
      <c r="K1534" t="s">
        <v>21</v>
      </c>
      <c r="M1534" s="2">
        <v>440</v>
      </c>
    </row>
    <row r="1535" spans="2:13" ht="12.75">
      <c r="B1535" s="293">
        <v>5000</v>
      </c>
      <c r="C1535" s="1" t="s">
        <v>0</v>
      </c>
      <c r="D1535" s="1" t="s">
        <v>570</v>
      </c>
      <c r="E1535" s="1" t="s">
        <v>692</v>
      </c>
      <c r="F1535" s="59" t="s">
        <v>695</v>
      </c>
      <c r="G1535" s="30" t="s">
        <v>393</v>
      </c>
      <c r="H1535" s="6">
        <f t="shared" si="63"/>
        <v>-417000</v>
      </c>
      <c r="I1535" s="25">
        <v>10</v>
      </c>
      <c r="K1535" t="s">
        <v>21</v>
      </c>
      <c r="M1535" s="2">
        <v>440</v>
      </c>
    </row>
    <row r="1536" spans="2:13" ht="12.75">
      <c r="B1536" s="293">
        <v>5000</v>
      </c>
      <c r="C1536" s="1" t="s">
        <v>0</v>
      </c>
      <c r="D1536" s="1" t="s">
        <v>570</v>
      </c>
      <c r="E1536" s="1" t="s">
        <v>692</v>
      </c>
      <c r="F1536" s="59" t="s">
        <v>696</v>
      </c>
      <c r="G1536" s="30" t="s">
        <v>396</v>
      </c>
      <c r="H1536" s="6">
        <f t="shared" si="63"/>
        <v>-422000</v>
      </c>
      <c r="I1536" s="25">
        <v>10</v>
      </c>
      <c r="K1536" t="s">
        <v>21</v>
      </c>
      <c r="M1536" s="2">
        <v>440</v>
      </c>
    </row>
    <row r="1537" spans="2:13" ht="12.75">
      <c r="B1537" s="293">
        <v>2500</v>
      </c>
      <c r="C1537" s="1" t="s">
        <v>0</v>
      </c>
      <c r="D1537" s="1" t="s">
        <v>570</v>
      </c>
      <c r="E1537" s="1" t="s">
        <v>692</v>
      </c>
      <c r="F1537" s="59" t="s">
        <v>697</v>
      </c>
      <c r="G1537" s="30" t="s">
        <v>398</v>
      </c>
      <c r="H1537" s="6">
        <f t="shared" si="63"/>
        <v>-424500</v>
      </c>
      <c r="I1537" s="25">
        <v>5</v>
      </c>
      <c r="K1537" t="s">
        <v>21</v>
      </c>
      <c r="M1537" s="2">
        <v>440</v>
      </c>
    </row>
    <row r="1538" spans="2:13" ht="12.75">
      <c r="B1538" s="293">
        <v>5000</v>
      </c>
      <c r="C1538" s="1" t="s">
        <v>0</v>
      </c>
      <c r="D1538" s="1" t="s">
        <v>570</v>
      </c>
      <c r="E1538" s="1" t="s">
        <v>692</v>
      </c>
      <c r="F1538" s="59" t="s">
        <v>698</v>
      </c>
      <c r="G1538" s="30" t="s">
        <v>398</v>
      </c>
      <c r="H1538" s="6">
        <f t="shared" si="63"/>
        <v>-429500</v>
      </c>
      <c r="I1538" s="25">
        <v>10</v>
      </c>
      <c r="K1538" t="s">
        <v>21</v>
      </c>
      <c r="M1538" s="2">
        <v>440</v>
      </c>
    </row>
    <row r="1539" spans="2:13" ht="12.75">
      <c r="B1539" s="293">
        <v>5000</v>
      </c>
      <c r="C1539" s="1" t="s">
        <v>0</v>
      </c>
      <c r="D1539" s="1" t="s">
        <v>570</v>
      </c>
      <c r="E1539" s="1" t="s">
        <v>692</v>
      </c>
      <c r="F1539" s="59" t="s">
        <v>699</v>
      </c>
      <c r="G1539" s="30" t="s">
        <v>431</v>
      </c>
      <c r="H1539" s="6">
        <f t="shared" si="63"/>
        <v>-434500</v>
      </c>
      <c r="I1539" s="25">
        <v>10</v>
      </c>
      <c r="K1539" t="s">
        <v>21</v>
      </c>
      <c r="M1539" s="2">
        <v>440</v>
      </c>
    </row>
    <row r="1540" spans="2:13" ht="12.75">
      <c r="B1540" s="293">
        <v>10000</v>
      </c>
      <c r="C1540" s="1" t="s">
        <v>0</v>
      </c>
      <c r="D1540" s="1" t="s">
        <v>570</v>
      </c>
      <c r="E1540" s="1" t="s">
        <v>692</v>
      </c>
      <c r="F1540" s="59" t="s">
        <v>700</v>
      </c>
      <c r="G1540" s="30" t="s">
        <v>435</v>
      </c>
      <c r="H1540" s="6">
        <f t="shared" si="63"/>
        <v>-444500</v>
      </c>
      <c r="I1540" s="25">
        <v>20</v>
      </c>
      <c r="K1540" t="s">
        <v>21</v>
      </c>
      <c r="M1540" s="2">
        <v>440</v>
      </c>
    </row>
    <row r="1541" spans="2:13" ht="12.75">
      <c r="B1541" s="293">
        <v>7000</v>
      </c>
      <c r="C1541" s="1" t="s">
        <v>0</v>
      </c>
      <c r="D1541" s="1" t="s">
        <v>570</v>
      </c>
      <c r="E1541" s="1" t="s">
        <v>692</v>
      </c>
      <c r="F1541" s="59" t="s">
        <v>701</v>
      </c>
      <c r="G1541" s="30" t="s">
        <v>437</v>
      </c>
      <c r="H1541" s="6">
        <f t="shared" si="63"/>
        <v>-451500</v>
      </c>
      <c r="I1541" s="25">
        <v>14</v>
      </c>
      <c r="K1541" t="s">
        <v>21</v>
      </c>
      <c r="M1541" s="2">
        <v>440</v>
      </c>
    </row>
    <row r="1542" spans="2:13" ht="12.75">
      <c r="B1542" s="293">
        <v>7500</v>
      </c>
      <c r="C1542" s="1" t="s">
        <v>0</v>
      </c>
      <c r="D1542" s="1" t="s">
        <v>570</v>
      </c>
      <c r="E1542" s="1" t="s">
        <v>692</v>
      </c>
      <c r="F1542" s="59" t="s">
        <v>702</v>
      </c>
      <c r="G1542" s="30" t="s">
        <v>440</v>
      </c>
      <c r="H1542" s="6">
        <f t="shared" si="63"/>
        <v>-459000</v>
      </c>
      <c r="I1542" s="25">
        <v>15</v>
      </c>
      <c r="K1542" t="s">
        <v>21</v>
      </c>
      <c r="M1542" s="2">
        <v>440</v>
      </c>
    </row>
    <row r="1543" spans="2:13" ht="12.75">
      <c r="B1543" s="293">
        <v>7500</v>
      </c>
      <c r="C1543" s="1" t="s">
        <v>0</v>
      </c>
      <c r="D1543" s="1" t="s">
        <v>570</v>
      </c>
      <c r="E1543" s="1" t="s">
        <v>692</v>
      </c>
      <c r="F1543" s="59" t="s">
        <v>703</v>
      </c>
      <c r="G1543" s="30" t="s">
        <v>443</v>
      </c>
      <c r="H1543" s="6">
        <f t="shared" si="63"/>
        <v>-466500</v>
      </c>
      <c r="I1543" s="25">
        <v>15</v>
      </c>
      <c r="K1543" t="s">
        <v>21</v>
      </c>
      <c r="M1543" s="2">
        <v>440</v>
      </c>
    </row>
    <row r="1544" spans="2:13" ht="12.75">
      <c r="B1544" s="293">
        <v>5000</v>
      </c>
      <c r="C1544" s="1" t="s">
        <v>0</v>
      </c>
      <c r="D1544" s="1" t="s">
        <v>570</v>
      </c>
      <c r="E1544" s="1" t="s">
        <v>692</v>
      </c>
      <c r="F1544" s="59" t="s">
        <v>704</v>
      </c>
      <c r="G1544" s="30" t="s">
        <v>446</v>
      </c>
      <c r="H1544" s="6">
        <f aca="true" t="shared" si="64" ref="H1544:H1549">H1543-B1544</f>
        <v>-471500</v>
      </c>
      <c r="I1544" s="25">
        <v>10</v>
      </c>
      <c r="K1544" t="s">
        <v>21</v>
      </c>
      <c r="M1544" s="2">
        <v>440</v>
      </c>
    </row>
    <row r="1545" spans="2:13" ht="12.75">
      <c r="B1545" s="293">
        <v>1500</v>
      </c>
      <c r="C1545" s="1" t="s">
        <v>0</v>
      </c>
      <c r="D1545" s="1" t="s">
        <v>570</v>
      </c>
      <c r="E1545" s="1" t="s">
        <v>705</v>
      </c>
      <c r="F1545" s="59" t="s">
        <v>706</v>
      </c>
      <c r="G1545" s="30" t="s">
        <v>184</v>
      </c>
      <c r="H1545" s="6">
        <f t="shared" si="64"/>
        <v>-473000</v>
      </c>
      <c r="I1545" s="25">
        <f>+B1545/M1545</f>
        <v>3.409090909090909</v>
      </c>
      <c r="K1545" t="s">
        <v>707</v>
      </c>
      <c r="M1545" s="2">
        <v>440</v>
      </c>
    </row>
    <row r="1546" spans="1:13" s="149" customFormat="1" ht="12.75">
      <c r="A1546" s="1"/>
      <c r="B1546" s="293">
        <v>400</v>
      </c>
      <c r="C1546" s="1" t="s">
        <v>0</v>
      </c>
      <c r="D1546" s="1" t="s">
        <v>570</v>
      </c>
      <c r="E1546" s="1" t="s">
        <v>705</v>
      </c>
      <c r="F1546" s="59" t="s">
        <v>706</v>
      </c>
      <c r="G1546" s="30" t="s">
        <v>184</v>
      </c>
      <c r="H1546" s="6">
        <f t="shared" si="64"/>
        <v>-473400</v>
      </c>
      <c r="I1546" s="25">
        <f>+B1546/M1546</f>
        <v>0.9090909090909091</v>
      </c>
      <c r="J1546"/>
      <c r="K1546" t="s">
        <v>707</v>
      </c>
      <c r="L1546"/>
      <c r="M1546" s="2">
        <v>440</v>
      </c>
    </row>
    <row r="1547" spans="1:13" ht="12.75">
      <c r="A1547" s="144"/>
      <c r="B1547" s="349">
        <f>SUM(B1416:B1546)</f>
        <v>473400</v>
      </c>
      <c r="C1547" s="144" t="s">
        <v>0</v>
      </c>
      <c r="D1547" s="144"/>
      <c r="E1547" s="144"/>
      <c r="F1547" s="146"/>
      <c r="G1547" s="147"/>
      <c r="H1547" s="145">
        <v>0</v>
      </c>
      <c r="I1547" s="148">
        <f aca="true" t="shared" si="65" ref="I1547:I1609">+B1547/M1547</f>
        <v>1075.909090909091</v>
      </c>
      <c r="J1547" s="149"/>
      <c r="K1547" s="149"/>
      <c r="L1547" s="149"/>
      <c r="M1547" s="2">
        <v>440</v>
      </c>
    </row>
    <row r="1548" spans="2:13" ht="12.75">
      <c r="B1548" s="293"/>
      <c r="H1548" s="6">
        <f t="shared" si="64"/>
        <v>0</v>
      </c>
      <c r="I1548" s="25">
        <f t="shared" si="65"/>
        <v>0</v>
      </c>
      <c r="M1548" s="2">
        <v>440</v>
      </c>
    </row>
    <row r="1549" spans="2:13" ht="12.75">
      <c r="B1549" s="293"/>
      <c r="H1549" s="6">
        <f t="shared" si="64"/>
        <v>0</v>
      </c>
      <c r="I1549" s="25">
        <f t="shared" si="65"/>
        <v>0</v>
      </c>
      <c r="M1549" s="2">
        <v>440</v>
      </c>
    </row>
    <row r="1550" spans="2:13" ht="12.75">
      <c r="B1550" s="293">
        <v>300</v>
      </c>
      <c r="C1550" s="1" t="s">
        <v>1</v>
      </c>
      <c r="D1550" s="1" t="s">
        <v>570</v>
      </c>
      <c r="E1550" s="1" t="s">
        <v>705</v>
      </c>
      <c r="F1550" s="59" t="s">
        <v>708</v>
      </c>
      <c r="G1550" s="30" t="s">
        <v>184</v>
      </c>
      <c r="H1550" s="6">
        <f>H1549-B1550</f>
        <v>-300</v>
      </c>
      <c r="I1550" s="25">
        <f>+B1550/M1550</f>
        <v>0.6818181818181818</v>
      </c>
      <c r="K1550" t="s">
        <v>709</v>
      </c>
      <c r="M1550" s="2">
        <v>440</v>
      </c>
    </row>
    <row r="1551" spans="2:13" ht="12.75">
      <c r="B1551" s="293">
        <v>700</v>
      </c>
      <c r="C1551" s="1" t="s">
        <v>1</v>
      </c>
      <c r="D1551" s="1" t="s">
        <v>570</v>
      </c>
      <c r="E1551" s="1" t="s">
        <v>705</v>
      </c>
      <c r="F1551" s="59" t="s">
        <v>710</v>
      </c>
      <c r="G1551" s="30" t="s">
        <v>120</v>
      </c>
      <c r="H1551" s="6">
        <f>H1550-B1551</f>
        <v>-1000</v>
      </c>
      <c r="I1551" s="25">
        <f>+B1551/M1551</f>
        <v>1.5909090909090908</v>
      </c>
      <c r="K1551" t="s">
        <v>707</v>
      </c>
      <c r="M1551" s="2">
        <v>440</v>
      </c>
    </row>
    <row r="1552" spans="2:13" ht="12.75">
      <c r="B1552" s="293">
        <v>500</v>
      </c>
      <c r="C1552" s="15" t="s">
        <v>1</v>
      </c>
      <c r="D1552" s="1" t="s">
        <v>570</v>
      </c>
      <c r="E1552" s="1" t="s">
        <v>705</v>
      </c>
      <c r="F1552" s="59" t="s">
        <v>711</v>
      </c>
      <c r="G1552" s="30" t="s">
        <v>182</v>
      </c>
      <c r="H1552" s="6">
        <f aca="true" t="shared" si="66" ref="H1552:H1559">H1551-B1552</f>
        <v>-1500</v>
      </c>
      <c r="I1552" s="25">
        <f>+B1552/M1552</f>
        <v>1.1363636363636365</v>
      </c>
      <c r="K1552" t="s">
        <v>707</v>
      </c>
      <c r="M1552" s="2">
        <v>440</v>
      </c>
    </row>
    <row r="1553" spans="1:13" s="58" customFormat="1" ht="12.75">
      <c r="A1553" s="1"/>
      <c r="B1553" s="224">
        <v>300</v>
      </c>
      <c r="C1553" s="15" t="s">
        <v>1</v>
      </c>
      <c r="D1553" s="15" t="s">
        <v>570</v>
      </c>
      <c r="E1553" s="15" t="s">
        <v>705</v>
      </c>
      <c r="F1553" s="76" t="s">
        <v>712</v>
      </c>
      <c r="G1553" s="32" t="s">
        <v>20</v>
      </c>
      <c r="H1553" s="6">
        <f t="shared" si="66"/>
        <v>-1800</v>
      </c>
      <c r="I1553" s="25">
        <f aca="true" t="shared" si="67" ref="I1553:I1560">+B1553/M1553</f>
        <v>0.6818181818181818</v>
      </c>
      <c r="J1553"/>
      <c r="K1553" t="s">
        <v>713</v>
      </c>
      <c r="L1553"/>
      <c r="M1553" s="2">
        <v>440</v>
      </c>
    </row>
    <row r="1554" spans="1:13" ht="12.75">
      <c r="A1554" s="14"/>
      <c r="B1554" s="294">
        <f>SUM(B1550:B1553)</f>
        <v>1800</v>
      </c>
      <c r="C1554" s="14" t="s">
        <v>1</v>
      </c>
      <c r="D1554" s="14"/>
      <c r="E1554" s="14"/>
      <c r="F1554" s="81"/>
      <c r="G1554" s="21"/>
      <c r="H1554" s="56">
        <v>0</v>
      </c>
      <c r="I1554" s="57">
        <f t="shared" si="67"/>
        <v>4.090909090909091</v>
      </c>
      <c r="J1554" s="58"/>
      <c r="K1554" s="58"/>
      <c r="L1554" s="58"/>
      <c r="M1554" s="2">
        <v>440</v>
      </c>
    </row>
    <row r="1555" spans="2:13" ht="12.75">
      <c r="B1555" s="224"/>
      <c r="C1555" s="15"/>
      <c r="D1555" s="15"/>
      <c r="E1555" s="15"/>
      <c r="F1555" s="76"/>
      <c r="G1555" s="32"/>
      <c r="H1555" s="6">
        <f t="shared" si="66"/>
        <v>0</v>
      </c>
      <c r="I1555" s="25">
        <f t="shared" si="67"/>
        <v>0</v>
      </c>
      <c r="M1555" s="2">
        <v>440</v>
      </c>
    </row>
    <row r="1556" spans="2:13" ht="12.75">
      <c r="B1556" s="224"/>
      <c r="C1556" s="15"/>
      <c r="D1556" s="15"/>
      <c r="E1556" s="15"/>
      <c r="F1556" s="76"/>
      <c r="G1556" s="32"/>
      <c r="H1556" s="6">
        <f t="shared" si="66"/>
        <v>0</v>
      </c>
      <c r="I1556" s="25">
        <f t="shared" si="67"/>
        <v>0</v>
      </c>
      <c r="M1556" s="2">
        <v>440</v>
      </c>
    </row>
    <row r="1557" spans="2:13" ht="12.75">
      <c r="B1557" s="293">
        <v>4075</v>
      </c>
      <c r="C1557" s="1" t="s">
        <v>714</v>
      </c>
      <c r="D1557" s="1" t="s">
        <v>570</v>
      </c>
      <c r="E1557" s="1" t="s">
        <v>705</v>
      </c>
      <c r="F1557" s="59" t="s">
        <v>715</v>
      </c>
      <c r="G1557" s="30" t="s">
        <v>393</v>
      </c>
      <c r="H1557" s="6">
        <f t="shared" si="66"/>
        <v>-4075</v>
      </c>
      <c r="I1557" s="25">
        <f t="shared" si="67"/>
        <v>9.261363636363637</v>
      </c>
      <c r="K1557" t="s">
        <v>709</v>
      </c>
      <c r="M1557" s="2">
        <v>440</v>
      </c>
    </row>
    <row r="1558" spans="2:13" ht="12.75">
      <c r="B1558" s="224">
        <v>500</v>
      </c>
      <c r="C1558" s="15" t="s">
        <v>714</v>
      </c>
      <c r="D1558" s="15" t="s">
        <v>570</v>
      </c>
      <c r="E1558" s="15" t="s">
        <v>705</v>
      </c>
      <c r="F1558" s="76" t="s">
        <v>716</v>
      </c>
      <c r="G1558" s="32" t="s">
        <v>396</v>
      </c>
      <c r="H1558" s="6">
        <f t="shared" si="66"/>
        <v>-4575</v>
      </c>
      <c r="I1558" s="25">
        <f t="shared" si="67"/>
        <v>1.1363636363636365</v>
      </c>
      <c r="K1558" t="s">
        <v>717</v>
      </c>
      <c r="M1558" s="2">
        <v>440</v>
      </c>
    </row>
    <row r="1559" spans="1:13" s="58" customFormat="1" ht="12.75">
      <c r="A1559" s="1"/>
      <c r="B1559" s="293">
        <v>800</v>
      </c>
      <c r="C1559" s="1" t="s">
        <v>714</v>
      </c>
      <c r="D1559" s="1" t="s">
        <v>570</v>
      </c>
      <c r="E1559" s="1" t="s">
        <v>705</v>
      </c>
      <c r="F1559" s="59" t="s">
        <v>718</v>
      </c>
      <c r="G1559" s="30" t="s">
        <v>396</v>
      </c>
      <c r="H1559" s="6">
        <f t="shared" si="66"/>
        <v>-5375</v>
      </c>
      <c r="I1559" s="25">
        <f t="shared" si="67"/>
        <v>1.8181818181818181</v>
      </c>
      <c r="J1559"/>
      <c r="K1559" t="s">
        <v>707</v>
      </c>
      <c r="L1559"/>
      <c r="M1559" s="2">
        <v>440</v>
      </c>
    </row>
    <row r="1560" spans="1:13" ht="12.75">
      <c r="A1560" s="14"/>
      <c r="B1560" s="294">
        <f>SUM(B1557:B1559)</f>
        <v>5375</v>
      </c>
      <c r="C1560" s="14" t="s">
        <v>714</v>
      </c>
      <c r="D1560" s="14"/>
      <c r="E1560" s="14"/>
      <c r="F1560" s="81"/>
      <c r="G1560" s="21"/>
      <c r="H1560" s="56">
        <v>0</v>
      </c>
      <c r="I1560" s="57">
        <f t="shared" si="67"/>
        <v>12.215909090909092</v>
      </c>
      <c r="J1560" s="58"/>
      <c r="K1560" s="58"/>
      <c r="L1560" s="58"/>
      <c r="M1560" s="2">
        <v>440</v>
      </c>
    </row>
    <row r="1561" spans="2:13" ht="12.75">
      <c r="B1561" s="293"/>
      <c r="H1561" s="6">
        <f aca="true" t="shared" si="68" ref="H1561:H1623">H1560-B1561</f>
        <v>0</v>
      </c>
      <c r="I1561" s="25">
        <f t="shared" si="65"/>
        <v>0</v>
      </c>
      <c r="M1561" s="2">
        <v>440</v>
      </c>
    </row>
    <row r="1562" spans="2:13" ht="12.75">
      <c r="B1562" s="293"/>
      <c r="H1562" s="6">
        <f t="shared" si="68"/>
        <v>0</v>
      </c>
      <c r="I1562" s="25">
        <f t="shared" si="65"/>
        <v>0</v>
      </c>
      <c r="M1562" s="2">
        <v>440</v>
      </c>
    </row>
    <row r="1563" spans="2:13" ht="12.75">
      <c r="B1563" s="224">
        <v>1500</v>
      </c>
      <c r="C1563" s="15" t="s">
        <v>721</v>
      </c>
      <c r="D1563" s="15" t="s">
        <v>570</v>
      </c>
      <c r="E1563" s="15" t="s">
        <v>719</v>
      </c>
      <c r="F1563" s="76" t="s">
        <v>722</v>
      </c>
      <c r="G1563" s="32" t="s">
        <v>86</v>
      </c>
      <c r="H1563" s="6">
        <f t="shared" si="68"/>
        <v>-1500</v>
      </c>
      <c r="I1563" s="25">
        <f t="shared" si="65"/>
        <v>3.409090909090909</v>
      </c>
      <c r="K1563" t="s">
        <v>717</v>
      </c>
      <c r="M1563" s="2">
        <v>440</v>
      </c>
    </row>
    <row r="1564" spans="2:13" ht="12.75">
      <c r="B1564" s="224">
        <v>3500</v>
      </c>
      <c r="C1564" s="15" t="s">
        <v>723</v>
      </c>
      <c r="D1564" s="15" t="s">
        <v>570</v>
      </c>
      <c r="E1564" s="15" t="s">
        <v>719</v>
      </c>
      <c r="F1564" s="76" t="s">
        <v>724</v>
      </c>
      <c r="G1564" s="32" t="s">
        <v>86</v>
      </c>
      <c r="H1564" s="6">
        <f t="shared" si="68"/>
        <v>-5000</v>
      </c>
      <c r="I1564" s="25">
        <f t="shared" si="65"/>
        <v>7.954545454545454</v>
      </c>
      <c r="K1564" t="s">
        <v>717</v>
      </c>
      <c r="M1564" s="2">
        <v>440</v>
      </c>
    </row>
    <row r="1565" spans="2:13" ht="12.75">
      <c r="B1565" s="224">
        <v>7000</v>
      </c>
      <c r="C1565" s="15" t="s">
        <v>725</v>
      </c>
      <c r="D1565" s="15" t="s">
        <v>570</v>
      </c>
      <c r="E1565" s="15" t="s">
        <v>719</v>
      </c>
      <c r="F1565" s="76" t="s">
        <v>726</v>
      </c>
      <c r="G1565" s="32" t="s">
        <v>120</v>
      </c>
      <c r="H1565" s="6">
        <f t="shared" si="68"/>
        <v>-12000</v>
      </c>
      <c r="I1565" s="25">
        <f t="shared" si="65"/>
        <v>15.909090909090908</v>
      </c>
      <c r="K1565" t="s">
        <v>717</v>
      </c>
      <c r="M1565" s="2">
        <v>440</v>
      </c>
    </row>
    <row r="1566" spans="2:13" ht="12.75">
      <c r="B1566" s="224">
        <v>3500</v>
      </c>
      <c r="C1566" s="15" t="s">
        <v>727</v>
      </c>
      <c r="D1566" s="15" t="s">
        <v>570</v>
      </c>
      <c r="E1566" s="15" t="s">
        <v>719</v>
      </c>
      <c r="F1566" s="76" t="s">
        <v>728</v>
      </c>
      <c r="G1566" s="32" t="s">
        <v>120</v>
      </c>
      <c r="H1566" s="6">
        <f t="shared" si="68"/>
        <v>-15500</v>
      </c>
      <c r="I1566" s="25">
        <f t="shared" si="65"/>
        <v>7.954545454545454</v>
      </c>
      <c r="K1566" t="s">
        <v>717</v>
      </c>
      <c r="M1566" s="2">
        <v>440</v>
      </c>
    </row>
    <row r="1567" spans="2:13" ht="12.75">
      <c r="B1567" s="224">
        <v>5000</v>
      </c>
      <c r="C1567" s="15" t="s">
        <v>729</v>
      </c>
      <c r="D1567" s="15" t="s">
        <v>570</v>
      </c>
      <c r="E1567" s="15" t="s">
        <v>719</v>
      </c>
      <c r="F1567" s="76" t="s">
        <v>730</v>
      </c>
      <c r="G1567" s="32" t="s">
        <v>120</v>
      </c>
      <c r="H1567" s="6">
        <f t="shared" si="68"/>
        <v>-20500</v>
      </c>
      <c r="I1567" s="25">
        <f t="shared" si="65"/>
        <v>11.363636363636363</v>
      </c>
      <c r="K1567" t="s">
        <v>717</v>
      </c>
      <c r="M1567" s="2">
        <v>440</v>
      </c>
    </row>
    <row r="1568" spans="2:13" ht="12.75">
      <c r="B1568" s="224">
        <v>1500</v>
      </c>
      <c r="C1568" s="15" t="s">
        <v>721</v>
      </c>
      <c r="D1568" s="15" t="s">
        <v>570</v>
      </c>
      <c r="E1568" s="15" t="s">
        <v>719</v>
      </c>
      <c r="F1568" s="76" t="s">
        <v>731</v>
      </c>
      <c r="G1568" s="32" t="s">
        <v>169</v>
      </c>
      <c r="H1568" s="6">
        <f t="shared" si="68"/>
        <v>-22000</v>
      </c>
      <c r="I1568" s="25">
        <f t="shared" si="65"/>
        <v>3.409090909090909</v>
      </c>
      <c r="K1568" t="s">
        <v>717</v>
      </c>
      <c r="M1568" s="2">
        <v>440</v>
      </c>
    </row>
    <row r="1569" spans="2:13" ht="12.75">
      <c r="B1569" s="224">
        <v>3500</v>
      </c>
      <c r="C1569" s="15" t="s">
        <v>723</v>
      </c>
      <c r="D1569" s="15" t="s">
        <v>570</v>
      </c>
      <c r="E1569" s="15" t="s">
        <v>719</v>
      </c>
      <c r="F1569" s="76" t="s">
        <v>732</v>
      </c>
      <c r="G1569" s="32" t="s">
        <v>169</v>
      </c>
      <c r="H1569" s="6">
        <f t="shared" si="68"/>
        <v>-25500</v>
      </c>
      <c r="I1569" s="25">
        <f t="shared" si="65"/>
        <v>7.954545454545454</v>
      </c>
      <c r="K1569" t="s">
        <v>717</v>
      </c>
      <c r="M1569" s="2">
        <v>440</v>
      </c>
    </row>
    <row r="1570" spans="2:13" ht="12.75">
      <c r="B1570" s="224">
        <v>7000</v>
      </c>
      <c r="C1570" s="15" t="s">
        <v>725</v>
      </c>
      <c r="D1570" s="15" t="s">
        <v>570</v>
      </c>
      <c r="E1570" s="15" t="s">
        <v>719</v>
      </c>
      <c r="F1570" s="76" t="s">
        <v>733</v>
      </c>
      <c r="G1570" s="32" t="s">
        <v>186</v>
      </c>
      <c r="H1570" s="6">
        <f t="shared" si="68"/>
        <v>-32500</v>
      </c>
      <c r="I1570" s="25">
        <f t="shared" si="65"/>
        <v>15.909090909090908</v>
      </c>
      <c r="K1570" t="s">
        <v>717</v>
      </c>
      <c r="M1570" s="2">
        <v>440</v>
      </c>
    </row>
    <row r="1571" spans="2:13" ht="12.75">
      <c r="B1571" s="224">
        <v>3000</v>
      </c>
      <c r="C1571" s="15" t="s">
        <v>727</v>
      </c>
      <c r="D1571" s="15" t="s">
        <v>570</v>
      </c>
      <c r="E1571" s="15" t="s">
        <v>719</v>
      </c>
      <c r="F1571" s="76" t="s">
        <v>734</v>
      </c>
      <c r="G1571" s="32" t="s">
        <v>186</v>
      </c>
      <c r="H1571" s="6">
        <f t="shared" si="68"/>
        <v>-35500</v>
      </c>
      <c r="I1571" s="25">
        <f t="shared" si="65"/>
        <v>6.818181818181818</v>
      </c>
      <c r="K1571" t="s">
        <v>717</v>
      </c>
      <c r="M1571" s="2">
        <v>440</v>
      </c>
    </row>
    <row r="1572" spans="2:13" ht="12.75">
      <c r="B1572" s="224">
        <v>5000</v>
      </c>
      <c r="C1572" s="15" t="s">
        <v>729</v>
      </c>
      <c r="D1572" s="15" t="s">
        <v>570</v>
      </c>
      <c r="E1572" s="15" t="s">
        <v>719</v>
      </c>
      <c r="F1572" s="76" t="s">
        <v>735</v>
      </c>
      <c r="G1572" s="32" t="s">
        <v>188</v>
      </c>
      <c r="H1572" s="6">
        <f t="shared" si="68"/>
        <v>-40500</v>
      </c>
      <c r="I1572" s="25">
        <f t="shared" si="65"/>
        <v>11.363636363636363</v>
      </c>
      <c r="K1572" t="s">
        <v>717</v>
      </c>
      <c r="M1572" s="2">
        <v>440</v>
      </c>
    </row>
    <row r="1573" spans="2:13" ht="12.75">
      <c r="B1573" s="224">
        <v>5000</v>
      </c>
      <c r="C1573" s="15" t="s">
        <v>736</v>
      </c>
      <c r="D1573" s="15" t="s">
        <v>570</v>
      </c>
      <c r="E1573" s="15" t="s">
        <v>719</v>
      </c>
      <c r="F1573" s="76" t="s">
        <v>737</v>
      </c>
      <c r="G1573" s="32" t="s">
        <v>283</v>
      </c>
      <c r="H1573" s="6">
        <f t="shared" si="68"/>
        <v>-45500</v>
      </c>
      <c r="I1573" s="25">
        <f t="shared" si="65"/>
        <v>11.363636363636363</v>
      </c>
      <c r="K1573" t="s">
        <v>717</v>
      </c>
      <c r="M1573" s="2">
        <v>440</v>
      </c>
    </row>
    <row r="1574" spans="2:13" ht="12.75">
      <c r="B1574" s="293">
        <v>2000</v>
      </c>
      <c r="C1574" s="1" t="s">
        <v>738</v>
      </c>
      <c r="D1574" s="1" t="s">
        <v>570</v>
      </c>
      <c r="E1574" s="1" t="s">
        <v>719</v>
      </c>
      <c r="F1574" s="59" t="s">
        <v>739</v>
      </c>
      <c r="G1574" s="30" t="s">
        <v>86</v>
      </c>
      <c r="H1574" s="6">
        <f t="shared" si="68"/>
        <v>-47500</v>
      </c>
      <c r="I1574" s="25">
        <f t="shared" si="65"/>
        <v>4.545454545454546</v>
      </c>
      <c r="K1574" t="s">
        <v>713</v>
      </c>
      <c r="M1574" s="2">
        <v>440</v>
      </c>
    </row>
    <row r="1575" spans="1:13" s="18" customFormat="1" ht="12.75">
      <c r="A1575" s="1"/>
      <c r="B1575" s="293">
        <v>2500</v>
      </c>
      <c r="C1575" s="1" t="s">
        <v>740</v>
      </c>
      <c r="D1575" s="1" t="s">
        <v>570</v>
      </c>
      <c r="E1575" s="1" t="s">
        <v>719</v>
      </c>
      <c r="F1575" s="59" t="s">
        <v>741</v>
      </c>
      <c r="G1575" s="30" t="s">
        <v>86</v>
      </c>
      <c r="H1575" s="6">
        <f t="shared" si="68"/>
        <v>-50000</v>
      </c>
      <c r="I1575" s="25">
        <f t="shared" si="65"/>
        <v>5.681818181818182</v>
      </c>
      <c r="J1575"/>
      <c r="K1575" t="s">
        <v>713</v>
      </c>
      <c r="L1575"/>
      <c r="M1575" s="2">
        <v>440</v>
      </c>
    </row>
    <row r="1576" spans="1:13" ht="12.75">
      <c r="A1576" s="15"/>
      <c r="B1576" s="293">
        <v>2500</v>
      </c>
      <c r="C1576" s="1" t="s">
        <v>742</v>
      </c>
      <c r="D1576" s="1" t="s">
        <v>570</v>
      </c>
      <c r="E1576" s="1" t="s">
        <v>719</v>
      </c>
      <c r="F1576" s="59" t="s">
        <v>743</v>
      </c>
      <c r="G1576" s="30" t="s">
        <v>88</v>
      </c>
      <c r="H1576" s="6">
        <f t="shared" si="68"/>
        <v>-52500</v>
      </c>
      <c r="I1576" s="42">
        <f t="shared" si="65"/>
        <v>5.681818181818182</v>
      </c>
      <c r="J1576" s="18"/>
      <c r="K1576" t="s">
        <v>713</v>
      </c>
      <c r="L1576" s="18"/>
      <c r="M1576" s="2">
        <v>440</v>
      </c>
    </row>
    <row r="1577" spans="2:13" ht="12.75">
      <c r="B1577" s="293">
        <v>2000</v>
      </c>
      <c r="C1577" s="1" t="s">
        <v>744</v>
      </c>
      <c r="D1577" s="1" t="s">
        <v>570</v>
      </c>
      <c r="E1577" s="1" t="s">
        <v>719</v>
      </c>
      <c r="F1577" s="59" t="s">
        <v>745</v>
      </c>
      <c r="G1577" s="30" t="s">
        <v>72</v>
      </c>
      <c r="H1577" s="6">
        <f t="shared" si="68"/>
        <v>-54500</v>
      </c>
      <c r="I1577" s="25">
        <f t="shared" si="65"/>
        <v>4.545454545454546</v>
      </c>
      <c r="K1577" t="s">
        <v>713</v>
      </c>
      <c r="M1577" s="2">
        <v>440</v>
      </c>
    </row>
    <row r="1578" spans="2:13" ht="12.75">
      <c r="B1578" s="293">
        <v>2000</v>
      </c>
      <c r="C1578" s="62" t="s">
        <v>746</v>
      </c>
      <c r="D1578" s="1" t="s">
        <v>570</v>
      </c>
      <c r="E1578" s="1" t="s">
        <v>719</v>
      </c>
      <c r="F1578" s="59" t="s">
        <v>712</v>
      </c>
      <c r="G1578" s="30" t="s">
        <v>72</v>
      </c>
      <c r="H1578" s="6">
        <f t="shared" si="68"/>
        <v>-56500</v>
      </c>
      <c r="I1578" s="25">
        <f t="shared" si="65"/>
        <v>4.545454545454546</v>
      </c>
      <c r="K1578" t="s">
        <v>713</v>
      </c>
      <c r="M1578" s="2">
        <v>440</v>
      </c>
    </row>
    <row r="1579" spans="2:13" ht="12.75">
      <c r="B1579" s="293">
        <v>2000</v>
      </c>
      <c r="C1579" s="1" t="s">
        <v>747</v>
      </c>
      <c r="D1579" s="1" t="s">
        <v>570</v>
      </c>
      <c r="E1579" s="1" t="s">
        <v>719</v>
      </c>
      <c r="F1579" s="59" t="s">
        <v>748</v>
      </c>
      <c r="G1579" s="30" t="s">
        <v>120</v>
      </c>
      <c r="H1579" s="6">
        <f t="shared" si="68"/>
        <v>-58500</v>
      </c>
      <c r="I1579" s="25">
        <f t="shared" si="65"/>
        <v>4.545454545454546</v>
      </c>
      <c r="K1579" t="s">
        <v>713</v>
      </c>
      <c r="M1579" s="2">
        <v>440</v>
      </c>
    </row>
    <row r="1580" spans="2:13" ht="12.75">
      <c r="B1580" s="293">
        <v>3000</v>
      </c>
      <c r="C1580" s="1" t="s">
        <v>749</v>
      </c>
      <c r="D1580" s="1" t="s">
        <v>570</v>
      </c>
      <c r="E1580" s="1" t="s">
        <v>719</v>
      </c>
      <c r="F1580" s="59" t="s">
        <v>750</v>
      </c>
      <c r="G1580" s="30" t="s">
        <v>182</v>
      </c>
      <c r="H1580" s="6">
        <f t="shared" si="68"/>
        <v>-61500</v>
      </c>
      <c r="I1580" s="25">
        <f t="shared" si="65"/>
        <v>6.818181818181818</v>
      </c>
      <c r="K1580" t="s">
        <v>713</v>
      </c>
      <c r="M1580" s="2">
        <v>440</v>
      </c>
    </row>
    <row r="1581" spans="2:13" ht="12.75">
      <c r="B1581" s="293">
        <v>2000</v>
      </c>
      <c r="C1581" s="1" t="s">
        <v>751</v>
      </c>
      <c r="D1581" s="1" t="s">
        <v>570</v>
      </c>
      <c r="E1581" s="1" t="s">
        <v>719</v>
      </c>
      <c r="F1581" s="59" t="s">
        <v>752</v>
      </c>
      <c r="G1581" s="30" t="s">
        <v>184</v>
      </c>
      <c r="H1581" s="6">
        <f t="shared" si="68"/>
        <v>-63500</v>
      </c>
      <c r="I1581" s="25">
        <f t="shared" si="65"/>
        <v>4.545454545454546</v>
      </c>
      <c r="K1581" t="s">
        <v>713</v>
      </c>
      <c r="M1581" s="2">
        <v>440</v>
      </c>
    </row>
    <row r="1582" spans="2:13" ht="12.75">
      <c r="B1582" s="293">
        <v>4900</v>
      </c>
      <c r="C1582" s="1" t="s">
        <v>753</v>
      </c>
      <c r="D1582" s="1" t="s">
        <v>570</v>
      </c>
      <c r="E1582" s="1" t="s">
        <v>719</v>
      </c>
      <c r="F1582" s="59" t="s">
        <v>754</v>
      </c>
      <c r="G1582" s="30" t="s">
        <v>188</v>
      </c>
      <c r="H1582" s="6">
        <f t="shared" si="68"/>
        <v>-68400</v>
      </c>
      <c r="I1582" s="25">
        <f t="shared" si="65"/>
        <v>11.136363636363637</v>
      </c>
      <c r="K1582" t="s">
        <v>713</v>
      </c>
      <c r="M1582" s="2">
        <v>440</v>
      </c>
    </row>
    <row r="1583" spans="2:13" ht="12.75">
      <c r="B1583" s="293">
        <v>3500</v>
      </c>
      <c r="C1583" s="1" t="s">
        <v>749</v>
      </c>
      <c r="D1583" s="1" t="s">
        <v>570</v>
      </c>
      <c r="E1583" s="1" t="s">
        <v>719</v>
      </c>
      <c r="F1583" s="59" t="s">
        <v>755</v>
      </c>
      <c r="G1583" s="30" t="s">
        <v>323</v>
      </c>
      <c r="H1583" s="6">
        <f t="shared" si="68"/>
        <v>-71900</v>
      </c>
      <c r="I1583" s="25">
        <f t="shared" si="65"/>
        <v>7.954545454545454</v>
      </c>
      <c r="K1583" t="s">
        <v>713</v>
      </c>
      <c r="M1583" s="2">
        <v>440</v>
      </c>
    </row>
    <row r="1584" spans="2:13" ht="12.75">
      <c r="B1584" s="293">
        <v>3000</v>
      </c>
      <c r="C1584" s="1" t="s">
        <v>756</v>
      </c>
      <c r="D1584" s="1" t="s">
        <v>570</v>
      </c>
      <c r="E1584" s="1" t="s">
        <v>719</v>
      </c>
      <c r="F1584" s="59" t="s">
        <v>757</v>
      </c>
      <c r="G1584" s="30" t="s">
        <v>377</v>
      </c>
      <c r="H1584" s="6">
        <f t="shared" si="68"/>
        <v>-74900</v>
      </c>
      <c r="I1584" s="25">
        <f t="shared" si="65"/>
        <v>6.818181818181818</v>
      </c>
      <c r="K1584" t="s">
        <v>713</v>
      </c>
      <c r="M1584" s="2">
        <v>440</v>
      </c>
    </row>
    <row r="1585" spans="1:13" s="18" customFormat="1" ht="12.75">
      <c r="A1585" s="1"/>
      <c r="B1585" s="293">
        <v>3000</v>
      </c>
      <c r="C1585" s="1" t="s">
        <v>758</v>
      </c>
      <c r="D1585" s="1" t="s">
        <v>570</v>
      </c>
      <c r="E1585" s="1" t="s">
        <v>719</v>
      </c>
      <c r="F1585" s="59" t="s">
        <v>759</v>
      </c>
      <c r="G1585" s="30" t="s">
        <v>88</v>
      </c>
      <c r="H1585" s="6">
        <f t="shared" si="68"/>
        <v>-77900</v>
      </c>
      <c r="I1585" s="25">
        <f t="shared" si="65"/>
        <v>6.818181818181818</v>
      </c>
      <c r="J1585"/>
      <c r="K1585" t="s">
        <v>707</v>
      </c>
      <c r="L1585"/>
      <c r="M1585" s="2">
        <v>440</v>
      </c>
    </row>
    <row r="1586" spans="1:13" ht="12.75">
      <c r="A1586" s="15"/>
      <c r="B1586" s="293">
        <v>3000</v>
      </c>
      <c r="C1586" s="1" t="s">
        <v>760</v>
      </c>
      <c r="D1586" s="1" t="s">
        <v>570</v>
      </c>
      <c r="E1586" s="1" t="s">
        <v>719</v>
      </c>
      <c r="F1586" s="59" t="s">
        <v>761</v>
      </c>
      <c r="G1586" s="30" t="s">
        <v>169</v>
      </c>
      <c r="H1586" s="6">
        <f t="shared" si="68"/>
        <v>-80900</v>
      </c>
      <c r="I1586" s="42">
        <f t="shared" si="65"/>
        <v>6.818181818181818</v>
      </c>
      <c r="J1586" s="18"/>
      <c r="K1586" t="s">
        <v>707</v>
      </c>
      <c r="L1586" s="18"/>
      <c r="M1586" s="2">
        <v>440</v>
      </c>
    </row>
    <row r="1587" spans="2:13" ht="12.75">
      <c r="B1587" s="293">
        <v>3500</v>
      </c>
      <c r="C1587" s="1" t="s">
        <v>758</v>
      </c>
      <c r="D1587" s="1" t="s">
        <v>570</v>
      </c>
      <c r="E1587" s="1" t="s">
        <v>719</v>
      </c>
      <c r="F1587" s="59" t="s">
        <v>762</v>
      </c>
      <c r="G1587" s="30" t="s">
        <v>182</v>
      </c>
      <c r="H1587" s="6">
        <f>H1586-B1587</f>
        <v>-84400</v>
      </c>
      <c r="I1587" s="25">
        <f t="shared" si="65"/>
        <v>7.954545454545454</v>
      </c>
      <c r="K1587" t="s">
        <v>707</v>
      </c>
      <c r="M1587" s="2">
        <v>440</v>
      </c>
    </row>
    <row r="1588" spans="1:13" s="18" customFormat="1" ht="12.75">
      <c r="A1588" s="1"/>
      <c r="B1588" s="347">
        <v>3000</v>
      </c>
      <c r="C1588" s="15" t="s">
        <v>760</v>
      </c>
      <c r="D1588" s="1" t="s">
        <v>570</v>
      </c>
      <c r="E1588" s="15" t="s">
        <v>719</v>
      </c>
      <c r="F1588" s="59" t="s">
        <v>763</v>
      </c>
      <c r="G1588" s="30" t="s">
        <v>283</v>
      </c>
      <c r="H1588" s="6">
        <f t="shared" si="68"/>
        <v>-87400</v>
      </c>
      <c r="I1588" s="25">
        <f t="shared" si="65"/>
        <v>6.818181818181818</v>
      </c>
      <c r="J1588"/>
      <c r="K1588" t="s">
        <v>707</v>
      </c>
      <c r="L1588"/>
      <c r="M1588" s="2">
        <v>440</v>
      </c>
    </row>
    <row r="1589" spans="1:13" ht="12.75">
      <c r="A1589" s="15"/>
      <c r="B1589" s="293">
        <v>3000</v>
      </c>
      <c r="C1589" s="1" t="s">
        <v>758</v>
      </c>
      <c r="D1589" s="1" t="s">
        <v>570</v>
      </c>
      <c r="E1589" s="1" t="s">
        <v>719</v>
      </c>
      <c r="F1589" s="59" t="s">
        <v>764</v>
      </c>
      <c r="G1589" s="30" t="s">
        <v>377</v>
      </c>
      <c r="H1589" s="31">
        <f t="shared" si="68"/>
        <v>-90400</v>
      </c>
      <c r="I1589" s="42">
        <f t="shared" si="65"/>
        <v>6.818181818181818</v>
      </c>
      <c r="J1589" s="18"/>
      <c r="K1589" t="s">
        <v>707</v>
      </c>
      <c r="L1589" s="18"/>
      <c r="M1589" s="2">
        <v>440</v>
      </c>
    </row>
    <row r="1590" spans="1:13" s="58" customFormat="1" ht="12.75">
      <c r="A1590" s="1"/>
      <c r="B1590" s="293">
        <v>3500</v>
      </c>
      <c r="C1590" s="1" t="s">
        <v>760</v>
      </c>
      <c r="D1590" s="1" t="s">
        <v>570</v>
      </c>
      <c r="E1590" s="1" t="s">
        <v>719</v>
      </c>
      <c r="F1590" s="59" t="s">
        <v>765</v>
      </c>
      <c r="G1590" s="30" t="s">
        <v>398</v>
      </c>
      <c r="H1590" s="6">
        <f t="shared" si="68"/>
        <v>-93900</v>
      </c>
      <c r="I1590" s="25">
        <f t="shared" si="65"/>
        <v>7.954545454545454</v>
      </c>
      <c r="J1590"/>
      <c r="K1590" t="s">
        <v>707</v>
      </c>
      <c r="L1590"/>
      <c r="M1590" s="2">
        <v>440</v>
      </c>
    </row>
    <row r="1591" spans="1:13" ht="12.75">
      <c r="A1591" s="14"/>
      <c r="B1591" s="294">
        <f>SUM(B1563:B1590)</f>
        <v>93900</v>
      </c>
      <c r="C1591" s="14" t="s">
        <v>33</v>
      </c>
      <c r="D1591" s="14"/>
      <c r="E1591" s="14"/>
      <c r="F1591" s="81"/>
      <c r="G1591" s="21"/>
      <c r="H1591" s="56">
        <v>0</v>
      </c>
      <c r="I1591" s="57">
        <f t="shared" si="65"/>
        <v>213.4090909090909</v>
      </c>
      <c r="J1591" s="58"/>
      <c r="K1591" s="58"/>
      <c r="L1591" s="58"/>
      <c r="M1591" s="2">
        <v>440</v>
      </c>
    </row>
    <row r="1592" spans="2:13" ht="12.75">
      <c r="B1592" s="293"/>
      <c r="H1592" s="6">
        <f t="shared" si="68"/>
        <v>0</v>
      </c>
      <c r="I1592" s="25">
        <f t="shared" si="65"/>
        <v>0</v>
      </c>
      <c r="M1592" s="2">
        <v>440</v>
      </c>
    </row>
    <row r="1593" spans="2:13" ht="12.75">
      <c r="B1593" s="293"/>
      <c r="H1593" s="6">
        <f t="shared" si="68"/>
        <v>0</v>
      </c>
      <c r="I1593" s="25">
        <f t="shared" si="65"/>
        <v>0</v>
      </c>
      <c r="M1593" s="2">
        <v>440</v>
      </c>
    </row>
    <row r="1594" spans="2:13" ht="12.75">
      <c r="B1594" s="293">
        <v>1400</v>
      </c>
      <c r="C1594" s="1" t="s">
        <v>766</v>
      </c>
      <c r="D1594" s="1" t="s">
        <v>570</v>
      </c>
      <c r="E1594" s="1" t="s">
        <v>767</v>
      </c>
      <c r="F1594" s="59" t="s">
        <v>708</v>
      </c>
      <c r="G1594" s="30" t="s">
        <v>20</v>
      </c>
      <c r="H1594" s="6">
        <f t="shared" si="68"/>
        <v>-1400</v>
      </c>
      <c r="I1594" s="25">
        <f t="shared" si="65"/>
        <v>3.1818181818181817</v>
      </c>
      <c r="K1594" t="s">
        <v>768</v>
      </c>
      <c r="M1594" s="2">
        <v>440</v>
      </c>
    </row>
    <row r="1595" spans="2:13" ht="12.75">
      <c r="B1595" s="293">
        <v>1100</v>
      </c>
      <c r="C1595" s="1" t="s">
        <v>766</v>
      </c>
      <c r="D1595" s="1" t="s">
        <v>570</v>
      </c>
      <c r="E1595" s="1" t="s">
        <v>767</v>
      </c>
      <c r="F1595" s="59" t="s">
        <v>708</v>
      </c>
      <c r="G1595" s="30" t="s">
        <v>23</v>
      </c>
      <c r="H1595" s="6">
        <f t="shared" si="68"/>
        <v>-2500</v>
      </c>
      <c r="I1595" s="25">
        <f t="shared" si="65"/>
        <v>2.5</v>
      </c>
      <c r="K1595" t="s">
        <v>768</v>
      </c>
      <c r="M1595" s="2">
        <v>440</v>
      </c>
    </row>
    <row r="1596" spans="2:13" ht="12.75">
      <c r="B1596" s="293">
        <v>1200</v>
      </c>
      <c r="C1596" s="1" t="s">
        <v>766</v>
      </c>
      <c r="D1596" s="1" t="s">
        <v>570</v>
      </c>
      <c r="E1596" s="1" t="s">
        <v>767</v>
      </c>
      <c r="F1596" s="59" t="s">
        <v>708</v>
      </c>
      <c r="G1596" s="30" t="s">
        <v>86</v>
      </c>
      <c r="H1596" s="6">
        <f t="shared" si="68"/>
        <v>-3700</v>
      </c>
      <c r="I1596" s="25">
        <f t="shared" si="65"/>
        <v>2.727272727272727</v>
      </c>
      <c r="K1596" t="s">
        <v>768</v>
      </c>
      <c r="M1596" s="2">
        <v>440</v>
      </c>
    </row>
    <row r="1597" spans="2:13" ht="12.75">
      <c r="B1597" s="293">
        <v>1500</v>
      </c>
      <c r="C1597" s="1" t="s">
        <v>766</v>
      </c>
      <c r="D1597" s="1" t="s">
        <v>570</v>
      </c>
      <c r="E1597" s="1" t="s">
        <v>767</v>
      </c>
      <c r="F1597" s="59" t="s">
        <v>708</v>
      </c>
      <c r="G1597" s="30" t="s">
        <v>88</v>
      </c>
      <c r="H1597" s="6">
        <f t="shared" si="68"/>
        <v>-5200</v>
      </c>
      <c r="I1597" s="25">
        <f t="shared" si="65"/>
        <v>3.409090909090909</v>
      </c>
      <c r="K1597" t="s">
        <v>768</v>
      </c>
      <c r="M1597" s="2">
        <v>440</v>
      </c>
    </row>
    <row r="1598" spans="2:13" ht="12.75">
      <c r="B1598" s="293">
        <v>1100</v>
      </c>
      <c r="C1598" s="1" t="s">
        <v>766</v>
      </c>
      <c r="D1598" s="1" t="s">
        <v>570</v>
      </c>
      <c r="E1598" s="1" t="s">
        <v>767</v>
      </c>
      <c r="F1598" s="59" t="s">
        <v>708</v>
      </c>
      <c r="G1598" s="30" t="s">
        <v>72</v>
      </c>
      <c r="H1598" s="6">
        <f t="shared" si="68"/>
        <v>-6300</v>
      </c>
      <c r="I1598" s="25">
        <f t="shared" si="65"/>
        <v>2.5</v>
      </c>
      <c r="K1598" t="s">
        <v>768</v>
      </c>
      <c r="M1598" s="2">
        <v>440</v>
      </c>
    </row>
    <row r="1599" spans="2:13" ht="12.75">
      <c r="B1599" s="293">
        <v>1250</v>
      </c>
      <c r="C1599" s="1" t="s">
        <v>766</v>
      </c>
      <c r="D1599" s="1" t="s">
        <v>570</v>
      </c>
      <c r="E1599" s="1" t="s">
        <v>767</v>
      </c>
      <c r="F1599" s="59" t="s">
        <v>708</v>
      </c>
      <c r="G1599" s="30" t="s">
        <v>120</v>
      </c>
      <c r="H1599" s="6">
        <f t="shared" si="68"/>
        <v>-7550</v>
      </c>
      <c r="I1599" s="25">
        <f t="shared" si="65"/>
        <v>2.840909090909091</v>
      </c>
      <c r="K1599" t="s">
        <v>768</v>
      </c>
      <c r="M1599" s="2">
        <v>440</v>
      </c>
    </row>
    <row r="1600" spans="2:13" ht="12.75">
      <c r="B1600" s="293">
        <v>850</v>
      </c>
      <c r="C1600" s="1" t="s">
        <v>766</v>
      </c>
      <c r="D1600" s="1" t="s">
        <v>570</v>
      </c>
      <c r="E1600" s="1" t="s">
        <v>767</v>
      </c>
      <c r="F1600" s="59" t="s">
        <v>708</v>
      </c>
      <c r="G1600" s="30" t="s">
        <v>169</v>
      </c>
      <c r="H1600" s="6">
        <f t="shared" si="68"/>
        <v>-8400</v>
      </c>
      <c r="I1600" s="25">
        <f t="shared" si="65"/>
        <v>1.9318181818181819</v>
      </c>
      <c r="K1600" t="s">
        <v>768</v>
      </c>
      <c r="M1600" s="2">
        <v>440</v>
      </c>
    </row>
    <row r="1601" spans="2:13" ht="12.75">
      <c r="B1601" s="293">
        <v>700</v>
      </c>
      <c r="C1601" s="1" t="s">
        <v>766</v>
      </c>
      <c r="D1601" s="1" t="s">
        <v>570</v>
      </c>
      <c r="E1601" s="1" t="s">
        <v>767</v>
      </c>
      <c r="F1601" s="59" t="s">
        <v>708</v>
      </c>
      <c r="G1601" s="30" t="s">
        <v>178</v>
      </c>
      <c r="H1601" s="6">
        <f t="shared" si="68"/>
        <v>-9100</v>
      </c>
      <c r="I1601" s="25">
        <f t="shared" si="65"/>
        <v>1.5909090909090908</v>
      </c>
      <c r="K1601" t="s">
        <v>768</v>
      </c>
      <c r="M1601" s="2">
        <v>440</v>
      </c>
    </row>
    <row r="1602" spans="2:13" ht="12.75">
      <c r="B1602" s="293">
        <v>900</v>
      </c>
      <c r="C1602" s="1" t="s">
        <v>766</v>
      </c>
      <c r="D1602" s="1" t="s">
        <v>570</v>
      </c>
      <c r="E1602" s="1" t="s">
        <v>767</v>
      </c>
      <c r="F1602" s="76" t="s">
        <v>708</v>
      </c>
      <c r="G1602" s="30" t="s">
        <v>184</v>
      </c>
      <c r="H1602" s="6">
        <f t="shared" si="68"/>
        <v>-10000</v>
      </c>
      <c r="I1602" s="25">
        <f t="shared" si="65"/>
        <v>2.0454545454545454</v>
      </c>
      <c r="K1602" t="s">
        <v>768</v>
      </c>
      <c r="M1602" s="2">
        <v>440</v>
      </c>
    </row>
    <row r="1603" spans="2:13" ht="12.75">
      <c r="B1603" s="293">
        <v>2000</v>
      </c>
      <c r="C1603" s="1" t="s">
        <v>766</v>
      </c>
      <c r="D1603" s="1" t="s">
        <v>570</v>
      </c>
      <c r="E1603" s="1" t="s">
        <v>767</v>
      </c>
      <c r="F1603" s="59" t="s">
        <v>708</v>
      </c>
      <c r="G1603" s="30" t="s">
        <v>186</v>
      </c>
      <c r="H1603" s="6">
        <f t="shared" si="68"/>
        <v>-12000</v>
      </c>
      <c r="I1603" s="25">
        <f t="shared" si="65"/>
        <v>4.545454545454546</v>
      </c>
      <c r="K1603" t="s">
        <v>768</v>
      </c>
      <c r="M1603" s="2">
        <v>440</v>
      </c>
    </row>
    <row r="1604" spans="2:13" ht="12.75">
      <c r="B1604" s="293">
        <v>750</v>
      </c>
      <c r="C1604" s="1" t="s">
        <v>766</v>
      </c>
      <c r="D1604" s="1" t="s">
        <v>570</v>
      </c>
      <c r="E1604" s="1" t="s">
        <v>767</v>
      </c>
      <c r="F1604" s="59" t="s">
        <v>708</v>
      </c>
      <c r="G1604" s="30" t="s">
        <v>188</v>
      </c>
      <c r="H1604" s="6">
        <f t="shared" si="68"/>
        <v>-12750</v>
      </c>
      <c r="I1604" s="25">
        <f t="shared" si="65"/>
        <v>1.7045454545454546</v>
      </c>
      <c r="K1604" t="s">
        <v>768</v>
      </c>
      <c r="M1604" s="2">
        <v>440</v>
      </c>
    </row>
    <row r="1605" spans="2:13" ht="12.75">
      <c r="B1605" s="293">
        <v>1100</v>
      </c>
      <c r="C1605" s="1" t="s">
        <v>766</v>
      </c>
      <c r="D1605" s="1" t="s">
        <v>570</v>
      </c>
      <c r="E1605" s="1" t="s">
        <v>767</v>
      </c>
      <c r="F1605" s="59" t="s">
        <v>708</v>
      </c>
      <c r="G1605" s="30" t="s">
        <v>283</v>
      </c>
      <c r="H1605" s="6">
        <f t="shared" si="68"/>
        <v>-13850</v>
      </c>
      <c r="I1605" s="25">
        <f t="shared" si="65"/>
        <v>2.5</v>
      </c>
      <c r="K1605" t="s">
        <v>768</v>
      </c>
      <c r="M1605" s="2">
        <v>440</v>
      </c>
    </row>
    <row r="1606" spans="2:13" ht="12.75">
      <c r="B1606" s="293">
        <v>1600</v>
      </c>
      <c r="C1606" s="1" t="s">
        <v>766</v>
      </c>
      <c r="D1606" s="1" t="s">
        <v>570</v>
      </c>
      <c r="E1606" s="1" t="s">
        <v>767</v>
      </c>
      <c r="F1606" s="59" t="s">
        <v>708</v>
      </c>
      <c r="G1606" s="30" t="s">
        <v>318</v>
      </c>
      <c r="H1606" s="6">
        <f t="shared" si="68"/>
        <v>-15450</v>
      </c>
      <c r="I1606" s="25">
        <f t="shared" si="65"/>
        <v>3.6363636363636362</v>
      </c>
      <c r="K1606" t="s">
        <v>768</v>
      </c>
      <c r="M1606" s="2">
        <v>440</v>
      </c>
    </row>
    <row r="1607" spans="2:13" ht="12.75">
      <c r="B1607" s="293">
        <v>700</v>
      </c>
      <c r="C1607" s="1" t="s">
        <v>766</v>
      </c>
      <c r="D1607" s="1" t="s">
        <v>570</v>
      </c>
      <c r="E1607" s="1" t="s">
        <v>767</v>
      </c>
      <c r="F1607" s="59" t="s">
        <v>708</v>
      </c>
      <c r="G1607" s="30" t="s">
        <v>323</v>
      </c>
      <c r="H1607" s="6">
        <f t="shared" si="68"/>
        <v>-16150</v>
      </c>
      <c r="I1607" s="25">
        <f t="shared" si="65"/>
        <v>1.5909090909090908</v>
      </c>
      <c r="K1607" t="s">
        <v>768</v>
      </c>
      <c r="M1607" s="2">
        <v>440</v>
      </c>
    </row>
    <row r="1608" spans="2:13" ht="12.75">
      <c r="B1608" s="293">
        <v>1100</v>
      </c>
      <c r="C1608" s="1" t="s">
        <v>766</v>
      </c>
      <c r="D1608" s="1" t="s">
        <v>570</v>
      </c>
      <c r="E1608" s="1" t="s">
        <v>767</v>
      </c>
      <c r="F1608" s="59" t="s">
        <v>708</v>
      </c>
      <c r="G1608" s="30" t="s">
        <v>377</v>
      </c>
      <c r="H1608" s="6">
        <f t="shared" si="68"/>
        <v>-17250</v>
      </c>
      <c r="I1608" s="25">
        <f t="shared" si="65"/>
        <v>2.5</v>
      </c>
      <c r="K1608" t="s">
        <v>768</v>
      </c>
      <c r="M1608" s="2">
        <v>440</v>
      </c>
    </row>
    <row r="1609" spans="2:13" ht="12.75">
      <c r="B1609" s="293">
        <v>1500</v>
      </c>
      <c r="C1609" s="1" t="s">
        <v>766</v>
      </c>
      <c r="D1609" s="1" t="s">
        <v>570</v>
      </c>
      <c r="E1609" s="1" t="s">
        <v>767</v>
      </c>
      <c r="F1609" s="59" t="s">
        <v>708</v>
      </c>
      <c r="G1609" s="30" t="s">
        <v>393</v>
      </c>
      <c r="H1609" s="6">
        <f t="shared" si="68"/>
        <v>-18750</v>
      </c>
      <c r="I1609" s="25">
        <f t="shared" si="65"/>
        <v>3.409090909090909</v>
      </c>
      <c r="K1609" t="s">
        <v>768</v>
      </c>
      <c r="M1609" s="2">
        <v>440</v>
      </c>
    </row>
    <row r="1610" spans="2:13" ht="12.75">
      <c r="B1610" s="293">
        <v>1100</v>
      </c>
      <c r="C1610" s="15" t="s">
        <v>766</v>
      </c>
      <c r="D1610" s="1" t="s">
        <v>570</v>
      </c>
      <c r="E1610" s="1" t="s">
        <v>767</v>
      </c>
      <c r="F1610" s="59" t="s">
        <v>708</v>
      </c>
      <c r="G1610" s="30" t="s">
        <v>396</v>
      </c>
      <c r="H1610" s="6">
        <f t="shared" si="68"/>
        <v>-19850</v>
      </c>
      <c r="I1610" s="25">
        <f aca="true" t="shared" si="69" ref="I1610:I1673">+B1610/M1610</f>
        <v>2.5</v>
      </c>
      <c r="K1610" t="s">
        <v>768</v>
      </c>
      <c r="M1610" s="2">
        <v>440</v>
      </c>
    </row>
    <row r="1611" spans="2:13" ht="12.75">
      <c r="B1611" s="293">
        <v>1100</v>
      </c>
      <c r="C1611" s="1" t="s">
        <v>766</v>
      </c>
      <c r="D1611" s="1" t="s">
        <v>570</v>
      </c>
      <c r="E1611" s="1" t="s">
        <v>767</v>
      </c>
      <c r="F1611" s="59" t="s">
        <v>708</v>
      </c>
      <c r="G1611" s="30" t="s">
        <v>398</v>
      </c>
      <c r="H1611" s="6">
        <f t="shared" si="68"/>
        <v>-20950</v>
      </c>
      <c r="I1611" s="25">
        <f t="shared" si="69"/>
        <v>2.5</v>
      </c>
      <c r="K1611" t="s">
        <v>768</v>
      </c>
      <c r="M1611" s="2">
        <v>440</v>
      </c>
    </row>
    <row r="1612" spans="2:13" ht="12.75">
      <c r="B1612" s="293">
        <v>700</v>
      </c>
      <c r="C1612" s="1" t="s">
        <v>766</v>
      </c>
      <c r="D1612" s="1" t="s">
        <v>570</v>
      </c>
      <c r="E1612" s="1" t="s">
        <v>767</v>
      </c>
      <c r="F1612" s="59" t="s">
        <v>708</v>
      </c>
      <c r="G1612" s="30" t="s">
        <v>431</v>
      </c>
      <c r="H1612" s="6">
        <f t="shared" si="68"/>
        <v>-21650</v>
      </c>
      <c r="I1612" s="25">
        <f t="shared" si="69"/>
        <v>1.5909090909090908</v>
      </c>
      <c r="K1612" t="s">
        <v>768</v>
      </c>
      <c r="M1612" s="2">
        <v>440</v>
      </c>
    </row>
    <row r="1613" spans="2:13" ht="12.75">
      <c r="B1613" s="293">
        <v>500</v>
      </c>
      <c r="C1613" s="1" t="s">
        <v>766</v>
      </c>
      <c r="D1613" s="1" t="s">
        <v>570</v>
      </c>
      <c r="E1613" s="1" t="s">
        <v>767</v>
      </c>
      <c r="F1613" s="59" t="s">
        <v>708</v>
      </c>
      <c r="G1613" s="30" t="s">
        <v>435</v>
      </c>
      <c r="H1613" s="6">
        <f t="shared" si="68"/>
        <v>-22150</v>
      </c>
      <c r="I1613" s="25">
        <f t="shared" si="69"/>
        <v>1.1363636363636365</v>
      </c>
      <c r="K1613" t="s">
        <v>768</v>
      </c>
      <c r="M1613" s="2">
        <v>440</v>
      </c>
    </row>
    <row r="1614" spans="2:13" ht="12.75">
      <c r="B1614" s="293">
        <v>400</v>
      </c>
      <c r="C1614" s="1" t="s">
        <v>766</v>
      </c>
      <c r="D1614" s="1" t="s">
        <v>570</v>
      </c>
      <c r="E1614" s="1" t="s">
        <v>767</v>
      </c>
      <c r="F1614" s="59" t="s">
        <v>708</v>
      </c>
      <c r="G1614" s="30" t="s">
        <v>440</v>
      </c>
      <c r="H1614" s="6">
        <f t="shared" si="68"/>
        <v>-22550</v>
      </c>
      <c r="I1614" s="25">
        <f t="shared" si="69"/>
        <v>0.9090909090909091</v>
      </c>
      <c r="K1614" t="s">
        <v>768</v>
      </c>
      <c r="M1614" s="2">
        <v>440</v>
      </c>
    </row>
    <row r="1615" spans="2:13" ht="12.75">
      <c r="B1615" s="293">
        <v>1700</v>
      </c>
      <c r="C1615" s="1" t="s">
        <v>766</v>
      </c>
      <c r="D1615" s="1" t="s">
        <v>570</v>
      </c>
      <c r="E1615" s="1" t="s">
        <v>767</v>
      </c>
      <c r="F1615" s="59" t="s">
        <v>708</v>
      </c>
      <c r="G1615" s="30" t="s">
        <v>446</v>
      </c>
      <c r="H1615" s="6">
        <f t="shared" si="68"/>
        <v>-24250</v>
      </c>
      <c r="I1615" s="25">
        <f t="shared" si="69"/>
        <v>3.8636363636363638</v>
      </c>
      <c r="K1615" t="s">
        <v>768</v>
      </c>
      <c r="M1615" s="2">
        <v>440</v>
      </c>
    </row>
    <row r="1616" spans="2:13" ht="12.75">
      <c r="B1616" s="224">
        <v>1500</v>
      </c>
      <c r="C1616" s="15" t="s">
        <v>766</v>
      </c>
      <c r="D1616" s="15" t="s">
        <v>570</v>
      </c>
      <c r="E1616" s="15" t="s">
        <v>767</v>
      </c>
      <c r="F1616" s="76" t="s">
        <v>769</v>
      </c>
      <c r="G1616" s="32" t="s">
        <v>20</v>
      </c>
      <c r="H1616" s="6">
        <f t="shared" si="68"/>
        <v>-25750</v>
      </c>
      <c r="I1616" s="25">
        <f t="shared" si="69"/>
        <v>3.409090909090909</v>
      </c>
      <c r="K1616" t="s">
        <v>717</v>
      </c>
      <c r="M1616" s="2">
        <v>440</v>
      </c>
    </row>
    <row r="1617" spans="2:13" ht="12.75">
      <c r="B1617" s="224">
        <v>1500</v>
      </c>
      <c r="C1617" s="15" t="s">
        <v>766</v>
      </c>
      <c r="D1617" s="15" t="s">
        <v>570</v>
      </c>
      <c r="E1617" s="15" t="s">
        <v>767</v>
      </c>
      <c r="F1617" s="76" t="s">
        <v>769</v>
      </c>
      <c r="G1617" s="32" t="s">
        <v>23</v>
      </c>
      <c r="H1617" s="6">
        <f t="shared" si="68"/>
        <v>-27250</v>
      </c>
      <c r="I1617" s="25">
        <f t="shared" si="69"/>
        <v>3.409090909090909</v>
      </c>
      <c r="K1617" t="s">
        <v>717</v>
      </c>
      <c r="M1617" s="2">
        <v>440</v>
      </c>
    </row>
    <row r="1618" spans="2:13" ht="12.75">
      <c r="B1618" s="224">
        <v>1500</v>
      </c>
      <c r="C1618" s="15" t="s">
        <v>766</v>
      </c>
      <c r="D1618" s="15" t="s">
        <v>570</v>
      </c>
      <c r="E1618" s="15" t="s">
        <v>767</v>
      </c>
      <c r="F1618" s="76" t="s">
        <v>769</v>
      </c>
      <c r="G1618" s="32" t="s">
        <v>113</v>
      </c>
      <c r="H1618" s="6">
        <f t="shared" si="68"/>
        <v>-28750</v>
      </c>
      <c r="I1618" s="25">
        <f t="shared" si="69"/>
        <v>3.409090909090909</v>
      </c>
      <c r="K1618" t="s">
        <v>717</v>
      </c>
      <c r="M1618" s="2">
        <v>440</v>
      </c>
    </row>
    <row r="1619" spans="2:13" ht="12.75">
      <c r="B1619" s="224">
        <v>1500</v>
      </c>
      <c r="C1619" s="15" t="s">
        <v>766</v>
      </c>
      <c r="D1619" s="15" t="s">
        <v>570</v>
      </c>
      <c r="E1619" s="15" t="s">
        <v>767</v>
      </c>
      <c r="F1619" s="76" t="s">
        <v>769</v>
      </c>
      <c r="G1619" s="32" t="s">
        <v>86</v>
      </c>
      <c r="H1619" s="6">
        <f t="shared" si="68"/>
        <v>-30250</v>
      </c>
      <c r="I1619" s="25">
        <f t="shared" si="69"/>
        <v>3.409090909090909</v>
      </c>
      <c r="K1619" t="s">
        <v>717</v>
      </c>
      <c r="M1619" s="2">
        <v>440</v>
      </c>
    </row>
    <row r="1620" spans="2:13" ht="12.75">
      <c r="B1620" s="224">
        <v>1200</v>
      </c>
      <c r="C1620" s="15" t="s">
        <v>766</v>
      </c>
      <c r="D1620" s="15" t="s">
        <v>570</v>
      </c>
      <c r="E1620" s="15" t="s">
        <v>767</v>
      </c>
      <c r="F1620" s="137" t="s">
        <v>769</v>
      </c>
      <c r="G1620" s="32" t="s">
        <v>88</v>
      </c>
      <c r="H1620" s="6">
        <f t="shared" si="68"/>
        <v>-31450</v>
      </c>
      <c r="I1620" s="25">
        <f t="shared" si="69"/>
        <v>2.727272727272727</v>
      </c>
      <c r="K1620" t="s">
        <v>717</v>
      </c>
      <c r="M1620" s="2">
        <v>440</v>
      </c>
    </row>
    <row r="1621" spans="2:13" ht="12.75">
      <c r="B1621" s="224">
        <v>800</v>
      </c>
      <c r="C1621" s="15" t="s">
        <v>766</v>
      </c>
      <c r="D1621" s="15" t="s">
        <v>570</v>
      </c>
      <c r="E1621" s="15" t="s">
        <v>767</v>
      </c>
      <c r="F1621" s="76" t="s">
        <v>769</v>
      </c>
      <c r="G1621" s="32" t="s">
        <v>72</v>
      </c>
      <c r="H1621" s="6">
        <f t="shared" si="68"/>
        <v>-32250</v>
      </c>
      <c r="I1621" s="25">
        <f t="shared" si="69"/>
        <v>1.8181818181818181</v>
      </c>
      <c r="K1621" t="s">
        <v>717</v>
      </c>
      <c r="M1621" s="2">
        <v>440</v>
      </c>
    </row>
    <row r="1622" spans="2:13" ht="12.75">
      <c r="B1622" s="224">
        <v>2000</v>
      </c>
      <c r="C1622" s="15" t="s">
        <v>766</v>
      </c>
      <c r="D1622" s="15" t="s">
        <v>570</v>
      </c>
      <c r="E1622" s="15" t="s">
        <v>767</v>
      </c>
      <c r="F1622" s="76" t="s">
        <v>769</v>
      </c>
      <c r="G1622" s="32" t="s">
        <v>120</v>
      </c>
      <c r="H1622" s="6">
        <f t="shared" si="68"/>
        <v>-34250</v>
      </c>
      <c r="I1622" s="25">
        <f t="shared" si="69"/>
        <v>4.545454545454546</v>
      </c>
      <c r="K1622" t="s">
        <v>717</v>
      </c>
      <c r="M1622" s="2">
        <v>440</v>
      </c>
    </row>
    <row r="1623" spans="1:13" s="18" customFormat="1" ht="12.75">
      <c r="A1623" s="1"/>
      <c r="B1623" s="224">
        <v>1500</v>
      </c>
      <c r="C1623" s="15" t="s">
        <v>766</v>
      </c>
      <c r="D1623" s="15" t="s">
        <v>570</v>
      </c>
      <c r="E1623" s="15" t="s">
        <v>767</v>
      </c>
      <c r="F1623" s="76" t="s">
        <v>769</v>
      </c>
      <c r="G1623" s="32" t="s">
        <v>120</v>
      </c>
      <c r="H1623" s="6">
        <f t="shared" si="68"/>
        <v>-35750</v>
      </c>
      <c r="I1623" s="25">
        <f t="shared" si="69"/>
        <v>3.409090909090909</v>
      </c>
      <c r="J1623"/>
      <c r="K1623" t="s">
        <v>717</v>
      </c>
      <c r="L1623"/>
      <c r="M1623" s="2">
        <v>440</v>
      </c>
    </row>
    <row r="1624" spans="1:13" ht="12.75">
      <c r="A1624" s="15"/>
      <c r="B1624" s="224">
        <v>1500</v>
      </c>
      <c r="C1624" s="15" t="s">
        <v>766</v>
      </c>
      <c r="D1624" s="15" t="s">
        <v>570</v>
      </c>
      <c r="E1624" s="15" t="s">
        <v>767</v>
      </c>
      <c r="F1624" s="76" t="s">
        <v>769</v>
      </c>
      <c r="G1624" s="32" t="s">
        <v>169</v>
      </c>
      <c r="H1624" s="31">
        <f aca="true" t="shared" si="70" ref="H1624:H1687">H1623-B1624</f>
        <v>-37250</v>
      </c>
      <c r="I1624" s="42">
        <f t="shared" si="69"/>
        <v>3.409090909090909</v>
      </c>
      <c r="J1624" s="18"/>
      <c r="K1624" t="s">
        <v>717</v>
      </c>
      <c r="L1624" s="18"/>
      <c r="M1624" s="2">
        <v>440</v>
      </c>
    </row>
    <row r="1625" spans="2:13" ht="12.75">
      <c r="B1625" s="224">
        <v>400</v>
      </c>
      <c r="C1625" s="15" t="s">
        <v>766</v>
      </c>
      <c r="D1625" s="15" t="s">
        <v>570</v>
      </c>
      <c r="E1625" s="15" t="s">
        <v>767</v>
      </c>
      <c r="F1625" s="76" t="s">
        <v>769</v>
      </c>
      <c r="G1625" s="32" t="s">
        <v>178</v>
      </c>
      <c r="H1625" s="6">
        <f t="shared" si="70"/>
        <v>-37650</v>
      </c>
      <c r="I1625" s="25">
        <f t="shared" si="69"/>
        <v>0.9090909090909091</v>
      </c>
      <c r="K1625" t="s">
        <v>717</v>
      </c>
      <c r="M1625" s="2">
        <v>440</v>
      </c>
    </row>
    <row r="1626" spans="2:13" ht="12.75">
      <c r="B1626" s="224">
        <v>1600</v>
      </c>
      <c r="C1626" s="15" t="s">
        <v>766</v>
      </c>
      <c r="D1626" s="15" t="s">
        <v>570</v>
      </c>
      <c r="E1626" s="15" t="s">
        <v>767</v>
      </c>
      <c r="F1626" s="76" t="s">
        <v>769</v>
      </c>
      <c r="G1626" s="32" t="s">
        <v>184</v>
      </c>
      <c r="H1626" s="6">
        <f t="shared" si="70"/>
        <v>-39250</v>
      </c>
      <c r="I1626" s="25">
        <f t="shared" si="69"/>
        <v>3.6363636363636362</v>
      </c>
      <c r="K1626" t="s">
        <v>717</v>
      </c>
      <c r="M1626" s="2">
        <v>440</v>
      </c>
    </row>
    <row r="1627" spans="2:13" ht="12.75">
      <c r="B1627" s="224">
        <v>1500</v>
      </c>
      <c r="C1627" s="15" t="s">
        <v>766</v>
      </c>
      <c r="D1627" s="15" t="s">
        <v>570</v>
      </c>
      <c r="E1627" s="15" t="s">
        <v>767</v>
      </c>
      <c r="F1627" s="76" t="s">
        <v>769</v>
      </c>
      <c r="G1627" s="32" t="s">
        <v>186</v>
      </c>
      <c r="H1627" s="6">
        <f t="shared" si="70"/>
        <v>-40750</v>
      </c>
      <c r="I1627" s="25">
        <f t="shared" si="69"/>
        <v>3.409090909090909</v>
      </c>
      <c r="K1627" t="s">
        <v>717</v>
      </c>
      <c r="M1627" s="2">
        <v>440</v>
      </c>
    </row>
    <row r="1628" spans="2:13" ht="12.75">
      <c r="B1628" s="224">
        <v>700</v>
      </c>
      <c r="C1628" s="15" t="s">
        <v>766</v>
      </c>
      <c r="D1628" s="15" t="s">
        <v>570</v>
      </c>
      <c r="E1628" s="15" t="s">
        <v>767</v>
      </c>
      <c r="F1628" s="76" t="s">
        <v>769</v>
      </c>
      <c r="G1628" s="32" t="s">
        <v>186</v>
      </c>
      <c r="H1628" s="6">
        <f t="shared" si="70"/>
        <v>-41450</v>
      </c>
      <c r="I1628" s="25">
        <f t="shared" si="69"/>
        <v>1.5909090909090908</v>
      </c>
      <c r="K1628" t="s">
        <v>717</v>
      </c>
      <c r="M1628" s="2">
        <v>440</v>
      </c>
    </row>
    <row r="1629" spans="2:13" ht="12.75">
      <c r="B1629" s="224">
        <v>800</v>
      </c>
      <c r="C1629" s="15" t="s">
        <v>766</v>
      </c>
      <c r="D1629" s="15" t="s">
        <v>570</v>
      </c>
      <c r="E1629" s="15" t="s">
        <v>767</v>
      </c>
      <c r="F1629" s="76" t="s">
        <v>769</v>
      </c>
      <c r="G1629" s="32" t="s">
        <v>188</v>
      </c>
      <c r="H1629" s="6">
        <f t="shared" si="70"/>
        <v>-42250</v>
      </c>
      <c r="I1629" s="25">
        <f t="shared" si="69"/>
        <v>1.8181818181818181</v>
      </c>
      <c r="K1629" t="s">
        <v>717</v>
      </c>
      <c r="M1629" s="2">
        <v>440</v>
      </c>
    </row>
    <row r="1630" spans="2:13" ht="12.75">
      <c r="B1630" s="224">
        <v>800</v>
      </c>
      <c r="C1630" s="15" t="s">
        <v>766</v>
      </c>
      <c r="D1630" s="15" t="s">
        <v>570</v>
      </c>
      <c r="E1630" s="15" t="s">
        <v>767</v>
      </c>
      <c r="F1630" s="76" t="s">
        <v>769</v>
      </c>
      <c r="G1630" s="32" t="s">
        <v>188</v>
      </c>
      <c r="H1630" s="6">
        <f t="shared" si="70"/>
        <v>-43050</v>
      </c>
      <c r="I1630" s="25">
        <f t="shared" si="69"/>
        <v>1.8181818181818181</v>
      </c>
      <c r="K1630" t="s">
        <v>717</v>
      </c>
      <c r="M1630" s="2">
        <v>440</v>
      </c>
    </row>
    <row r="1631" spans="2:13" ht="12.75">
      <c r="B1631" s="224">
        <v>1500</v>
      </c>
      <c r="C1631" s="15" t="s">
        <v>766</v>
      </c>
      <c r="D1631" s="15" t="s">
        <v>570</v>
      </c>
      <c r="E1631" s="15" t="s">
        <v>767</v>
      </c>
      <c r="F1631" s="76" t="s">
        <v>769</v>
      </c>
      <c r="G1631" s="32" t="s">
        <v>188</v>
      </c>
      <c r="H1631" s="6">
        <f t="shared" si="70"/>
        <v>-44550</v>
      </c>
      <c r="I1631" s="25">
        <f t="shared" si="69"/>
        <v>3.409090909090909</v>
      </c>
      <c r="K1631" t="s">
        <v>717</v>
      </c>
      <c r="M1631" s="2">
        <v>440</v>
      </c>
    </row>
    <row r="1632" spans="2:13" ht="12.75">
      <c r="B1632" s="348">
        <v>1500</v>
      </c>
      <c r="C1632" s="15" t="s">
        <v>766</v>
      </c>
      <c r="D1632" s="15" t="s">
        <v>570</v>
      </c>
      <c r="E1632" s="15" t="s">
        <v>767</v>
      </c>
      <c r="F1632" s="76" t="s">
        <v>769</v>
      </c>
      <c r="G1632" s="32" t="s">
        <v>283</v>
      </c>
      <c r="H1632" s="6">
        <f t="shared" si="70"/>
        <v>-46050</v>
      </c>
      <c r="I1632" s="25">
        <f t="shared" si="69"/>
        <v>3.409090909090909</v>
      </c>
      <c r="K1632" t="s">
        <v>717</v>
      </c>
      <c r="M1632" s="2">
        <v>440</v>
      </c>
    </row>
    <row r="1633" spans="2:13" ht="12.75">
      <c r="B1633" s="348">
        <v>1000</v>
      </c>
      <c r="C1633" s="15" t="s">
        <v>766</v>
      </c>
      <c r="D1633" s="15" t="s">
        <v>570</v>
      </c>
      <c r="E1633" s="15" t="s">
        <v>767</v>
      </c>
      <c r="F1633" s="76" t="s">
        <v>769</v>
      </c>
      <c r="G1633" s="32" t="s">
        <v>318</v>
      </c>
      <c r="H1633" s="6">
        <f t="shared" si="70"/>
        <v>-47050</v>
      </c>
      <c r="I1633" s="25">
        <f t="shared" si="69"/>
        <v>2.272727272727273</v>
      </c>
      <c r="K1633" t="s">
        <v>717</v>
      </c>
      <c r="M1633" s="2">
        <v>440</v>
      </c>
    </row>
    <row r="1634" spans="2:13" ht="12.75">
      <c r="B1634" s="348">
        <v>1200</v>
      </c>
      <c r="C1634" s="15" t="s">
        <v>766</v>
      </c>
      <c r="D1634" s="15" t="s">
        <v>570</v>
      </c>
      <c r="E1634" s="15" t="s">
        <v>767</v>
      </c>
      <c r="F1634" s="76" t="s">
        <v>769</v>
      </c>
      <c r="G1634" s="32" t="s">
        <v>323</v>
      </c>
      <c r="H1634" s="6">
        <f t="shared" si="70"/>
        <v>-48250</v>
      </c>
      <c r="I1634" s="25">
        <f t="shared" si="69"/>
        <v>2.727272727272727</v>
      </c>
      <c r="K1634" t="s">
        <v>717</v>
      </c>
      <c r="M1634" s="2">
        <v>440</v>
      </c>
    </row>
    <row r="1635" spans="2:13" ht="12.75">
      <c r="B1635" s="224">
        <v>1600</v>
      </c>
      <c r="C1635" s="15" t="s">
        <v>766</v>
      </c>
      <c r="D1635" s="15" t="s">
        <v>570</v>
      </c>
      <c r="E1635" s="15" t="s">
        <v>767</v>
      </c>
      <c r="F1635" s="76" t="s">
        <v>769</v>
      </c>
      <c r="G1635" s="32" t="s">
        <v>377</v>
      </c>
      <c r="H1635" s="6">
        <f t="shared" si="70"/>
        <v>-49850</v>
      </c>
      <c r="I1635" s="25">
        <f t="shared" si="69"/>
        <v>3.6363636363636362</v>
      </c>
      <c r="K1635" t="s">
        <v>717</v>
      </c>
      <c r="M1635" s="2">
        <v>440</v>
      </c>
    </row>
    <row r="1636" spans="2:13" ht="12.75">
      <c r="B1636" s="224">
        <v>1800</v>
      </c>
      <c r="C1636" s="15" t="s">
        <v>766</v>
      </c>
      <c r="D1636" s="15" t="s">
        <v>570</v>
      </c>
      <c r="E1636" s="15" t="s">
        <v>767</v>
      </c>
      <c r="F1636" s="76" t="s">
        <v>769</v>
      </c>
      <c r="G1636" s="32" t="s">
        <v>393</v>
      </c>
      <c r="H1636" s="6">
        <f t="shared" si="70"/>
        <v>-51650</v>
      </c>
      <c r="I1636" s="25">
        <f t="shared" si="69"/>
        <v>4.090909090909091</v>
      </c>
      <c r="K1636" t="s">
        <v>717</v>
      </c>
      <c r="M1636" s="2">
        <v>440</v>
      </c>
    </row>
    <row r="1637" spans="2:13" ht="12.75">
      <c r="B1637" s="224">
        <v>1400</v>
      </c>
      <c r="C1637" s="15" t="s">
        <v>766</v>
      </c>
      <c r="D1637" s="15" t="s">
        <v>570</v>
      </c>
      <c r="E1637" s="15" t="s">
        <v>767</v>
      </c>
      <c r="F1637" s="76" t="s">
        <v>769</v>
      </c>
      <c r="G1637" s="32" t="s">
        <v>396</v>
      </c>
      <c r="H1637" s="6">
        <f t="shared" si="70"/>
        <v>-53050</v>
      </c>
      <c r="I1637" s="25">
        <f t="shared" si="69"/>
        <v>3.1818181818181817</v>
      </c>
      <c r="K1637" t="s">
        <v>717</v>
      </c>
      <c r="M1637" s="2">
        <v>440</v>
      </c>
    </row>
    <row r="1638" spans="2:13" ht="12.75">
      <c r="B1638" s="224">
        <v>800</v>
      </c>
      <c r="C1638" s="15" t="s">
        <v>766</v>
      </c>
      <c r="D1638" s="15" t="s">
        <v>570</v>
      </c>
      <c r="E1638" s="15" t="s">
        <v>767</v>
      </c>
      <c r="F1638" s="76" t="s">
        <v>769</v>
      </c>
      <c r="G1638" s="32" t="s">
        <v>398</v>
      </c>
      <c r="H1638" s="6">
        <f t="shared" si="70"/>
        <v>-53850</v>
      </c>
      <c r="I1638" s="25">
        <f t="shared" si="69"/>
        <v>1.8181818181818181</v>
      </c>
      <c r="K1638" t="s">
        <v>717</v>
      </c>
      <c r="M1638" s="2">
        <v>440</v>
      </c>
    </row>
    <row r="1639" spans="2:13" ht="12.75">
      <c r="B1639" s="224">
        <v>800</v>
      </c>
      <c r="C1639" s="15" t="s">
        <v>766</v>
      </c>
      <c r="D1639" s="15" t="s">
        <v>570</v>
      </c>
      <c r="E1639" s="15" t="s">
        <v>767</v>
      </c>
      <c r="F1639" s="76" t="s">
        <v>769</v>
      </c>
      <c r="G1639" s="32" t="s">
        <v>770</v>
      </c>
      <c r="H1639" s="6">
        <f t="shared" si="70"/>
        <v>-54650</v>
      </c>
      <c r="I1639" s="25">
        <f t="shared" si="69"/>
        <v>1.8181818181818181</v>
      </c>
      <c r="K1639" t="s">
        <v>717</v>
      </c>
      <c r="M1639" s="2">
        <v>440</v>
      </c>
    </row>
    <row r="1640" spans="2:13" ht="12.75">
      <c r="B1640" s="224">
        <v>800</v>
      </c>
      <c r="C1640" s="15" t="s">
        <v>766</v>
      </c>
      <c r="D1640" s="15" t="s">
        <v>570</v>
      </c>
      <c r="E1640" s="15" t="s">
        <v>767</v>
      </c>
      <c r="F1640" s="76" t="s">
        <v>769</v>
      </c>
      <c r="G1640" s="32" t="s">
        <v>771</v>
      </c>
      <c r="H1640" s="6">
        <f t="shared" si="70"/>
        <v>-55450</v>
      </c>
      <c r="I1640" s="25">
        <f t="shared" si="69"/>
        <v>1.8181818181818181</v>
      </c>
      <c r="K1640" t="s">
        <v>717</v>
      </c>
      <c r="M1640" s="2">
        <v>440</v>
      </c>
    </row>
    <row r="1641" spans="2:13" ht="12.75">
      <c r="B1641" s="224">
        <v>400</v>
      </c>
      <c r="C1641" s="15" t="s">
        <v>766</v>
      </c>
      <c r="D1641" s="15" t="s">
        <v>570</v>
      </c>
      <c r="E1641" s="15" t="s">
        <v>767</v>
      </c>
      <c r="F1641" s="76" t="s">
        <v>769</v>
      </c>
      <c r="G1641" s="32" t="s">
        <v>437</v>
      </c>
      <c r="H1641" s="6">
        <f t="shared" si="70"/>
        <v>-55850</v>
      </c>
      <c r="I1641" s="25">
        <f t="shared" si="69"/>
        <v>0.9090909090909091</v>
      </c>
      <c r="K1641" t="s">
        <v>717</v>
      </c>
      <c r="M1641" s="2">
        <v>440</v>
      </c>
    </row>
    <row r="1642" spans="2:13" ht="12.75">
      <c r="B1642" s="224">
        <v>400</v>
      </c>
      <c r="C1642" s="15" t="s">
        <v>766</v>
      </c>
      <c r="D1642" s="15" t="s">
        <v>570</v>
      </c>
      <c r="E1642" s="15" t="s">
        <v>767</v>
      </c>
      <c r="F1642" s="76" t="s">
        <v>769</v>
      </c>
      <c r="G1642" s="32" t="s">
        <v>440</v>
      </c>
      <c r="H1642" s="6">
        <f t="shared" si="70"/>
        <v>-56250</v>
      </c>
      <c r="I1642" s="25">
        <f t="shared" si="69"/>
        <v>0.9090909090909091</v>
      </c>
      <c r="K1642" t="s">
        <v>717</v>
      </c>
      <c r="M1642" s="2">
        <v>440</v>
      </c>
    </row>
    <row r="1643" spans="2:13" ht="12.75">
      <c r="B1643" s="224">
        <v>400</v>
      </c>
      <c r="C1643" s="15" t="s">
        <v>766</v>
      </c>
      <c r="D1643" s="15" t="s">
        <v>570</v>
      </c>
      <c r="E1643" s="15" t="s">
        <v>767</v>
      </c>
      <c r="F1643" s="76" t="s">
        <v>769</v>
      </c>
      <c r="G1643" s="32" t="s">
        <v>443</v>
      </c>
      <c r="H1643" s="6">
        <f t="shared" si="70"/>
        <v>-56650</v>
      </c>
      <c r="I1643" s="25">
        <f t="shared" si="69"/>
        <v>0.9090909090909091</v>
      </c>
      <c r="K1643" t="s">
        <v>717</v>
      </c>
      <c r="M1643" s="2">
        <v>440</v>
      </c>
    </row>
    <row r="1644" spans="2:13" ht="12.75">
      <c r="B1644" s="224">
        <v>400</v>
      </c>
      <c r="C1644" s="15" t="s">
        <v>766</v>
      </c>
      <c r="D1644" s="15" t="s">
        <v>570</v>
      </c>
      <c r="E1644" s="15" t="s">
        <v>767</v>
      </c>
      <c r="F1644" s="76" t="s">
        <v>769</v>
      </c>
      <c r="G1644" s="32" t="s">
        <v>446</v>
      </c>
      <c r="H1644" s="6">
        <f t="shared" si="70"/>
        <v>-57050</v>
      </c>
      <c r="I1644" s="25">
        <f t="shared" si="69"/>
        <v>0.9090909090909091</v>
      </c>
      <c r="K1644" t="s">
        <v>717</v>
      </c>
      <c r="M1644" s="2">
        <v>440</v>
      </c>
    </row>
    <row r="1645" spans="2:13" ht="12.75">
      <c r="B1645" s="293">
        <v>800</v>
      </c>
      <c r="C1645" s="1" t="s">
        <v>766</v>
      </c>
      <c r="D1645" s="1" t="s">
        <v>570</v>
      </c>
      <c r="E1645" s="1" t="s">
        <v>767</v>
      </c>
      <c r="F1645" s="59" t="s">
        <v>712</v>
      </c>
      <c r="G1645" s="30" t="s">
        <v>20</v>
      </c>
      <c r="H1645" s="6">
        <f t="shared" si="70"/>
        <v>-57850</v>
      </c>
      <c r="I1645" s="25">
        <f t="shared" si="69"/>
        <v>1.8181818181818181</v>
      </c>
      <c r="K1645" t="s">
        <v>713</v>
      </c>
      <c r="M1645" s="2">
        <v>440</v>
      </c>
    </row>
    <row r="1646" spans="2:13" ht="12.75">
      <c r="B1646" s="293">
        <v>400</v>
      </c>
      <c r="C1646" s="1" t="s">
        <v>766</v>
      </c>
      <c r="D1646" s="1" t="s">
        <v>570</v>
      </c>
      <c r="E1646" s="1" t="s">
        <v>767</v>
      </c>
      <c r="F1646" s="59" t="s">
        <v>712</v>
      </c>
      <c r="G1646" s="30" t="s">
        <v>23</v>
      </c>
      <c r="H1646" s="6">
        <f t="shared" si="70"/>
        <v>-58250</v>
      </c>
      <c r="I1646" s="25">
        <f t="shared" si="69"/>
        <v>0.9090909090909091</v>
      </c>
      <c r="K1646" t="s">
        <v>713</v>
      </c>
      <c r="M1646" s="2">
        <v>440</v>
      </c>
    </row>
    <row r="1647" spans="2:13" ht="12.75">
      <c r="B1647" s="293">
        <v>2000</v>
      </c>
      <c r="C1647" s="1" t="s">
        <v>766</v>
      </c>
      <c r="D1647" s="1" t="s">
        <v>570</v>
      </c>
      <c r="E1647" s="1" t="s">
        <v>767</v>
      </c>
      <c r="F1647" s="59" t="s">
        <v>712</v>
      </c>
      <c r="G1647" s="30" t="s">
        <v>86</v>
      </c>
      <c r="H1647" s="6">
        <f t="shared" si="70"/>
        <v>-60250</v>
      </c>
      <c r="I1647" s="25">
        <f t="shared" si="69"/>
        <v>4.545454545454546</v>
      </c>
      <c r="K1647" t="s">
        <v>713</v>
      </c>
      <c r="M1647" s="2">
        <v>440</v>
      </c>
    </row>
    <row r="1648" spans="2:13" ht="12.75">
      <c r="B1648" s="293">
        <v>1500</v>
      </c>
      <c r="C1648" s="1" t="s">
        <v>766</v>
      </c>
      <c r="D1648" s="1" t="s">
        <v>570</v>
      </c>
      <c r="E1648" s="1" t="s">
        <v>767</v>
      </c>
      <c r="F1648" s="59" t="s">
        <v>712</v>
      </c>
      <c r="G1648" s="30" t="s">
        <v>88</v>
      </c>
      <c r="H1648" s="6">
        <f t="shared" si="70"/>
        <v>-61750</v>
      </c>
      <c r="I1648" s="25">
        <f t="shared" si="69"/>
        <v>3.409090909090909</v>
      </c>
      <c r="K1648" t="s">
        <v>713</v>
      </c>
      <c r="M1648" s="2">
        <v>440</v>
      </c>
    </row>
    <row r="1649" spans="2:13" ht="12.75">
      <c r="B1649" s="293">
        <v>1500</v>
      </c>
      <c r="C1649" s="1" t="s">
        <v>766</v>
      </c>
      <c r="D1649" s="1" t="s">
        <v>570</v>
      </c>
      <c r="E1649" s="1" t="s">
        <v>767</v>
      </c>
      <c r="F1649" s="59" t="s">
        <v>712</v>
      </c>
      <c r="G1649" s="30" t="s">
        <v>72</v>
      </c>
      <c r="H1649" s="6">
        <f t="shared" si="70"/>
        <v>-63250</v>
      </c>
      <c r="I1649" s="25">
        <f t="shared" si="69"/>
        <v>3.409090909090909</v>
      </c>
      <c r="K1649" t="s">
        <v>713</v>
      </c>
      <c r="M1649" s="2">
        <v>440</v>
      </c>
    </row>
    <row r="1650" spans="2:13" ht="12.75">
      <c r="B1650" s="347">
        <v>2000</v>
      </c>
      <c r="C1650" s="1" t="s">
        <v>766</v>
      </c>
      <c r="D1650" s="1" t="s">
        <v>570</v>
      </c>
      <c r="E1650" s="1" t="s">
        <v>767</v>
      </c>
      <c r="F1650" s="59" t="s">
        <v>712</v>
      </c>
      <c r="G1650" s="30" t="s">
        <v>120</v>
      </c>
      <c r="H1650" s="6">
        <f t="shared" si="70"/>
        <v>-65250</v>
      </c>
      <c r="I1650" s="25">
        <f t="shared" si="69"/>
        <v>4.545454545454546</v>
      </c>
      <c r="K1650" t="s">
        <v>713</v>
      </c>
      <c r="M1650" s="2">
        <v>440</v>
      </c>
    </row>
    <row r="1651" spans="2:13" ht="12.75">
      <c r="B1651" s="293">
        <v>400</v>
      </c>
      <c r="C1651" s="1" t="s">
        <v>766</v>
      </c>
      <c r="D1651" s="1" t="s">
        <v>570</v>
      </c>
      <c r="E1651" s="1" t="s">
        <v>767</v>
      </c>
      <c r="F1651" s="59" t="s">
        <v>712</v>
      </c>
      <c r="G1651" s="30" t="s">
        <v>169</v>
      </c>
      <c r="H1651" s="6">
        <f t="shared" si="70"/>
        <v>-65650</v>
      </c>
      <c r="I1651" s="25">
        <f t="shared" si="69"/>
        <v>0.9090909090909091</v>
      </c>
      <c r="K1651" t="s">
        <v>713</v>
      </c>
      <c r="M1651" s="2">
        <v>440</v>
      </c>
    </row>
    <row r="1652" spans="2:13" ht="12.75">
      <c r="B1652" s="293">
        <v>800</v>
      </c>
      <c r="C1652" s="1" t="s">
        <v>766</v>
      </c>
      <c r="D1652" s="1" t="s">
        <v>570</v>
      </c>
      <c r="E1652" s="1" t="s">
        <v>767</v>
      </c>
      <c r="F1652" s="59" t="s">
        <v>712</v>
      </c>
      <c r="G1652" s="30" t="s">
        <v>178</v>
      </c>
      <c r="H1652" s="6">
        <f t="shared" si="70"/>
        <v>-66450</v>
      </c>
      <c r="I1652" s="25">
        <f t="shared" si="69"/>
        <v>1.8181818181818181</v>
      </c>
      <c r="K1652" t="s">
        <v>713</v>
      </c>
      <c r="M1652" s="2">
        <v>440</v>
      </c>
    </row>
    <row r="1653" spans="2:13" ht="12.75">
      <c r="B1653" s="293">
        <v>600</v>
      </c>
      <c r="C1653" s="1" t="s">
        <v>766</v>
      </c>
      <c r="D1653" s="1" t="s">
        <v>570</v>
      </c>
      <c r="E1653" s="1" t="s">
        <v>767</v>
      </c>
      <c r="F1653" s="59" t="s">
        <v>712</v>
      </c>
      <c r="G1653" s="30" t="s">
        <v>180</v>
      </c>
      <c r="H1653" s="6">
        <f t="shared" si="70"/>
        <v>-67050</v>
      </c>
      <c r="I1653" s="25">
        <f t="shared" si="69"/>
        <v>1.3636363636363635</v>
      </c>
      <c r="K1653" t="s">
        <v>713</v>
      </c>
      <c r="M1653" s="2">
        <v>440</v>
      </c>
    </row>
    <row r="1654" spans="2:13" ht="12.75">
      <c r="B1654" s="293">
        <v>2000</v>
      </c>
      <c r="C1654" s="1" t="s">
        <v>766</v>
      </c>
      <c r="D1654" s="1" t="s">
        <v>570</v>
      </c>
      <c r="E1654" s="1" t="s">
        <v>767</v>
      </c>
      <c r="F1654" s="76" t="s">
        <v>712</v>
      </c>
      <c r="G1654" s="30" t="s">
        <v>182</v>
      </c>
      <c r="H1654" s="6">
        <f t="shared" si="70"/>
        <v>-69050</v>
      </c>
      <c r="I1654" s="25">
        <f t="shared" si="69"/>
        <v>4.545454545454546</v>
      </c>
      <c r="K1654" t="s">
        <v>713</v>
      </c>
      <c r="M1654" s="2">
        <v>440</v>
      </c>
    </row>
    <row r="1655" spans="2:13" ht="12.75">
      <c r="B1655" s="293">
        <v>1500</v>
      </c>
      <c r="C1655" s="1" t="s">
        <v>766</v>
      </c>
      <c r="D1655" s="1" t="s">
        <v>570</v>
      </c>
      <c r="E1655" s="1" t="s">
        <v>767</v>
      </c>
      <c r="F1655" s="59" t="s">
        <v>712</v>
      </c>
      <c r="G1655" s="30" t="s">
        <v>184</v>
      </c>
      <c r="H1655" s="6">
        <f t="shared" si="70"/>
        <v>-70550</v>
      </c>
      <c r="I1655" s="25">
        <f t="shared" si="69"/>
        <v>3.409090909090909</v>
      </c>
      <c r="K1655" t="s">
        <v>713</v>
      </c>
      <c r="M1655" s="2">
        <v>440</v>
      </c>
    </row>
    <row r="1656" spans="2:13" ht="12.75">
      <c r="B1656" s="293">
        <v>1500</v>
      </c>
      <c r="C1656" s="1" t="s">
        <v>766</v>
      </c>
      <c r="D1656" s="1" t="s">
        <v>570</v>
      </c>
      <c r="E1656" s="1" t="s">
        <v>767</v>
      </c>
      <c r="F1656" s="59" t="s">
        <v>712</v>
      </c>
      <c r="G1656" s="30" t="s">
        <v>186</v>
      </c>
      <c r="H1656" s="6">
        <f t="shared" si="70"/>
        <v>-72050</v>
      </c>
      <c r="I1656" s="25">
        <f t="shared" si="69"/>
        <v>3.409090909090909</v>
      </c>
      <c r="K1656" t="s">
        <v>713</v>
      </c>
      <c r="M1656" s="2">
        <v>440</v>
      </c>
    </row>
    <row r="1657" spans="2:13" ht="12.75">
      <c r="B1657" s="293">
        <v>2000</v>
      </c>
      <c r="C1657" s="1" t="s">
        <v>766</v>
      </c>
      <c r="D1657" s="1" t="s">
        <v>570</v>
      </c>
      <c r="E1657" s="1" t="s">
        <v>767</v>
      </c>
      <c r="F1657" s="59" t="s">
        <v>712</v>
      </c>
      <c r="G1657" s="30" t="s">
        <v>188</v>
      </c>
      <c r="H1657" s="6">
        <f t="shared" si="70"/>
        <v>-74050</v>
      </c>
      <c r="I1657" s="25">
        <f t="shared" si="69"/>
        <v>4.545454545454546</v>
      </c>
      <c r="K1657" t="s">
        <v>713</v>
      </c>
      <c r="M1657" s="2">
        <v>440</v>
      </c>
    </row>
    <row r="1658" spans="2:13" ht="12.75">
      <c r="B1658" s="293">
        <v>900</v>
      </c>
      <c r="C1658" s="1" t="s">
        <v>766</v>
      </c>
      <c r="D1658" s="1" t="s">
        <v>570</v>
      </c>
      <c r="E1658" s="1" t="s">
        <v>767</v>
      </c>
      <c r="F1658" s="59" t="s">
        <v>712</v>
      </c>
      <c r="G1658" s="30" t="s">
        <v>283</v>
      </c>
      <c r="H1658" s="6">
        <f t="shared" si="70"/>
        <v>-74950</v>
      </c>
      <c r="I1658" s="25">
        <f t="shared" si="69"/>
        <v>2.0454545454545454</v>
      </c>
      <c r="K1658" t="s">
        <v>713</v>
      </c>
      <c r="M1658" s="2">
        <v>440</v>
      </c>
    </row>
    <row r="1659" spans="2:13" ht="12.75">
      <c r="B1659" s="347">
        <v>400</v>
      </c>
      <c r="C1659" s="1" t="s">
        <v>766</v>
      </c>
      <c r="D1659" s="1" t="s">
        <v>570</v>
      </c>
      <c r="E1659" s="1" t="s">
        <v>767</v>
      </c>
      <c r="F1659" s="59" t="s">
        <v>712</v>
      </c>
      <c r="G1659" s="30" t="s">
        <v>318</v>
      </c>
      <c r="H1659" s="6">
        <f t="shared" si="70"/>
        <v>-75350</v>
      </c>
      <c r="I1659" s="25">
        <f t="shared" si="69"/>
        <v>0.9090909090909091</v>
      </c>
      <c r="K1659" t="s">
        <v>713</v>
      </c>
      <c r="M1659" s="2">
        <v>440</v>
      </c>
    </row>
    <row r="1660" spans="2:13" ht="12.75">
      <c r="B1660" s="347">
        <v>2000</v>
      </c>
      <c r="C1660" s="1" t="s">
        <v>766</v>
      </c>
      <c r="D1660" s="1" t="s">
        <v>570</v>
      </c>
      <c r="E1660" s="1" t="s">
        <v>767</v>
      </c>
      <c r="F1660" s="59" t="s">
        <v>712</v>
      </c>
      <c r="G1660" s="30" t="s">
        <v>323</v>
      </c>
      <c r="H1660" s="6">
        <f t="shared" si="70"/>
        <v>-77350</v>
      </c>
      <c r="I1660" s="25">
        <f t="shared" si="69"/>
        <v>4.545454545454546</v>
      </c>
      <c r="K1660" t="s">
        <v>713</v>
      </c>
      <c r="M1660" s="2">
        <v>440</v>
      </c>
    </row>
    <row r="1661" spans="2:13" ht="12.75">
      <c r="B1661" s="224">
        <v>2000</v>
      </c>
      <c r="C1661" s="15" t="s">
        <v>766</v>
      </c>
      <c r="D1661" s="15" t="s">
        <v>570</v>
      </c>
      <c r="E1661" s="15" t="s">
        <v>767</v>
      </c>
      <c r="F1661" s="76" t="s">
        <v>712</v>
      </c>
      <c r="G1661" s="32" t="s">
        <v>377</v>
      </c>
      <c r="H1661" s="6">
        <f t="shared" si="70"/>
        <v>-79350</v>
      </c>
      <c r="I1661" s="25">
        <f t="shared" si="69"/>
        <v>4.545454545454546</v>
      </c>
      <c r="K1661" t="s">
        <v>713</v>
      </c>
      <c r="M1661" s="2">
        <v>440</v>
      </c>
    </row>
    <row r="1662" spans="2:13" ht="12.75">
      <c r="B1662" s="293">
        <v>800</v>
      </c>
      <c r="C1662" s="1" t="s">
        <v>766</v>
      </c>
      <c r="D1662" s="1" t="s">
        <v>570</v>
      </c>
      <c r="E1662" s="1" t="s">
        <v>767</v>
      </c>
      <c r="F1662" s="59" t="s">
        <v>712</v>
      </c>
      <c r="G1662" s="30" t="s">
        <v>393</v>
      </c>
      <c r="H1662" s="6">
        <f t="shared" si="70"/>
        <v>-80150</v>
      </c>
      <c r="I1662" s="25">
        <f t="shared" si="69"/>
        <v>1.8181818181818181</v>
      </c>
      <c r="K1662" t="s">
        <v>713</v>
      </c>
      <c r="M1662" s="2">
        <v>440</v>
      </c>
    </row>
    <row r="1663" spans="2:13" ht="12.75">
      <c r="B1663" s="293">
        <v>800</v>
      </c>
      <c r="C1663" s="1" t="s">
        <v>766</v>
      </c>
      <c r="D1663" s="1" t="s">
        <v>570</v>
      </c>
      <c r="E1663" s="1" t="s">
        <v>767</v>
      </c>
      <c r="F1663" s="59" t="s">
        <v>712</v>
      </c>
      <c r="G1663" s="30" t="s">
        <v>396</v>
      </c>
      <c r="H1663" s="6">
        <f t="shared" si="70"/>
        <v>-80950</v>
      </c>
      <c r="I1663" s="25">
        <f t="shared" si="69"/>
        <v>1.8181818181818181</v>
      </c>
      <c r="K1663" t="s">
        <v>713</v>
      </c>
      <c r="M1663" s="2">
        <v>440</v>
      </c>
    </row>
    <row r="1664" spans="2:13" ht="12.75">
      <c r="B1664" s="224">
        <v>800</v>
      </c>
      <c r="C1664" s="15" t="s">
        <v>766</v>
      </c>
      <c r="D1664" s="15" t="s">
        <v>570</v>
      </c>
      <c r="E1664" s="15" t="s">
        <v>767</v>
      </c>
      <c r="F1664" s="137" t="s">
        <v>712</v>
      </c>
      <c r="G1664" s="32" t="s">
        <v>398</v>
      </c>
      <c r="H1664" s="6">
        <f t="shared" si="70"/>
        <v>-81750</v>
      </c>
      <c r="I1664" s="25">
        <f t="shared" si="69"/>
        <v>1.8181818181818181</v>
      </c>
      <c r="K1664" t="s">
        <v>713</v>
      </c>
      <c r="M1664" s="2">
        <v>440</v>
      </c>
    </row>
    <row r="1665" spans="2:13" ht="12.75">
      <c r="B1665" s="293">
        <v>1500</v>
      </c>
      <c r="C1665" s="1" t="s">
        <v>766</v>
      </c>
      <c r="D1665" s="1" t="s">
        <v>570</v>
      </c>
      <c r="E1665" s="1" t="s">
        <v>767</v>
      </c>
      <c r="F1665" s="59" t="s">
        <v>712</v>
      </c>
      <c r="G1665" s="30" t="s">
        <v>431</v>
      </c>
      <c r="H1665" s="6">
        <f t="shared" si="70"/>
        <v>-83250</v>
      </c>
      <c r="I1665" s="25">
        <f t="shared" si="69"/>
        <v>3.409090909090909</v>
      </c>
      <c r="K1665" t="s">
        <v>713</v>
      </c>
      <c r="M1665" s="2">
        <v>440</v>
      </c>
    </row>
    <row r="1666" spans="1:13" s="18" customFormat="1" ht="12.75">
      <c r="A1666" s="1"/>
      <c r="B1666" s="293">
        <v>1700</v>
      </c>
      <c r="C1666" s="1" t="s">
        <v>766</v>
      </c>
      <c r="D1666" s="1" t="s">
        <v>570</v>
      </c>
      <c r="E1666" s="1" t="s">
        <v>767</v>
      </c>
      <c r="F1666" s="59" t="s">
        <v>712</v>
      </c>
      <c r="G1666" s="30" t="s">
        <v>433</v>
      </c>
      <c r="H1666" s="6">
        <f t="shared" si="70"/>
        <v>-84950</v>
      </c>
      <c r="I1666" s="25">
        <f t="shared" si="69"/>
        <v>3.8636363636363638</v>
      </c>
      <c r="J1666"/>
      <c r="K1666" t="s">
        <v>713</v>
      </c>
      <c r="L1666"/>
      <c r="M1666" s="2">
        <v>440</v>
      </c>
    </row>
    <row r="1667" spans="1:13" ht="12.75">
      <c r="A1667" s="15"/>
      <c r="B1667" s="293">
        <v>200</v>
      </c>
      <c r="C1667" s="1" t="s">
        <v>766</v>
      </c>
      <c r="D1667" s="1" t="s">
        <v>570</v>
      </c>
      <c r="E1667" s="1" t="s">
        <v>767</v>
      </c>
      <c r="F1667" s="59" t="s">
        <v>712</v>
      </c>
      <c r="G1667" s="30" t="s">
        <v>440</v>
      </c>
      <c r="H1667" s="31">
        <f t="shared" si="70"/>
        <v>-85150</v>
      </c>
      <c r="I1667" s="42">
        <f t="shared" si="69"/>
        <v>0.45454545454545453</v>
      </c>
      <c r="J1667" s="18"/>
      <c r="K1667" t="s">
        <v>713</v>
      </c>
      <c r="L1667" s="18"/>
      <c r="M1667" s="2">
        <v>440</v>
      </c>
    </row>
    <row r="1668" spans="2:13" ht="12.75">
      <c r="B1668" s="293">
        <v>1400</v>
      </c>
      <c r="C1668" s="1" t="s">
        <v>766</v>
      </c>
      <c r="D1668" s="1" t="s">
        <v>570</v>
      </c>
      <c r="E1668" s="1" t="s">
        <v>767</v>
      </c>
      <c r="F1668" s="59" t="s">
        <v>712</v>
      </c>
      <c r="G1668" s="30" t="s">
        <v>446</v>
      </c>
      <c r="H1668" s="6">
        <f t="shared" si="70"/>
        <v>-86550</v>
      </c>
      <c r="I1668" s="25">
        <f t="shared" si="69"/>
        <v>3.1818181818181817</v>
      </c>
      <c r="K1668" t="s">
        <v>713</v>
      </c>
      <c r="M1668" s="2">
        <v>440</v>
      </c>
    </row>
    <row r="1669" spans="2:13" ht="12.75">
      <c r="B1669" s="293">
        <v>400</v>
      </c>
      <c r="C1669" s="1" t="s">
        <v>766</v>
      </c>
      <c r="D1669" s="15" t="s">
        <v>570</v>
      </c>
      <c r="E1669" s="1" t="s">
        <v>767</v>
      </c>
      <c r="F1669" s="59" t="s">
        <v>772</v>
      </c>
      <c r="G1669" s="30" t="s">
        <v>377</v>
      </c>
      <c r="H1669" s="6">
        <f t="shared" si="70"/>
        <v>-86950</v>
      </c>
      <c r="I1669" s="25">
        <f t="shared" si="69"/>
        <v>0.9090909090909091</v>
      </c>
      <c r="K1669" t="s">
        <v>720</v>
      </c>
      <c r="M1669" s="2">
        <v>440</v>
      </c>
    </row>
    <row r="1670" spans="2:13" ht="12.75">
      <c r="B1670" s="224">
        <v>1800</v>
      </c>
      <c r="C1670" s="1" t="s">
        <v>766</v>
      </c>
      <c r="D1670" s="15" t="s">
        <v>570</v>
      </c>
      <c r="E1670" s="1" t="s">
        <v>767</v>
      </c>
      <c r="F1670" s="59" t="s">
        <v>772</v>
      </c>
      <c r="G1670" s="33" t="s">
        <v>393</v>
      </c>
      <c r="H1670" s="6">
        <f>H1669-B1670</f>
        <v>-88750</v>
      </c>
      <c r="I1670" s="25">
        <f t="shared" si="69"/>
        <v>4.090909090909091</v>
      </c>
      <c r="K1670" t="s">
        <v>720</v>
      </c>
      <c r="M1670" s="2">
        <v>440</v>
      </c>
    </row>
    <row r="1671" spans="2:13" ht="12.75">
      <c r="B1671" s="224">
        <v>2000</v>
      </c>
      <c r="C1671" s="35" t="s">
        <v>766</v>
      </c>
      <c r="D1671" s="15" t="s">
        <v>570</v>
      </c>
      <c r="E1671" s="35" t="s">
        <v>767</v>
      </c>
      <c r="F1671" s="59" t="s">
        <v>772</v>
      </c>
      <c r="G1671" s="33" t="s">
        <v>396</v>
      </c>
      <c r="H1671" s="6">
        <f t="shared" si="70"/>
        <v>-90750</v>
      </c>
      <c r="I1671" s="25">
        <f t="shared" si="69"/>
        <v>4.545454545454546</v>
      </c>
      <c r="K1671" t="s">
        <v>720</v>
      </c>
      <c r="M1671" s="2">
        <v>440</v>
      </c>
    </row>
    <row r="1672" spans="2:13" ht="12.75">
      <c r="B1672" s="224">
        <v>300</v>
      </c>
      <c r="C1672" s="15" t="s">
        <v>766</v>
      </c>
      <c r="D1672" s="15" t="s">
        <v>570</v>
      </c>
      <c r="E1672" s="15" t="s">
        <v>767</v>
      </c>
      <c r="F1672" s="59" t="s">
        <v>772</v>
      </c>
      <c r="G1672" s="32" t="s">
        <v>440</v>
      </c>
      <c r="H1672" s="6">
        <f t="shared" si="70"/>
        <v>-91050</v>
      </c>
      <c r="I1672" s="25">
        <f t="shared" si="69"/>
        <v>0.6818181818181818</v>
      </c>
      <c r="K1672" t="s">
        <v>720</v>
      </c>
      <c r="M1672" s="2">
        <v>440</v>
      </c>
    </row>
    <row r="1673" spans="2:13" ht="12.75">
      <c r="B1673" s="224">
        <v>2000</v>
      </c>
      <c r="C1673" s="15" t="s">
        <v>766</v>
      </c>
      <c r="D1673" s="15" t="s">
        <v>570</v>
      </c>
      <c r="E1673" s="15" t="s">
        <v>767</v>
      </c>
      <c r="F1673" s="59" t="s">
        <v>772</v>
      </c>
      <c r="G1673" s="32" t="s">
        <v>446</v>
      </c>
      <c r="H1673" s="6">
        <f t="shared" si="70"/>
        <v>-93050</v>
      </c>
      <c r="I1673" s="25">
        <f t="shared" si="69"/>
        <v>4.545454545454546</v>
      </c>
      <c r="K1673" t="s">
        <v>720</v>
      </c>
      <c r="M1673" s="2">
        <v>440</v>
      </c>
    </row>
    <row r="1674" spans="2:13" ht="12.75">
      <c r="B1674" s="293">
        <v>1400</v>
      </c>
      <c r="C1674" s="1" t="s">
        <v>766</v>
      </c>
      <c r="D1674" s="1" t="s">
        <v>570</v>
      </c>
      <c r="E1674" s="1" t="s">
        <v>767</v>
      </c>
      <c r="F1674" s="59" t="s">
        <v>706</v>
      </c>
      <c r="G1674" s="30" t="s">
        <v>86</v>
      </c>
      <c r="H1674" s="6">
        <f t="shared" si="70"/>
        <v>-94450</v>
      </c>
      <c r="I1674" s="25">
        <f aca="true" t="shared" si="71" ref="I1674:I1738">+B1674/M1674</f>
        <v>3.1818181818181817</v>
      </c>
      <c r="K1674" t="s">
        <v>707</v>
      </c>
      <c r="M1674" s="2">
        <v>440</v>
      </c>
    </row>
    <row r="1675" spans="2:13" ht="12.75">
      <c r="B1675" s="293">
        <v>2000</v>
      </c>
      <c r="C1675" s="1" t="s">
        <v>766</v>
      </c>
      <c r="D1675" s="1" t="s">
        <v>570</v>
      </c>
      <c r="E1675" s="1" t="s">
        <v>767</v>
      </c>
      <c r="F1675" s="59" t="s">
        <v>706</v>
      </c>
      <c r="G1675" s="30" t="s">
        <v>88</v>
      </c>
      <c r="H1675" s="6">
        <f t="shared" si="70"/>
        <v>-96450</v>
      </c>
      <c r="I1675" s="25">
        <f t="shared" si="71"/>
        <v>4.545454545454546</v>
      </c>
      <c r="K1675" t="s">
        <v>707</v>
      </c>
      <c r="M1675" s="2">
        <v>440</v>
      </c>
    </row>
    <row r="1676" spans="2:13" ht="12.75">
      <c r="B1676" s="293">
        <v>2000</v>
      </c>
      <c r="C1676" s="1" t="s">
        <v>766</v>
      </c>
      <c r="D1676" s="1" t="s">
        <v>570</v>
      </c>
      <c r="E1676" s="1" t="s">
        <v>767</v>
      </c>
      <c r="F1676" s="59" t="s">
        <v>706</v>
      </c>
      <c r="G1676" s="30" t="s">
        <v>72</v>
      </c>
      <c r="H1676" s="6">
        <f t="shared" si="70"/>
        <v>-98450</v>
      </c>
      <c r="I1676" s="25">
        <f t="shared" si="71"/>
        <v>4.545454545454546</v>
      </c>
      <c r="K1676" t="s">
        <v>707</v>
      </c>
      <c r="M1676" s="2">
        <v>440</v>
      </c>
    </row>
    <row r="1677" spans="2:13" ht="12.75">
      <c r="B1677" s="293">
        <v>2000</v>
      </c>
      <c r="C1677" s="1" t="s">
        <v>766</v>
      </c>
      <c r="D1677" s="1" t="s">
        <v>570</v>
      </c>
      <c r="E1677" s="1" t="s">
        <v>767</v>
      </c>
      <c r="F1677" s="76" t="s">
        <v>706</v>
      </c>
      <c r="G1677" s="30" t="s">
        <v>120</v>
      </c>
      <c r="H1677" s="6">
        <f t="shared" si="70"/>
        <v>-100450</v>
      </c>
      <c r="I1677" s="25">
        <f t="shared" si="71"/>
        <v>4.545454545454546</v>
      </c>
      <c r="K1677" t="s">
        <v>707</v>
      </c>
      <c r="M1677" s="2">
        <v>440</v>
      </c>
    </row>
    <row r="1678" spans="2:13" ht="12.75">
      <c r="B1678" s="293">
        <v>2000</v>
      </c>
      <c r="C1678" s="1" t="s">
        <v>766</v>
      </c>
      <c r="D1678" s="1" t="s">
        <v>570</v>
      </c>
      <c r="E1678" s="1" t="s">
        <v>767</v>
      </c>
      <c r="F1678" s="59" t="s">
        <v>706</v>
      </c>
      <c r="G1678" s="30" t="s">
        <v>169</v>
      </c>
      <c r="H1678" s="6">
        <f t="shared" si="70"/>
        <v>-102450</v>
      </c>
      <c r="I1678" s="25">
        <f t="shared" si="71"/>
        <v>4.545454545454546</v>
      </c>
      <c r="K1678" t="s">
        <v>707</v>
      </c>
      <c r="M1678" s="2">
        <v>440</v>
      </c>
    </row>
    <row r="1679" spans="2:13" ht="12.75">
      <c r="B1679" s="293">
        <v>600</v>
      </c>
      <c r="C1679" s="1" t="s">
        <v>766</v>
      </c>
      <c r="D1679" s="1" t="s">
        <v>570</v>
      </c>
      <c r="E1679" s="1" t="s">
        <v>767</v>
      </c>
      <c r="F1679" s="59" t="s">
        <v>706</v>
      </c>
      <c r="G1679" s="30" t="s">
        <v>178</v>
      </c>
      <c r="H1679" s="6">
        <f t="shared" si="70"/>
        <v>-103050</v>
      </c>
      <c r="I1679" s="25">
        <f t="shared" si="71"/>
        <v>1.3636363636363635</v>
      </c>
      <c r="K1679" t="s">
        <v>707</v>
      </c>
      <c r="M1679" s="2">
        <v>440</v>
      </c>
    </row>
    <row r="1680" spans="2:13" ht="12.75">
      <c r="B1680" s="224">
        <v>800</v>
      </c>
      <c r="C1680" s="15" t="s">
        <v>766</v>
      </c>
      <c r="D1680" s="15" t="s">
        <v>570</v>
      </c>
      <c r="E1680" s="15" t="s">
        <v>767</v>
      </c>
      <c r="F1680" s="76" t="s">
        <v>706</v>
      </c>
      <c r="G1680" s="32" t="s">
        <v>180</v>
      </c>
      <c r="H1680" s="6">
        <f t="shared" si="70"/>
        <v>-103850</v>
      </c>
      <c r="I1680" s="25">
        <f t="shared" si="71"/>
        <v>1.8181818181818181</v>
      </c>
      <c r="K1680" t="s">
        <v>707</v>
      </c>
      <c r="M1680" s="2">
        <v>440</v>
      </c>
    </row>
    <row r="1681" spans="2:13" ht="12.75">
      <c r="B1681" s="293">
        <v>600</v>
      </c>
      <c r="C1681" s="1" t="s">
        <v>766</v>
      </c>
      <c r="D1681" s="1" t="s">
        <v>570</v>
      </c>
      <c r="E1681" s="1" t="s">
        <v>767</v>
      </c>
      <c r="F1681" s="59" t="s">
        <v>706</v>
      </c>
      <c r="G1681" s="30" t="s">
        <v>182</v>
      </c>
      <c r="H1681" s="6">
        <f t="shared" si="70"/>
        <v>-104450</v>
      </c>
      <c r="I1681" s="25">
        <f t="shared" si="71"/>
        <v>1.3636363636363635</v>
      </c>
      <c r="K1681" t="s">
        <v>707</v>
      </c>
      <c r="M1681" s="2">
        <v>440</v>
      </c>
    </row>
    <row r="1682" spans="2:13" ht="12.75">
      <c r="B1682" s="293">
        <v>1800</v>
      </c>
      <c r="C1682" s="1" t="s">
        <v>766</v>
      </c>
      <c r="D1682" s="1" t="s">
        <v>570</v>
      </c>
      <c r="E1682" s="1" t="s">
        <v>767</v>
      </c>
      <c r="F1682" s="59" t="s">
        <v>706</v>
      </c>
      <c r="G1682" s="30" t="s">
        <v>182</v>
      </c>
      <c r="H1682" s="6">
        <f t="shared" si="70"/>
        <v>-106250</v>
      </c>
      <c r="I1682" s="25">
        <f t="shared" si="71"/>
        <v>4.090909090909091</v>
      </c>
      <c r="K1682" t="s">
        <v>707</v>
      </c>
      <c r="M1682" s="2">
        <v>440</v>
      </c>
    </row>
    <row r="1683" spans="2:13" ht="12.75">
      <c r="B1683" s="293">
        <v>2000</v>
      </c>
      <c r="C1683" s="15" t="s">
        <v>766</v>
      </c>
      <c r="D1683" s="1" t="s">
        <v>570</v>
      </c>
      <c r="E1683" s="1" t="s">
        <v>767</v>
      </c>
      <c r="F1683" s="59" t="s">
        <v>706</v>
      </c>
      <c r="G1683" s="30" t="s">
        <v>184</v>
      </c>
      <c r="H1683" s="6">
        <f t="shared" si="70"/>
        <v>-108250</v>
      </c>
      <c r="I1683" s="25">
        <f t="shared" si="71"/>
        <v>4.545454545454546</v>
      </c>
      <c r="K1683" t="s">
        <v>707</v>
      </c>
      <c r="M1683" s="2">
        <v>440</v>
      </c>
    </row>
    <row r="1684" spans="2:13" ht="12.75">
      <c r="B1684" s="293">
        <v>2000</v>
      </c>
      <c r="C1684" s="15" t="s">
        <v>766</v>
      </c>
      <c r="D1684" s="1" t="s">
        <v>570</v>
      </c>
      <c r="E1684" s="1" t="s">
        <v>767</v>
      </c>
      <c r="F1684" s="59" t="s">
        <v>706</v>
      </c>
      <c r="G1684" s="30" t="s">
        <v>186</v>
      </c>
      <c r="H1684" s="6">
        <f t="shared" si="70"/>
        <v>-110250</v>
      </c>
      <c r="I1684" s="25">
        <f t="shared" si="71"/>
        <v>4.545454545454546</v>
      </c>
      <c r="K1684" t="s">
        <v>707</v>
      </c>
      <c r="M1684" s="2">
        <v>440</v>
      </c>
    </row>
    <row r="1685" spans="2:13" ht="12.75">
      <c r="B1685" s="293">
        <v>2000</v>
      </c>
      <c r="C1685" s="15" t="s">
        <v>766</v>
      </c>
      <c r="D1685" s="1" t="s">
        <v>570</v>
      </c>
      <c r="E1685" s="1" t="s">
        <v>767</v>
      </c>
      <c r="F1685" s="59" t="s">
        <v>706</v>
      </c>
      <c r="G1685" s="30" t="s">
        <v>188</v>
      </c>
      <c r="H1685" s="6">
        <f t="shared" si="70"/>
        <v>-112250</v>
      </c>
      <c r="I1685" s="25">
        <f t="shared" si="71"/>
        <v>4.545454545454546</v>
      </c>
      <c r="K1685" t="s">
        <v>707</v>
      </c>
      <c r="M1685" s="2">
        <v>440</v>
      </c>
    </row>
    <row r="1686" spans="2:13" ht="12.75">
      <c r="B1686" s="293">
        <v>2000</v>
      </c>
      <c r="C1686" s="15" t="s">
        <v>766</v>
      </c>
      <c r="D1686" s="1" t="s">
        <v>570</v>
      </c>
      <c r="E1686" s="1" t="s">
        <v>767</v>
      </c>
      <c r="F1686" s="59" t="s">
        <v>706</v>
      </c>
      <c r="G1686" s="30" t="s">
        <v>283</v>
      </c>
      <c r="H1686" s="6">
        <f t="shared" si="70"/>
        <v>-114250</v>
      </c>
      <c r="I1686" s="25">
        <f t="shared" si="71"/>
        <v>4.545454545454546</v>
      </c>
      <c r="K1686" t="s">
        <v>707</v>
      </c>
      <c r="M1686" s="2">
        <v>440</v>
      </c>
    </row>
    <row r="1687" spans="2:13" ht="12.75">
      <c r="B1687" s="347">
        <v>600</v>
      </c>
      <c r="C1687" s="15" t="s">
        <v>766</v>
      </c>
      <c r="D1687" s="1" t="s">
        <v>570</v>
      </c>
      <c r="E1687" s="1" t="s">
        <v>767</v>
      </c>
      <c r="F1687" s="59" t="s">
        <v>706</v>
      </c>
      <c r="G1687" s="30" t="s">
        <v>318</v>
      </c>
      <c r="H1687" s="6">
        <f t="shared" si="70"/>
        <v>-114850</v>
      </c>
      <c r="I1687" s="25">
        <f t="shared" si="71"/>
        <v>1.3636363636363635</v>
      </c>
      <c r="K1687" t="s">
        <v>707</v>
      </c>
      <c r="M1687" s="2">
        <v>440</v>
      </c>
    </row>
    <row r="1688" spans="2:13" ht="12.75">
      <c r="B1688" s="293">
        <v>600</v>
      </c>
      <c r="C1688" s="15" t="s">
        <v>766</v>
      </c>
      <c r="D1688" s="1" t="s">
        <v>570</v>
      </c>
      <c r="E1688" s="1" t="s">
        <v>767</v>
      </c>
      <c r="F1688" s="59" t="s">
        <v>706</v>
      </c>
      <c r="G1688" s="30" t="s">
        <v>323</v>
      </c>
      <c r="H1688" s="6">
        <f aca="true" t="shared" si="72" ref="H1688:H1752">H1687-B1688</f>
        <v>-115450</v>
      </c>
      <c r="I1688" s="25">
        <f t="shared" si="71"/>
        <v>1.3636363636363635</v>
      </c>
      <c r="K1688" t="s">
        <v>707</v>
      </c>
      <c r="M1688" s="2">
        <v>440</v>
      </c>
    </row>
    <row r="1689" spans="2:13" ht="12.75">
      <c r="B1689" s="293">
        <v>1300</v>
      </c>
      <c r="C1689" s="1" t="s">
        <v>766</v>
      </c>
      <c r="D1689" s="1" t="s">
        <v>570</v>
      </c>
      <c r="E1689" s="1" t="s">
        <v>767</v>
      </c>
      <c r="F1689" s="59" t="s">
        <v>706</v>
      </c>
      <c r="G1689" s="30" t="s">
        <v>377</v>
      </c>
      <c r="H1689" s="6">
        <f t="shared" si="72"/>
        <v>-116750</v>
      </c>
      <c r="I1689" s="25">
        <f t="shared" si="71"/>
        <v>2.9545454545454546</v>
      </c>
      <c r="K1689" t="s">
        <v>707</v>
      </c>
      <c r="M1689" s="2">
        <v>440</v>
      </c>
    </row>
    <row r="1690" spans="2:13" ht="12.75">
      <c r="B1690" s="293">
        <v>1500</v>
      </c>
      <c r="C1690" s="1" t="s">
        <v>766</v>
      </c>
      <c r="D1690" s="1" t="s">
        <v>570</v>
      </c>
      <c r="E1690" s="1" t="s">
        <v>767</v>
      </c>
      <c r="F1690" s="59" t="s">
        <v>706</v>
      </c>
      <c r="G1690" s="30" t="s">
        <v>377</v>
      </c>
      <c r="H1690" s="6">
        <f t="shared" si="72"/>
        <v>-118250</v>
      </c>
      <c r="I1690" s="25">
        <f t="shared" si="71"/>
        <v>3.409090909090909</v>
      </c>
      <c r="K1690" t="s">
        <v>707</v>
      </c>
      <c r="M1690" s="2">
        <v>440</v>
      </c>
    </row>
    <row r="1691" spans="2:13" ht="12.75">
      <c r="B1691" s="293">
        <v>2000</v>
      </c>
      <c r="C1691" s="1" t="s">
        <v>766</v>
      </c>
      <c r="D1691" s="1" t="s">
        <v>570</v>
      </c>
      <c r="E1691" s="1" t="s">
        <v>767</v>
      </c>
      <c r="F1691" s="59" t="s">
        <v>706</v>
      </c>
      <c r="G1691" s="30" t="s">
        <v>773</v>
      </c>
      <c r="H1691" s="6">
        <f t="shared" si="72"/>
        <v>-120250</v>
      </c>
      <c r="I1691" s="25">
        <f t="shared" si="71"/>
        <v>4.545454545454546</v>
      </c>
      <c r="K1691" t="s">
        <v>707</v>
      </c>
      <c r="M1691" s="2">
        <v>440</v>
      </c>
    </row>
    <row r="1692" spans="2:13" ht="12.75">
      <c r="B1692" s="293">
        <v>2000</v>
      </c>
      <c r="C1692" s="1" t="s">
        <v>766</v>
      </c>
      <c r="D1692" s="1" t="s">
        <v>570</v>
      </c>
      <c r="E1692" s="1" t="s">
        <v>767</v>
      </c>
      <c r="F1692" s="59" t="s">
        <v>706</v>
      </c>
      <c r="G1692" s="30" t="s">
        <v>396</v>
      </c>
      <c r="H1692" s="6">
        <f t="shared" si="72"/>
        <v>-122250</v>
      </c>
      <c r="I1692" s="25">
        <f t="shared" si="71"/>
        <v>4.545454545454546</v>
      </c>
      <c r="K1692" t="s">
        <v>707</v>
      </c>
      <c r="M1692" s="2">
        <v>440</v>
      </c>
    </row>
    <row r="1693" spans="2:13" ht="12.75">
      <c r="B1693" s="293">
        <v>2000</v>
      </c>
      <c r="C1693" s="1" t="s">
        <v>766</v>
      </c>
      <c r="D1693" s="1" t="s">
        <v>570</v>
      </c>
      <c r="E1693" s="1" t="s">
        <v>767</v>
      </c>
      <c r="F1693" s="59" t="s">
        <v>706</v>
      </c>
      <c r="G1693" s="30" t="s">
        <v>398</v>
      </c>
      <c r="H1693" s="6">
        <f t="shared" si="72"/>
        <v>-124250</v>
      </c>
      <c r="I1693" s="25">
        <f t="shared" si="71"/>
        <v>4.545454545454546</v>
      </c>
      <c r="K1693" t="s">
        <v>707</v>
      </c>
      <c r="M1693" s="2">
        <v>440</v>
      </c>
    </row>
    <row r="1694" spans="2:13" ht="12.75">
      <c r="B1694" s="293">
        <v>1000</v>
      </c>
      <c r="C1694" s="1" t="s">
        <v>766</v>
      </c>
      <c r="D1694" s="1" t="s">
        <v>570</v>
      </c>
      <c r="E1694" s="1" t="s">
        <v>767</v>
      </c>
      <c r="F1694" s="59" t="s">
        <v>706</v>
      </c>
      <c r="G1694" s="30" t="s">
        <v>431</v>
      </c>
      <c r="H1694" s="6">
        <f t="shared" si="72"/>
        <v>-125250</v>
      </c>
      <c r="I1694" s="25">
        <f t="shared" si="71"/>
        <v>2.272727272727273</v>
      </c>
      <c r="K1694" t="s">
        <v>707</v>
      </c>
      <c r="M1694" s="2">
        <v>440</v>
      </c>
    </row>
    <row r="1695" spans="2:13" ht="12.75">
      <c r="B1695" s="293">
        <v>1000</v>
      </c>
      <c r="C1695" s="1" t="s">
        <v>766</v>
      </c>
      <c r="D1695" s="1" t="s">
        <v>570</v>
      </c>
      <c r="E1695" s="1" t="s">
        <v>767</v>
      </c>
      <c r="F1695" s="59" t="s">
        <v>706</v>
      </c>
      <c r="G1695" s="30" t="s">
        <v>435</v>
      </c>
      <c r="H1695" s="6">
        <f t="shared" si="72"/>
        <v>-126250</v>
      </c>
      <c r="I1695" s="25">
        <f t="shared" si="71"/>
        <v>2.272727272727273</v>
      </c>
      <c r="K1695" t="s">
        <v>707</v>
      </c>
      <c r="M1695" s="2">
        <v>440</v>
      </c>
    </row>
    <row r="1696" spans="2:13" ht="12.75">
      <c r="B1696" s="293">
        <v>500</v>
      </c>
      <c r="C1696" s="1" t="s">
        <v>766</v>
      </c>
      <c r="D1696" s="1" t="s">
        <v>570</v>
      </c>
      <c r="E1696" s="1" t="s">
        <v>767</v>
      </c>
      <c r="F1696" s="59" t="s">
        <v>706</v>
      </c>
      <c r="G1696" s="30" t="s">
        <v>437</v>
      </c>
      <c r="H1696" s="6">
        <f t="shared" si="72"/>
        <v>-126750</v>
      </c>
      <c r="I1696" s="25">
        <f t="shared" si="71"/>
        <v>1.1363636363636365</v>
      </c>
      <c r="K1696" t="s">
        <v>707</v>
      </c>
      <c r="M1696" s="2">
        <v>440</v>
      </c>
    </row>
    <row r="1697" spans="2:13" ht="12.75">
      <c r="B1697" s="293">
        <v>300</v>
      </c>
      <c r="C1697" s="1" t="s">
        <v>766</v>
      </c>
      <c r="D1697" s="1" t="s">
        <v>570</v>
      </c>
      <c r="E1697" s="1" t="s">
        <v>767</v>
      </c>
      <c r="F1697" s="59" t="s">
        <v>706</v>
      </c>
      <c r="G1697" s="30" t="s">
        <v>440</v>
      </c>
      <c r="H1697" s="6">
        <f t="shared" si="72"/>
        <v>-127050</v>
      </c>
      <c r="I1697" s="25">
        <f t="shared" si="71"/>
        <v>0.6818181818181818</v>
      </c>
      <c r="K1697" t="s">
        <v>707</v>
      </c>
      <c r="M1697" s="2">
        <v>440</v>
      </c>
    </row>
    <row r="1698" spans="1:13" s="58" customFormat="1" ht="12.75">
      <c r="A1698" s="1"/>
      <c r="B1698" s="293">
        <v>600</v>
      </c>
      <c r="C1698" s="1" t="s">
        <v>766</v>
      </c>
      <c r="D1698" s="1" t="s">
        <v>570</v>
      </c>
      <c r="E1698" s="1" t="s">
        <v>767</v>
      </c>
      <c r="F1698" s="59" t="s">
        <v>706</v>
      </c>
      <c r="G1698" s="30" t="s">
        <v>446</v>
      </c>
      <c r="H1698" s="6">
        <f t="shared" si="72"/>
        <v>-127650</v>
      </c>
      <c r="I1698" s="25">
        <f t="shared" si="71"/>
        <v>1.3636363636363635</v>
      </c>
      <c r="J1698"/>
      <c r="K1698" t="s">
        <v>707</v>
      </c>
      <c r="L1698"/>
      <c r="M1698" s="2">
        <v>440</v>
      </c>
    </row>
    <row r="1699" spans="1:13" ht="12.75">
      <c r="A1699" s="14"/>
      <c r="B1699" s="294">
        <f>SUM(B1594:B1698)</f>
        <v>127650</v>
      </c>
      <c r="C1699" s="14" t="s">
        <v>767</v>
      </c>
      <c r="D1699" s="14"/>
      <c r="E1699" s="14"/>
      <c r="F1699" s="81"/>
      <c r="G1699" s="21"/>
      <c r="H1699" s="56">
        <v>0</v>
      </c>
      <c r="I1699" s="57">
        <f t="shared" si="71"/>
        <v>290.1136363636364</v>
      </c>
      <c r="J1699" s="58"/>
      <c r="K1699" s="58"/>
      <c r="L1699" s="58"/>
      <c r="M1699" s="2">
        <v>440</v>
      </c>
    </row>
    <row r="1700" spans="2:13" ht="12.75">
      <c r="B1700" s="293"/>
      <c r="H1700" s="6">
        <f t="shared" si="72"/>
        <v>0</v>
      </c>
      <c r="I1700" s="25">
        <f t="shared" si="71"/>
        <v>0</v>
      </c>
      <c r="M1700" s="2">
        <v>440</v>
      </c>
    </row>
    <row r="1701" spans="2:13" ht="12.75">
      <c r="B1701" s="293"/>
      <c r="H1701" s="6">
        <f t="shared" si="72"/>
        <v>0</v>
      </c>
      <c r="I1701" s="25">
        <f t="shared" si="71"/>
        <v>0</v>
      </c>
      <c r="M1701" s="2">
        <v>440</v>
      </c>
    </row>
    <row r="1702" spans="2:13" ht="12.75">
      <c r="B1702" s="224">
        <v>5000</v>
      </c>
      <c r="C1702" s="15" t="s">
        <v>243</v>
      </c>
      <c r="D1702" s="15" t="s">
        <v>570</v>
      </c>
      <c r="E1702" s="15" t="s">
        <v>719</v>
      </c>
      <c r="F1702" s="76" t="s">
        <v>1305</v>
      </c>
      <c r="G1702" s="32" t="s">
        <v>20</v>
      </c>
      <c r="H1702" s="6">
        <f t="shared" si="72"/>
        <v>-5000</v>
      </c>
      <c r="I1702" s="25">
        <f t="shared" si="71"/>
        <v>11.363636363636363</v>
      </c>
      <c r="K1702" t="s">
        <v>717</v>
      </c>
      <c r="M1702" s="2">
        <v>440</v>
      </c>
    </row>
    <row r="1703" spans="2:13" ht="12.75">
      <c r="B1703" s="224">
        <v>5000</v>
      </c>
      <c r="C1703" s="15" t="s">
        <v>243</v>
      </c>
      <c r="D1703" s="15" t="s">
        <v>570</v>
      </c>
      <c r="E1703" s="15" t="s">
        <v>719</v>
      </c>
      <c r="F1703" s="76" t="s">
        <v>1305</v>
      </c>
      <c r="G1703" s="32" t="s">
        <v>23</v>
      </c>
      <c r="H1703" s="6">
        <f t="shared" si="72"/>
        <v>-10000</v>
      </c>
      <c r="I1703" s="25">
        <f t="shared" si="71"/>
        <v>11.363636363636363</v>
      </c>
      <c r="K1703" t="s">
        <v>717</v>
      </c>
      <c r="M1703" s="2">
        <v>440</v>
      </c>
    </row>
    <row r="1704" spans="2:13" ht="12.75">
      <c r="B1704" s="224">
        <v>5000</v>
      </c>
      <c r="C1704" s="15" t="s">
        <v>243</v>
      </c>
      <c r="D1704" s="15" t="s">
        <v>570</v>
      </c>
      <c r="E1704" s="15" t="s">
        <v>719</v>
      </c>
      <c r="F1704" s="76" t="s">
        <v>1305</v>
      </c>
      <c r="G1704" s="32" t="s">
        <v>113</v>
      </c>
      <c r="H1704" s="6">
        <f t="shared" si="72"/>
        <v>-15000</v>
      </c>
      <c r="I1704" s="25">
        <f t="shared" si="71"/>
        <v>11.363636363636363</v>
      </c>
      <c r="K1704" t="s">
        <v>717</v>
      </c>
      <c r="M1704" s="2">
        <v>440</v>
      </c>
    </row>
    <row r="1705" spans="2:13" ht="12.75">
      <c r="B1705" s="293">
        <v>5000</v>
      </c>
      <c r="C1705" s="1" t="s">
        <v>243</v>
      </c>
      <c r="D1705" s="1" t="s">
        <v>570</v>
      </c>
      <c r="E1705" s="1" t="s">
        <v>719</v>
      </c>
      <c r="F1705" s="59" t="s">
        <v>774</v>
      </c>
      <c r="G1705" s="30" t="s">
        <v>86</v>
      </c>
      <c r="H1705" s="6">
        <f t="shared" si="72"/>
        <v>-20000</v>
      </c>
      <c r="I1705" s="25">
        <f t="shared" si="71"/>
        <v>11.363636363636363</v>
      </c>
      <c r="K1705" t="s">
        <v>713</v>
      </c>
      <c r="M1705" s="2">
        <v>440</v>
      </c>
    </row>
    <row r="1706" spans="1:13" s="18" customFormat="1" ht="12.75">
      <c r="A1706" s="1"/>
      <c r="B1706" s="293">
        <v>5000</v>
      </c>
      <c r="C1706" s="1" t="s">
        <v>243</v>
      </c>
      <c r="D1706" s="1" t="s">
        <v>570</v>
      </c>
      <c r="E1706" s="1" t="s">
        <v>719</v>
      </c>
      <c r="F1706" s="76" t="s">
        <v>775</v>
      </c>
      <c r="G1706" s="30" t="s">
        <v>88</v>
      </c>
      <c r="H1706" s="6">
        <f t="shared" si="72"/>
        <v>-25000</v>
      </c>
      <c r="I1706" s="25">
        <f t="shared" si="71"/>
        <v>11.363636363636363</v>
      </c>
      <c r="J1706"/>
      <c r="K1706" t="s">
        <v>713</v>
      </c>
      <c r="L1706"/>
      <c r="M1706" s="2">
        <v>440</v>
      </c>
    </row>
    <row r="1707" spans="1:13" ht="12.75">
      <c r="A1707" s="15"/>
      <c r="B1707" s="293">
        <v>5000</v>
      </c>
      <c r="C1707" s="1" t="s">
        <v>243</v>
      </c>
      <c r="D1707" s="1" t="s">
        <v>570</v>
      </c>
      <c r="E1707" s="1" t="s">
        <v>719</v>
      </c>
      <c r="F1707" s="59" t="s">
        <v>776</v>
      </c>
      <c r="G1707" s="30" t="s">
        <v>72</v>
      </c>
      <c r="H1707" s="6">
        <f t="shared" si="72"/>
        <v>-30000</v>
      </c>
      <c r="I1707" s="42">
        <f t="shared" si="71"/>
        <v>11.363636363636363</v>
      </c>
      <c r="J1707" s="18"/>
      <c r="K1707" s="18" t="s">
        <v>713</v>
      </c>
      <c r="L1707" s="18"/>
      <c r="M1707" s="2">
        <v>440</v>
      </c>
    </row>
    <row r="1708" spans="2:13" ht="12.75">
      <c r="B1708" s="293">
        <v>5000</v>
      </c>
      <c r="C1708" s="1" t="s">
        <v>243</v>
      </c>
      <c r="D1708" s="1" t="s">
        <v>570</v>
      </c>
      <c r="E1708" s="1" t="s">
        <v>719</v>
      </c>
      <c r="F1708" s="59" t="s">
        <v>777</v>
      </c>
      <c r="G1708" s="30" t="s">
        <v>182</v>
      </c>
      <c r="H1708" s="6">
        <f t="shared" si="72"/>
        <v>-35000</v>
      </c>
      <c r="I1708" s="25">
        <f t="shared" si="71"/>
        <v>11.363636363636363</v>
      </c>
      <c r="K1708" s="18" t="s">
        <v>713</v>
      </c>
      <c r="M1708" s="2">
        <v>440</v>
      </c>
    </row>
    <row r="1709" spans="2:13" ht="12.75">
      <c r="B1709" s="293">
        <v>5000</v>
      </c>
      <c r="C1709" s="1" t="s">
        <v>243</v>
      </c>
      <c r="D1709" s="1" t="s">
        <v>570</v>
      </c>
      <c r="E1709" s="1" t="s">
        <v>719</v>
      </c>
      <c r="F1709" s="59" t="s">
        <v>778</v>
      </c>
      <c r="G1709" s="30" t="s">
        <v>184</v>
      </c>
      <c r="H1709" s="6">
        <f t="shared" si="72"/>
        <v>-40000</v>
      </c>
      <c r="I1709" s="25">
        <f t="shared" si="71"/>
        <v>11.363636363636363</v>
      </c>
      <c r="K1709" s="18" t="s">
        <v>713</v>
      </c>
      <c r="M1709" s="2">
        <v>440</v>
      </c>
    </row>
    <row r="1710" spans="2:13" ht="12.75">
      <c r="B1710" s="293">
        <v>5000</v>
      </c>
      <c r="C1710" s="1" t="s">
        <v>243</v>
      </c>
      <c r="D1710" s="1" t="s">
        <v>570</v>
      </c>
      <c r="E1710" s="1" t="s">
        <v>719</v>
      </c>
      <c r="F1710" s="59" t="s">
        <v>779</v>
      </c>
      <c r="G1710" s="30" t="s">
        <v>186</v>
      </c>
      <c r="H1710" s="6">
        <f t="shared" si="72"/>
        <v>-45000</v>
      </c>
      <c r="I1710" s="25">
        <f t="shared" si="71"/>
        <v>11.363636363636363</v>
      </c>
      <c r="K1710" s="18" t="s">
        <v>713</v>
      </c>
      <c r="M1710" s="2">
        <v>440</v>
      </c>
    </row>
    <row r="1711" spans="2:13" ht="12.75">
      <c r="B1711" s="293">
        <v>5000</v>
      </c>
      <c r="C1711" s="1" t="s">
        <v>243</v>
      </c>
      <c r="D1711" s="1" t="s">
        <v>570</v>
      </c>
      <c r="E1711" s="1" t="s">
        <v>719</v>
      </c>
      <c r="F1711" s="59" t="s">
        <v>780</v>
      </c>
      <c r="G1711" s="30" t="s">
        <v>323</v>
      </c>
      <c r="H1711" s="6">
        <f t="shared" si="72"/>
        <v>-50000</v>
      </c>
      <c r="I1711" s="25">
        <f t="shared" si="71"/>
        <v>11.363636363636363</v>
      </c>
      <c r="K1711" s="18" t="s">
        <v>713</v>
      </c>
      <c r="M1711" s="2">
        <v>440</v>
      </c>
    </row>
    <row r="1712" spans="2:13" ht="12.75">
      <c r="B1712" s="293">
        <v>5000</v>
      </c>
      <c r="C1712" s="1" t="s">
        <v>243</v>
      </c>
      <c r="D1712" s="1" t="s">
        <v>570</v>
      </c>
      <c r="E1712" s="1" t="s">
        <v>719</v>
      </c>
      <c r="F1712" s="59" t="s">
        <v>781</v>
      </c>
      <c r="G1712" s="30" t="s">
        <v>88</v>
      </c>
      <c r="H1712" s="6">
        <f t="shared" si="72"/>
        <v>-55000</v>
      </c>
      <c r="I1712" s="25">
        <f t="shared" si="71"/>
        <v>11.363636363636363</v>
      </c>
      <c r="K1712" s="18" t="s">
        <v>707</v>
      </c>
      <c r="M1712" s="2">
        <v>440</v>
      </c>
    </row>
    <row r="1713" spans="2:13" ht="12.75">
      <c r="B1713" s="293">
        <v>5000</v>
      </c>
      <c r="C1713" s="1" t="s">
        <v>243</v>
      </c>
      <c r="D1713" s="1" t="s">
        <v>570</v>
      </c>
      <c r="E1713" s="1" t="s">
        <v>719</v>
      </c>
      <c r="F1713" s="59" t="s">
        <v>781</v>
      </c>
      <c r="G1713" s="30" t="s">
        <v>72</v>
      </c>
      <c r="H1713" s="6">
        <f t="shared" si="72"/>
        <v>-60000</v>
      </c>
      <c r="I1713" s="25">
        <f t="shared" si="71"/>
        <v>11.363636363636363</v>
      </c>
      <c r="K1713" s="18" t="s">
        <v>707</v>
      </c>
      <c r="M1713" s="2">
        <v>440</v>
      </c>
    </row>
    <row r="1714" spans="2:13" ht="12.75">
      <c r="B1714" s="293">
        <v>5000</v>
      </c>
      <c r="C1714" s="1" t="s">
        <v>243</v>
      </c>
      <c r="D1714" s="1" t="s">
        <v>570</v>
      </c>
      <c r="E1714" s="1" t="s">
        <v>719</v>
      </c>
      <c r="F1714" s="59" t="s">
        <v>781</v>
      </c>
      <c r="G1714" s="30" t="s">
        <v>120</v>
      </c>
      <c r="H1714" s="6">
        <f t="shared" si="72"/>
        <v>-65000</v>
      </c>
      <c r="I1714" s="25">
        <f t="shared" si="71"/>
        <v>11.363636363636363</v>
      </c>
      <c r="K1714" s="18" t="s">
        <v>707</v>
      </c>
      <c r="M1714" s="2">
        <v>440</v>
      </c>
    </row>
    <row r="1715" spans="2:13" ht="12.75">
      <c r="B1715" s="293">
        <v>5000</v>
      </c>
      <c r="C1715" s="1" t="s">
        <v>243</v>
      </c>
      <c r="D1715" s="1" t="s">
        <v>570</v>
      </c>
      <c r="E1715" s="1" t="s">
        <v>719</v>
      </c>
      <c r="F1715" s="59" t="s">
        <v>782</v>
      </c>
      <c r="G1715" s="30" t="s">
        <v>182</v>
      </c>
      <c r="H1715" s="6">
        <f t="shared" si="72"/>
        <v>-70000</v>
      </c>
      <c r="I1715" s="25">
        <f t="shared" si="71"/>
        <v>11.363636363636363</v>
      </c>
      <c r="K1715" s="18" t="s">
        <v>707</v>
      </c>
      <c r="M1715" s="2">
        <v>440</v>
      </c>
    </row>
    <row r="1716" spans="2:13" ht="12.75">
      <c r="B1716" s="293">
        <v>5000</v>
      </c>
      <c r="C1716" s="15" t="s">
        <v>243</v>
      </c>
      <c r="D1716" s="1" t="s">
        <v>570</v>
      </c>
      <c r="E1716" s="1" t="s">
        <v>719</v>
      </c>
      <c r="F1716" s="59" t="s">
        <v>782</v>
      </c>
      <c r="G1716" s="30" t="s">
        <v>184</v>
      </c>
      <c r="H1716" s="6">
        <f t="shared" si="72"/>
        <v>-75000</v>
      </c>
      <c r="I1716" s="25">
        <f t="shared" si="71"/>
        <v>11.363636363636363</v>
      </c>
      <c r="K1716" s="18" t="s">
        <v>707</v>
      </c>
      <c r="M1716" s="2">
        <v>440</v>
      </c>
    </row>
    <row r="1717" spans="2:13" ht="12.75">
      <c r="B1717" s="293">
        <v>5000</v>
      </c>
      <c r="C1717" s="15" t="s">
        <v>243</v>
      </c>
      <c r="D1717" s="1" t="s">
        <v>570</v>
      </c>
      <c r="E1717" s="1" t="s">
        <v>719</v>
      </c>
      <c r="F1717" s="59" t="s">
        <v>782</v>
      </c>
      <c r="G1717" s="30" t="s">
        <v>186</v>
      </c>
      <c r="H1717" s="6">
        <f t="shared" si="72"/>
        <v>-80000</v>
      </c>
      <c r="I1717" s="25">
        <f t="shared" si="71"/>
        <v>11.363636363636363</v>
      </c>
      <c r="K1717" s="18" t="s">
        <v>707</v>
      </c>
      <c r="M1717" s="2">
        <v>440</v>
      </c>
    </row>
    <row r="1718" spans="2:13" ht="12.75">
      <c r="B1718" s="293">
        <v>5000</v>
      </c>
      <c r="C1718" s="15" t="s">
        <v>243</v>
      </c>
      <c r="D1718" s="1" t="s">
        <v>570</v>
      </c>
      <c r="E1718" s="1" t="s">
        <v>719</v>
      </c>
      <c r="F1718" s="59" t="s">
        <v>782</v>
      </c>
      <c r="G1718" s="30" t="s">
        <v>188</v>
      </c>
      <c r="H1718" s="6">
        <f t="shared" si="72"/>
        <v>-85000</v>
      </c>
      <c r="I1718" s="25">
        <f t="shared" si="71"/>
        <v>11.363636363636363</v>
      </c>
      <c r="K1718" s="18" t="s">
        <v>707</v>
      </c>
      <c r="M1718" s="2">
        <v>440</v>
      </c>
    </row>
    <row r="1719" spans="2:13" ht="12.75">
      <c r="B1719" s="293">
        <v>5000</v>
      </c>
      <c r="C1719" s="1" t="s">
        <v>243</v>
      </c>
      <c r="D1719" s="1" t="s">
        <v>570</v>
      </c>
      <c r="E1719" s="1" t="s">
        <v>719</v>
      </c>
      <c r="F1719" s="59" t="s">
        <v>783</v>
      </c>
      <c r="G1719" s="30" t="s">
        <v>377</v>
      </c>
      <c r="H1719" s="6">
        <f t="shared" si="72"/>
        <v>-90000</v>
      </c>
      <c r="I1719" s="25">
        <f t="shared" si="71"/>
        <v>11.363636363636363</v>
      </c>
      <c r="K1719" s="18" t="s">
        <v>707</v>
      </c>
      <c r="M1719" s="2">
        <v>440</v>
      </c>
    </row>
    <row r="1720" spans="1:13" s="18" customFormat="1" ht="12.75">
      <c r="A1720" s="1"/>
      <c r="B1720" s="293">
        <v>5000</v>
      </c>
      <c r="C1720" s="1" t="s">
        <v>243</v>
      </c>
      <c r="D1720" s="1" t="s">
        <v>570</v>
      </c>
      <c r="E1720" s="1" t="s">
        <v>719</v>
      </c>
      <c r="F1720" s="76" t="s">
        <v>783</v>
      </c>
      <c r="G1720" s="30" t="s">
        <v>393</v>
      </c>
      <c r="H1720" s="6">
        <f t="shared" si="72"/>
        <v>-95000</v>
      </c>
      <c r="I1720" s="25">
        <f t="shared" si="71"/>
        <v>11.363636363636363</v>
      </c>
      <c r="J1720"/>
      <c r="K1720" s="18" t="s">
        <v>707</v>
      </c>
      <c r="L1720"/>
      <c r="M1720" s="2">
        <v>440</v>
      </c>
    </row>
    <row r="1721" spans="1:13" s="58" customFormat="1" ht="12.75">
      <c r="A1721" s="15"/>
      <c r="B1721" s="293">
        <v>5000</v>
      </c>
      <c r="C1721" s="1" t="s">
        <v>243</v>
      </c>
      <c r="D1721" s="1" t="s">
        <v>570</v>
      </c>
      <c r="E1721" s="1" t="s">
        <v>719</v>
      </c>
      <c r="F1721" s="59" t="s">
        <v>783</v>
      </c>
      <c r="G1721" s="30" t="s">
        <v>396</v>
      </c>
      <c r="H1721" s="6">
        <f t="shared" si="72"/>
        <v>-100000</v>
      </c>
      <c r="I1721" s="42">
        <f t="shared" si="71"/>
        <v>11.363636363636363</v>
      </c>
      <c r="J1721" s="18"/>
      <c r="K1721" s="18" t="s">
        <v>707</v>
      </c>
      <c r="L1721" s="18"/>
      <c r="M1721" s="2">
        <v>440</v>
      </c>
    </row>
    <row r="1722" spans="1:13" ht="12.75">
      <c r="A1722" s="14"/>
      <c r="B1722" s="294">
        <f>SUM(B1702:B1721)</f>
        <v>100000</v>
      </c>
      <c r="C1722" s="14" t="s">
        <v>243</v>
      </c>
      <c r="D1722" s="14"/>
      <c r="E1722" s="14"/>
      <c r="F1722" s="81"/>
      <c r="G1722" s="21"/>
      <c r="H1722" s="56">
        <v>0</v>
      </c>
      <c r="I1722" s="57">
        <f t="shared" si="71"/>
        <v>227.27272727272728</v>
      </c>
      <c r="J1722" s="58"/>
      <c r="K1722" s="58"/>
      <c r="L1722" s="58"/>
      <c r="M1722" s="2">
        <v>440</v>
      </c>
    </row>
    <row r="1723" spans="1:13" s="18" customFormat="1" ht="12.75">
      <c r="A1723" s="1"/>
      <c r="B1723" s="293"/>
      <c r="C1723" s="1"/>
      <c r="D1723" s="1"/>
      <c r="E1723" s="1"/>
      <c r="F1723" s="59"/>
      <c r="G1723" s="30"/>
      <c r="H1723" s="6">
        <f t="shared" si="72"/>
        <v>0</v>
      </c>
      <c r="I1723" s="25">
        <f t="shared" si="71"/>
        <v>0</v>
      </c>
      <c r="J1723"/>
      <c r="K1723"/>
      <c r="L1723"/>
      <c r="M1723" s="2">
        <v>440</v>
      </c>
    </row>
    <row r="1724" spans="1:13" ht="12.75">
      <c r="A1724" s="15"/>
      <c r="B1724" s="224"/>
      <c r="C1724" s="15"/>
      <c r="D1724" s="15"/>
      <c r="E1724" s="15"/>
      <c r="F1724" s="76"/>
      <c r="G1724" s="32"/>
      <c r="H1724" s="31">
        <f t="shared" si="72"/>
        <v>0</v>
      </c>
      <c r="I1724" s="42">
        <f t="shared" si="71"/>
        <v>0</v>
      </c>
      <c r="J1724" s="18"/>
      <c r="K1724" s="18"/>
      <c r="L1724" s="18"/>
      <c r="M1724" s="2">
        <v>440</v>
      </c>
    </row>
    <row r="1725" spans="2:13" ht="12.75">
      <c r="B1725" s="224">
        <v>2000</v>
      </c>
      <c r="C1725" s="15" t="s">
        <v>784</v>
      </c>
      <c r="D1725" s="15" t="s">
        <v>570</v>
      </c>
      <c r="E1725" s="15" t="s">
        <v>719</v>
      </c>
      <c r="F1725" s="76" t="s">
        <v>769</v>
      </c>
      <c r="G1725" s="32" t="s">
        <v>20</v>
      </c>
      <c r="H1725" s="6">
        <f t="shared" si="72"/>
        <v>-2000</v>
      </c>
      <c r="I1725" s="25">
        <f t="shared" si="71"/>
        <v>4.545454545454546</v>
      </c>
      <c r="K1725" t="s">
        <v>717</v>
      </c>
      <c r="M1725" s="2">
        <v>440</v>
      </c>
    </row>
    <row r="1726" spans="2:13" ht="12.75">
      <c r="B1726" s="224">
        <v>2000</v>
      </c>
      <c r="C1726" s="15" t="s">
        <v>784</v>
      </c>
      <c r="D1726" s="15" t="s">
        <v>570</v>
      </c>
      <c r="E1726" s="15" t="s">
        <v>719</v>
      </c>
      <c r="F1726" s="76" t="s">
        <v>769</v>
      </c>
      <c r="G1726" s="32" t="s">
        <v>23</v>
      </c>
      <c r="H1726" s="6">
        <f t="shared" si="72"/>
        <v>-4000</v>
      </c>
      <c r="I1726" s="25">
        <f t="shared" si="71"/>
        <v>4.545454545454546</v>
      </c>
      <c r="K1726" t="s">
        <v>717</v>
      </c>
      <c r="M1726" s="2">
        <v>440</v>
      </c>
    </row>
    <row r="1727" spans="2:13" ht="12.75">
      <c r="B1727" s="224">
        <v>2000</v>
      </c>
      <c r="C1727" s="15" t="s">
        <v>784</v>
      </c>
      <c r="D1727" s="15" t="s">
        <v>570</v>
      </c>
      <c r="E1727" s="15" t="s">
        <v>719</v>
      </c>
      <c r="F1727" s="76" t="s">
        <v>769</v>
      </c>
      <c r="G1727" s="32" t="s">
        <v>113</v>
      </c>
      <c r="H1727" s="6">
        <f t="shared" si="72"/>
        <v>-6000</v>
      </c>
      <c r="I1727" s="25">
        <f t="shared" si="71"/>
        <v>4.545454545454546</v>
      </c>
      <c r="K1727" t="s">
        <v>717</v>
      </c>
      <c r="M1727" s="2">
        <v>440</v>
      </c>
    </row>
    <row r="1728" spans="2:13" ht="12.75">
      <c r="B1728" s="224">
        <v>2000</v>
      </c>
      <c r="C1728" s="15" t="s">
        <v>784</v>
      </c>
      <c r="D1728" s="15" t="s">
        <v>570</v>
      </c>
      <c r="E1728" s="15" t="s">
        <v>719</v>
      </c>
      <c r="F1728" s="76" t="s">
        <v>769</v>
      </c>
      <c r="G1728" s="32" t="s">
        <v>86</v>
      </c>
      <c r="H1728" s="6">
        <f t="shared" si="72"/>
        <v>-8000</v>
      </c>
      <c r="I1728" s="25">
        <f t="shared" si="71"/>
        <v>4.545454545454546</v>
      </c>
      <c r="K1728" t="s">
        <v>717</v>
      </c>
      <c r="M1728" s="2">
        <v>440</v>
      </c>
    </row>
    <row r="1729" spans="2:13" ht="12.75">
      <c r="B1729" s="224">
        <v>2000</v>
      </c>
      <c r="C1729" s="15" t="s">
        <v>784</v>
      </c>
      <c r="D1729" s="15" t="s">
        <v>570</v>
      </c>
      <c r="E1729" s="15" t="s">
        <v>719</v>
      </c>
      <c r="F1729" s="76" t="s">
        <v>769</v>
      </c>
      <c r="G1729" s="32" t="s">
        <v>120</v>
      </c>
      <c r="H1729" s="6">
        <f t="shared" si="72"/>
        <v>-10000</v>
      </c>
      <c r="I1729" s="25">
        <f t="shared" si="71"/>
        <v>4.545454545454546</v>
      </c>
      <c r="K1729" t="s">
        <v>717</v>
      </c>
      <c r="M1729" s="2">
        <v>440</v>
      </c>
    </row>
    <row r="1730" spans="2:13" ht="12.75">
      <c r="B1730" s="224">
        <v>2000</v>
      </c>
      <c r="C1730" s="15" t="s">
        <v>784</v>
      </c>
      <c r="D1730" s="15" t="s">
        <v>570</v>
      </c>
      <c r="E1730" s="15" t="s">
        <v>719</v>
      </c>
      <c r="F1730" s="76" t="s">
        <v>769</v>
      </c>
      <c r="G1730" s="32" t="s">
        <v>120</v>
      </c>
      <c r="H1730" s="6">
        <f t="shared" si="72"/>
        <v>-12000</v>
      </c>
      <c r="I1730" s="25">
        <f t="shared" si="71"/>
        <v>4.545454545454546</v>
      </c>
      <c r="K1730" t="s">
        <v>717</v>
      </c>
      <c r="M1730" s="2">
        <v>440</v>
      </c>
    </row>
    <row r="1731" spans="2:13" ht="12.75">
      <c r="B1731" s="224">
        <v>2000</v>
      </c>
      <c r="C1731" s="15" t="s">
        <v>784</v>
      </c>
      <c r="D1731" s="15" t="s">
        <v>570</v>
      </c>
      <c r="E1731" s="15" t="s">
        <v>719</v>
      </c>
      <c r="F1731" s="76" t="s">
        <v>769</v>
      </c>
      <c r="G1731" s="32" t="s">
        <v>169</v>
      </c>
      <c r="H1731" s="6">
        <f t="shared" si="72"/>
        <v>-14000</v>
      </c>
      <c r="I1731" s="25">
        <f t="shared" si="71"/>
        <v>4.545454545454546</v>
      </c>
      <c r="K1731" t="s">
        <v>717</v>
      </c>
      <c r="M1731" s="2">
        <v>440</v>
      </c>
    </row>
    <row r="1732" spans="2:13" ht="12.75">
      <c r="B1732" s="224">
        <v>2000</v>
      </c>
      <c r="C1732" s="15" t="s">
        <v>784</v>
      </c>
      <c r="D1732" s="15" t="s">
        <v>570</v>
      </c>
      <c r="E1732" s="15" t="s">
        <v>719</v>
      </c>
      <c r="F1732" s="76" t="s">
        <v>769</v>
      </c>
      <c r="G1732" s="32" t="s">
        <v>186</v>
      </c>
      <c r="H1732" s="6">
        <f t="shared" si="72"/>
        <v>-16000</v>
      </c>
      <c r="I1732" s="25">
        <f t="shared" si="71"/>
        <v>4.545454545454546</v>
      </c>
      <c r="K1732" t="s">
        <v>717</v>
      </c>
      <c r="M1732" s="2">
        <v>440</v>
      </c>
    </row>
    <row r="1733" spans="2:13" ht="12.75">
      <c r="B1733" s="224">
        <v>2000</v>
      </c>
      <c r="C1733" s="15" t="s">
        <v>784</v>
      </c>
      <c r="D1733" s="15" t="s">
        <v>570</v>
      </c>
      <c r="E1733" s="15" t="s">
        <v>719</v>
      </c>
      <c r="F1733" s="76" t="s">
        <v>769</v>
      </c>
      <c r="G1733" s="32" t="s">
        <v>188</v>
      </c>
      <c r="H1733" s="6">
        <f t="shared" si="72"/>
        <v>-18000</v>
      </c>
      <c r="I1733" s="25">
        <f t="shared" si="71"/>
        <v>4.545454545454546</v>
      </c>
      <c r="K1733" t="s">
        <v>717</v>
      </c>
      <c r="M1733" s="2">
        <v>440</v>
      </c>
    </row>
    <row r="1734" spans="2:13" ht="12.75">
      <c r="B1734" s="224">
        <v>2000</v>
      </c>
      <c r="C1734" s="15" t="s">
        <v>784</v>
      </c>
      <c r="D1734" s="15" t="s">
        <v>570</v>
      </c>
      <c r="E1734" s="15" t="s">
        <v>719</v>
      </c>
      <c r="F1734" s="76" t="s">
        <v>769</v>
      </c>
      <c r="G1734" s="32" t="s">
        <v>283</v>
      </c>
      <c r="H1734" s="6">
        <f t="shared" si="72"/>
        <v>-20000</v>
      </c>
      <c r="I1734" s="25">
        <f t="shared" si="71"/>
        <v>4.545454545454546</v>
      </c>
      <c r="K1734" t="s">
        <v>717</v>
      </c>
      <c r="M1734" s="2">
        <v>440</v>
      </c>
    </row>
    <row r="1735" spans="2:13" ht="12.75">
      <c r="B1735" s="293">
        <v>2000</v>
      </c>
      <c r="C1735" s="1" t="s">
        <v>784</v>
      </c>
      <c r="D1735" s="1" t="s">
        <v>570</v>
      </c>
      <c r="E1735" s="1" t="s">
        <v>719</v>
      </c>
      <c r="F1735" s="76" t="s">
        <v>712</v>
      </c>
      <c r="G1735" s="30" t="s">
        <v>86</v>
      </c>
      <c r="H1735" s="6">
        <f t="shared" si="72"/>
        <v>-22000</v>
      </c>
      <c r="I1735" s="25">
        <f t="shared" si="71"/>
        <v>4.545454545454546</v>
      </c>
      <c r="K1735" t="s">
        <v>713</v>
      </c>
      <c r="M1735" s="2">
        <v>440</v>
      </c>
    </row>
    <row r="1736" spans="1:13" s="18" customFormat="1" ht="12.75">
      <c r="A1736" s="1"/>
      <c r="B1736" s="293">
        <v>2000</v>
      </c>
      <c r="C1736" s="1" t="s">
        <v>784</v>
      </c>
      <c r="D1736" s="1" t="s">
        <v>570</v>
      </c>
      <c r="E1736" s="1" t="s">
        <v>719</v>
      </c>
      <c r="F1736" s="59" t="s">
        <v>712</v>
      </c>
      <c r="G1736" s="30" t="s">
        <v>88</v>
      </c>
      <c r="H1736" s="6">
        <f t="shared" si="72"/>
        <v>-24000</v>
      </c>
      <c r="I1736" s="25">
        <f t="shared" si="71"/>
        <v>4.545454545454546</v>
      </c>
      <c r="J1736"/>
      <c r="K1736" t="s">
        <v>713</v>
      </c>
      <c r="L1736"/>
      <c r="M1736" s="2">
        <v>440</v>
      </c>
    </row>
    <row r="1737" spans="1:13" ht="12.75">
      <c r="A1737" s="15"/>
      <c r="B1737" s="224">
        <v>2800</v>
      </c>
      <c r="C1737" s="15" t="s">
        <v>784</v>
      </c>
      <c r="D1737" s="15" t="s">
        <v>570</v>
      </c>
      <c r="E1737" s="1" t="s">
        <v>719</v>
      </c>
      <c r="F1737" s="76" t="s">
        <v>712</v>
      </c>
      <c r="G1737" s="32" t="s">
        <v>88</v>
      </c>
      <c r="H1737" s="6">
        <f t="shared" si="72"/>
        <v>-26800</v>
      </c>
      <c r="I1737" s="42">
        <f>+B1737/M1737</f>
        <v>6.363636363636363</v>
      </c>
      <c r="J1737" s="18"/>
      <c r="K1737" s="18" t="s">
        <v>713</v>
      </c>
      <c r="L1737" s="18"/>
      <c r="M1737" s="2">
        <v>440</v>
      </c>
    </row>
    <row r="1738" spans="2:13" ht="12.75">
      <c r="B1738" s="293">
        <v>2000</v>
      </c>
      <c r="C1738" s="1" t="s">
        <v>784</v>
      </c>
      <c r="D1738" s="1" t="s">
        <v>570</v>
      </c>
      <c r="E1738" s="1" t="s">
        <v>719</v>
      </c>
      <c r="F1738" s="59" t="s">
        <v>712</v>
      </c>
      <c r="G1738" s="30" t="s">
        <v>72</v>
      </c>
      <c r="H1738" s="6">
        <f t="shared" si="72"/>
        <v>-28800</v>
      </c>
      <c r="I1738" s="25">
        <f t="shared" si="71"/>
        <v>4.545454545454546</v>
      </c>
      <c r="K1738" t="s">
        <v>713</v>
      </c>
      <c r="M1738" s="2">
        <v>440</v>
      </c>
    </row>
    <row r="1739" spans="2:13" ht="12.75">
      <c r="B1739" s="293">
        <v>2000</v>
      </c>
      <c r="C1739" s="1" t="s">
        <v>784</v>
      </c>
      <c r="D1739" s="1" t="s">
        <v>570</v>
      </c>
      <c r="E1739" s="1" t="s">
        <v>719</v>
      </c>
      <c r="F1739" s="59" t="s">
        <v>712</v>
      </c>
      <c r="G1739" s="30" t="s">
        <v>120</v>
      </c>
      <c r="H1739" s="6">
        <f t="shared" si="72"/>
        <v>-30800</v>
      </c>
      <c r="I1739" s="25">
        <f aca="true" t="shared" si="73" ref="I1739:I1801">+B1739/M1739</f>
        <v>4.545454545454546</v>
      </c>
      <c r="K1739" t="s">
        <v>713</v>
      </c>
      <c r="M1739" s="2">
        <v>440</v>
      </c>
    </row>
    <row r="1740" spans="2:13" ht="12.75">
      <c r="B1740" s="293">
        <v>2000</v>
      </c>
      <c r="C1740" s="1" t="s">
        <v>784</v>
      </c>
      <c r="D1740" s="1" t="s">
        <v>570</v>
      </c>
      <c r="E1740" s="1" t="s">
        <v>719</v>
      </c>
      <c r="F1740" s="59" t="s">
        <v>712</v>
      </c>
      <c r="G1740" s="30" t="s">
        <v>182</v>
      </c>
      <c r="H1740" s="6">
        <f t="shared" si="72"/>
        <v>-32800</v>
      </c>
      <c r="I1740" s="25">
        <f t="shared" si="73"/>
        <v>4.545454545454546</v>
      </c>
      <c r="K1740" t="s">
        <v>713</v>
      </c>
      <c r="M1740" s="2">
        <v>440</v>
      </c>
    </row>
    <row r="1741" spans="2:13" ht="12.75">
      <c r="B1741" s="293">
        <v>2000</v>
      </c>
      <c r="C1741" s="1" t="s">
        <v>784</v>
      </c>
      <c r="D1741" s="1" t="s">
        <v>570</v>
      </c>
      <c r="E1741" s="1" t="s">
        <v>719</v>
      </c>
      <c r="F1741" s="76" t="s">
        <v>712</v>
      </c>
      <c r="G1741" s="30" t="s">
        <v>184</v>
      </c>
      <c r="H1741" s="6">
        <f t="shared" si="72"/>
        <v>-34800</v>
      </c>
      <c r="I1741" s="25">
        <f t="shared" si="73"/>
        <v>4.545454545454546</v>
      </c>
      <c r="K1741" t="s">
        <v>713</v>
      </c>
      <c r="M1741" s="2">
        <v>440</v>
      </c>
    </row>
    <row r="1742" spans="2:13" ht="12.75">
      <c r="B1742" s="224">
        <v>2000</v>
      </c>
      <c r="C1742" s="15" t="s">
        <v>784</v>
      </c>
      <c r="D1742" s="15" t="s">
        <v>570</v>
      </c>
      <c r="E1742" s="15" t="s">
        <v>719</v>
      </c>
      <c r="F1742" s="76" t="s">
        <v>712</v>
      </c>
      <c r="G1742" s="32" t="s">
        <v>186</v>
      </c>
      <c r="H1742" s="6">
        <f t="shared" si="72"/>
        <v>-36800</v>
      </c>
      <c r="I1742" s="25">
        <f t="shared" si="73"/>
        <v>4.545454545454546</v>
      </c>
      <c r="K1742" t="s">
        <v>713</v>
      </c>
      <c r="M1742" s="2">
        <v>440</v>
      </c>
    </row>
    <row r="1743" spans="2:13" ht="12.75">
      <c r="B1743" s="293">
        <v>2000</v>
      </c>
      <c r="C1743" s="1" t="s">
        <v>784</v>
      </c>
      <c r="D1743" s="1" t="s">
        <v>570</v>
      </c>
      <c r="E1743" s="1" t="s">
        <v>719</v>
      </c>
      <c r="F1743" s="59" t="s">
        <v>712</v>
      </c>
      <c r="G1743" s="30" t="s">
        <v>188</v>
      </c>
      <c r="H1743" s="6">
        <f t="shared" si="72"/>
        <v>-38800</v>
      </c>
      <c r="I1743" s="25">
        <f t="shared" si="73"/>
        <v>4.545454545454546</v>
      </c>
      <c r="K1743" t="s">
        <v>713</v>
      </c>
      <c r="M1743" s="2">
        <v>440</v>
      </c>
    </row>
    <row r="1744" spans="2:13" ht="12.75">
      <c r="B1744" s="347">
        <v>2000</v>
      </c>
      <c r="C1744" s="1" t="s">
        <v>784</v>
      </c>
      <c r="D1744" s="1" t="s">
        <v>570</v>
      </c>
      <c r="E1744" s="1" t="s">
        <v>719</v>
      </c>
      <c r="F1744" s="59" t="s">
        <v>712</v>
      </c>
      <c r="G1744" s="30" t="s">
        <v>323</v>
      </c>
      <c r="H1744" s="6">
        <f t="shared" si="72"/>
        <v>-40800</v>
      </c>
      <c r="I1744" s="25">
        <f t="shared" si="73"/>
        <v>4.545454545454546</v>
      </c>
      <c r="K1744" t="s">
        <v>713</v>
      </c>
      <c r="M1744" s="2">
        <v>440</v>
      </c>
    </row>
    <row r="1745" spans="2:13" ht="12.75">
      <c r="B1745" s="293">
        <v>2000</v>
      </c>
      <c r="C1745" s="1" t="s">
        <v>784</v>
      </c>
      <c r="D1745" s="1" t="s">
        <v>570</v>
      </c>
      <c r="E1745" s="1" t="s">
        <v>719</v>
      </c>
      <c r="F1745" s="59" t="s">
        <v>712</v>
      </c>
      <c r="G1745" s="30" t="s">
        <v>377</v>
      </c>
      <c r="H1745" s="6">
        <f t="shared" si="72"/>
        <v>-42800</v>
      </c>
      <c r="I1745" s="25">
        <f t="shared" si="73"/>
        <v>4.545454545454546</v>
      </c>
      <c r="K1745" t="s">
        <v>713</v>
      </c>
      <c r="M1745" s="2">
        <v>440</v>
      </c>
    </row>
    <row r="1746" spans="2:13" ht="12.75">
      <c r="B1746" s="293">
        <v>2000</v>
      </c>
      <c r="C1746" s="1" t="s">
        <v>784</v>
      </c>
      <c r="D1746" s="1" t="s">
        <v>570</v>
      </c>
      <c r="E1746" s="1" t="s">
        <v>719</v>
      </c>
      <c r="F1746" s="59" t="s">
        <v>706</v>
      </c>
      <c r="G1746" s="30" t="s">
        <v>88</v>
      </c>
      <c r="H1746" s="6">
        <f t="shared" si="72"/>
        <v>-44800</v>
      </c>
      <c r="I1746" s="25">
        <f t="shared" si="73"/>
        <v>4.545454545454546</v>
      </c>
      <c r="K1746" t="s">
        <v>707</v>
      </c>
      <c r="M1746" s="2">
        <v>440</v>
      </c>
    </row>
    <row r="1747" spans="2:13" ht="12.75">
      <c r="B1747" s="293">
        <v>2000</v>
      </c>
      <c r="C1747" s="1" t="s">
        <v>784</v>
      </c>
      <c r="D1747" s="1" t="s">
        <v>570</v>
      </c>
      <c r="E1747" s="1" t="s">
        <v>719</v>
      </c>
      <c r="F1747" s="59" t="s">
        <v>706</v>
      </c>
      <c r="G1747" s="30" t="s">
        <v>72</v>
      </c>
      <c r="H1747" s="6">
        <f t="shared" si="72"/>
        <v>-46800</v>
      </c>
      <c r="I1747" s="25">
        <f t="shared" si="73"/>
        <v>4.545454545454546</v>
      </c>
      <c r="K1747" t="s">
        <v>707</v>
      </c>
      <c r="M1747" s="2">
        <v>440</v>
      </c>
    </row>
    <row r="1748" spans="2:13" ht="12.75">
      <c r="B1748" s="293">
        <v>2000</v>
      </c>
      <c r="C1748" s="1" t="s">
        <v>784</v>
      </c>
      <c r="D1748" s="1" t="s">
        <v>570</v>
      </c>
      <c r="E1748" s="1" t="s">
        <v>719</v>
      </c>
      <c r="F1748" s="59" t="s">
        <v>706</v>
      </c>
      <c r="G1748" s="30" t="s">
        <v>120</v>
      </c>
      <c r="H1748" s="6">
        <f t="shared" si="72"/>
        <v>-48800</v>
      </c>
      <c r="I1748" s="25">
        <f t="shared" si="73"/>
        <v>4.545454545454546</v>
      </c>
      <c r="K1748" t="s">
        <v>707</v>
      </c>
      <c r="M1748" s="2">
        <v>440</v>
      </c>
    </row>
    <row r="1749" spans="2:13" ht="12.75">
      <c r="B1749" s="293">
        <v>2000</v>
      </c>
      <c r="C1749" s="1" t="s">
        <v>784</v>
      </c>
      <c r="D1749" s="1" t="s">
        <v>570</v>
      </c>
      <c r="E1749" s="1" t="s">
        <v>719</v>
      </c>
      <c r="F1749" s="59" t="s">
        <v>706</v>
      </c>
      <c r="G1749" s="30" t="s">
        <v>169</v>
      </c>
      <c r="H1749" s="6">
        <f t="shared" si="72"/>
        <v>-50800</v>
      </c>
      <c r="I1749" s="25">
        <f t="shared" si="73"/>
        <v>4.545454545454546</v>
      </c>
      <c r="K1749" t="s">
        <v>707</v>
      </c>
      <c r="M1749" s="2">
        <v>440</v>
      </c>
    </row>
    <row r="1750" spans="2:13" ht="12.75">
      <c r="B1750" s="293">
        <v>2000</v>
      </c>
      <c r="C1750" s="1" t="s">
        <v>784</v>
      </c>
      <c r="D1750" s="1" t="s">
        <v>570</v>
      </c>
      <c r="E1750" s="1" t="s">
        <v>719</v>
      </c>
      <c r="F1750" s="59" t="s">
        <v>706</v>
      </c>
      <c r="G1750" s="30" t="s">
        <v>182</v>
      </c>
      <c r="H1750" s="6">
        <f t="shared" si="72"/>
        <v>-52800</v>
      </c>
      <c r="I1750" s="25">
        <f t="shared" si="73"/>
        <v>4.545454545454546</v>
      </c>
      <c r="K1750" t="s">
        <v>707</v>
      </c>
      <c r="M1750" s="2">
        <v>440</v>
      </c>
    </row>
    <row r="1751" spans="2:13" ht="12.75">
      <c r="B1751" s="293">
        <v>2000</v>
      </c>
      <c r="C1751" s="15" t="s">
        <v>784</v>
      </c>
      <c r="D1751" s="1" t="s">
        <v>570</v>
      </c>
      <c r="E1751" s="1" t="s">
        <v>719</v>
      </c>
      <c r="F1751" s="76" t="s">
        <v>706</v>
      </c>
      <c r="G1751" s="30" t="s">
        <v>184</v>
      </c>
      <c r="H1751" s="6">
        <f t="shared" si="72"/>
        <v>-54800</v>
      </c>
      <c r="I1751" s="25">
        <f t="shared" si="73"/>
        <v>4.545454545454546</v>
      </c>
      <c r="K1751" t="s">
        <v>707</v>
      </c>
      <c r="M1751" s="2">
        <v>440</v>
      </c>
    </row>
    <row r="1752" spans="2:13" ht="12.75">
      <c r="B1752" s="293">
        <v>2000</v>
      </c>
      <c r="C1752" s="15" t="s">
        <v>784</v>
      </c>
      <c r="D1752" s="1" t="s">
        <v>570</v>
      </c>
      <c r="E1752" s="1" t="s">
        <v>719</v>
      </c>
      <c r="F1752" s="59" t="s">
        <v>706</v>
      </c>
      <c r="G1752" s="30" t="s">
        <v>186</v>
      </c>
      <c r="H1752" s="6">
        <f t="shared" si="72"/>
        <v>-56800</v>
      </c>
      <c r="I1752" s="25">
        <f t="shared" si="73"/>
        <v>4.545454545454546</v>
      </c>
      <c r="K1752" t="s">
        <v>707</v>
      </c>
      <c r="M1752" s="2">
        <v>440</v>
      </c>
    </row>
    <row r="1753" spans="2:13" ht="12.75">
      <c r="B1753" s="293">
        <v>2000</v>
      </c>
      <c r="C1753" s="15" t="s">
        <v>784</v>
      </c>
      <c r="D1753" s="1" t="s">
        <v>570</v>
      </c>
      <c r="E1753" s="1" t="s">
        <v>719</v>
      </c>
      <c r="F1753" s="59" t="s">
        <v>706</v>
      </c>
      <c r="G1753" s="30" t="s">
        <v>188</v>
      </c>
      <c r="H1753" s="6">
        <f aca="true" t="shared" si="74" ref="H1753:H1774">H1752-B1753</f>
        <v>-58800</v>
      </c>
      <c r="I1753" s="25">
        <f t="shared" si="73"/>
        <v>4.545454545454546</v>
      </c>
      <c r="K1753" t="s">
        <v>707</v>
      </c>
      <c r="M1753" s="2">
        <v>440</v>
      </c>
    </row>
    <row r="1754" spans="2:13" ht="12.75">
      <c r="B1754" s="347">
        <v>2000</v>
      </c>
      <c r="C1754" s="15" t="s">
        <v>784</v>
      </c>
      <c r="D1754" s="1" t="s">
        <v>570</v>
      </c>
      <c r="E1754" s="1" t="s">
        <v>719</v>
      </c>
      <c r="F1754" s="59" t="s">
        <v>706</v>
      </c>
      <c r="G1754" s="30" t="s">
        <v>283</v>
      </c>
      <c r="H1754" s="6">
        <f t="shared" si="74"/>
        <v>-60800</v>
      </c>
      <c r="I1754" s="25">
        <f t="shared" si="73"/>
        <v>4.545454545454546</v>
      </c>
      <c r="K1754" t="s">
        <v>707</v>
      </c>
      <c r="M1754" s="2">
        <v>440</v>
      </c>
    </row>
    <row r="1755" spans="2:13" ht="12.75">
      <c r="B1755" s="293">
        <v>2000</v>
      </c>
      <c r="C1755" s="1" t="s">
        <v>784</v>
      </c>
      <c r="D1755" s="1" t="s">
        <v>570</v>
      </c>
      <c r="E1755" s="1" t="s">
        <v>719</v>
      </c>
      <c r="F1755" s="59" t="s">
        <v>706</v>
      </c>
      <c r="G1755" s="30" t="s">
        <v>377</v>
      </c>
      <c r="H1755" s="6">
        <f t="shared" si="74"/>
        <v>-62800</v>
      </c>
      <c r="I1755" s="25">
        <f t="shared" si="73"/>
        <v>4.545454545454546</v>
      </c>
      <c r="K1755" t="s">
        <v>707</v>
      </c>
      <c r="M1755" s="2">
        <v>440</v>
      </c>
    </row>
    <row r="1756" spans="2:13" ht="12.75">
      <c r="B1756" s="293">
        <v>2000</v>
      </c>
      <c r="C1756" s="1" t="s">
        <v>784</v>
      </c>
      <c r="D1756" s="1" t="s">
        <v>570</v>
      </c>
      <c r="E1756" s="1" t="s">
        <v>719</v>
      </c>
      <c r="F1756" s="59" t="s">
        <v>706</v>
      </c>
      <c r="G1756" s="30" t="s">
        <v>393</v>
      </c>
      <c r="H1756" s="6">
        <f t="shared" si="74"/>
        <v>-64800</v>
      </c>
      <c r="I1756" s="25">
        <f t="shared" si="73"/>
        <v>4.545454545454546</v>
      </c>
      <c r="K1756" t="s">
        <v>707</v>
      </c>
      <c r="M1756" s="2">
        <v>440</v>
      </c>
    </row>
    <row r="1757" spans="2:13" ht="12.75">
      <c r="B1757" s="293">
        <v>2000</v>
      </c>
      <c r="C1757" s="1" t="s">
        <v>784</v>
      </c>
      <c r="D1757" s="1" t="s">
        <v>570</v>
      </c>
      <c r="E1757" s="1" t="s">
        <v>719</v>
      </c>
      <c r="F1757" s="59" t="s">
        <v>706</v>
      </c>
      <c r="G1757" s="30" t="s">
        <v>396</v>
      </c>
      <c r="H1757" s="6">
        <f t="shared" si="74"/>
        <v>-66800</v>
      </c>
      <c r="I1757" s="25">
        <f t="shared" si="73"/>
        <v>4.545454545454546</v>
      </c>
      <c r="K1757" t="s">
        <v>707</v>
      </c>
      <c r="M1757" s="2">
        <v>440</v>
      </c>
    </row>
    <row r="1758" spans="1:13" s="58" customFormat="1" ht="12.75">
      <c r="A1758" s="1"/>
      <c r="B1758" s="293">
        <v>2000</v>
      </c>
      <c r="C1758" s="1" t="s">
        <v>784</v>
      </c>
      <c r="D1758" s="1" t="s">
        <v>570</v>
      </c>
      <c r="E1758" s="1" t="s">
        <v>719</v>
      </c>
      <c r="F1758" s="59" t="s">
        <v>706</v>
      </c>
      <c r="G1758" s="30" t="s">
        <v>398</v>
      </c>
      <c r="H1758" s="6">
        <f t="shared" si="74"/>
        <v>-68800</v>
      </c>
      <c r="I1758" s="25">
        <f t="shared" si="73"/>
        <v>4.545454545454546</v>
      </c>
      <c r="J1758"/>
      <c r="K1758" t="s">
        <v>707</v>
      </c>
      <c r="L1758"/>
      <c r="M1758" s="2">
        <v>440</v>
      </c>
    </row>
    <row r="1759" spans="1:13" ht="12.75">
      <c r="A1759" s="14"/>
      <c r="B1759" s="294">
        <f>SUM(B1725:B1758)</f>
        <v>68800</v>
      </c>
      <c r="C1759" s="14" t="s">
        <v>784</v>
      </c>
      <c r="D1759" s="14"/>
      <c r="E1759" s="14"/>
      <c r="F1759" s="81"/>
      <c r="G1759" s="21"/>
      <c r="H1759" s="56">
        <v>0</v>
      </c>
      <c r="I1759" s="57">
        <f t="shared" si="73"/>
        <v>156.36363636363637</v>
      </c>
      <c r="J1759" s="58"/>
      <c r="K1759" s="58"/>
      <c r="L1759" s="58"/>
      <c r="M1759" s="2">
        <v>440</v>
      </c>
    </row>
    <row r="1760" spans="2:13" ht="12.75">
      <c r="B1760" s="293"/>
      <c r="H1760" s="6">
        <f t="shared" si="74"/>
        <v>0</v>
      </c>
      <c r="I1760" s="25">
        <f t="shared" si="73"/>
        <v>0</v>
      </c>
      <c r="M1760" s="2">
        <v>440</v>
      </c>
    </row>
    <row r="1761" spans="2:13" ht="12.75">
      <c r="B1761" s="293"/>
      <c r="H1761" s="6">
        <f t="shared" si="74"/>
        <v>0</v>
      </c>
      <c r="I1761" s="25">
        <f t="shared" si="73"/>
        <v>0</v>
      </c>
      <c r="M1761" s="2">
        <v>440</v>
      </c>
    </row>
    <row r="1762" spans="2:13" ht="12.75">
      <c r="B1762" s="293">
        <v>2000</v>
      </c>
      <c r="C1762" s="15" t="s">
        <v>1306</v>
      </c>
      <c r="D1762" s="1" t="s">
        <v>570</v>
      </c>
      <c r="E1762" s="1" t="s">
        <v>785</v>
      </c>
      <c r="F1762" s="59" t="s">
        <v>786</v>
      </c>
      <c r="G1762" s="30" t="s">
        <v>88</v>
      </c>
      <c r="H1762" s="6">
        <f t="shared" si="74"/>
        <v>-2000</v>
      </c>
      <c r="I1762" s="25">
        <f t="shared" si="73"/>
        <v>4.545454545454546</v>
      </c>
      <c r="K1762" t="s">
        <v>709</v>
      </c>
      <c r="M1762" s="2">
        <v>440</v>
      </c>
    </row>
    <row r="1763" spans="2:13" ht="12.75">
      <c r="B1763" s="224">
        <v>2500</v>
      </c>
      <c r="C1763" s="15" t="s">
        <v>787</v>
      </c>
      <c r="D1763" s="15" t="s">
        <v>570</v>
      </c>
      <c r="E1763" s="15" t="s">
        <v>785</v>
      </c>
      <c r="F1763" s="76" t="s">
        <v>788</v>
      </c>
      <c r="G1763" s="32" t="s">
        <v>396</v>
      </c>
      <c r="H1763" s="6">
        <f t="shared" si="74"/>
        <v>-4500</v>
      </c>
      <c r="I1763" s="25">
        <f t="shared" si="73"/>
        <v>5.681818181818182</v>
      </c>
      <c r="K1763" t="s">
        <v>709</v>
      </c>
      <c r="M1763" s="2">
        <v>440</v>
      </c>
    </row>
    <row r="1764" spans="2:13" ht="12.75">
      <c r="B1764" s="293">
        <v>800</v>
      </c>
      <c r="C1764" s="15" t="s">
        <v>1252</v>
      </c>
      <c r="D1764" s="1" t="s">
        <v>570</v>
      </c>
      <c r="E1764" s="1" t="s">
        <v>785</v>
      </c>
      <c r="F1764" s="59" t="s">
        <v>788</v>
      </c>
      <c r="G1764" s="30" t="s">
        <v>396</v>
      </c>
      <c r="H1764" s="6">
        <f t="shared" si="74"/>
        <v>-5300</v>
      </c>
      <c r="I1764" s="25">
        <f t="shared" si="73"/>
        <v>1.8181818181818181</v>
      </c>
      <c r="K1764" t="s">
        <v>709</v>
      </c>
      <c r="M1764" s="2">
        <v>440</v>
      </c>
    </row>
    <row r="1765" spans="2:13" ht="12.75">
      <c r="B1765" s="293">
        <v>1250</v>
      </c>
      <c r="C1765" s="15" t="s">
        <v>789</v>
      </c>
      <c r="D1765" s="1" t="s">
        <v>570</v>
      </c>
      <c r="E1765" s="1" t="s">
        <v>785</v>
      </c>
      <c r="F1765" s="59" t="s">
        <v>790</v>
      </c>
      <c r="G1765" s="30" t="s">
        <v>446</v>
      </c>
      <c r="H1765" s="6">
        <f t="shared" si="74"/>
        <v>-6550</v>
      </c>
      <c r="I1765" s="25">
        <f t="shared" si="73"/>
        <v>2.840909090909091</v>
      </c>
      <c r="K1765" t="s">
        <v>709</v>
      </c>
      <c r="M1765" s="2">
        <v>440</v>
      </c>
    </row>
    <row r="1766" spans="2:13" ht="12.75">
      <c r="B1766" s="293">
        <v>350</v>
      </c>
      <c r="C1766" s="1" t="s">
        <v>791</v>
      </c>
      <c r="D1766" s="1" t="s">
        <v>570</v>
      </c>
      <c r="E1766" s="1" t="s">
        <v>785</v>
      </c>
      <c r="F1766" s="59" t="s">
        <v>708</v>
      </c>
      <c r="G1766" s="30" t="s">
        <v>446</v>
      </c>
      <c r="H1766" s="6">
        <f t="shared" si="74"/>
        <v>-6900</v>
      </c>
      <c r="I1766" s="25">
        <f t="shared" si="73"/>
        <v>0.7954545454545454</v>
      </c>
      <c r="K1766" t="s">
        <v>709</v>
      </c>
      <c r="M1766" s="2">
        <v>440</v>
      </c>
    </row>
    <row r="1767" spans="2:13" ht="12.75">
      <c r="B1767" s="224">
        <v>450</v>
      </c>
      <c r="C1767" s="15" t="s">
        <v>792</v>
      </c>
      <c r="D1767" s="15" t="s">
        <v>570</v>
      </c>
      <c r="E1767" s="15" t="s">
        <v>785</v>
      </c>
      <c r="F1767" s="76" t="s">
        <v>769</v>
      </c>
      <c r="G1767" s="32" t="s">
        <v>323</v>
      </c>
      <c r="H1767" s="6">
        <f t="shared" si="74"/>
        <v>-7350</v>
      </c>
      <c r="I1767" s="25">
        <f t="shared" si="73"/>
        <v>1.0227272727272727</v>
      </c>
      <c r="K1767" t="s">
        <v>717</v>
      </c>
      <c r="M1767" s="2">
        <v>440</v>
      </c>
    </row>
    <row r="1768" spans="1:13" s="18" customFormat="1" ht="12.75">
      <c r="A1768" s="1"/>
      <c r="B1768" s="224">
        <v>150</v>
      </c>
      <c r="C1768" s="15" t="s">
        <v>793</v>
      </c>
      <c r="D1768" s="15" t="s">
        <v>570</v>
      </c>
      <c r="E1768" s="15" t="s">
        <v>785</v>
      </c>
      <c r="F1768" s="76" t="s">
        <v>769</v>
      </c>
      <c r="G1768" s="32" t="s">
        <v>377</v>
      </c>
      <c r="H1768" s="6">
        <f t="shared" si="74"/>
        <v>-7500</v>
      </c>
      <c r="I1768" s="25">
        <f t="shared" si="73"/>
        <v>0.3409090909090909</v>
      </c>
      <c r="J1768"/>
      <c r="K1768" t="s">
        <v>717</v>
      </c>
      <c r="L1768"/>
      <c r="M1768" s="2">
        <v>440</v>
      </c>
    </row>
    <row r="1769" spans="1:13" ht="12.75">
      <c r="A1769" s="15"/>
      <c r="B1769" s="224">
        <v>225</v>
      </c>
      <c r="C1769" s="15" t="s">
        <v>794</v>
      </c>
      <c r="D1769" s="15" t="s">
        <v>570</v>
      </c>
      <c r="E1769" s="15" t="s">
        <v>785</v>
      </c>
      <c r="F1769" s="76" t="s">
        <v>769</v>
      </c>
      <c r="G1769" s="32" t="s">
        <v>396</v>
      </c>
      <c r="H1769" s="6">
        <f t="shared" si="74"/>
        <v>-7725</v>
      </c>
      <c r="I1769" s="42">
        <f t="shared" si="73"/>
        <v>0.5113636363636364</v>
      </c>
      <c r="J1769" s="18"/>
      <c r="K1769" t="s">
        <v>717</v>
      </c>
      <c r="L1769" s="18"/>
      <c r="M1769" s="2">
        <v>440</v>
      </c>
    </row>
    <row r="1770" spans="2:13" ht="12.75">
      <c r="B1770" s="224">
        <v>125</v>
      </c>
      <c r="C1770" s="15" t="s">
        <v>795</v>
      </c>
      <c r="D1770" s="15" t="s">
        <v>570</v>
      </c>
      <c r="E1770" s="15" t="s">
        <v>785</v>
      </c>
      <c r="F1770" s="76" t="s">
        <v>769</v>
      </c>
      <c r="G1770" s="32" t="s">
        <v>396</v>
      </c>
      <c r="H1770" s="6">
        <f t="shared" si="74"/>
        <v>-7850</v>
      </c>
      <c r="I1770" s="25">
        <f t="shared" si="73"/>
        <v>0.2840909090909091</v>
      </c>
      <c r="K1770" t="s">
        <v>717</v>
      </c>
      <c r="M1770" s="2">
        <v>440</v>
      </c>
    </row>
    <row r="1771" spans="1:13" s="18" customFormat="1" ht="12.75">
      <c r="A1771" s="1"/>
      <c r="B1771" s="293">
        <v>450</v>
      </c>
      <c r="C1771" s="1" t="s">
        <v>792</v>
      </c>
      <c r="D1771" s="1" t="s">
        <v>570</v>
      </c>
      <c r="E1771" s="1" t="s">
        <v>785</v>
      </c>
      <c r="F1771" s="59" t="s">
        <v>796</v>
      </c>
      <c r="G1771" s="30" t="s">
        <v>398</v>
      </c>
      <c r="H1771" s="6">
        <f t="shared" si="74"/>
        <v>-8300</v>
      </c>
      <c r="I1771" s="25">
        <f t="shared" si="73"/>
        <v>1.0227272727272727</v>
      </c>
      <c r="J1771"/>
      <c r="K1771" t="s">
        <v>713</v>
      </c>
      <c r="L1771"/>
      <c r="M1771" s="2">
        <v>440</v>
      </c>
    </row>
    <row r="1772" spans="1:13" ht="12.75">
      <c r="A1772" s="15"/>
      <c r="B1772" s="293">
        <v>1000</v>
      </c>
      <c r="C1772" s="15" t="s">
        <v>797</v>
      </c>
      <c r="D1772" s="1" t="s">
        <v>570</v>
      </c>
      <c r="E1772" s="1" t="s">
        <v>785</v>
      </c>
      <c r="F1772" s="59" t="s">
        <v>798</v>
      </c>
      <c r="G1772" s="30" t="s">
        <v>86</v>
      </c>
      <c r="H1772" s="6">
        <f t="shared" si="74"/>
        <v>-9300</v>
      </c>
      <c r="I1772" s="42">
        <f t="shared" si="73"/>
        <v>2.272727272727273</v>
      </c>
      <c r="J1772" s="18"/>
      <c r="K1772" s="18" t="s">
        <v>707</v>
      </c>
      <c r="L1772" s="18"/>
      <c r="M1772" s="2">
        <v>440</v>
      </c>
    </row>
    <row r="1773" spans="2:13" ht="12.75">
      <c r="B1773" s="293">
        <v>100</v>
      </c>
      <c r="C1773" s="1" t="s">
        <v>799</v>
      </c>
      <c r="D1773" s="1" t="s">
        <v>570</v>
      </c>
      <c r="E1773" s="1" t="s">
        <v>785</v>
      </c>
      <c r="F1773" s="59" t="s">
        <v>706</v>
      </c>
      <c r="G1773" s="30" t="s">
        <v>120</v>
      </c>
      <c r="H1773" s="6">
        <f t="shared" si="74"/>
        <v>-9400</v>
      </c>
      <c r="I1773" s="25">
        <f t="shared" si="73"/>
        <v>0.22727272727272727</v>
      </c>
      <c r="K1773" s="18" t="s">
        <v>707</v>
      </c>
      <c r="M1773" s="2">
        <v>440</v>
      </c>
    </row>
    <row r="1774" spans="1:13" s="58" customFormat="1" ht="12.75">
      <c r="A1774" s="1"/>
      <c r="B1774" s="293">
        <v>400</v>
      </c>
      <c r="C1774" s="15" t="s">
        <v>1251</v>
      </c>
      <c r="D1774" s="1" t="s">
        <v>570</v>
      </c>
      <c r="E1774" s="1" t="s">
        <v>785</v>
      </c>
      <c r="F1774" s="59" t="s">
        <v>710</v>
      </c>
      <c r="G1774" s="30" t="s">
        <v>120</v>
      </c>
      <c r="H1774" s="6">
        <f t="shared" si="74"/>
        <v>-9800</v>
      </c>
      <c r="I1774" s="25">
        <f t="shared" si="73"/>
        <v>0.9090909090909091</v>
      </c>
      <c r="J1774"/>
      <c r="K1774" s="18" t="s">
        <v>707</v>
      </c>
      <c r="L1774"/>
      <c r="M1774" s="2">
        <v>440</v>
      </c>
    </row>
    <row r="1775" spans="1:13" ht="12.75">
      <c r="A1775" s="14"/>
      <c r="B1775" s="294">
        <f>SUM(B1762:B1774)</f>
        <v>9800</v>
      </c>
      <c r="C1775" s="14" t="s">
        <v>785</v>
      </c>
      <c r="D1775" s="14"/>
      <c r="E1775" s="14"/>
      <c r="F1775" s="81"/>
      <c r="G1775" s="21"/>
      <c r="H1775" s="56">
        <v>0</v>
      </c>
      <c r="I1775" s="57">
        <f t="shared" si="73"/>
        <v>22.272727272727273</v>
      </c>
      <c r="J1775" s="58"/>
      <c r="K1775" s="58"/>
      <c r="L1775" s="58"/>
      <c r="M1775" s="2">
        <v>440</v>
      </c>
    </row>
    <row r="1776" spans="2:13" ht="12.75">
      <c r="B1776" s="63"/>
      <c r="H1776" s="6">
        <f aca="true" t="shared" si="75" ref="H1776:H1838">H1775-B1776</f>
        <v>0</v>
      </c>
      <c r="I1776" s="25">
        <f t="shared" si="73"/>
        <v>0</v>
      </c>
      <c r="M1776" s="2">
        <v>440</v>
      </c>
    </row>
    <row r="1777" spans="2:13" ht="17.25" customHeight="1">
      <c r="B1777" s="63"/>
      <c r="H1777" s="6">
        <f>H1776-B1777</f>
        <v>0</v>
      </c>
      <c r="I1777" s="25">
        <f>+B1777/M1777</f>
        <v>0</v>
      </c>
      <c r="M1777" s="2">
        <v>440</v>
      </c>
    </row>
    <row r="1778" spans="1:13" s="58" customFormat="1" ht="12.75">
      <c r="A1778" s="1"/>
      <c r="B1778" s="224">
        <v>30000</v>
      </c>
      <c r="C1778" s="1" t="s">
        <v>800</v>
      </c>
      <c r="D1778" s="15" t="s">
        <v>570</v>
      </c>
      <c r="E1778" s="1" t="s">
        <v>801</v>
      </c>
      <c r="F1778" s="59" t="s">
        <v>802</v>
      </c>
      <c r="G1778" s="33" t="s">
        <v>86</v>
      </c>
      <c r="H1778" s="6">
        <v>0</v>
      </c>
      <c r="I1778" s="25">
        <f t="shared" si="73"/>
        <v>68.18181818181819</v>
      </c>
      <c r="J1778"/>
      <c r="K1778" t="s">
        <v>720</v>
      </c>
      <c r="L1778"/>
      <c r="M1778" s="2">
        <v>440</v>
      </c>
    </row>
    <row r="1779" spans="1:13" ht="12.75">
      <c r="A1779" s="14"/>
      <c r="B1779" s="294">
        <v>30000</v>
      </c>
      <c r="C1779" s="14" t="s">
        <v>800</v>
      </c>
      <c r="D1779" s="14"/>
      <c r="E1779" s="14"/>
      <c r="F1779" s="81"/>
      <c r="G1779" s="21"/>
      <c r="H1779" s="56">
        <v>0</v>
      </c>
      <c r="I1779" s="57">
        <f t="shared" si="73"/>
        <v>68.18181818181819</v>
      </c>
      <c r="J1779" s="58"/>
      <c r="K1779" s="58"/>
      <c r="L1779" s="58"/>
      <c r="M1779" s="2">
        <v>440</v>
      </c>
    </row>
    <row r="1780" spans="2:13" ht="12.75">
      <c r="B1780" s="63"/>
      <c r="H1780" s="6">
        <f>H1776-B1780</f>
        <v>0</v>
      </c>
      <c r="I1780" s="25">
        <f t="shared" si="73"/>
        <v>0</v>
      </c>
      <c r="M1780" s="2">
        <v>440</v>
      </c>
    </row>
    <row r="1781" spans="2:13" ht="12.75">
      <c r="B1781" s="63"/>
      <c r="H1781" s="6">
        <f>H1777-B1781</f>
        <v>0</v>
      </c>
      <c r="I1781" s="25">
        <f>+B1781/M1781</f>
        <v>0</v>
      </c>
      <c r="M1781" s="2">
        <v>440</v>
      </c>
    </row>
    <row r="1782" spans="2:13" ht="12.75">
      <c r="B1782" s="219">
        <v>100000</v>
      </c>
      <c r="C1782" s="1" t="s">
        <v>803</v>
      </c>
      <c r="D1782" s="15" t="s">
        <v>570</v>
      </c>
      <c r="E1782" s="1" t="s">
        <v>801</v>
      </c>
      <c r="F1782" s="137" t="s">
        <v>804</v>
      </c>
      <c r="G1782" s="30" t="s">
        <v>23</v>
      </c>
      <c r="H1782" s="6">
        <f>H1776-B1782</f>
        <v>-100000</v>
      </c>
      <c r="I1782" s="25">
        <f t="shared" si="73"/>
        <v>227.27272727272728</v>
      </c>
      <c r="K1782" t="s">
        <v>720</v>
      </c>
      <c r="M1782" s="2">
        <v>440</v>
      </c>
    </row>
    <row r="1783" spans="2:13" ht="12.75">
      <c r="B1783" s="224">
        <v>20000</v>
      </c>
      <c r="C1783" s="1" t="s">
        <v>803</v>
      </c>
      <c r="D1783" s="15" t="s">
        <v>570</v>
      </c>
      <c r="E1783" s="1" t="s">
        <v>801</v>
      </c>
      <c r="F1783" s="138" t="s">
        <v>802</v>
      </c>
      <c r="G1783" s="30" t="s">
        <v>23</v>
      </c>
      <c r="H1783" s="6">
        <f>H1780-B1783</f>
        <v>-20000</v>
      </c>
      <c r="I1783" s="25">
        <f t="shared" si="73"/>
        <v>45.45454545454545</v>
      </c>
      <c r="K1783" t="s">
        <v>720</v>
      </c>
      <c r="M1783" s="2">
        <v>440</v>
      </c>
    </row>
    <row r="1784" spans="2:13" ht="12.75">
      <c r="B1784" s="282">
        <v>150000</v>
      </c>
      <c r="C1784" s="15" t="s">
        <v>803</v>
      </c>
      <c r="D1784" s="15" t="s">
        <v>570</v>
      </c>
      <c r="E1784" s="15" t="s">
        <v>801</v>
      </c>
      <c r="F1784" s="133" t="s">
        <v>805</v>
      </c>
      <c r="G1784" s="32" t="s">
        <v>72</v>
      </c>
      <c r="H1784" s="6">
        <f>H1782-B1784</f>
        <v>-250000</v>
      </c>
      <c r="I1784" s="25">
        <f t="shared" si="73"/>
        <v>340.90909090909093</v>
      </c>
      <c r="K1784" t="s">
        <v>720</v>
      </c>
      <c r="M1784" s="2">
        <v>440</v>
      </c>
    </row>
    <row r="1785" spans="2:13" ht="12.75">
      <c r="B1785" s="224">
        <v>120000</v>
      </c>
      <c r="C1785" s="15" t="s">
        <v>803</v>
      </c>
      <c r="D1785" s="15" t="s">
        <v>570</v>
      </c>
      <c r="E1785" s="15" t="s">
        <v>801</v>
      </c>
      <c r="F1785" s="138" t="s">
        <v>806</v>
      </c>
      <c r="G1785" s="32" t="s">
        <v>178</v>
      </c>
      <c r="H1785" s="6">
        <f>H1784-B1785</f>
        <v>-370000</v>
      </c>
      <c r="I1785" s="25">
        <f t="shared" si="73"/>
        <v>272.72727272727275</v>
      </c>
      <c r="K1785" t="s">
        <v>720</v>
      </c>
      <c r="M1785" s="2">
        <v>440</v>
      </c>
    </row>
    <row r="1786" spans="2:13" ht="12.75">
      <c r="B1786" s="219">
        <v>30000</v>
      </c>
      <c r="C1786" s="15" t="s">
        <v>803</v>
      </c>
      <c r="D1786" s="15" t="s">
        <v>570</v>
      </c>
      <c r="E1786" s="15" t="s">
        <v>801</v>
      </c>
      <c r="F1786" s="138" t="s">
        <v>807</v>
      </c>
      <c r="G1786" s="32" t="s">
        <v>393</v>
      </c>
      <c r="H1786" s="6">
        <f>H1785-B1786</f>
        <v>-400000</v>
      </c>
      <c r="I1786" s="25">
        <f t="shared" si="73"/>
        <v>68.18181818181819</v>
      </c>
      <c r="K1786" t="s">
        <v>720</v>
      </c>
      <c r="M1786" s="2">
        <v>440</v>
      </c>
    </row>
    <row r="1787" spans="2:13" ht="12.75">
      <c r="B1787" s="224">
        <v>50000</v>
      </c>
      <c r="C1787" s="15" t="s">
        <v>803</v>
      </c>
      <c r="D1787" s="15" t="s">
        <v>570</v>
      </c>
      <c r="E1787" s="15" t="s">
        <v>801</v>
      </c>
      <c r="F1787" s="138" t="s">
        <v>807</v>
      </c>
      <c r="G1787" s="32" t="s">
        <v>393</v>
      </c>
      <c r="H1787" s="6">
        <f>H1786-B1787</f>
        <v>-450000</v>
      </c>
      <c r="I1787" s="25">
        <f>+B1787/M1787</f>
        <v>113.63636363636364</v>
      </c>
      <c r="K1787" t="s">
        <v>720</v>
      </c>
      <c r="M1787" s="43">
        <v>440</v>
      </c>
    </row>
    <row r="1788" spans="2:13" ht="12.75">
      <c r="B1788" s="219">
        <v>100000</v>
      </c>
      <c r="C1788" s="15" t="s">
        <v>803</v>
      </c>
      <c r="D1788" s="15" t="s">
        <v>570</v>
      </c>
      <c r="E1788" s="15" t="s">
        <v>801</v>
      </c>
      <c r="F1788" s="138" t="s">
        <v>808</v>
      </c>
      <c r="G1788" s="32" t="s">
        <v>431</v>
      </c>
      <c r="H1788" s="6">
        <f>H1786-B1788</f>
        <v>-500000</v>
      </c>
      <c r="I1788" s="25">
        <f t="shared" si="73"/>
        <v>227.27272727272728</v>
      </c>
      <c r="K1788" t="s">
        <v>720</v>
      </c>
      <c r="M1788" s="2">
        <v>440</v>
      </c>
    </row>
    <row r="1789" spans="1:13" s="18" customFormat="1" ht="12.75">
      <c r="A1789" s="1"/>
      <c r="B1789" s="350">
        <v>140000</v>
      </c>
      <c r="C1789" s="1" t="s">
        <v>803</v>
      </c>
      <c r="D1789" s="15" t="s">
        <v>570</v>
      </c>
      <c r="E1789" s="1" t="s">
        <v>801</v>
      </c>
      <c r="F1789" s="138" t="s">
        <v>808</v>
      </c>
      <c r="G1789" s="30" t="s">
        <v>446</v>
      </c>
      <c r="H1789" s="6">
        <v>-710000</v>
      </c>
      <c r="I1789" s="25">
        <f t="shared" si="73"/>
        <v>318.1818181818182</v>
      </c>
      <c r="J1789"/>
      <c r="K1789" t="s">
        <v>720</v>
      </c>
      <c r="L1789"/>
      <c r="M1789" s="2">
        <v>440</v>
      </c>
    </row>
    <row r="1790" spans="1:13" s="58" customFormat="1" ht="12.75">
      <c r="A1790" s="1"/>
      <c r="B1790" s="224">
        <v>125000</v>
      </c>
      <c r="C1790" s="15" t="s">
        <v>809</v>
      </c>
      <c r="D1790" s="15" t="s">
        <v>570</v>
      </c>
      <c r="E1790" s="15" t="s">
        <v>810</v>
      </c>
      <c r="F1790" s="76" t="s">
        <v>811</v>
      </c>
      <c r="G1790" s="32" t="s">
        <v>437</v>
      </c>
      <c r="H1790" s="31">
        <f>H1789-B1790</f>
        <v>-835000</v>
      </c>
      <c r="I1790" s="42">
        <f t="shared" si="73"/>
        <v>284.09090909090907</v>
      </c>
      <c r="J1790" s="18"/>
      <c r="K1790" s="18" t="s">
        <v>720</v>
      </c>
      <c r="L1790" s="18"/>
      <c r="M1790" s="2">
        <v>440</v>
      </c>
    </row>
    <row r="1791" spans="1:13" ht="12.75">
      <c r="A1791" s="144"/>
      <c r="B1791" s="61">
        <f>SUM(B1782:B1790)</f>
        <v>835000</v>
      </c>
      <c r="C1791" s="14" t="s">
        <v>809</v>
      </c>
      <c r="D1791" s="14"/>
      <c r="E1791" s="14"/>
      <c r="F1791" s="81"/>
      <c r="G1791" s="21"/>
      <c r="H1791" s="56">
        <v>0</v>
      </c>
      <c r="I1791" s="57">
        <f t="shared" si="73"/>
        <v>1897.7272727272727</v>
      </c>
      <c r="J1791" s="58"/>
      <c r="K1791" s="58"/>
      <c r="L1791" s="58"/>
      <c r="M1791" s="2">
        <v>440</v>
      </c>
    </row>
    <row r="1792" spans="1:13" ht="12.75">
      <c r="A1792" s="87"/>
      <c r="B1792" s="63"/>
      <c r="H1792" s="6">
        <f t="shared" si="75"/>
        <v>0</v>
      </c>
      <c r="I1792" s="25">
        <f t="shared" si="73"/>
        <v>0</v>
      </c>
      <c r="M1792" s="2">
        <v>440</v>
      </c>
    </row>
    <row r="1793" spans="2:13" ht="12.75">
      <c r="B1793" s="63"/>
      <c r="H1793" s="6">
        <f t="shared" si="75"/>
        <v>0</v>
      </c>
      <c r="I1793" s="25">
        <f t="shared" si="73"/>
        <v>0</v>
      </c>
      <c r="M1793" s="2">
        <v>440</v>
      </c>
    </row>
    <row r="1794" spans="1:13" s="58" customFormat="1" ht="12.75">
      <c r="A1794" s="1"/>
      <c r="B1794" s="293">
        <v>1500</v>
      </c>
      <c r="C1794" s="15" t="s">
        <v>812</v>
      </c>
      <c r="D1794" s="1" t="s">
        <v>570</v>
      </c>
      <c r="E1794" s="15" t="s">
        <v>813</v>
      </c>
      <c r="F1794" s="59" t="s">
        <v>814</v>
      </c>
      <c r="G1794" s="30" t="s">
        <v>323</v>
      </c>
      <c r="H1794" s="6">
        <f t="shared" si="75"/>
        <v>-1500</v>
      </c>
      <c r="I1794" s="25">
        <f t="shared" si="73"/>
        <v>3.409090909090909</v>
      </c>
      <c r="J1794"/>
      <c r="K1794" t="s">
        <v>713</v>
      </c>
      <c r="L1794"/>
      <c r="M1794" s="2">
        <v>440</v>
      </c>
    </row>
    <row r="1795" spans="1:13" ht="12.75">
      <c r="A1795" s="14"/>
      <c r="B1795" s="294">
        <v>1500</v>
      </c>
      <c r="C1795" s="14" t="s">
        <v>812</v>
      </c>
      <c r="D1795" s="14"/>
      <c r="E1795" s="14"/>
      <c r="F1795" s="81"/>
      <c r="G1795" s="21"/>
      <c r="H1795" s="56">
        <v>0</v>
      </c>
      <c r="I1795" s="57">
        <f t="shared" si="73"/>
        <v>3.409090909090909</v>
      </c>
      <c r="J1795" s="58"/>
      <c r="K1795" s="58"/>
      <c r="L1795" s="58"/>
      <c r="M1795" s="2">
        <v>440</v>
      </c>
    </row>
    <row r="1796" spans="2:13" ht="12.75">
      <c r="B1796" s="63"/>
      <c r="H1796" s="6">
        <f t="shared" si="75"/>
        <v>0</v>
      </c>
      <c r="I1796" s="25">
        <f t="shared" si="73"/>
        <v>0</v>
      </c>
      <c r="M1796" s="2">
        <v>440</v>
      </c>
    </row>
    <row r="1797" spans="2:13" ht="12.75">
      <c r="B1797" s="63"/>
      <c r="H1797" s="6">
        <f t="shared" si="75"/>
        <v>0</v>
      </c>
      <c r="I1797" s="25">
        <f t="shared" si="73"/>
        <v>0</v>
      </c>
      <c r="M1797" s="2">
        <v>440</v>
      </c>
    </row>
    <row r="1798" spans="2:13" ht="12.75">
      <c r="B1798" s="208">
        <v>80000</v>
      </c>
      <c r="C1798" s="1" t="s">
        <v>1176</v>
      </c>
      <c r="D1798" s="1" t="s">
        <v>570</v>
      </c>
      <c r="E1798" s="15" t="s">
        <v>1177</v>
      </c>
      <c r="F1798" s="33" t="s">
        <v>1153</v>
      </c>
      <c r="G1798" s="32" t="s">
        <v>120</v>
      </c>
      <c r="H1798" s="6">
        <f t="shared" si="75"/>
        <v>-80000</v>
      </c>
      <c r="I1798" s="25">
        <f t="shared" si="73"/>
        <v>181.8181818181818</v>
      </c>
      <c r="M1798" s="2">
        <v>440</v>
      </c>
    </row>
    <row r="1799" spans="1:13" s="58" customFormat="1" ht="12.75">
      <c r="A1799" s="1"/>
      <c r="B1799" s="208">
        <v>140000</v>
      </c>
      <c r="C1799" s="1" t="s">
        <v>582</v>
      </c>
      <c r="D1799" s="1" t="s">
        <v>570</v>
      </c>
      <c r="E1799" s="15"/>
      <c r="F1799" s="33" t="s">
        <v>1153</v>
      </c>
      <c r="G1799" s="32" t="s">
        <v>120</v>
      </c>
      <c r="H1799" s="6">
        <f t="shared" si="75"/>
        <v>-220000</v>
      </c>
      <c r="I1799" s="25">
        <f t="shared" si="73"/>
        <v>318.1818181818182</v>
      </c>
      <c r="J1799"/>
      <c r="K1799"/>
      <c r="L1799"/>
      <c r="M1799" s="2">
        <v>440</v>
      </c>
    </row>
    <row r="1800" spans="2:13" ht="12.75">
      <c r="B1800" s="212">
        <v>210000</v>
      </c>
      <c r="C1800" s="15" t="s">
        <v>720</v>
      </c>
      <c r="D1800" s="1" t="s">
        <v>570</v>
      </c>
      <c r="E1800" s="15"/>
      <c r="F1800" s="33" t="s">
        <v>1153</v>
      </c>
      <c r="G1800" s="32" t="s">
        <v>120</v>
      </c>
      <c r="H1800" s="6">
        <f t="shared" si="75"/>
        <v>-430000</v>
      </c>
      <c r="I1800" s="25">
        <f t="shared" si="73"/>
        <v>477.27272727272725</v>
      </c>
      <c r="M1800" s="2">
        <v>440</v>
      </c>
    </row>
    <row r="1801" spans="2:13" ht="12.75">
      <c r="B1801" s="208">
        <v>140000</v>
      </c>
      <c r="C1801" s="15" t="s">
        <v>1178</v>
      </c>
      <c r="D1801" s="1" t="s">
        <v>570</v>
      </c>
      <c r="E1801" s="15"/>
      <c r="F1801" s="33" t="s">
        <v>1153</v>
      </c>
      <c r="G1801" s="32" t="s">
        <v>120</v>
      </c>
      <c r="H1801" s="6">
        <f t="shared" si="75"/>
        <v>-570000</v>
      </c>
      <c r="I1801" s="25">
        <f t="shared" si="73"/>
        <v>318.1818181818182</v>
      </c>
      <c r="M1801" s="2">
        <v>440</v>
      </c>
    </row>
    <row r="1802" spans="2:13" ht="12.75">
      <c r="B1802" s="208">
        <v>80000</v>
      </c>
      <c r="C1802" s="15" t="s">
        <v>656</v>
      </c>
      <c r="D1802" s="1" t="s">
        <v>570</v>
      </c>
      <c r="E1802" s="15" t="s">
        <v>1177</v>
      </c>
      <c r="F1802" s="33"/>
      <c r="G1802" s="32" t="s">
        <v>120</v>
      </c>
      <c r="H1802" s="6">
        <f t="shared" si="75"/>
        <v>-650000</v>
      </c>
      <c r="I1802" s="25">
        <f>+B1802/M1802</f>
        <v>181.8181818181818</v>
      </c>
      <c r="M1802" s="2">
        <v>440</v>
      </c>
    </row>
    <row r="1803" spans="1:13" ht="12.75">
      <c r="A1803" s="14"/>
      <c r="B1803" s="61">
        <f>SUM(B1798:B1802)</f>
        <v>650000</v>
      </c>
      <c r="C1803" s="14" t="s">
        <v>1328</v>
      </c>
      <c r="D1803" s="14"/>
      <c r="E1803" s="14"/>
      <c r="F1803" s="74"/>
      <c r="G1803" s="21"/>
      <c r="H1803" s="56">
        <v>0</v>
      </c>
      <c r="I1803" s="57">
        <f>+B1803/M1803</f>
        <v>1477.2727272727273</v>
      </c>
      <c r="J1803" s="58"/>
      <c r="K1803" s="58"/>
      <c r="L1803" s="58"/>
      <c r="M1803" s="2">
        <v>440</v>
      </c>
    </row>
    <row r="1804" spans="2:13" ht="12.75">
      <c r="B1804" s="63"/>
      <c r="H1804" s="6">
        <f t="shared" si="75"/>
        <v>0</v>
      </c>
      <c r="I1804" s="25">
        <f aca="true" t="shared" si="76" ref="I1804:I1810">+B1804/M1804</f>
        <v>0</v>
      </c>
      <c r="M1804" s="2">
        <v>440</v>
      </c>
    </row>
    <row r="1805" spans="2:13" ht="12.75">
      <c r="B1805" s="63"/>
      <c r="H1805" s="6">
        <f t="shared" si="75"/>
        <v>0</v>
      </c>
      <c r="I1805" s="25">
        <f t="shared" si="76"/>
        <v>0</v>
      </c>
      <c r="M1805" s="2">
        <v>440</v>
      </c>
    </row>
    <row r="1806" spans="2:13" ht="12.75">
      <c r="B1806" s="63"/>
      <c r="H1806" s="6">
        <f t="shared" si="75"/>
        <v>0</v>
      </c>
      <c r="I1806" s="25">
        <f t="shared" si="76"/>
        <v>0</v>
      </c>
      <c r="M1806" s="2">
        <v>440</v>
      </c>
    </row>
    <row r="1807" spans="2:13" ht="12.75">
      <c r="B1807" s="63"/>
      <c r="H1807" s="6">
        <f t="shared" si="75"/>
        <v>0</v>
      </c>
      <c r="I1807" s="25">
        <f t="shared" si="76"/>
        <v>0</v>
      </c>
      <c r="M1807" s="2">
        <v>440</v>
      </c>
    </row>
    <row r="1808" spans="1:13" ht="13.5" thickBot="1">
      <c r="A1808" s="44"/>
      <c r="B1808" s="84">
        <f>+B1887+B1893+B1905+B1985+B1989+B1997+B2001+B2053+B2087+B2107+B2100</f>
        <v>1407845</v>
      </c>
      <c r="C1808" s="47"/>
      <c r="D1808" s="46" t="s">
        <v>815</v>
      </c>
      <c r="E1808" s="44"/>
      <c r="F1808" s="85"/>
      <c r="G1808" s="49"/>
      <c r="H1808" s="88">
        <v>0</v>
      </c>
      <c r="I1808" s="89">
        <f t="shared" si="76"/>
        <v>3199.6477272727275</v>
      </c>
      <c r="J1808" s="52"/>
      <c r="K1808" s="52"/>
      <c r="L1808" s="52"/>
      <c r="M1808" s="2">
        <v>440</v>
      </c>
    </row>
    <row r="1809" spans="2:13" ht="12.75">
      <c r="B1809" s="63"/>
      <c r="H1809" s="6">
        <f t="shared" si="75"/>
        <v>0</v>
      </c>
      <c r="I1809" s="25">
        <f t="shared" si="76"/>
        <v>0</v>
      </c>
      <c r="M1809" s="2">
        <v>440</v>
      </c>
    </row>
    <row r="1810" spans="2:13" ht="12.75">
      <c r="B1810" s="63"/>
      <c r="H1810" s="6">
        <f t="shared" si="75"/>
        <v>0</v>
      </c>
      <c r="I1810" s="25">
        <f t="shared" si="76"/>
        <v>0</v>
      </c>
      <c r="M1810" s="2">
        <v>440</v>
      </c>
    </row>
    <row r="1811" spans="2:13" ht="12.75">
      <c r="B1811" s="337">
        <v>2500</v>
      </c>
      <c r="C1811" s="35" t="s">
        <v>0</v>
      </c>
      <c r="D1811" s="15" t="s">
        <v>816</v>
      </c>
      <c r="E1811" s="1" t="s">
        <v>817</v>
      </c>
      <c r="F1811" s="59" t="s">
        <v>818</v>
      </c>
      <c r="G1811" s="33" t="s">
        <v>20</v>
      </c>
      <c r="H1811" s="6">
        <f t="shared" si="75"/>
        <v>-2500</v>
      </c>
      <c r="I1811" s="25">
        <v>5</v>
      </c>
      <c r="K1811" t="s">
        <v>21</v>
      </c>
      <c r="M1811" s="2">
        <v>440</v>
      </c>
    </row>
    <row r="1812" spans="2:13" ht="12.75">
      <c r="B1812" s="337">
        <v>5000</v>
      </c>
      <c r="C1812" s="35" t="s">
        <v>0</v>
      </c>
      <c r="D1812" s="1" t="s">
        <v>816</v>
      </c>
      <c r="E1812" s="1" t="s">
        <v>817</v>
      </c>
      <c r="F1812" s="59" t="s">
        <v>819</v>
      </c>
      <c r="G1812" s="30" t="s">
        <v>23</v>
      </c>
      <c r="H1812" s="6">
        <f t="shared" si="75"/>
        <v>-7500</v>
      </c>
      <c r="I1812" s="25">
        <v>10</v>
      </c>
      <c r="K1812" t="s">
        <v>21</v>
      </c>
      <c r="M1812" s="2">
        <v>440</v>
      </c>
    </row>
    <row r="1813" spans="2:13" ht="12.75">
      <c r="B1813" s="337">
        <v>2500</v>
      </c>
      <c r="C1813" s="35" t="s">
        <v>0</v>
      </c>
      <c r="D1813" s="1" t="s">
        <v>816</v>
      </c>
      <c r="E1813" s="1" t="s">
        <v>817</v>
      </c>
      <c r="F1813" s="59" t="s">
        <v>820</v>
      </c>
      <c r="G1813" s="30" t="s">
        <v>86</v>
      </c>
      <c r="H1813" s="6">
        <f t="shared" si="75"/>
        <v>-10000</v>
      </c>
      <c r="I1813" s="25">
        <v>5</v>
      </c>
      <c r="K1813" t="s">
        <v>21</v>
      </c>
      <c r="M1813" s="2">
        <v>440</v>
      </c>
    </row>
    <row r="1814" spans="2:13" ht="12.75">
      <c r="B1814" s="337">
        <v>2500</v>
      </c>
      <c r="C1814" s="35" t="s">
        <v>0</v>
      </c>
      <c r="D1814" s="1" t="s">
        <v>816</v>
      </c>
      <c r="E1814" s="1" t="s">
        <v>817</v>
      </c>
      <c r="F1814" s="59" t="s">
        <v>821</v>
      </c>
      <c r="G1814" s="30" t="s">
        <v>88</v>
      </c>
      <c r="H1814" s="6">
        <f t="shared" si="75"/>
        <v>-12500</v>
      </c>
      <c r="I1814" s="25">
        <v>5</v>
      </c>
      <c r="K1814" t="s">
        <v>21</v>
      </c>
      <c r="M1814" s="2">
        <v>440</v>
      </c>
    </row>
    <row r="1815" spans="2:13" ht="12.75">
      <c r="B1815" s="337">
        <v>5000</v>
      </c>
      <c r="C1815" s="35" t="s">
        <v>0</v>
      </c>
      <c r="D1815" s="1" t="s">
        <v>816</v>
      </c>
      <c r="E1815" s="1" t="s">
        <v>817</v>
      </c>
      <c r="F1815" s="59" t="s">
        <v>822</v>
      </c>
      <c r="G1815" s="30" t="s">
        <v>72</v>
      </c>
      <c r="H1815" s="6">
        <f t="shared" si="75"/>
        <v>-17500</v>
      </c>
      <c r="I1815" s="25">
        <v>10</v>
      </c>
      <c r="K1815" t="s">
        <v>21</v>
      </c>
      <c r="M1815" s="2">
        <v>440</v>
      </c>
    </row>
    <row r="1816" spans="2:13" ht="12.75">
      <c r="B1816" s="337">
        <v>2500</v>
      </c>
      <c r="C1816" s="35" t="s">
        <v>0</v>
      </c>
      <c r="D1816" s="1" t="s">
        <v>816</v>
      </c>
      <c r="E1816" s="1" t="s">
        <v>817</v>
      </c>
      <c r="F1816" s="59" t="s">
        <v>823</v>
      </c>
      <c r="G1816" s="30" t="s">
        <v>120</v>
      </c>
      <c r="H1816" s="6">
        <f t="shared" si="75"/>
        <v>-20000</v>
      </c>
      <c r="I1816" s="25">
        <v>5</v>
      </c>
      <c r="K1816" t="s">
        <v>21</v>
      </c>
      <c r="M1816" s="2">
        <v>440</v>
      </c>
    </row>
    <row r="1817" spans="2:13" ht="12.75">
      <c r="B1817" s="337">
        <v>5000</v>
      </c>
      <c r="C1817" s="35" t="s">
        <v>0</v>
      </c>
      <c r="D1817" s="1" t="s">
        <v>816</v>
      </c>
      <c r="E1817" s="1" t="s">
        <v>817</v>
      </c>
      <c r="F1817" s="59" t="s">
        <v>824</v>
      </c>
      <c r="G1817" s="30" t="s">
        <v>169</v>
      </c>
      <c r="H1817" s="6">
        <f t="shared" si="75"/>
        <v>-25000</v>
      </c>
      <c r="I1817" s="25">
        <v>10</v>
      </c>
      <c r="K1817" t="s">
        <v>21</v>
      </c>
      <c r="M1817" s="2">
        <v>440</v>
      </c>
    </row>
    <row r="1818" spans="2:13" ht="12.75">
      <c r="B1818" s="337">
        <v>2500</v>
      </c>
      <c r="C1818" s="35" t="s">
        <v>0</v>
      </c>
      <c r="D1818" s="1" t="s">
        <v>816</v>
      </c>
      <c r="E1818" s="1" t="s">
        <v>817</v>
      </c>
      <c r="F1818" s="59" t="s">
        <v>825</v>
      </c>
      <c r="G1818" s="30" t="s">
        <v>178</v>
      </c>
      <c r="H1818" s="6">
        <f t="shared" si="75"/>
        <v>-27500</v>
      </c>
      <c r="I1818" s="25">
        <v>5</v>
      </c>
      <c r="K1818" t="s">
        <v>21</v>
      </c>
      <c r="M1818" s="2">
        <v>440</v>
      </c>
    </row>
    <row r="1819" spans="2:13" ht="12.75">
      <c r="B1819" s="337">
        <v>2500</v>
      </c>
      <c r="C1819" s="1" t="s">
        <v>0</v>
      </c>
      <c r="D1819" s="1" t="s">
        <v>816</v>
      </c>
      <c r="E1819" s="1" t="s">
        <v>817</v>
      </c>
      <c r="F1819" s="59" t="s">
        <v>826</v>
      </c>
      <c r="G1819" s="30" t="s">
        <v>182</v>
      </c>
      <c r="H1819" s="6">
        <f t="shared" si="75"/>
        <v>-30000</v>
      </c>
      <c r="I1819" s="25">
        <v>5</v>
      </c>
      <c r="K1819" t="s">
        <v>21</v>
      </c>
      <c r="M1819" s="2">
        <v>440</v>
      </c>
    </row>
    <row r="1820" spans="2:13" ht="12.75">
      <c r="B1820" s="337">
        <v>2500</v>
      </c>
      <c r="C1820" s="1" t="s">
        <v>0</v>
      </c>
      <c r="D1820" s="1" t="s">
        <v>816</v>
      </c>
      <c r="E1820" s="1" t="s">
        <v>817</v>
      </c>
      <c r="F1820" s="59" t="s">
        <v>827</v>
      </c>
      <c r="G1820" s="30" t="s">
        <v>184</v>
      </c>
      <c r="H1820" s="6">
        <f t="shared" si="75"/>
        <v>-32500</v>
      </c>
      <c r="I1820" s="25">
        <v>5</v>
      </c>
      <c r="K1820" t="s">
        <v>21</v>
      </c>
      <c r="M1820" s="2">
        <v>440</v>
      </c>
    </row>
    <row r="1821" spans="2:13" ht="12.75">
      <c r="B1821" s="337">
        <v>2500</v>
      </c>
      <c r="C1821" s="1" t="s">
        <v>0</v>
      </c>
      <c r="D1821" s="1" t="s">
        <v>816</v>
      </c>
      <c r="E1821" s="1" t="s">
        <v>817</v>
      </c>
      <c r="F1821" s="59" t="s">
        <v>828</v>
      </c>
      <c r="G1821" s="30" t="s">
        <v>186</v>
      </c>
      <c r="H1821" s="6">
        <f t="shared" si="75"/>
        <v>-35000</v>
      </c>
      <c r="I1821" s="25">
        <v>5</v>
      </c>
      <c r="K1821" t="s">
        <v>21</v>
      </c>
      <c r="M1821" s="2">
        <v>440</v>
      </c>
    </row>
    <row r="1822" spans="2:13" ht="12.75">
      <c r="B1822" s="337">
        <v>2500</v>
      </c>
      <c r="C1822" s="1" t="s">
        <v>0</v>
      </c>
      <c r="D1822" s="1" t="s">
        <v>816</v>
      </c>
      <c r="E1822" s="1" t="s">
        <v>817</v>
      </c>
      <c r="F1822" s="59" t="s">
        <v>829</v>
      </c>
      <c r="G1822" s="30" t="s">
        <v>188</v>
      </c>
      <c r="H1822" s="6">
        <f t="shared" si="75"/>
        <v>-37500</v>
      </c>
      <c r="I1822" s="25">
        <v>5</v>
      </c>
      <c r="K1822" t="s">
        <v>21</v>
      </c>
      <c r="M1822" s="2">
        <v>440</v>
      </c>
    </row>
    <row r="1823" spans="2:13" ht="12.75">
      <c r="B1823" s="337">
        <v>5000</v>
      </c>
      <c r="C1823" s="1" t="s">
        <v>0</v>
      </c>
      <c r="D1823" s="1" t="s">
        <v>816</v>
      </c>
      <c r="E1823" s="1" t="s">
        <v>817</v>
      </c>
      <c r="F1823" s="59" t="s">
        <v>830</v>
      </c>
      <c r="G1823" s="30" t="s">
        <v>283</v>
      </c>
      <c r="H1823" s="6">
        <f t="shared" si="75"/>
        <v>-42500</v>
      </c>
      <c r="I1823" s="25">
        <v>10</v>
      </c>
      <c r="K1823" t="s">
        <v>21</v>
      </c>
      <c r="M1823" s="2">
        <v>440</v>
      </c>
    </row>
    <row r="1824" spans="2:13" ht="12.75">
      <c r="B1824" s="337">
        <v>5000</v>
      </c>
      <c r="C1824" s="1" t="s">
        <v>0</v>
      </c>
      <c r="D1824" s="1" t="s">
        <v>816</v>
      </c>
      <c r="E1824" s="1" t="s">
        <v>817</v>
      </c>
      <c r="F1824" s="59" t="s">
        <v>831</v>
      </c>
      <c r="G1824" s="30" t="s">
        <v>318</v>
      </c>
      <c r="H1824" s="6">
        <f t="shared" si="75"/>
        <v>-47500</v>
      </c>
      <c r="I1824" s="25">
        <v>10</v>
      </c>
      <c r="K1824" t="s">
        <v>21</v>
      </c>
      <c r="M1824" s="2">
        <v>440</v>
      </c>
    </row>
    <row r="1825" spans="2:13" ht="12.75">
      <c r="B1825" s="337">
        <v>2500</v>
      </c>
      <c r="C1825" s="1" t="s">
        <v>0</v>
      </c>
      <c r="D1825" s="1" t="s">
        <v>816</v>
      </c>
      <c r="E1825" s="1" t="s">
        <v>817</v>
      </c>
      <c r="F1825" s="59" t="s">
        <v>832</v>
      </c>
      <c r="G1825" s="30" t="s">
        <v>323</v>
      </c>
      <c r="H1825" s="6">
        <f t="shared" si="75"/>
        <v>-50000</v>
      </c>
      <c r="I1825" s="25">
        <v>5</v>
      </c>
      <c r="K1825" t="s">
        <v>21</v>
      </c>
      <c r="M1825" s="2">
        <v>440</v>
      </c>
    </row>
    <row r="1826" spans="2:13" ht="12.75">
      <c r="B1826" s="337">
        <v>2500</v>
      </c>
      <c r="C1826" s="1" t="s">
        <v>0</v>
      </c>
      <c r="D1826" s="1" t="s">
        <v>816</v>
      </c>
      <c r="E1826" s="1" t="s">
        <v>817</v>
      </c>
      <c r="F1826" s="59" t="s">
        <v>833</v>
      </c>
      <c r="G1826" s="30" t="s">
        <v>377</v>
      </c>
      <c r="H1826" s="6">
        <f t="shared" si="75"/>
        <v>-52500</v>
      </c>
      <c r="I1826" s="25">
        <v>5</v>
      </c>
      <c r="K1826" t="s">
        <v>21</v>
      </c>
      <c r="M1826" s="2">
        <v>440</v>
      </c>
    </row>
    <row r="1827" spans="2:13" ht="12.75">
      <c r="B1827" s="337">
        <v>2500</v>
      </c>
      <c r="C1827" s="1" t="s">
        <v>0</v>
      </c>
      <c r="D1827" s="1" t="s">
        <v>816</v>
      </c>
      <c r="E1827" s="1" t="s">
        <v>817</v>
      </c>
      <c r="F1827" s="59" t="s">
        <v>834</v>
      </c>
      <c r="G1827" s="30" t="s">
        <v>393</v>
      </c>
      <c r="H1827" s="6">
        <f t="shared" si="75"/>
        <v>-55000</v>
      </c>
      <c r="I1827" s="25">
        <v>5</v>
      </c>
      <c r="K1827" t="s">
        <v>21</v>
      </c>
      <c r="M1827" s="2">
        <v>440</v>
      </c>
    </row>
    <row r="1828" spans="2:13" ht="12.75">
      <c r="B1828" s="337">
        <v>2500</v>
      </c>
      <c r="C1828" s="1" t="s">
        <v>0</v>
      </c>
      <c r="D1828" s="1" t="s">
        <v>816</v>
      </c>
      <c r="E1828" s="1" t="s">
        <v>817</v>
      </c>
      <c r="F1828" s="59" t="s">
        <v>835</v>
      </c>
      <c r="G1828" s="30" t="s">
        <v>396</v>
      </c>
      <c r="H1828" s="6">
        <f t="shared" si="75"/>
        <v>-57500</v>
      </c>
      <c r="I1828" s="25">
        <v>5</v>
      </c>
      <c r="K1828" t="s">
        <v>21</v>
      </c>
      <c r="M1828" s="2">
        <v>440</v>
      </c>
    </row>
    <row r="1829" spans="2:13" ht="12.75">
      <c r="B1829" s="337">
        <v>2500</v>
      </c>
      <c r="C1829" s="1" t="s">
        <v>0</v>
      </c>
      <c r="D1829" s="1" t="s">
        <v>816</v>
      </c>
      <c r="E1829" s="1" t="s">
        <v>817</v>
      </c>
      <c r="F1829" s="59" t="s">
        <v>836</v>
      </c>
      <c r="G1829" s="30" t="s">
        <v>398</v>
      </c>
      <c r="H1829" s="6">
        <f t="shared" si="75"/>
        <v>-60000</v>
      </c>
      <c r="I1829" s="25">
        <v>5</v>
      </c>
      <c r="K1829" t="s">
        <v>21</v>
      </c>
      <c r="M1829" s="2">
        <v>440</v>
      </c>
    </row>
    <row r="1830" spans="2:13" ht="12.75">
      <c r="B1830" s="337">
        <v>2500</v>
      </c>
      <c r="C1830" s="1" t="s">
        <v>0</v>
      </c>
      <c r="D1830" s="1" t="s">
        <v>816</v>
      </c>
      <c r="E1830" s="1" t="s">
        <v>817</v>
      </c>
      <c r="F1830" s="59" t="s">
        <v>837</v>
      </c>
      <c r="G1830" s="30" t="s">
        <v>431</v>
      </c>
      <c r="H1830" s="6">
        <f t="shared" si="75"/>
        <v>-62500</v>
      </c>
      <c r="I1830" s="25">
        <v>5</v>
      </c>
      <c r="K1830" t="s">
        <v>21</v>
      </c>
      <c r="M1830" s="2">
        <v>440</v>
      </c>
    </row>
    <row r="1831" spans="2:13" ht="12.75">
      <c r="B1831" s="337">
        <v>5000</v>
      </c>
      <c r="C1831" s="1" t="s">
        <v>0</v>
      </c>
      <c r="D1831" s="1" t="s">
        <v>816</v>
      </c>
      <c r="E1831" s="1" t="s">
        <v>817</v>
      </c>
      <c r="F1831" s="59" t="s">
        <v>838</v>
      </c>
      <c r="G1831" s="30" t="s">
        <v>435</v>
      </c>
      <c r="H1831" s="6">
        <f t="shared" si="75"/>
        <v>-67500</v>
      </c>
      <c r="I1831" s="25">
        <v>10</v>
      </c>
      <c r="K1831" t="s">
        <v>21</v>
      </c>
      <c r="M1831" s="2">
        <v>440</v>
      </c>
    </row>
    <row r="1832" spans="2:13" ht="12.75">
      <c r="B1832" s="337">
        <v>5000</v>
      </c>
      <c r="C1832" s="1" t="s">
        <v>0</v>
      </c>
      <c r="D1832" s="1" t="s">
        <v>816</v>
      </c>
      <c r="E1832" s="1" t="s">
        <v>817</v>
      </c>
      <c r="F1832" s="59" t="s">
        <v>839</v>
      </c>
      <c r="G1832" s="30" t="s">
        <v>437</v>
      </c>
      <c r="H1832" s="6">
        <f t="shared" si="75"/>
        <v>-72500</v>
      </c>
      <c r="I1832" s="25">
        <v>10</v>
      </c>
      <c r="K1832" t="s">
        <v>21</v>
      </c>
      <c r="M1832" s="2">
        <v>440</v>
      </c>
    </row>
    <row r="1833" spans="2:13" ht="12.75">
      <c r="B1833" s="337">
        <v>2500</v>
      </c>
      <c r="C1833" s="1" t="s">
        <v>0</v>
      </c>
      <c r="D1833" s="1" t="s">
        <v>816</v>
      </c>
      <c r="E1833" s="1" t="s">
        <v>817</v>
      </c>
      <c r="F1833" s="59" t="s">
        <v>840</v>
      </c>
      <c r="G1833" s="30" t="s">
        <v>440</v>
      </c>
      <c r="H1833" s="6">
        <f t="shared" si="75"/>
        <v>-75000</v>
      </c>
      <c r="I1833" s="25">
        <v>5</v>
      </c>
      <c r="K1833" t="s">
        <v>21</v>
      </c>
      <c r="M1833" s="2">
        <v>440</v>
      </c>
    </row>
    <row r="1834" spans="2:13" ht="12.75">
      <c r="B1834" s="337">
        <v>5000</v>
      </c>
      <c r="C1834" s="1" t="s">
        <v>0</v>
      </c>
      <c r="D1834" s="1" t="s">
        <v>816</v>
      </c>
      <c r="E1834" s="1" t="s">
        <v>817</v>
      </c>
      <c r="F1834" s="59" t="s">
        <v>841</v>
      </c>
      <c r="G1834" s="30" t="s">
        <v>443</v>
      </c>
      <c r="H1834" s="6">
        <f t="shared" si="75"/>
        <v>-80000</v>
      </c>
      <c r="I1834" s="25">
        <v>10</v>
      </c>
      <c r="K1834" t="s">
        <v>21</v>
      </c>
      <c r="M1834" s="2">
        <v>440</v>
      </c>
    </row>
    <row r="1835" spans="2:13" ht="12.75">
      <c r="B1835" s="337">
        <v>2500</v>
      </c>
      <c r="C1835" s="35" t="s">
        <v>0</v>
      </c>
      <c r="D1835" s="15" t="s">
        <v>816</v>
      </c>
      <c r="E1835" s="1" t="s">
        <v>842</v>
      </c>
      <c r="F1835" s="59" t="s">
        <v>843</v>
      </c>
      <c r="G1835" s="33" t="s">
        <v>20</v>
      </c>
      <c r="H1835" s="6">
        <f t="shared" si="75"/>
        <v>-82500</v>
      </c>
      <c r="I1835" s="25">
        <v>5</v>
      </c>
      <c r="K1835" t="s">
        <v>21</v>
      </c>
      <c r="M1835" s="2">
        <v>440</v>
      </c>
    </row>
    <row r="1836" spans="2:13" ht="12.75">
      <c r="B1836" s="337">
        <v>2500</v>
      </c>
      <c r="C1836" s="35" t="s">
        <v>0</v>
      </c>
      <c r="D1836" s="1" t="s">
        <v>816</v>
      </c>
      <c r="E1836" s="1" t="s">
        <v>842</v>
      </c>
      <c r="F1836" s="59" t="s">
        <v>844</v>
      </c>
      <c r="G1836" s="30" t="s">
        <v>23</v>
      </c>
      <c r="H1836" s="6">
        <f t="shared" si="75"/>
        <v>-85000</v>
      </c>
      <c r="I1836" s="25">
        <v>5</v>
      </c>
      <c r="K1836" t="s">
        <v>21</v>
      </c>
      <c r="M1836" s="2">
        <v>440</v>
      </c>
    </row>
    <row r="1837" spans="2:13" ht="12.75">
      <c r="B1837" s="337">
        <v>2500</v>
      </c>
      <c r="C1837" s="35" t="s">
        <v>0</v>
      </c>
      <c r="D1837" s="1" t="s">
        <v>816</v>
      </c>
      <c r="E1837" s="1" t="s">
        <v>842</v>
      </c>
      <c r="F1837" s="59" t="s">
        <v>845</v>
      </c>
      <c r="G1837" s="30" t="s">
        <v>86</v>
      </c>
      <c r="H1837" s="6">
        <f t="shared" si="75"/>
        <v>-87500</v>
      </c>
      <c r="I1837" s="25">
        <v>5</v>
      </c>
      <c r="K1837" t="s">
        <v>21</v>
      </c>
      <c r="M1837" s="2">
        <v>440</v>
      </c>
    </row>
    <row r="1838" spans="2:13" ht="12.75">
      <c r="B1838" s="337">
        <v>2500</v>
      </c>
      <c r="C1838" s="35" t="s">
        <v>0</v>
      </c>
      <c r="D1838" s="1" t="s">
        <v>816</v>
      </c>
      <c r="E1838" s="1" t="s">
        <v>842</v>
      </c>
      <c r="F1838" s="59" t="s">
        <v>846</v>
      </c>
      <c r="G1838" s="30" t="s">
        <v>88</v>
      </c>
      <c r="H1838" s="6">
        <f t="shared" si="75"/>
        <v>-90000</v>
      </c>
      <c r="I1838" s="25">
        <v>5</v>
      </c>
      <c r="K1838" t="s">
        <v>21</v>
      </c>
      <c r="M1838" s="2">
        <v>440</v>
      </c>
    </row>
    <row r="1839" spans="2:13" ht="12.75">
      <c r="B1839" s="337">
        <v>2500</v>
      </c>
      <c r="C1839" s="35" t="s">
        <v>0</v>
      </c>
      <c r="D1839" s="1" t="s">
        <v>816</v>
      </c>
      <c r="E1839" s="1" t="s">
        <v>842</v>
      </c>
      <c r="F1839" s="59" t="s">
        <v>847</v>
      </c>
      <c r="G1839" s="30" t="s">
        <v>72</v>
      </c>
      <c r="H1839" s="6">
        <f aca="true" t="shared" si="77" ref="H1839:H1902">H1838-B1839</f>
        <v>-92500</v>
      </c>
      <c r="I1839" s="25">
        <v>5</v>
      </c>
      <c r="K1839" t="s">
        <v>21</v>
      </c>
      <c r="M1839" s="2">
        <v>440</v>
      </c>
    </row>
    <row r="1840" spans="2:13" ht="12.75">
      <c r="B1840" s="337">
        <v>2500</v>
      </c>
      <c r="C1840" s="35" t="s">
        <v>0</v>
      </c>
      <c r="D1840" s="1" t="s">
        <v>816</v>
      </c>
      <c r="E1840" s="1" t="s">
        <v>842</v>
      </c>
      <c r="F1840" s="59" t="s">
        <v>848</v>
      </c>
      <c r="G1840" s="30" t="s">
        <v>120</v>
      </c>
      <c r="H1840" s="6">
        <f t="shared" si="77"/>
        <v>-95000</v>
      </c>
      <c r="I1840" s="25">
        <v>5</v>
      </c>
      <c r="K1840" t="s">
        <v>21</v>
      </c>
      <c r="M1840" s="2">
        <v>440</v>
      </c>
    </row>
    <row r="1841" spans="2:13" ht="12.75">
      <c r="B1841" s="337">
        <v>2500</v>
      </c>
      <c r="C1841" s="35" t="s">
        <v>0</v>
      </c>
      <c r="D1841" s="1" t="s">
        <v>816</v>
      </c>
      <c r="E1841" s="1" t="s">
        <v>842</v>
      </c>
      <c r="F1841" s="59" t="s">
        <v>849</v>
      </c>
      <c r="G1841" s="30" t="s">
        <v>169</v>
      </c>
      <c r="H1841" s="6">
        <f t="shared" si="77"/>
        <v>-97500</v>
      </c>
      <c r="I1841" s="25">
        <v>5</v>
      </c>
      <c r="K1841" t="s">
        <v>21</v>
      </c>
      <c r="M1841" s="2">
        <v>440</v>
      </c>
    </row>
    <row r="1842" spans="2:13" ht="12.75">
      <c r="B1842" s="337">
        <v>2500</v>
      </c>
      <c r="C1842" s="35" t="s">
        <v>0</v>
      </c>
      <c r="D1842" s="1" t="s">
        <v>816</v>
      </c>
      <c r="E1842" s="1" t="s">
        <v>842</v>
      </c>
      <c r="F1842" s="59" t="s">
        <v>850</v>
      </c>
      <c r="G1842" s="30" t="s">
        <v>178</v>
      </c>
      <c r="H1842" s="6">
        <f t="shared" si="77"/>
        <v>-100000</v>
      </c>
      <c r="I1842" s="25">
        <v>5</v>
      </c>
      <c r="K1842" t="s">
        <v>21</v>
      </c>
      <c r="M1842" s="2">
        <v>440</v>
      </c>
    </row>
    <row r="1843" spans="2:13" ht="12.75">
      <c r="B1843" s="337">
        <v>2500</v>
      </c>
      <c r="C1843" s="35" t="s">
        <v>0</v>
      </c>
      <c r="D1843" s="1" t="s">
        <v>816</v>
      </c>
      <c r="E1843" s="1" t="s">
        <v>842</v>
      </c>
      <c r="F1843" s="59" t="s">
        <v>851</v>
      </c>
      <c r="G1843" s="30" t="s">
        <v>182</v>
      </c>
      <c r="H1843" s="6">
        <f t="shared" si="77"/>
        <v>-102500</v>
      </c>
      <c r="I1843" s="25">
        <v>5</v>
      </c>
      <c r="K1843" t="s">
        <v>21</v>
      </c>
      <c r="M1843" s="2">
        <v>440</v>
      </c>
    </row>
    <row r="1844" spans="2:13" ht="12.75">
      <c r="B1844" s="337">
        <v>5000</v>
      </c>
      <c r="C1844" s="1" t="s">
        <v>0</v>
      </c>
      <c r="D1844" s="1" t="s">
        <v>816</v>
      </c>
      <c r="E1844" s="1" t="s">
        <v>842</v>
      </c>
      <c r="F1844" s="59" t="s">
        <v>852</v>
      </c>
      <c r="G1844" s="30" t="s">
        <v>184</v>
      </c>
      <c r="H1844" s="6">
        <f t="shared" si="77"/>
        <v>-107500</v>
      </c>
      <c r="I1844" s="25">
        <v>10</v>
      </c>
      <c r="K1844" t="s">
        <v>21</v>
      </c>
      <c r="M1844" s="2">
        <v>440</v>
      </c>
    </row>
    <row r="1845" spans="2:13" ht="12.75">
      <c r="B1845" s="337">
        <v>7500</v>
      </c>
      <c r="C1845" s="1" t="s">
        <v>0</v>
      </c>
      <c r="D1845" s="1" t="s">
        <v>816</v>
      </c>
      <c r="E1845" s="1" t="s">
        <v>842</v>
      </c>
      <c r="F1845" s="76" t="s">
        <v>853</v>
      </c>
      <c r="G1845" s="30" t="s">
        <v>186</v>
      </c>
      <c r="H1845" s="6">
        <f t="shared" si="77"/>
        <v>-115000</v>
      </c>
      <c r="I1845" s="25">
        <v>15</v>
      </c>
      <c r="K1845" t="s">
        <v>21</v>
      </c>
      <c r="M1845" s="2">
        <v>440</v>
      </c>
    </row>
    <row r="1846" spans="2:13" ht="12.75">
      <c r="B1846" s="337">
        <v>2500</v>
      </c>
      <c r="C1846" s="35" t="s">
        <v>0</v>
      </c>
      <c r="D1846" s="15" t="s">
        <v>816</v>
      </c>
      <c r="E1846" s="1" t="s">
        <v>854</v>
      </c>
      <c r="F1846" s="59" t="s">
        <v>855</v>
      </c>
      <c r="G1846" s="33" t="s">
        <v>20</v>
      </c>
      <c r="H1846" s="6">
        <f t="shared" si="77"/>
        <v>-117500</v>
      </c>
      <c r="I1846" s="25">
        <v>5</v>
      </c>
      <c r="K1846" t="s">
        <v>21</v>
      </c>
      <c r="M1846" s="2">
        <v>440</v>
      </c>
    </row>
    <row r="1847" spans="2:13" ht="12.75">
      <c r="B1847" s="337">
        <v>2500</v>
      </c>
      <c r="C1847" s="35" t="s">
        <v>0</v>
      </c>
      <c r="D1847" s="1" t="s">
        <v>816</v>
      </c>
      <c r="E1847" s="1" t="s">
        <v>854</v>
      </c>
      <c r="F1847" s="59" t="s">
        <v>856</v>
      </c>
      <c r="G1847" s="30" t="s">
        <v>23</v>
      </c>
      <c r="H1847" s="6">
        <f t="shared" si="77"/>
        <v>-120000</v>
      </c>
      <c r="I1847" s="25">
        <v>5</v>
      </c>
      <c r="K1847" t="s">
        <v>21</v>
      </c>
      <c r="M1847" s="2">
        <v>440</v>
      </c>
    </row>
    <row r="1848" spans="2:13" ht="12.75">
      <c r="B1848" s="337">
        <v>5000</v>
      </c>
      <c r="C1848" s="35" t="s">
        <v>0</v>
      </c>
      <c r="D1848" s="1" t="s">
        <v>816</v>
      </c>
      <c r="E1848" s="1" t="s">
        <v>854</v>
      </c>
      <c r="F1848" s="59" t="s">
        <v>857</v>
      </c>
      <c r="G1848" s="30" t="s">
        <v>86</v>
      </c>
      <c r="H1848" s="6">
        <f t="shared" si="77"/>
        <v>-125000</v>
      </c>
      <c r="I1848" s="25">
        <v>10</v>
      </c>
      <c r="K1848" t="s">
        <v>21</v>
      </c>
      <c r="M1848" s="2">
        <v>440</v>
      </c>
    </row>
    <row r="1849" spans="2:13" ht="12.75">
      <c r="B1849" s="337">
        <v>2500</v>
      </c>
      <c r="C1849" s="35" t="s">
        <v>0</v>
      </c>
      <c r="D1849" s="1" t="s">
        <v>816</v>
      </c>
      <c r="E1849" s="1" t="s">
        <v>854</v>
      </c>
      <c r="F1849" s="59" t="s">
        <v>858</v>
      </c>
      <c r="G1849" s="30" t="s">
        <v>88</v>
      </c>
      <c r="H1849" s="6">
        <f t="shared" si="77"/>
        <v>-127500</v>
      </c>
      <c r="I1849" s="25">
        <v>5</v>
      </c>
      <c r="K1849" t="s">
        <v>21</v>
      </c>
      <c r="M1849" s="2">
        <v>440</v>
      </c>
    </row>
    <row r="1850" spans="2:13" ht="12.75">
      <c r="B1850" s="337">
        <v>2500</v>
      </c>
      <c r="C1850" s="35" t="s">
        <v>0</v>
      </c>
      <c r="D1850" s="1" t="s">
        <v>816</v>
      </c>
      <c r="E1850" s="1" t="s">
        <v>854</v>
      </c>
      <c r="F1850" s="59" t="s">
        <v>859</v>
      </c>
      <c r="G1850" s="30" t="s">
        <v>120</v>
      </c>
      <c r="H1850" s="6">
        <f t="shared" si="77"/>
        <v>-130000</v>
      </c>
      <c r="I1850" s="25">
        <v>5</v>
      </c>
      <c r="K1850" t="s">
        <v>21</v>
      </c>
      <c r="M1850" s="2">
        <v>440</v>
      </c>
    </row>
    <row r="1851" spans="2:13" ht="12.75">
      <c r="B1851" s="337">
        <v>2500</v>
      </c>
      <c r="C1851" s="35" t="s">
        <v>0</v>
      </c>
      <c r="D1851" s="1" t="s">
        <v>816</v>
      </c>
      <c r="E1851" s="1" t="s">
        <v>854</v>
      </c>
      <c r="F1851" s="59" t="s">
        <v>860</v>
      </c>
      <c r="G1851" s="30" t="s">
        <v>169</v>
      </c>
      <c r="H1851" s="6">
        <f t="shared" si="77"/>
        <v>-132500</v>
      </c>
      <c r="I1851" s="25">
        <v>5</v>
      </c>
      <c r="K1851" t="s">
        <v>21</v>
      </c>
      <c r="M1851" s="2">
        <v>440</v>
      </c>
    </row>
    <row r="1852" spans="2:13" ht="12.75">
      <c r="B1852" s="337">
        <v>2500</v>
      </c>
      <c r="C1852" s="35" t="s">
        <v>0</v>
      </c>
      <c r="D1852" s="1" t="s">
        <v>816</v>
      </c>
      <c r="E1852" s="1" t="s">
        <v>854</v>
      </c>
      <c r="F1852" s="59" t="s">
        <v>861</v>
      </c>
      <c r="G1852" s="30" t="s">
        <v>178</v>
      </c>
      <c r="H1852" s="6">
        <f t="shared" si="77"/>
        <v>-135000</v>
      </c>
      <c r="I1852" s="25">
        <v>5</v>
      </c>
      <c r="K1852" t="s">
        <v>21</v>
      </c>
      <c r="M1852" s="2">
        <v>440</v>
      </c>
    </row>
    <row r="1853" spans="2:13" ht="12.75">
      <c r="B1853" s="337">
        <v>2500</v>
      </c>
      <c r="C1853" s="1" t="s">
        <v>0</v>
      </c>
      <c r="D1853" s="1" t="s">
        <v>816</v>
      </c>
      <c r="E1853" s="1" t="s">
        <v>854</v>
      </c>
      <c r="F1853" s="59" t="s">
        <v>862</v>
      </c>
      <c r="G1853" s="30" t="s">
        <v>184</v>
      </c>
      <c r="H1853" s="6">
        <f t="shared" si="77"/>
        <v>-137500</v>
      </c>
      <c r="I1853" s="25">
        <v>5</v>
      </c>
      <c r="K1853" t="s">
        <v>21</v>
      </c>
      <c r="M1853" s="2">
        <v>440</v>
      </c>
    </row>
    <row r="1854" spans="2:13" ht="12.75">
      <c r="B1854" s="337">
        <v>2500</v>
      </c>
      <c r="C1854" s="1" t="s">
        <v>0</v>
      </c>
      <c r="D1854" s="1" t="s">
        <v>816</v>
      </c>
      <c r="E1854" s="1" t="s">
        <v>854</v>
      </c>
      <c r="F1854" s="59" t="s">
        <v>863</v>
      </c>
      <c r="G1854" s="30" t="s">
        <v>188</v>
      </c>
      <c r="H1854" s="6">
        <f t="shared" si="77"/>
        <v>-140000</v>
      </c>
      <c r="I1854" s="25">
        <v>5</v>
      </c>
      <c r="K1854" t="s">
        <v>21</v>
      </c>
      <c r="M1854" s="2">
        <v>440</v>
      </c>
    </row>
    <row r="1855" spans="2:13" ht="12.75">
      <c r="B1855" s="337">
        <v>2500</v>
      </c>
      <c r="C1855" s="1" t="s">
        <v>0</v>
      </c>
      <c r="D1855" s="1" t="s">
        <v>816</v>
      </c>
      <c r="E1855" s="1" t="s">
        <v>854</v>
      </c>
      <c r="F1855" s="59" t="s">
        <v>864</v>
      </c>
      <c r="G1855" s="30" t="s">
        <v>283</v>
      </c>
      <c r="H1855" s="6">
        <f t="shared" si="77"/>
        <v>-142500</v>
      </c>
      <c r="I1855" s="25">
        <v>5</v>
      </c>
      <c r="K1855" t="s">
        <v>21</v>
      </c>
      <c r="M1855" s="2">
        <v>440</v>
      </c>
    </row>
    <row r="1856" spans="2:13" ht="12.75">
      <c r="B1856" s="337">
        <v>2500</v>
      </c>
      <c r="C1856" s="1" t="s">
        <v>0</v>
      </c>
      <c r="D1856" s="1" t="s">
        <v>816</v>
      </c>
      <c r="E1856" s="1" t="s">
        <v>854</v>
      </c>
      <c r="F1856" s="59" t="s">
        <v>865</v>
      </c>
      <c r="G1856" s="30" t="s">
        <v>318</v>
      </c>
      <c r="H1856" s="6">
        <f t="shared" si="77"/>
        <v>-145000</v>
      </c>
      <c r="I1856" s="25">
        <v>5</v>
      </c>
      <c r="K1856" t="s">
        <v>21</v>
      </c>
      <c r="M1856" s="2">
        <v>440</v>
      </c>
    </row>
    <row r="1857" spans="2:13" ht="12.75">
      <c r="B1857" s="337">
        <v>2500</v>
      </c>
      <c r="C1857" s="1" t="s">
        <v>0</v>
      </c>
      <c r="D1857" s="1" t="s">
        <v>816</v>
      </c>
      <c r="E1857" s="1" t="s">
        <v>854</v>
      </c>
      <c r="F1857" s="59" t="s">
        <v>866</v>
      </c>
      <c r="G1857" s="30" t="s">
        <v>323</v>
      </c>
      <c r="H1857" s="6">
        <f t="shared" si="77"/>
        <v>-147500</v>
      </c>
      <c r="I1857" s="25">
        <v>5</v>
      </c>
      <c r="K1857" t="s">
        <v>21</v>
      </c>
      <c r="M1857" s="2">
        <v>440</v>
      </c>
    </row>
    <row r="1858" spans="2:13" ht="12.75">
      <c r="B1858" s="337">
        <v>2500</v>
      </c>
      <c r="C1858" s="1" t="s">
        <v>0</v>
      </c>
      <c r="D1858" s="1" t="s">
        <v>816</v>
      </c>
      <c r="E1858" s="1" t="s">
        <v>854</v>
      </c>
      <c r="F1858" s="59" t="s">
        <v>867</v>
      </c>
      <c r="G1858" s="30" t="s">
        <v>377</v>
      </c>
      <c r="H1858" s="6">
        <f t="shared" si="77"/>
        <v>-150000</v>
      </c>
      <c r="I1858" s="25">
        <v>5</v>
      </c>
      <c r="K1858" t="s">
        <v>21</v>
      </c>
      <c r="M1858" s="2">
        <v>440</v>
      </c>
    </row>
    <row r="1859" spans="2:13" ht="12.75">
      <c r="B1859" s="337">
        <v>2500</v>
      </c>
      <c r="C1859" s="1" t="s">
        <v>0</v>
      </c>
      <c r="D1859" s="1" t="s">
        <v>816</v>
      </c>
      <c r="E1859" s="1" t="s">
        <v>854</v>
      </c>
      <c r="F1859" s="59" t="s">
        <v>868</v>
      </c>
      <c r="G1859" s="30" t="s">
        <v>396</v>
      </c>
      <c r="H1859" s="6">
        <f t="shared" si="77"/>
        <v>-152500</v>
      </c>
      <c r="I1859" s="25">
        <v>5</v>
      </c>
      <c r="K1859" t="s">
        <v>21</v>
      </c>
      <c r="M1859" s="2">
        <v>440</v>
      </c>
    </row>
    <row r="1860" spans="2:13" ht="12.75">
      <c r="B1860" s="337">
        <v>2500</v>
      </c>
      <c r="C1860" s="1" t="s">
        <v>0</v>
      </c>
      <c r="D1860" s="1" t="s">
        <v>816</v>
      </c>
      <c r="E1860" s="1" t="s">
        <v>854</v>
      </c>
      <c r="F1860" s="59" t="s">
        <v>869</v>
      </c>
      <c r="G1860" s="30" t="s">
        <v>398</v>
      </c>
      <c r="H1860" s="6">
        <f t="shared" si="77"/>
        <v>-155000</v>
      </c>
      <c r="I1860" s="25">
        <v>5</v>
      </c>
      <c r="K1860" t="s">
        <v>21</v>
      </c>
      <c r="M1860" s="2">
        <v>440</v>
      </c>
    </row>
    <row r="1861" spans="2:13" ht="12.75">
      <c r="B1861" s="337">
        <v>2500</v>
      </c>
      <c r="C1861" s="1" t="s">
        <v>0</v>
      </c>
      <c r="D1861" s="1" t="s">
        <v>816</v>
      </c>
      <c r="E1861" s="1" t="s">
        <v>854</v>
      </c>
      <c r="F1861" s="59" t="s">
        <v>870</v>
      </c>
      <c r="G1861" s="30" t="s">
        <v>435</v>
      </c>
      <c r="H1861" s="6">
        <f t="shared" si="77"/>
        <v>-157500</v>
      </c>
      <c r="I1861" s="25">
        <v>5</v>
      </c>
      <c r="K1861" t="s">
        <v>21</v>
      </c>
      <c r="M1861" s="2">
        <v>440</v>
      </c>
    </row>
    <row r="1862" spans="2:13" ht="12.75">
      <c r="B1862" s="337">
        <v>2500</v>
      </c>
      <c r="C1862" s="1" t="s">
        <v>0</v>
      </c>
      <c r="D1862" s="1" t="s">
        <v>816</v>
      </c>
      <c r="E1862" s="1" t="s">
        <v>854</v>
      </c>
      <c r="F1862" s="59" t="s">
        <v>871</v>
      </c>
      <c r="G1862" s="30" t="s">
        <v>437</v>
      </c>
      <c r="H1862" s="6">
        <f t="shared" si="77"/>
        <v>-160000</v>
      </c>
      <c r="I1862" s="25">
        <v>5</v>
      </c>
      <c r="K1862" t="s">
        <v>21</v>
      </c>
      <c r="M1862" s="2">
        <v>440</v>
      </c>
    </row>
    <row r="1863" spans="2:13" ht="12.75">
      <c r="B1863" s="337">
        <v>2500</v>
      </c>
      <c r="C1863" s="1" t="s">
        <v>0</v>
      </c>
      <c r="D1863" s="1" t="s">
        <v>816</v>
      </c>
      <c r="E1863" s="1" t="s">
        <v>854</v>
      </c>
      <c r="F1863" s="59" t="s">
        <v>872</v>
      </c>
      <c r="G1863" s="30" t="s">
        <v>440</v>
      </c>
      <c r="H1863" s="6">
        <f t="shared" si="77"/>
        <v>-162500</v>
      </c>
      <c r="I1863" s="25">
        <v>5</v>
      </c>
      <c r="K1863" t="s">
        <v>21</v>
      </c>
      <c r="M1863" s="2">
        <v>440</v>
      </c>
    </row>
    <row r="1864" spans="2:13" ht="12.75">
      <c r="B1864" s="337">
        <v>5000</v>
      </c>
      <c r="C1864" s="1" t="s">
        <v>0</v>
      </c>
      <c r="D1864" s="1" t="s">
        <v>816</v>
      </c>
      <c r="E1864" s="1" t="s">
        <v>854</v>
      </c>
      <c r="F1864" s="59" t="s">
        <v>873</v>
      </c>
      <c r="G1864" s="30" t="s">
        <v>443</v>
      </c>
      <c r="H1864" s="6">
        <f t="shared" si="77"/>
        <v>-167500</v>
      </c>
      <c r="I1864" s="25">
        <v>10</v>
      </c>
      <c r="K1864" t="s">
        <v>21</v>
      </c>
      <c r="M1864" s="2">
        <v>440</v>
      </c>
    </row>
    <row r="1865" spans="2:13" ht="12.75">
      <c r="B1865" s="337">
        <v>1000</v>
      </c>
      <c r="C1865" s="1" t="s">
        <v>0</v>
      </c>
      <c r="D1865" s="1" t="s">
        <v>816</v>
      </c>
      <c r="E1865" s="1" t="s">
        <v>854</v>
      </c>
      <c r="F1865" s="59" t="s">
        <v>608</v>
      </c>
      <c r="G1865" s="30" t="s">
        <v>446</v>
      </c>
      <c r="H1865" s="6">
        <f t="shared" si="77"/>
        <v>-168500</v>
      </c>
      <c r="I1865" s="25">
        <v>2</v>
      </c>
      <c r="K1865" t="s">
        <v>21</v>
      </c>
      <c r="M1865" s="2">
        <v>440</v>
      </c>
    </row>
    <row r="1866" spans="2:13" ht="12.75">
      <c r="B1866" s="337">
        <v>2500</v>
      </c>
      <c r="C1866" s="35" t="s">
        <v>0</v>
      </c>
      <c r="D1866" s="15" t="s">
        <v>816</v>
      </c>
      <c r="E1866" s="1" t="s">
        <v>874</v>
      </c>
      <c r="F1866" s="59" t="s">
        <v>875</v>
      </c>
      <c r="G1866" s="33" t="s">
        <v>20</v>
      </c>
      <c r="H1866" s="6">
        <f t="shared" si="77"/>
        <v>-171000</v>
      </c>
      <c r="I1866" s="25">
        <v>5</v>
      </c>
      <c r="K1866" t="s">
        <v>21</v>
      </c>
      <c r="M1866" s="2">
        <v>440</v>
      </c>
    </row>
    <row r="1867" spans="2:13" ht="12.75">
      <c r="B1867" s="337">
        <v>2500</v>
      </c>
      <c r="C1867" s="35" t="s">
        <v>0</v>
      </c>
      <c r="D1867" s="1" t="s">
        <v>816</v>
      </c>
      <c r="E1867" s="1" t="s">
        <v>874</v>
      </c>
      <c r="F1867" s="59" t="s">
        <v>876</v>
      </c>
      <c r="G1867" s="30" t="s">
        <v>86</v>
      </c>
      <c r="H1867" s="6">
        <f t="shared" si="77"/>
        <v>-173500</v>
      </c>
      <c r="I1867" s="25">
        <v>5</v>
      </c>
      <c r="K1867" t="s">
        <v>21</v>
      </c>
      <c r="M1867" s="2">
        <v>440</v>
      </c>
    </row>
    <row r="1868" spans="2:13" ht="12.75">
      <c r="B1868" s="337">
        <v>2500</v>
      </c>
      <c r="C1868" s="35" t="s">
        <v>0</v>
      </c>
      <c r="D1868" s="1" t="s">
        <v>816</v>
      </c>
      <c r="E1868" s="1" t="s">
        <v>874</v>
      </c>
      <c r="F1868" s="59" t="s">
        <v>877</v>
      </c>
      <c r="G1868" s="30" t="s">
        <v>88</v>
      </c>
      <c r="H1868" s="6">
        <f t="shared" si="77"/>
        <v>-176000</v>
      </c>
      <c r="I1868" s="25">
        <v>5</v>
      </c>
      <c r="K1868" t="s">
        <v>21</v>
      </c>
      <c r="M1868" s="2">
        <v>440</v>
      </c>
    </row>
    <row r="1869" spans="2:13" ht="12.75">
      <c r="B1869" s="337">
        <v>2500</v>
      </c>
      <c r="C1869" s="35" t="s">
        <v>0</v>
      </c>
      <c r="D1869" s="1" t="s">
        <v>816</v>
      </c>
      <c r="E1869" s="1" t="s">
        <v>874</v>
      </c>
      <c r="F1869" s="59" t="s">
        <v>878</v>
      </c>
      <c r="G1869" s="30" t="s">
        <v>72</v>
      </c>
      <c r="H1869" s="6">
        <f t="shared" si="77"/>
        <v>-178500</v>
      </c>
      <c r="I1869" s="25">
        <v>5</v>
      </c>
      <c r="K1869" t="s">
        <v>21</v>
      </c>
      <c r="M1869" s="2">
        <v>440</v>
      </c>
    </row>
    <row r="1870" spans="2:13" ht="12.75">
      <c r="B1870" s="337">
        <v>2500</v>
      </c>
      <c r="C1870" s="35" t="s">
        <v>0</v>
      </c>
      <c r="D1870" s="1" t="s">
        <v>816</v>
      </c>
      <c r="E1870" s="1" t="s">
        <v>874</v>
      </c>
      <c r="F1870" s="59" t="s">
        <v>879</v>
      </c>
      <c r="G1870" s="30" t="s">
        <v>120</v>
      </c>
      <c r="H1870" s="6">
        <f t="shared" si="77"/>
        <v>-181000</v>
      </c>
      <c r="I1870" s="25">
        <v>5</v>
      </c>
      <c r="K1870" t="s">
        <v>21</v>
      </c>
      <c r="M1870" s="2">
        <v>440</v>
      </c>
    </row>
    <row r="1871" spans="2:13" ht="12.75">
      <c r="B1871" s="337">
        <v>2500</v>
      </c>
      <c r="C1871" s="35" t="s">
        <v>0</v>
      </c>
      <c r="D1871" s="1" t="s">
        <v>816</v>
      </c>
      <c r="E1871" s="1" t="s">
        <v>874</v>
      </c>
      <c r="F1871" s="59" t="s">
        <v>880</v>
      </c>
      <c r="G1871" s="30" t="s">
        <v>178</v>
      </c>
      <c r="H1871" s="6">
        <f t="shared" si="77"/>
        <v>-183500</v>
      </c>
      <c r="I1871" s="25">
        <v>5</v>
      </c>
      <c r="K1871" t="s">
        <v>21</v>
      </c>
      <c r="M1871" s="2">
        <v>440</v>
      </c>
    </row>
    <row r="1872" spans="2:13" ht="12.75">
      <c r="B1872" s="337">
        <v>2500</v>
      </c>
      <c r="C1872" s="1" t="s">
        <v>0</v>
      </c>
      <c r="D1872" s="1" t="s">
        <v>816</v>
      </c>
      <c r="E1872" s="1" t="s">
        <v>874</v>
      </c>
      <c r="F1872" s="59" t="s">
        <v>881</v>
      </c>
      <c r="G1872" s="30" t="s">
        <v>184</v>
      </c>
      <c r="H1872" s="6">
        <f t="shared" si="77"/>
        <v>-186000</v>
      </c>
      <c r="I1872" s="25">
        <v>5</v>
      </c>
      <c r="K1872" t="s">
        <v>21</v>
      </c>
      <c r="M1872" s="2">
        <v>440</v>
      </c>
    </row>
    <row r="1873" spans="2:13" ht="12.75">
      <c r="B1873" s="337">
        <v>2500</v>
      </c>
      <c r="C1873" s="1" t="s">
        <v>0</v>
      </c>
      <c r="D1873" s="1" t="s">
        <v>816</v>
      </c>
      <c r="E1873" s="1" t="s">
        <v>874</v>
      </c>
      <c r="F1873" s="59" t="s">
        <v>882</v>
      </c>
      <c r="G1873" s="30" t="s">
        <v>186</v>
      </c>
      <c r="H1873" s="6">
        <f t="shared" si="77"/>
        <v>-188500</v>
      </c>
      <c r="I1873" s="25">
        <v>5</v>
      </c>
      <c r="K1873" t="s">
        <v>21</v>
      </c>
      <c r="M1873" s="2">
        <v>440</v>
      </c>
    </row>
    <row r="1874" spans="2:13" ht="12.75">
      <c r="B1874" s="337">
        <v>2500</v>
      </c>
      <c r="C1874" s="1" t="s">
        <v>0</v>
      </c>
      <c r="D1874" s="1" t="s">
        <v>816</v>
      </c>
      <c r="E1874" s="1" t="s">
        <v>874</v>
      </c>
      <c r="F1874" s="59" t="s">
        <v>883</v>
      </c>
      <c r="G1874" s="30" t="s">
        <v>188</v>
      </c>
      <c r="H1874" s="6">
        <f t="shared" si="77"/>
        <v>-191000</v>
      </c>
      <c r="I1874" s="25">
        <v>5</v>
      </c>
      <c r="K1874" t="s">
        <v>21</v>
      </c>
      <c r="M1874" s="2">
        <v>440</v>
      </c>
    </row>
    <row r="1875" spans="2:13" ht="12.75">
      <c r="B1875" s="337">
        <v>2500</v>
      </c>
      <c r="C1875" s="1" t="s">
        <v>0</v>
      </c>
      <c r="D1875" s="1" t="s">
        <v>816</v>
      </c>
      <c r="E1875" s="1" t="s">
        <v>874</v>
      </c>
      <c r="F1875" s="59" t="s">
        <v>884</v>
      </c>
      <c r="G1875" s="30" t="s">
        <v>283</v>
      </c>
      <c r="H1875" s="6">
        <f t="shared" si="77"/>
        <v>-193500</v>
      </c>
      <c r="I1875" s="25">
        <v>5</v>
      </c>
      <c r="K1875" t="s">
        <v>21</v>
      </c>
      <c r="M1875" s="2">
        <v>440</v>
      </c>
    </row>
    <row r="1876" spans="2:13" ht="12.75">
      <c r="B1876" s="337">
        <v>2500</v>
      </c>
      <c r="C1876" s="1" t="s">
        <v>0</v>
      </c>
      <c r="D1876" s="1" t="s">
        <v>816</v>
      </c>
      <c r="E1876" s="1" t="s">
        <v>874</v>
      </c>
      <c r="F1876" s="59" t="s">
        <v>885</v>
      </c>
      <c r="G1876" s="30" t="s">
        <v>318</v>
      </c>
      <c r="H1876" s="6">
        <f t="shared" si="77"/>
        <v>-196000</v>
      </c>
      <c r="I1876" s="25">
        <v>5</v>
      </c>
      <c r="K1876" t="s">
        <v>21</v>
      </c>
      <c r="M1876" s="2">
        <v>440</v>
      </c>
    </row>
    <row r="1877" spans="2:13" ht="12.75">
      <c r="B1877" s="338">
        <v>2500</v>
      </c>
      <c r="C1877" s="1" t="s">
        <v>0</v>
      </c>
      <c r="D1877" s="1" t="s">
        <v>816</v>
      </c>
      <c r="E1877" s="1" t="s">
        <v>874</v>
      </c>
      <c r="F1877" s="59" t="s">
        <v>886</v>
      </c>
      <c r="G1877" s="30" t="s">
        <v>323</v>
      </c>
      <c r="H1877" s="6">
        <f t="shared" si="77"/>
        <v>-198500</v>
      </c>
      <c r="I1877" s="25">
        <v>5</v>
      </c>
      <c r="K1877" t="s">
        <v>21</v>
      </c>
      <c r="M1877" s="2">
        <v>440</v>
      </c>
    </row>
    <row r="1878" spans="2:13" ht="12.75">
      <c r="B1878" s="337">
        <v>2500</v>
      </c>
      <c r="C1878" s="1" t="s">
        <v>0</v>
      </c>
      <c r="D1878" s="1" t="s">
        <v>816</v>
      </c>
      <c r="E1878" s="1" t="s">
        <v>874</v>
      </c>
      <c r="F1878" s="59" t="s">
        <v>887</v>
      </c>
      <c r="G1878" s="30" t="s">
        <v>377</v>
      </c>
      <c r="H1878" s="6">
        <f t="shared" si="77"/>
        <v>-201000</v>
      </c>
      <c r="I1878" s="25">
        <v>5</v>
      </c>
      <c r="K1878" t="s">
        <v>21</v>
      </c>
      <c r="M1878" s="2">
        <v>440</v>
      </c>
    </row>
    <row r="1879" spans="2:13" ht="12.75">
      <c r="B1879" s="337">
        <v>2500</v>
      </c>
      <c r="C1879" s="1" t="s">
        <v>0</v>
      </c>
      <c r="D1879" s="1" t="s">
        <v>816</v>
      </c>
      <c r="E1879" s="1" t="s">
        <v>874</v>
      </c>
      <c r="F1879" s="59" t="s">
        <v>888</v>
      </c>
      <c r="G1879" s="30" t="s">
        <v>393</v>
      </c>
      <c r="H1879" s="6">
        <f t="shared" si="77"/>
        <v>-203500</v>
      </c>
      <c r="I1879" s="25">
        <v>5</v>
      </c>
      <c r="K1879" t="s">
        <v>21</v>
      </c>
      <c r="M1879" s="2">
        <v>440</v>
      </c>
    </row>
    <row r="1880" spans="2:13" ht="12.75">
      <c r="B1880" s="337">
        <v>2500</v>
      </c>
      <c r="C1880" s="1" t="s">
        <v>0</v>
      </c>
      <c r="D1880" s="1" t="s">
        <v>816</v>
      </c>
      <c r="E1880" s="1" t="s">
        <v>874</v>
      </c>
      <c r="F1880" s="59" t="s">
        <v>889</v>
      </c>
      <c r="G1880" s="30" t="s">
        <v>398</v>
      </c>
      <c r="H1880" s="6">
        <f t="shared" si="77"/>
        <v>-206000</v>
      </c>
      <c r="I1880" s="25">
        <v>5</v>
      </c>
      <c r="K1880" t="s">
        <v>21</v>
      </c>
      <c r="M1880" s="2">
        <v>440</v>
      </c>
    </row>
    <row r="1881" spans="2:13" ht="12.75">
      <c r="B1881" s="337">
        <v>2500</v>
      </c>
      <c r="C1881" s="1" t="s">
        <v>0</v>
      </c>
      <c r="D1881" s="1" t="s">
        <v>816</v>
      </c>
      <c r="E1881" s="1" t="s">
        <v>874</v>
      </c>
      <c r="F1881" s="59" t="s">
        <v>890</v>
      </c>
      <c r="G1881" s="30" t="s">
        <v>431</v>
      </c>
      <c r="H1881" s="6">
        <f t="shared" si="77"/>
        <v>-208500</v>
      </c>
      <c r="I1881" s="25">
        <v>5</v>
      </c>
      <c r="K1881" t="s">
        <v>21</v>
      </c>
      <c r="M1881" s="2">
        <v>440</v>
      </c>
    </row>
    <row r="1882" spans="2:13" ht="12.75">
      <c r="B1882" s="337">
        <v>2500</v>
      </c>
      <c r="C1882" s="1" t="s">
        <v>0</v>
      </c>
      <c r="D1882" s="1" t="s">
        <v>816</v>
      </c>
      <c r="E1882" s="1" t="s">
        <v>874</v>
      </c>
      <c r="F1882" s="59" t="s">
        <v>891</v>
      </c>
      <c r="G1882" s="30" t="s">
        <v>435</v>
      </c>
      <c r="H1882" s="6">
        <f t="shared" si="77"/>
        <v>-211000</v>
      </c>
      <c r="I1882" s="25">
        <v>5</v>
      </c>
      <c r="K1882" t="s">
        <v>21</v>
      </c>
      <c r="M1882" s="2">
        <v>440</v>
      </c>
    </row>
    <row r="1883" spans="2:13" ht="12.75">
      <c r="B1883" s="337">
        <v>2500</v>
      </c>
      <c r="C1883" s="1" t="s">
        <v>0</v>
      </c>
      <c r="D1883" s="1" t="s">
        <v>816</v>
      </c>
      <c r="E1883" s="1" t="s">
        <v>874</v>
      </c>
      <c r="F1883" s="59" t="s">
        <v>892</v>
      </c>
      <c r="G1883" s="30" t="s">
        <v>437</v>
      </c>
      <c r="H1883" s="6">
        <f t="shared" si="77"/>
        <v>-213500</v>
      </c>
      <c r="I1883" s="25">
        <v>5</v>
      </c>
      <c r="K1883" t="s">
        <v>21</v>
      </c>
      <c r="M1883" s="2">
        <v>440</v>
      </c>
    </row>
    <row r="1884" spans="2:13" ht="12.75">
      <c r="B1884" s="337">
        <v>2500</v>
      </c>
      <c r="C1884" s="1" t="s">
        <v>0</v>
      </c>
      <c r="D1884" s="1" t="s">
        <v>816</v>
      </c>
      <c r="E1884" s="1" t="s">
        <v>874</v>
      </c>
      <c r="F1884" s="59" t="s">
        <v>893</v>
      </c>
      <c r="G1884" s="30" t="s">
        <v>440</v>
      </c>
      <c r="H1884" s="6">
        <f t="shared" si="77"/>
        <v>-216000</v>
      </c>
      <c r="I1884" s="25">
        <v>5</v>
      </c>
      <c r="K1884" t="s">
        <v>21</v>
      </c>
      <c r="M1884" s="2">
        <v>440</v>
      </c>
    </row>
    <row r="1885" spans="2:13" ht="12.75">
      <c r="B1885" s="337">
        <v>2500</v>
      </c>
      <c r="C1885" s="1" t="s">
        <v>0</v>
      </c>
      <c r="D1885" s="1" t="s">
        <v>816</v>
      </c>
      <c r="E1885" s="1" t="s">
        <v>874</v>
      </c>
      <c r="F1885" s="59" t="s">
        <v>894</v>
      </c>
      <c r="G1885" s="30" t="s">
        <v>443</v>
      </c>
      <c r="H1885" s="6">
        <f t="shared" si="77"/>
        <v>-218500</v>
      </c>
      <c r="I1885" s="25">
        <v>5</v>
      </c>
      <c r="K1885" t="s">
        <v>21</v>
      </c>
      <c r="M1885" s="2">
        <v>440</v>
      </c>
    </row>
    <row r="1886" spans="1:13" s="149" customFormat="1" ht="12.75">
      <c r="A1886" s="1"/>
      <c r="B1886" s="337">
        <v>2500</v>
      </c>
      <c r="C1886" s="1" t="s">
        <v>0</v>
      </c>
      <c r="D1886" s="1" t="s">
        <v>816</v>
      </c>
      <c r="E1886" s="1" t="s">
        <v>874</v>
      </c>
      <c r="F1886" s="59" t="s">
        <v>895</v>
      </c>
      <c r="G1886" s="30" t="s">
        <v>446</v>
      </c>
      <c r="H1886" s="6">
        <f t="shared" si="77"/>
        <v>-221000</v>
      </c>
      <c r="I1886" s="25">
        <v>5</v>
      </c>
      <c r="J1886"/>
      <c r="K1886" t="s">
        <v>21</v>
      </c>
      <c r="L1886"/>
      <c r="M1886" s="2">
        <v>440</v>
      </c>
    </row>
    <row r="1887" spans="1:13" ht="12.75">
      <c r="A1887" s="144"/>
      <c r="B1887" s="339">
        <f>SUM(B1811:B1886)</f>
        <v>221000</v>
      </c>
      <c r="C1887" s="150" t="s">
        <v>0</v>
      </c>
      <c r="D1887" s="144"/>
      <c r="E1887" s="144"/>
      <c r="F1887" s="146"/>
      <c r="G1887" s="147"/>
      <c r="H1887" s="145">
        <v>0</v>
      </c>
      <c r="I1887" s="148">
        <f>+B1887/M1887</f>
        <v>502.27272727272725</v>
      </c>
      <c r="J1887" s="149"/>
      <c r="K1887" s="149"/>
      <c r="L1887" s="149"/>
      <c r="M1887" s="2">
        <v>440</v>
      </c>
    </row>
    <row r="1888" spans="2:13" ht="12.75">
      <c r="B1888" s="337"/>
      <c r="H1888" s="6">
        <f t="shared" si="77"/>
        <v>0</v>
      </c>
      <c r="I1888" s="25">
        <f>+B1888/M1888</f>
        <v>0</v>
      </c>
      <c r="M1888" s="2">
        <v>440</v>
      </c>
    </row>
    <row r="1889" spans="2:13" ht="12.75">
      <c r="B1889" s="337"/>
      <c r="H1889" s="6">
        <f t="shared" si="77"/>
        <v>0</v>
      </c>
      <c r="I1889" s="25">
        <f>+B1889/M1889</f>
        <v>0</v>
      </c>
      <c r="M1889" s="2">
        <v>440</v>
      </c>
    </row>
    <row r="1890" spans="1:13" s="18" customFormat="1" ht="12.75">
      <c r="A1890" s="1"/>
      <c r="B1890" s="337">
        <v>500</v>
      </c>
      <c r="C1890" s="1" t="s">
        <v>896</v>
      </c>
      <c r="D1890" s="15" t="s">
        <v>816</v>
      </c>
      <c r="E1890" s="1" t="s">
        <v>705</v>
      </c>
      <c r="F1890" s="76" t="s">
        <v>897</v>
      </c>
      <c r="G1890" s="30" t="s">
        <v>186</v>
      </c>
      <c r="H1890" s="6">
        <f t="shared" si="77"/>
        <v>-500</v>
      </c>
      <c r="I1890" s="25">
        <f>+B1890/M1890</f>
        <v>1.1363636363636365</v>
      </c>
      <c r="J1890"/>
      <c r="K1890" t="s">
        <v>898</v>
      </c>
      <c r="L1890"/>
      <c r="M1890" s="2">
        <v>440</v>
      </c>
    </row>
    <row r="1891" spans="2:13" ht="12.75">
      <c r="B1891" s="337">
        <v>300</v>
      </c>
      <c r="C1891" s="1" t="s">
        <v>899</v>
      </c>
      <c r="D1891" s="15" t="s">
        <v>816</v>
      </c>
      <c r="E1891" s="1" t="s">
        <v>705</v>
      </c>
      <c r="F1891" s="59" t="s">
        <v>900</v>
      </c>
      <c r="G1891" s="30" t="s">
        <v>159</v>
      </c>
      <c r="H1891" s="6">
        <f t="shared" si="77"/>
        <v>-800</v>
      </c>
      <c r="I1891" s="25">
        <v>0.6</v>
      </c>
      <c r="K1891" t="s">
        <v>901</v>
      </c>
      <c r="M1891" s="2">
        <v>440</v>
      </c>
    </row>
    <row r="1892" spans="1:13" s="58" customFormat="1" ht="12.75">
      <c r="A1892" s="1"/>
      <c r="B1892" s="337">
        <v>500</v>
      </c>
      <c r="C1892" s="1" t="s">
        <v>899</v>
      </c>
      <c r="D1892" s="15" t="s">
        <v>816</v>
      </c>
      <c r="E1892" s="1" t="s">
        <v>705</v>
      </c>
      <c r="F1892" s="59" t="s">
        <v>902</v>
      </c>
      <c r="G1892" s="30" t="s">
        <v>170</v>
      </c>
      <c r="H1892" s="6">
        <f t="shared" si="77"/>
        <v>-1300</v>
      </c>
      <c r="I1892" s="25">
        <v>1</v>
      </c>
      <c r="J1892"/>
      <c r="K1892" t="s">
        <v>901</v>
      </c>
      <c r="L1892"/>
      <c r="M1892" s="2">
        <v>440</v>
      </c>
    </row>
    <row r="1893" spans="1:13" ht="12.75">
      <c r="A1893" s="14"/>
      <c r="B1893" s="217">
        <f>SUM(B1890:B1892)</f>
        <v>1300</v>
      </c>
      <c r="C1893" s="14" t="s">
        <v>1</v>
      </c>
      <c r="D1893" s="14"/>
      <c r="E1893" s="14"/>
      <c r="F1893" s="81"/>
      <c r="G1893" s="21"/>
      <c r="H1893" s="56">
        <v>0</v>
      </c>
      <c r="I1893" s="57">
        <f>+B1893/M1893</f>
        <v>2.9545454545454546</v>
      </c>
      <c r="J1893" s="58"/>
      <c r="K1893" s="58"/>
      <c r="L1893" s="58"/>
      <c r="M1893" s="2">
        <v>440</v>
      </c>
    </row>
    <row r="1894" spans="2:14" ht="12.75">
      <c r="B1894" s="337"/>
      <c r="D1894" s="15"/>
      <c r="H1894" s="6">
        <f t="shared" si="77"/>
        <v>0</v>
      </c>
      <c r="I1894" s="25">
        <f>+B1894/M1894</f>
        <v>0</v>
      </c>
      <c r="M1894" s="2">
        <v>440</v>
      </c>
      <c r="N1894" s="41">
        <v>500</v>
      </c>
    </row>
    <row r="1895" spans="1:13" s="18" customFormat="1" ht="12.75">
      <c r="A1895" s="1"/>
      <c r="B1895" s="340"/>
      <c r="C1895" s="40"/>
      <c r="D1895" s="15"/>
      <c r="E1895" s="40"/>
      <c r="F1895" s="59"/>
      <c r="G1895" s="30"/>
      <c r="H1895" s="6">
        <f t="shared" si="77"/>
        <v>0</v>
      </c>
      <c r="I1895" s="25">
        <f>+B1895/M1895</f>
        <v>0</v>
      </c>
      <c r="J1895" s="39"/>
      <c r="K1895" s="39"/>
      <c r="L1895" s="39"/>
      <c r="M1895" s="2">
        <v>440</v>
      </c>
    </row>
    <row r="1896" spans="1:13" s="18" customFormat="1" ht="12.75">
      <c r="A1896" s="1"/>
      <c r="B1896" s="212">
        <v>3500</v>
      </c>
      <c r="C1896" s="1" t="s">
        <v>903</v>
      </c>
      <c r="D1896" s="1" t="s">
        <v>816</v>
      </c>
      <c r="E1896" s="1" t="s">
        <v>904</v>
      </c>
      <c r="F1896" s="59" t="s">
        <v>905</v>
      </c>
      <c r="G1896" s="30" t="s">
        <v>188</v>
      </c>
      <c r="H1896" s="6">
        <f t="shared" si="77"/>
        <v>-3500</v>
      </c>
      <c r="I1896" s="25">
        <v>7</v>
      </c>
      <c r="J1896"/>
      <c r="K1896" s="66" t="s">
        <v>854</v>
      </c>
      <c r="L1896"/>
      <c r="M1896" s="2">
        <v>440</v>
      </c>
    </row>
    <row r="1897" spans="1:13" s="18" customFormat="1" ht="12.75">
      <c r="A1897" s="1"/>
      <c r="B1897" s="337">
        <v>3500</v>
      </c>
      <c r="C1897" s="1" t="s">
        <v>906</v>
      </c>
      <c r="D1897" s="1" t="s">
        <v>816</v>
      </c>
      <c r="E1897" s="1" t="s">
        <v>904</v>
      </c>
      <c r="F1897" s="59" t="s">
        <v>907</v>
      </c>
      <c r="G1897" s="30" t="s">
        <v>188</v>
      </c>
      <c r="H1897" s="6">
        <f t="shared" si="77"/>
        <v>-7000</v>
      </c>
      <c r="I1897" s="25">
        <v>7</v>
      </c>
      <c r="J1897"/>
      <c r="K1897" s="66" t="s">
        <v>854</v>
      </c>
      <c r="L1897"/>
      <c r="M1897" s="2">
        <v>440</v>
      </c>
    </row>
    <row r="1898" spans="1:13" s="18" customFormat="1" ht="12.75">
      <c r="A1898" s="1"/>
      <c r="B1898" s="337">
        <v>5000</v>
      </c>
      <c r="C1898" s="1" t="s">
        <v>908</v>
      </c>
      <c r="D1898" s="1" t="s">
        <v>816</v>
      </c>
      <c r="E1898" s="1" t="s">
        <v>904</v>
      </c>
      <c r="F1898" s="59" t="s">
        <v>909</v>
      </c>
      <c r="G1898" s="30" t="s">
        <v>377</v>
      </c>
      <c r="H1898" s="6">
        <f t="shared" si="77"/>
        <v>-12000</v>
      </c>
      <c r="I1898" s="25">
        <v>10</v>
      </c>
      <c r="J1898"/>
      <c r="K1898" s="66" t="s">
        <v>854</v>
      </c>
      <c r="L1898"/>
      <c r="M1898" s="2">
        <v>440</v>
      </c>
    </row>
    <row r="1899" spans="1:13" s="18" customFormat="1" ht="12.75">
      <c r="A1899" s="1"/>
      <c r="B1899" s="337">
        <v>3000</v>
      </c>
      <c r="C1899" s="1" t="s">
        <v>910</v>
      </c>
      <c r="D1899" s="1" t="s">
        <v>816</v>
      </c>
      <c r="E1899" s="1" t="s">
        <v>904</v>
      </c>
      <c r="F1899" s="59" t="s">
        <v>911</v>
      </c>
      <c r="G1899" s="30" t="s">
        <v>393</v>
      </c>
      <c r="H1899" s="6">
        <f t="shared" si="77"/>
        <v>-15000</v>
      </c>
      <c r="I1899" s="25">
        <v>6</v>
      </c>
      <c r="J1899"/>
      <c r="K1899" s="66" t="s">
        <v>854</v>
      </c>
      <c r="L1899"/>
      <c r="M1899" s="2">
        <v>440</v>
      </c>
    </row>
    <row r="1900" spans="1:13" s="18" customFormat="1" ht="12.75">
      <c r="A1900" s="1"/>
      <c r="B1900" s="337">
        <v>5000</v>
      </c>
      <c r="C1900" s="1" t="s">
        <v>912</v>
      </c>
      <c r="D1900" s="1" t="s">
        <v>816</v>
      </c>
      <c r="E1900" s="1" t="s">
        <v>904</v>
      </c>
      <c r="F1900" s="59" t="s">
        <v>913</v>
      </c>
      <c r="G1900" s="30" t="s">
        <v>393</v>
      </c>
      <c r="H1900" s="6">
        <f t="shared" si="77"/>
        <v>-20000</v>
      </c>
      <c r="I1900" s="25">
        <v>10</v>
      </c>
      <c r="J1900"/>
      <c r="K1900" s="66" t="s">
        <v>854</v>
      </c>
      <c r="L1900"/>
      <c r="M1900" s="2">
        <v>440</v>
      </c>
    </row>
    <row r="1901" spans="1:13" s="18" customFormat="1" ht="12.75">
      <c r="A1901" s="1"/>
      <c r="B1901" s="337">
        <v>3500</v>
      </c>
      <c r="C1901" s="1" t="s">
        <v>914</v>
      </c>
      <c r="D1901" s="1" t="s">
        <v>816</v>
      </c>
      <c r="E1901" s="1" t="s">
        <v>904</v>
      </c>
      <c r="F1901" s="59" t="s">
        <v>915</v>
      </c>
      <c r="G1901" s="30" t="s">
        <v>188</v>
      </c>
      <c r="H1901" s="6">
        <f t="shared" si="77"/>
        <v>-23500</v>
      </c>
      <c r="I1901" s="25">
        <v>7</v>
      </c>
      <c r="J1901"/>
      <c r="K1901" s="66" t="s">
        <v>916</v>
      </c>
      <c r="L1901"/>
      <c r="M1901" s="2">
        <v>440</v>
      </c>
    </row>
    <row r="1902" spans="1:13" s="18" customFormat="1" ht="12.75">
      <c r="A1902" s="1"/>
      <c r="B1902" s="337">
        <v>3500</v>
      </c>
      <c r="C1902" s="1" t="s">
        <v>917</v>
      </c>
      <c r="D1902" s="1" t="s">
        <v>816</v>
      </c>
      <c r="E1902" s="1" t="s">
        <v>904</v>
      </c>
      <c r="F1902" s="59" t="s">
        <v>918</v>
      </c>
      <c r="G1902" s="30" t="s">
        <v>188</v>
      </c>
      <c r="H1902" s="6">
        <f t="shared" si="77"/>
        <v>-27000</v>
      </c>
      <c r="I1902" s="25">
        <v>7</v>
      </c>
      <c r="J1902"/>
      <c r="K1902" s="66" t="s">
        <v>916</v>
      </c>
      <c r="L1902"/>
      <c r="M1902" s="2">
        <v>440</v>
      </c>
    </row>
    <row r="1903" spans="2:13" ht="12.75">
      <c r="B1903" s="337">
        <v>3000</v>
      </c>
      <c r="C1903" s="1" t="s">
        <v>919</v>
      </c>
      <c r="D1903" s="1" t="s">
        <v>816</v>
      </c>
      <c r="E1903" s="1" t="s">
        <v>904</v>
      </c>
      <c r="F1903" s="59" t="s">
        <v>920</v>
      </c>
      <c r="G1903" s="30" t="s">
        <v>393</v>
      </c>
      <c r="H1903" s="6">
        <f aca="true" t="shared" si="78" ref="H1903:H1966">H1902-B1903</f>
        <v>-30000</v>
      </c>
      <c r="I1903" s="25">
        <v>6</v>
      </c>
      <c r="K1903" s="66" t="s">
        <v>916</v>
      </c>
      <c r="M1903" s="2">
        <v>440</v>
      </c>
    </row>
    <row r="1904" spans="1:13" s="58" customFormat="1" ht="12.75">
      <c r="A1904" s="1"/>
      <c r="B1904" s="337">
        <v>5000</v>
      </c>
      <c r="C1904" s="1" t="s">
        <v>912</v>
      </c>
      <c r="D1904" s="1" t="s">
        <v>816</v>
      </c>
      <c r="E1904" s="1" t="s">
        <v>904</v>
      </c>
      <c r="F1904" s="59" t="s">
        <v>921</v>
      </c>
      <c r="G1904" s="30" t="s">
        <v>393</v>
      </c>
      <c r="H1904" s="6">
        <f t="shared" si="78"/>
        <v>-35000</v>
      </c>
      <c r="I1904" s="25">
        <v>10</v>
      </c>
      <c r="J1904"/>
      <c r="K1904" s="66" t="s">
        <v>916</v>
      </c>
      <c r="L1904"/>
      <c r="M1904" s="2">
        <v>440</v>
      </c>
    </row>
    <row r="1905" spans="1:13" ht="12.75">
      <c r="A1905" s="14"/>
      <c r="B1905" s="217">
        <f>SUM(B1896:B1904)</f>
        <v>35000</v>
      </c>
      <c r="C1905" s="14" t="s">
        <v>33</v>
      </c>
      <c r="D1905" s="14"/>
      <c r="E1905" s="14"/>
      <c r="F1905" s="81"/>
      <c r="G1905" s="21"/>
      <c r="H1905" s="56">
        <v>0</v>
      </c>
      <c r="I1905" s="57">
        <f>+B1905/M1905</f>
        <v>79.54545454545455</v>
      </c>
      <c r="J1905" s="58"/>
      <c r="K1905" s="58"/>
      <c r="L1905" s="58"/>
      <c r="M1905" s="2">
        <v>440</v>
      </c>
    </row>
    <row r="1906" spans="2:13" ht="12.75">
      <c r="B1906" s="337"/>
      <c r="H1906" s="6">
        <f t="shared" si="78"/>
        <v>0</v>
      </c>
      <c r="I1906" s="25">
        <f>+B1906/M1906</f>
        <v>0</v>
      </c>
      <c r="M1906" s="2">
        <v>440</v>
      </c>
    </row>
    <row r="1907" spans="2:13" ht="12.75">
      <c r="B1907" s="337"/>
      <c r="H1907" s="6">
        <f t="shared" si="78"/>
        <v>0</v>
      </c>
      <c r="I1907" s="25">
        <f>+B1907/M1907</f>
        <v>0</v>
      </c>
      <c r="M1907" s="2">
        <v>440</v>
      </c>
    </row>
    <row r="1908" spans="2:13" ht="12.75">
      <c r="B1908" s="212">
        <v>1000</v>
      </c>
      <c r="C1908" s="15" t="s">
        <v>766</v>
      </c>
      <c r="D1908" s="15" t="s">
        <v>816</v>
      </c>
      <c r="E1908" s="15" t="s">
        <v>767</v>
      </c>
      <c r="F1908" s="59" t="s">
        <v>922</v>
      </c>
      <c r="G1908" s="32" t="s">
        <v>20</v>
      </c>
      <c r="H1908" s="6">
        <f t="shared" si="78"/>
        <v>-1000</v>
      </c>
      <c r="I1908" s="25">
        <v>2</v>
      </c>
      <c r="K1908" t="s">
        <v>898</v>
      </c>
      <c r="M1908" s="2">
        <v>440</v>
      </c>
    </row>
    <row r="1909" spans="1:13" ht="12.75">
      <c r="A1909" s="15"/>
      <c r="B1909" s="212">
        <v>1200</v>
      </c>
      <c r="C1909" s="15" t="s">
        <v>766</v>
      </c>
      <c r="D1909" s="15" t="s">
        <v>816</v>
      </c>
      <c r="E1909" s="15" t="s">
        <v>767</v>
      </c>
      <c r="F1909" s="59" t="s">
        <v>922</v>
      </c>
      <c r="G1909" s="32" t="s">
        <v>23</v>
      </c>
      <c r="H1909" s="6">
        <f t="shared" si="78"/>
        <v>-2200</v>
      </c>
      <c r="I1909" s="42">
        <v>2.4</v>
      </c>
      <c r="J1909" s="18"/>
      <c r="K1909" t="s">
        <v>898</v>
      </c>
      <c r="L1909" s="18"/>
      <c r="M1909" s="2">
        <v>440</v>
      </c>
    </row>
    <row r="1910" spans="2:13" ht="12.75">
      <c r="B1910" s="337">
        <v>950</v>
      </c>
      <c r="C1910" s="15" t="s">
        <v>766</v>
      </c>
      <c r="D1910" s="15" t="s">
        <v>816</v>
      </c>
      <c r="E1910" s="1" t="s">
        <v>767</v>
      </c>
      <c r="F1910" s="59" t="s">
        <v>922</v>
      </c>
      <c r="G1910" s="30" t="s">
        <v>113</v>
      </c>
      <c r="H1910" s="6">
        <f t="shared" si="78"/>
        <v>-3150</v>
      </c>
      <c r="I1910" s="25">
        <v>1.9</v>
      </c>
      <c r="K1910" t="s">
        <v>898</v>
      </c>
      <c r="M1910" s="2">
        <v>440</v>
      </c>
    </row>
    <row r="1911" spans="2:13" ht="12.75">
      <c r="B1911" s="337">
        <v>1750</v>
      </c>
      <c r="C1911" s="1" t="s">
        <v>766</v>
      </c>
      <c r="D1911" s="15" t="s">
        <v>816</v>
      </c>
      <c r="E1911" s="1" t="s">
        <v>767</v>
      </c>
      <c r="F1911" s="59" t="s">
        <v>922</v>
      </c>
      <c r="G1911" s="30" t="s">
        <v>86</v>
      </c>
      <c r="H1911" s="6">
        <f t="shared" si="78"/>
        <v>-4900</v>
      </c>
      <c r="I1911" s="25">
        <v>3.5</v>
      </c>
      <c r="K1911" t="s">
        <v>898</v>
      </c>
      <c r="M1911" s="2">
        <v>440</v>
      </c>
    </row>
    <row r="1912" spans="2:13" ht="12.75">
      <c r="B1912" s="337">
        <v>800</v>
      </c>
      <c r="C1912" s="1" t="s">
        <v>766</v>
      </c>
      <c r="D1912" s="15" t="s">
        <v>816</v>
      </c>
      <c r="E1912" s="1" t="s">
        <v>767</v>
      </c>
      <c r="F1912" s="59" t="s">
        <v>922</v>
      </c>
      <c r="G1912" s="30" t="s">
        <v>88</v>
      </c>
      <c r="H1912" s="6">
        <f t="shared" si="78"/>
        <v>-5700</v>
      </c>
      <c r="I1912" s="25">
        <v>1.6</v>
      </c>
      <c r="K1912" t="s">
        <v>898</v>
      </c>
      <c r="M1912" s="2">
        <v>440</v>
      </c>
    </row>
    <row r="1913" spans="2:13" ht="12.75">
      <c r="B1913" s="340">
        <v>1100</v>
      </c>
      <c r="C1913" s="40" t="s">
        <v>766</v>
      </c>
      <c r="D1913" s="15" t="s">
        <v>816</v>
      </c>
      <c r="E1913" s="40" t="s">
        <v>767</v>
      </c>
      <c r="F1913" s="59" t="s">
        <v>922</v>
      </c>
      <c r="G1913" s="30" t="s">
        <v>72</v>
      </c>
      <c r="H1913" s="6">
        <f t="shared" si="78"/>
        <v>-6800</v>
      </c>
      <c r="I1913" s="25">
        <v>2.2</v>
      </c>
      <c r="J1913" s="39"/>
      <c r="K1913" t="s">
        <v>898</v>
      </c>
      <c r="L1913" s="39"/>
      <c r="M1913" s="2">
        <v>440</v>
      </c>
    </row>
    <row r="1914" spans="2:13" ht="12.75">
      <c r="B1914" s="337">
        <v>1800</v>
      </c>
      <c r="C1914" s="1" t="s">
        <v>766</v>
      </c>
      <c r="D1914" s="15" t="s">
        <v>816</v>
      </c>
      <c r="E1914" s="1" t="s">
        <v>767</v>
      </c>
      <c r="F1914" s="59" t="s">
        <v>922</v>
      </c>
      <c r="G1914" s="30" t="s">
        <v>120</v>
      </c>
      <c r="H1914" s="6">
        <f t="shared" si="78"/>
        <v>-8600</v>
      </c>
      <c r="I1914" s="25">
        <v>3.6</v>
      </c>
      <c r="K1914" t="s">
        <v>898</v>
      </c>
      <c r="M1914" s="2">
        <v>440</v>
      </c>
    </row>
    <row r="1915" spans="2:13" ht="12.75">
      <c r="B1915" s="337">
        <v>1700</v>
      </c>
      <c r="C1915" s="1" t="s">
        <v>766</v>
      </c>
      <c r="D1915" s="15" t="s">
        <v>816</v>
      </c>
      <c r="E1915" s="1" t="s">
        <v>767</v>
      </c>
      <c r="F1915" s="59" t="s">
        <v>922</v>
      </c>
      <c r="G1915" s="30" t="s">
        <v>169</v>
      </c>
      <c r="H1915" s="6">
        <f t="shared" si="78"/>
        <v>-10300</v>
      </c>
      <c r="I1915" s="25">
        <v>3.4</v>
      </c>
      <c r="K1915" t="s">
        <v>898</v>
      </c>
      <c r="M1915" s="2">
        <v>440</v>
      </c>
    </row>
    <row r="1916" spans="2:13" ht="12.75">
      <c r="B1916" s="337">
        <v>1300</v>
      </c>
      <c r="C1916" s="1" t="s">
        <v>766</v>
      </c>
      <c r="D1916" s="15" t="s">
        <v>816</v>
      </c>
      <c r="E1916" s="1" t="s">
        <v>767</v>
      </c>
      <c r="F1916" s="59" t="s">
        <v>922</v>
      </c>
      <c r="G1916" s="30" t="s">
        <v>178</v>
      </c>
      <c r="H1916" s="6">
        <f t="shared" si="78"/>
        <v>-11600</v>
      </c>
      <c r="I1916" s="25">
        <v>2.6</v>
      </c>
      <c r="K1916" t="s">
        <v>898</v>
      </c>
      <c r="M1916" s="2">
        <v>440</v>
      </c>
    </row>
    <row r="1917" spans="2:13" ht="12.75">
      <c r="B1917" s="337">
        <v>1000</v>
      </c>
      <c r="C1917" s="1" t="s">
        <v>766</v>
      </c>
      <c r="D1917" s="15" t="s">
        <v>816</v>
      </c>
      <c r="E1917" s="1" t="s">
        <v>767</v>
      </c>
      <c r="F1917" s="59" t="s">
        <v>922</v>
      </c>
      <c r="G1917" s="30" t="s">
        <v>184</v>
      </c>
      <c r="H1917" s="6">
        <f t="shared" si="78"/>
        <v>-12600</v>
      </c>
      <c r="I1917" s="25">
        <v>2</v>
      </c>
      <c r="K1917" t="s">
        <v>898</v>
      </c>
      <c r="M1917" s="2">
        <v>440</v>
      </c>
    </row>
    <row r="1918" spans="2:13" ht="12.75">
      <c r="B1918" s="337">
        <v>1750</v>
      </c>
      <c r="C1918" s="1" t="s">
        <v>766</v>
      </c>
      <c r="D1918" s="15" t="s">
        <v>816</v>
      </c>
      <c r="E1918" s="1" t="s">
        <v>767</v>
      </c>
      <c r="F1918" s="59" t="s">
        <v>922</v>
      </c>
      <c r="G1918" s="30" t="s">
        <v>186</v>
      </c>
      <c r="H1918" s="6">
        <f t="shared" si="78"/>
        <v>-14350</v>
      </c>
      <c r="I1918" s="25">
        <v>3.5</v>
      </c>
      <c r="K1918" t="s">
        <v>898</v>
      </c>
      <c r="M1918" s="2">
        <v>440</v>
      </c>
    </row>
    <row r="1919" spans="2:13" ht="12.75">
      <c r="B1919" s="337">
        <v>1000</v>
      </c>
      <c r="C1919" s="1" t="s">
        <v>766</v>
      </c>
      <c r="D1919" s="1" t="s">
        <v>816</v>
      </c>
      <c r="E1919" s="1" t="s">
        <v>767</v>
      </c>
      <c r="F1919" s="59" t="s">
        <v>922</v>
      </c>
      <c r="G1919" s="30" t="s">
        <v>188</v>
      </c>
      <c r="H1919" s="6">
        <f t="shared" si="78"/>
        <v>-15350</v>
      </c>
      <c r="I1919" s="25">
        <v>2</v>
      </c>
      <c r="K1919" t="s">
        <v>898</v>
      </c>
      <c r="M1919" s="2">
        <v>440</v>
      </c>
    </row>
    <row r="1920" spans="2:13" ht="12.75">
      <c r="B1920" s="337">
        <v>650</v>
      </c>
      <c r="C1920" s="1" t="s">
        <v>766</v>
      </c>
      <c r="D1920" s="1" t="s">
        <v>816</v>
      </c>
      <c r="E1920" s="1" t="s">
        <v>767</v>
      </c>
      <c r="F1920" s="59" t="s">
        <v>922</v>
      </c>
      <c r="G1920" s="30" t="s">
        <v>283</v>
      </c>
      <c r="H1920" s="6">
        <f t="shared" si="78"/>
        <v>-16000</v>
      </c>
      <c r="I1920" s="25">
        <v>1.3</v>
      </c>
      <c r="K1920" t="s">
        <v>898</v>
      </c>
      <c r="M1920" s="2">
        <v>440</v>
      </c>
    </row>
    <row r="1921" spans="2:13" ht="12.75">
      <c r="B1921" s="337">
        <v>1400</v>
      </c>
      <c r="C1921" s="1" t="s">
        <v>766</v>
      </c>
      <c r="D1921" s="1" t="s">
        <v>816</v>
      </c>
      <c r="E1921" s="1" t="s">
        <v>767</v>
      </c>
      <c r="F1921" s="59" t="s">
        <v>922</v>
      </c>
      <c r="G1921" s="30" t="s">
        <v>318</v>
      </c>
      <c r="H1921" s="6">
        <f t="shared" si="78"/>
        <v>-17400</v>
      </c>
      <c r="I1921" s="25">
        <v>2.8</v>
      </c>
      <c r="K1921" t="s">
        <v>898</v>
      </c>
      <c r="M1921" s="2">
        <v>440</v>
      </c>
    </row>
    <row r="1922" spans="2:13" ht="12.75">
      <c r="B1922" s="337">
        <v>1550</v>
      </c>
      <c r="C1922" s="1" t="s">
        <v>766</v>
      </c>
      <c r="D1922" s="1" t="s">
        <v>816</v>
      </c>
      <c r="E1922" s="1" t="s">
        <v>767</v>
      </c>
      <c r="F1922" s="59" t="s">
        <v>922</v>
      </c>
      <c r="G1922" s="30" t="s">
        <v>323</v>
      </c>
      <c r="H1922" s="6">
        <f t="shared" si="78"/>
        <v>-18950</v>
      </c>
      <c r="I1922" s="25">
        <v>3.1</v>
      </c>
      <c r="K1922" t="s">
        <v>898</v>
      </c>
      <c r="M1922" s="2">
        <v>440</v>
      </c>
    </row>
    <row r="1923" spans="2:13" ht="12.75">
      <c r="B1923" s="337">
        <v>1650</v>
      </c>
      <c r="C1923" s="1" t="s">
        <v>766</v>
      </c>
      <c r="D1923" s="1" t="s">
        <v>816</v>
      </c>
      <c r="E1923" s="1" t="s">
        <v>767</v>
      </c>
      <c r="F1923" s="59" t="s">
        <v>922</v>
      </c>
      <c r="G1923" s="30" t="s">
        <v>377</v>
      </c>
      <c r="H1923" s="6">
        <f t="shared" si="78"/>
        <v>-20600</v>
      </c>
      <c r="I1923" s="25">
        <v>3.3</v>
      </c>
      <c r="K1923" t="s">
        <v>898</v>
      </c>
      <c r="M1923" s="2">
        <v>440</v>
      </c>
    </row>
    <row r="1924" spans="2:13" ht="12.75">
      <c r="B1924" s="337">
        <v>900</v>
      </c>
      <c r="C1924" s="1" t="s">
        <v>766</v>
      </c>
      <c r="D1924" s="1" t="s">
        <v>816</v>
      </c>
      <c r="E1924" s="1" t="s">
        <v>767</v>
      </c>
      <c r="F1924" s="59" t="s">
        <v>922</v>
      </c>
      <c r="G1924" s="30" t="s">
        <v>393</v>
      </c>
      <c r="H1924" s="6">
        <f t="shared" si="78"/>
        <v>-21500</v>
      </c>
      <c r="I1924" s="25">
        <v>1.8</v>
      </c>
      <c r="K1924" t="s">
        <v>898</v>
      </c>
      <c r="M1924" s="2">
        <v>440</v>
      </c>
    </row>
    <row r="1925" spans="2:13" ht="12.75">
      <c r="B1925" s="337">
        <v>900</v>
      </c>
      <c r="C1925" s="1" t="s">
        <v>766</v>
      </c>
      <c r="D1925" s="1" t="s">
        <v>816</v>
      </c>
      <c r="E1925" s="1" t="s">
        <v>767</v>
      </c>
      <c r="F1925" s="59" t="s">
        <v>922</v>
      </c>
      <c r="G1925" s="30" t="s">
        <v>396</v>
      </c>
      <c r="H1925" s="6">
        <f t="shared" si="78"/>
        <v>-22400</v>
      </c>
      <c r="I1925" s="25">
        <v>1.8</v>
      </c>
      <c r="K1925" t="s">
        <v>898</v>
      </c>
      <c r="M1925" s="2">
        <v>440</v>
      </c>
    </row>
    <row r="1926" spans="2:13" ht="12.75">
      <c r="B1926" s="337">
        <v>1300</v>
      </c>
      <c r="C1926" s="1" t="s">
        <v>766</v>
      </c>
      <c r="D1926" s="1" t="s">
        <v>816</v>
      </c>
      <c r="E1926" s="1" t="s">
        <v>767</v>
      </c>
      <c r="F1926" s="59" t="s">
        <v>922</v>
      </c>
      <c r="G1926" s="30" t="s">
        <v>398</v>
      </c>
      <c r="H1926" s="6">
        <f t="shared" si="78"/>
        <v>-23700</v>
      </c>
      <c r="I1926" s="25">
        <v>2.6</v>
      </c>
      <c r="K1926" t="s">
        <v>898</v>
      </c>
      <c r="M1926" s="2">
        <v>440</v>
      </c>
    </row>
    <row r="1927" spans="2:13" ht="12.75">
      <c r="B1927" s="337">
        <v>1000</v>
      </c>
      <c r="C1927" s="1" t="s">
        <v>766</v>
      </c>
      <c r="D1927" s="1" t="s">
        <v>816</v>
      </c>
      <c r="E1927" s="1" t="s">
        <v>767</v>
      </c>
      <c r="F1927" s="59" t="s">
        <v>922</v>
      </c>
      <c r="G1927" s="30" t="s">
        <v>431</v>
      </c>
      <c r="H1927" s="6">
        <f t="shared" si="78"/>
        <v>-24700</v>
      </c>
      <c r="I1927" s="25">
        <v>2</v>
      </c>
      <c r="K1927" t="s">
        <v>898</v>
      </c>
      <c r="M1927" s="2">
        <v>440</v>
      </c>
    </row>
    <row r="1928" spans="2:13" ht="12.75">
      <c r="B1928" s="337">
        <v>700</v>
      </c>
      <c r="C1928" s="1" t="s">
        <v>766</v>
      </c>
      <c r="D1928" s="1" t="s">
        <v>816</v>
      </c>
      <c r="E1928" s="1" t="s">
        <v>767</v>
      </c>
      <c r="F1928" s="59" t="s">
        <v>922</v>
      </c>
      <c r="G1928" s="30" t="s">
        <v>440</v>
      </c>
      <c r="H1928" s="6">
        <f t="shared" si="78"/>
        <v>-25400</v>
      </c>
      <c r="I1928" s="25">
        <v>1.4</v>
      </c>
      <c r="K1928" t="s">
        <v>898</v>
      </c>
      <c r="M1928" s="2">
        <v>440</v>
      </c>
    </row>
    <row r="1929" spans="2:13" ht="12.75">
      <c r="B1929" s="337">
        <v>700</v>
      </c>
      <c r="C1929" s="1" t="s">
        <v>766</v>
      </c>
      <c r="D1929" s="1" t="s">
        <v>816</v>
      </c>
      <c r="E1929" s="1" t="s">
        <v>767</v>
      </c>
      <c r="F1929" s="59" t="s">
        <v>922</v>
      </c>
      <c r="G1929" s="30" t="s">
        <v>446</v>
      </c>
      <c r="H1929" s="6">
        <f t="shared" si="78"/>
        <v>-26100</v>
      </c>
      <c r="I1929" s="25">
        <v>1.4</v>
      </c>
      <c r="K1929" t="s">
        <v>898</v>
      </c>
      <c r="M1929" s="2">
        <v>440</v>
      </c>
    </row>
    <row r="1930" spans="2:13" ht="12.75">
      <c r="B1930" s="212">
        <v>1900</v>
      </c>
      <c r="C1930" s="15" t="s">
        <v>766</v>
      </c>
      <c r="D1930" s="15" t="s">
        <v>816</v>
      </c>
      <c r="E1930" s="15" t="s">
        <v>767</v>
      </c>
      <c r="F1930" s="59" t="s">
        <v>911</v>
      </c>
      <c r="G1930" s="32" t="s">
        <v>20</v>
      </c>
      <c r="H1930" s="6">
        <f t="shared" si="78"/>
        <v>-28000</v>
      </c>
      <c r="I1930" s="25">
        <v>3.8</v>
      </c>
      <c r="K1930" s="66" t="s">
        <v>854</v>
      </c>
      <c r="M1930" s="2">
        <v>440</v>
      </c>
    </row>
    <row r="1931" spans="2:13" ht="12.75">
      <c r="B1931" s="337">
        <v>1600</v>
      </c>
      <c r="C1931" s="40" t="s">
        <v>766</v>
      </c>
      <c r="D1931" s="15" t="s">
        <v>816</v>
      </c>
      <c r="E1931" s="40" t="s">
        <v>767</v>
      </c>
      <c r="F1931" s="59" t="s">
        <v>911</v>
      </c>
      <c r="G1931" s="30" t="s">
        <v>23</v>
      </c>
      <c r="H1931" s="6">
        <f t="shared" si="78"/>
        <v>-29600</v>
      </c>
      <c r="I1931" s="25">
        <v>3.2</v>
      </c>
      <c r="J1931" s="39"/>
      <c r="K1931" s="66" t="s">
        <v>854</v>
      </c>
      <c r="L1931" s="39"/>
      <c r="M1931" s="2">
        <v>440</v>
      </c>
    </row>
    <row r="1932" spans="2:13" ht="12.75">
      <c r="B1932" s="337">
        <v>2600</v>
      </c>
      <c r="C1932" s="1" t="s">
        <v>766</v>
      </c>
      <c r="D1932" s="1" t="s">
        <v>816</v>
      </c>
      <c r="E1932" s="1" t="s">
        <v>767</v>
      </c>
      <c r="F1932" s="59" t="s">
        <v>911</v>
      </c>
      <c r="G1932" s="30" t="s">
        <v>86</v>
      </c>
      <c r="H1932" s="6">
        <f t="shared" si="78"/>
        <v>-32200</v>
      </c>
      <c r="I1932" s="25">
        <v>5.2</v>
      </c>
      <c r="K1932" s="66" t="s">
        <v>854</v>
      </c>
      <c r="M1932" s="2">
        <v>440</v>
      </c>
    </row>
    <row r="1933" spans="2:13" ht="12.75">
      <c r="B1933" s="337">
        <v>1800</v>
      </c>
      <c r="C1933" s="1" t="s">
        <v>766</v>
      </c>
      <c r="D1933" s="1" t="s">
        <v>816</v>
      </c>
      <c r="E1933" s="1" t="s">
        <v>767</v>
      </c>
      <c r="F1933" s="59" t="s">
        <v>911</v>
      </c>
      <c r="G1933" s="30" t="s">
        <v>88</v>
      </c>
      <c r="H1933" s="6">
        <f t="shared" si="78"/>
        <v>-34000</v>
      </c>
      <c r="I1933" s="25">
        <v>3.6</v>
      </c>
      <c r="K1933" s="66" t="s">
        <v>854</v>
      </c>
      <c r="M1933" s="2">
        <v>440</v>
      </c>
    </row>
    <row r="1934" spans="2:13" ht="12.75">
      <c r="B1934" s="337">
        <v>1800</v>
      </c>
      <c r="C1934" s="1" t="s">
        <v>766</v>
      </c>
      <c r="D1934" s="1" t="s">
        <v>816</v>
      </c>
      <c r="E1934" s="1" t="s">
        <v>767</v>
      </c>
      <c r="F1934" s="59" t="s">
        <v>911</v>
      </c>
      <c r="G1934" s="30" t="s">
        <v>72</v>
      </c>
      <c r="H1934" s="6">
        <f t="shared" si="78"/>
        <v>-35800</v>
      </c>
      <c r="I1934" s="25">
        <v>3.6</v>
      </c>
      <c r="K1934" s="66" t="s">
        <v>854</v>
      </c>
      <c r="M1934" s="2">
        <v>440</v>
      </c>
    </row>
    <row r="1935" spans="2:13" ht="12.75">
      <c r="B1935" s="337">
        <v>1400</v>
      </c>
      <c r="C1935" s="1" t="s">
        <v>766</v>
      </c>
      <c r="D1935" s="1" t="s">
        <v>816</v>
      </c>
      <c r="E1935" s="1" t="s">
        <v>767</v>
      </c>
      <c r="F1935" s="59" t="s">
        <v>911</v>
      </c>
      <c r="G1935" s="30" t="s">
        <v>120</v>
      </c>
      <c r="H1935" s="6">
        <f t="shared" si="78"/>
        <v>-37200</v>
      </c>
      <c r="I1935" s="25">
        <v>2.8</v>
      </c>
      <c r="K1935" s="66" t="s">
        <v>854</v>
      </c>
      <c r="M1935" s="2">
        <v>440</v>
      </c>
    </row>
    <row r="1936" spans="2:13" ht="12.75">
      <c r="B1936" s="337">
        <v>2300</v>
      </c>
      <c r="C1936" s="1" t="s">
        <v>766</v>
      </c>
      <c r="D1936" s="1" t="s">
        <v>816</v>
      </c>
      <c r="E1936" s="1" t="s">
        <v>767</v>
      </c>
      <c r="F1936" s="59" t="s">
        <v>911</v>
      </c>
      <c r="G1936" s="30" t="s">
        <v>169</v>
      </c>
      <c r="H1936" s="6">
        <f t="shared" si="78"/>
        <v>-39500</v>
      </c>
      <c r="I1936" s="25">
        <v>4.6</v>
      </c>
      <c r="K1936" s="66" t="s">
        <v>854</v>
      </c>
      <c r="M1936" s="2">
        <v>440</v>
      </c>
    </row>
    <row r="1937" spans="2:13" ht="12.75">
      <c r="B1937" s="337">
        <v>800</v>
      </c>
      <c r="C1937" s="1" t="s">
        <v>766</v>
      </c>
      <c r="D1937" s="1" t="s">
        <v>816</v>
      </c>
      <c r="E1937" s="1" t="s">
        <v>767</v>
      </c>
      <c r="F1937" s="59" t="s">
        <v>911</v>
      </c>
      <c r="G1937" s="30" t="s">
        <v>178</v>
      </c>
      <c r="H1937" s="6">
        <f t="shared" si="78"/>
        <v>-40300</v>
      </c>
      <c r="I1937" s="25">
        <v>1.6</v>
      </c>
      <c r="K1937" s="66" t="s">
        <v>854</v>
      </c>
      <c r="M1937" s="2">
        <v>440</v>
      </c>
    </row>
    <row r="1938" spans="2:13" ht="12.75">
      <c r="B1938" s="337">
        <v>600</v>
      </c>
      <c r="C1938" s="1" t="s">
        <v>766</v>
      </c>
      <c r="D1938" s="1" t="s">
        <v>816</v>
      </c>
      <c r="E1938" s="1" t="s">
        <v>767</v>
      </c>
      <c r="F1938" s="59" t="s">
        <v>911</v>
      </c>
      <c r="G1938" s="30" t="s">
        <v>182</v>
      </c>
      <c r="H1938" s="6">
        <f t="shared" si="78"/>
        <v>-40900</v>
      </c>
      <c r="I1938" s="25">
        <v>1.2</v>
      </c>
      <c r="K1938" s="66" t="s">
        <v>854</v>
      </c>
      <c r="M1938" s="2">
        <v>440</v>
      </c>
    </row>
    <row r="1939" spans="2:13" ht="12.75">
      <c r="B1939" s="337">
        <v>600</v>
      </c>
      <c r="C1939" s="1" t="s">
        <v>766</v>
      </c>
      <c r="D1939" s="1" t="s">
        <v>816</v>
      </c>
      <c r="E1939" s="1" t="s">
        <v>767</v>
      </c>
      <c r="F1939" s="59" t="s">
        <v>911</v>
      </c>
      <c r="G1939" s="30" t="s">
        <v>184</v>
      </c>
      <c r="H1939" s="6">
        <f t="shared" si="78"/>
        <v>-41500</v>
      </c>
      <c r="I1939" s="25">
        <v>1.2</v>
      </c>
      <c r="K1939" s="66" t="s">
        <v>854</v>
      </c>
      <c r="M1939" s="2">
        <v>440</v>
      </c>
    </row>
    <row r="1940" spans="2:13" ht="12.75">
      <c r="B1940" s="337">
        <v>1050</v>
      </c>
      <c r="C1940" s="1" t="s">
        <v>766</v>
      </c>
      <c r="D1940" s="1" t="s">
        <v>816</v>
      </c>
      <c r="E1940" s="1" t="s">
        <v>767</v>
      </c>
      <c r="F1940" s="59" t="s">
        <v>911</v>
      </c>
      <c r="G1940" s="30" t="s">
        <v>186</v>
      </c>
      <c r="H1940" s="6">
        <f t="shared" si="78"/>
        <v>-42550</v>
      </c>
      <c r="I1940" s="25">
        <v>2.1</v>
      </c>
      <c r="K1940" s="66" t="s">
        <v>854</v>
      </c>
      <c r="M1940" s="2">
        <v>440</v>
      </c>
    </row>
    <row r="1941" spans="2:13" ht="12.75">
      <c r="B1941" s="337">
        <v>3000</v>
      </c>
      <c r="C1941" s="1" t="s">
        <v>766</v>
      </c>
      <c r="D1941" s="1" t="s">
        <v>816</v>
      </c>
      <c r="E1941" s="1" t="s">
        <v>767</v>
      </c>
      <c r="F1941" s="59" t="s">
        <v>911</v>
      </c>
      <c r="G1941" s="30" t="s">
        <v>188</v>
      </c>
      <c r="H1941" s="6">
        <f t="shared" si="78"/>
        <v>-45550</v>
      </c>
      <c r="I1941" s="25">
        <v>6</v>
      </c>
      <c r="K1941" s="66" t="s">
        <v>854</v>
      </c>
      <c r="M1941" s="2">
        <v>440</v>
      </c>
    </row>
    <row r="1942" spans="2:13" ht="12.75">
      <c r="B1942" s="337">
        <v>400</v>
      </c>
      <c r="C1942" s="1" t="s">
        <v>766</v>
      </c>
      <c r="D1942" s="1" t="s">
        <v>816</v>
      </c>
      <c r="E1942" s="1" t="s">
        <v>767</v>
      </c>
      <c r="F1942" s="59" t="s">
        <v>911</v>
      </c>
      <c r="G1942" s="30" t="s">
        <v>283</v>
      </c>
      <c r="H1942" s="6">
        <f t="shared" si="78"/>
        <v>-45950</v>
      </c>
      <c r="I1942" s="25">
        <v>0.8</v>
      </c>
      <c r="K1942" s="66" t="s">
        <v>854</v>
      </c>
      <c r="M1942" s="2">
        <v>440</v>
      </c>
    </row>
    <row r="1943" spans="2:13" ht="12.75">
      <c r="B1943" s="337">
        <v>400</v>
      </c>
      <c r="C1943" s="1" t="s">
        <v>766</v>
      </c>
      <c r="D1943" s="1" t="s">
        <v>816</v>
      </c>
      <c r="E1943" s="1" t="s">
        <v>767</v>
      </c>
      <c r="F1943" s="59" t="s">
        <v>911</v>
      </c>
      <c r="G1943" s="30" t="s">
        <v>318</v>
      </c>
      <c r="H1943" s="6">
        <f t="shared" si="78"/>
        <v>-46350</v>
      </c>
      <c r="I1943" s="25">
        <v>0.8</v>
      </c>
      <c r="K1943" s="66" t="s">
        <v>854</v>
      </c>
      <c r="M1943" s="2">
        <v>440</v>
      </c>
    </row>
    <row r="1944" spans="2:13" ht="12.75">
      <c r="B1944" s="337">
        <v>1600</v>
      </c>
      <c r="C1944" s="1" t="s">
        <v>766</v>
      </c>
      <c r="D1944" s="1" t="s">
        <v>816</v>
      </c>
      <c r="E1944" s="1" t="s">
        <v>767</v>
      </c>
      <c r="F1944" s="59" t="s">
        <v>911</v>
      </c>
      <c r="G1944" s="30" t="s">
        <v>323</v>
      </c>
      <c r="H1944" s="6">
        <f t="shared" si="78"/>
        <v>-47950</v>
      </c>
      <c r="I1944" s="25">
        <v>3.2</v>
      </c>
      <c r="K1944" s="66" t="s">
        <v>854</v>
      </c>
      <c r="M1944" s="2">
        <v>440</v>
      </c>
    </row>
    <row r="1945" spans="2:13" ht="12.75">
      <c r="B1945" s="337">
        <v>1200</v>
      </c>
      <c r="C1945" s="1" t="s">
        <v>766</v>
      </c>
      <c r="D1945" s="1" t="s">
        <v>816</v>
      </c>
      <c r="E1945" s="1" t="s">
        <v>767</v>
      </c>
      <c r="F1945" s="59" t="s">
        <v>911</v>
      </c>
      <c r="G1945" s="30" t="s">
        <v>377</v>
      </c>
      <c r="H1945" s="6">
        <f t="shared" si="78"/>
        <v>-49150</v>
      </c>
      <c r="I1945" s="25">
        <v>2.4</v>
      </c>
      <c r="K1945" s="66" t="s">
        <v>854</v>
      </c>
      <c r="M1945" s="2">
        <v>440</v>
      </c>
    </row>
    <row r="1946" spans="2:13" ht="12.75">
      <c r="B1946" s="337">
        <v>2000</v>
      </c>
      <c r="C1946" s="1" t="s">
        <v>766</v>
      </c>
      <c r="D1946" s="1" t="s">
        <v>816</v>
      </c>
      <c r="E1946" s="1" t="s">
        <v>767</v>
      </c>
      <c r="F1946" s="59" t="s">
        <v>911</v>
      </c>
      <c r="G1946" s="30" t="s">
        <v>393</v>
      </c>
      <c r="H1946" s="6">
        <f t="shared" si="78"/>
        <v>-51150</v>
      </c>
      <c r="I1946" s="25">
        <v>4</v>
      </c>
      <c r="K1946" s="66" t="s">
        <v>854</v>
      </c>
      <c r="M1946" s="2">
        <v>440</v>
      </c>
    </row>
    <row r="1947" spans="2:13" ht="12.75">
      <c r="B1947" s="337">
        <v>400</v>
      </c>
      <c r="C1947" s="1" t="s">
        <v>766</v>
      </c>
      <c r="D1947" s="1" t="s">
        <v>816</v>
      </c>
      <c r="E1947" s="1" t="s">
        <v>767</v>
      </c>
      <c r="F1947" s="59" t="s">
        <v>911</v>
      </c>
      <c r="G1947" s="30" t="s">
        <v>396</v>
      </c>
      <c r="H1947" s="6">
        <f t="shared" si="78"/>
        <v>-51550</v>
      </c>
      <c r="I1947" s="25">
        <v>0.8</v>
      </c>
      <c r="K1947" s="66" t="s">
        <v>854</v>
      </c>
      <c r="M1947" s="2">
        <v>440</v>
      </c>
    </row>
    <row r="1948" spans="2:13" ht="12.75">
      <c r="B1948" s="337">
        <v>1400</v>
      </c>
      <c r="C1948" s="1" t="s">
        <v>766</v>
      </c>
      <c r="D1948" s="1" t="s">
        <v>816</v>
      </c>
      <c r="E1948" s="1" t="s">
        <v>767</v>
      </c>
      <c r="F1948" s="59" t="s">
        <v>911</v>
      </c>
      <c r="G1948" s="30" t="s">
        <v>398</v>
      </c>
      <c r="H1948" s="6">
        <f t="shared" si="78"/>
        <v>-52950</v>
      </c>
      <c r="I1948" s="25">
        <v>2.8</v>
      </c>
      <c r="K1948" s="66" t="s">
        <v>854</v>
      </c>
      <c r="M1948" s="2">
        <v>440</v>
      </c>
    </row>
    <row r="1949" spans="2:13" ht="12.75">
      <c r="B1949" s="337">
        <v>400</v>
      </c>
      <c r="C1949" s="1" t="s">
        <v>766</v>
      </c>
      <c r="D1949" s="1" t="s">
        <v>816</v>
      </c>
      <c r="E1949" s="1" t="s">
        <v>767</v>
      </c>
      <c r="F1949" s="59" t="s">
        <v>911</v>
      </c>
      <c r="G1949" s="30" t="s">
        <v>431</v>
      </c>
      <c r="H1949" s="6">
        <f t="shared" si="78"/>
        <v>-53350</v>
      </c>
      <c r="I1949" s="25">
        <v>0.8</v>
      </c>
      <c r="K1949" s="66" t="s">
        <v>854</v>
      </c>
      <c r="M1949" s="2">
        <v>440</v>
      </c>
    </row>
    <row r="1950" spans="2:13" ht="12.75">
      <c r="B1950" s="337">
        <v>200</v>
      </c>
      <c r="C1950" s="1" t="s">
        <v>766</v>
      </c>
      <c r="D1950" s="1" t="s">
        <v>816</v>
      </c>
      <c r="E1950" s="1" t="s">
        <v>767</v>
      </c>
      <c r="F1950" s="59" t="s">
        <v>911</v>
      </c>
      <c r="G1950" s="30" t="s">
        <v>440</v>
      </c>
      <c r="H1950" s="6">
        <f t="shared" si="78"/>
        <v>-53550</v>
      </c>
      <c r="I1950" s="25">
        <v>0.4</v>
      </c>
      <c r="K1950" s="66" t="s">
        <v>854</v>
      </c>
      <c r="M1950" s="2">
        <v>440</v>
      </c>
    </row>
    <row r="1951" spans="2:13" ht="12.75">
      <c r="B1951" s="337">
        <v>800</v>
      </c>
      <c r="C1951" s="1" t="s">
        <v>766</v>
      </c>
      <c r="D1951" s="1" t="s">
        <v>816</v>
      </c>
      <c r="E1951" s="1" t="s">
        <v>767</v>
      </c>
      <c r="F1951" s="59" t="s">
        <v>911</v>
      </c>
      <c r="G1951" s="30" t="s">
        <v>446</v>
      </c>
      <c r="H1951" s="6">
        <f t="shared" si="78"/>
        <v>-54350</v>
      </c>
      <c r="I1951" s="25">
        <v>1.6</v>
      </c>
      <c r="K1951" s="66" t="s">
        <v>854</v>
      </c>
      <c r="M1951" s="2">
        <v>440</v>
      </c>
    </row>
    <row r="1952" spans="2:13" ht="12.75">
      <c r="B1952" s="212">
        <v>1800</v>
      </c>
      <c r="C1952" s="15" t="s">
        <v>766</v>
      </c>
      <c r="D1952" s="15" t="s">
        <v>816</v>
      </c>
      <c r="E1952" s="15" t="s">
        <v>767</v>
      </c>
      <c r="F1952" s="59" t="s">
        <v>920</v>
      </c>
      <c r="G1952" s="32" t="s">
        <v>20</v>
      </c>
      <c r="H1952" s="6">
        <f t="shared" si="78"/>
        <v>-56150</v>
      </c>
      <c r="I1952" s="25">
        <v>3.6</v>
      </c>
      <c r="K1952" s="66" t="s">
        <v>916</v>
      </c>
      <c r="M1952" s="2">
        <v>440</v>
      </c>
    </row>
    <row r="1953" spans="1:13" ht="12.75">
      <c r="A1953" s="15"/>
      <c r="B1953" s="212">
        <v>1800</v>
      </c>
      <c r="C1953" s="15" t="s">
        <v>766</v>
      </c>
      <c r="D1953" s="15" t="s">
        <v>816</v>
      </c>
      <c r="E1953" s="15" t="s">
        <v>767</v>
      </c>
      <c r="F1953" s="59" t="s">
        <v>920</v>
      </c>
      <c r="G1953" s="32" t="s">
        <v>23</v>
      </c>
      <c r="H1953" s="6">
        <f t="shared" si="78"/>
        <v>-57950</v>
      </c>
      <c r="I1953" s="42">
        <v>3.6</v>
      </c>
      <c r="J1953" s="18"/>
      <c r="K1953" s="66" t="s">
        <v>916</v>
      </c>
      <c r="L1953" s="18"/>
      <c r="M1953" s="2">
        <v>440</v>
      </c>
    </row>
    <row r="1954" spans="2:13" ht="12.75">
      <c r="B1954" s="337">
        <v>1000</v>
      </c>
      <c r="C1954" s="15" t="s">
        <v>766</v>
      </c>
      <c r="D1954" s="15" t="s">
        <v>816</v>
      </c>
      <c r="E1954" s="1" t="s">
        <v>767</v>
      </c>
      <c r="F1954" s="59" t="s">
        <v>920</v>
      </c>
      <c r="G1954" s="30" t="s">
        <v>113</v>
      </c>
      <c r="H1954" s="6">
        <f t="shared" si="78"/>
        <v>-58950</v>
      </c>
      <c r="I1954" s="25">
        <v>2</v>
      </c>
      <c r="K1954" s="66" t="s">
        <v>916</v>
      </c>
      <c r="M1954" s="2">
        <v>440</v>
      </c>
    </row>
    <row r="1955" spans="2:13" ht="12.75">
      <c r="B1955" s="337">
        <v>1700</v>
      </c>
      <c r="C1955" s="1" t="s">
        <v>766</v>
      </c>
      <c r="D1955" s="15" t="s">
        <v>816</v>
      </c>
      <c r="E1955" s="1" t="s">
        <v>767</v>
      </c>
      <c r="F1955" s="59" t="s">
        <v>920</v>
      </c>
      <c r="G1955" s="30" t="s">
        <v>86</v>
      </c>
      <c r="H1955" s="6">
        <f t="shared" si="78"/>
        <v>-60650</v>
      </c>
      <c r="I1955" s="25">
        <v>3.4</v>
      </c>
      <c r="K1955" s="66" t="s">
        <v>916</v>
      </c>
      <c r="M1955" s="2">
        <v>440</v>
      </c>
    </row>
    <row r="1956" spans="2:13" ht="12.75">
      <c r="B1956" s="337">
        <v>1800</v>
      </c>
      <c r="C1956" s="1" t="s">
        <v>766</v>
      </c>
      <c r="D1956" s="15" t="s">
        <v>816</v>
      </c>
      <c r="E1956" s="1" t="s">
        <v>767</v>
      </c>
      <c r="F1956" s="59" t="s">
        <v>920</v>
      </c>
      <c r="G1956" s="30" t="s">
        <v>88</v>
      </c>
      <c r="H1956" s="6">
        <f t="shared" si="78"/>
        <v>-62450</v>
      </c>
      <c r="I1956" s="25">
        <v>3.6</v>
      </c>
      <c r="K1956" s="66" t="s">
        <v>916</v>
      </c>
      <c r="M1956" s="2">
        <v>440</v>
      </c>
    </row>
    <row r="1957" spans="2:13" ht="12.75">
      <c r="B1957" s="340">
        <v>1900</v>
      </c>
      <c r="C1957" s="40" t="s">
        <v>766</v>
      </c>
      <c r="D1957" s="15" t="s">
        <v>816</v>
      </c>
      <c r="E1957" s="40" t="s">
        <v>767</v>
      </c>
      <c r="F1957" s="59" t="s">
        <v>920</v>
      </c>
      <c r="G1957" s="30" t="s">
        <v>72</v>
      </c>
      <c r="H1957" s="6">
        <f t="shared" si="78"/>
        <v>-64350</v>
      </c>
      <c r="I1957" s="25">
        <v>3.8</v>
      </c>
      <c r="J1957" s="39"/>
      <c r="K1957" s="66" t="s">
        <v>916</v>
      </c>
      <c r="L1957" s="39"/>
      <c r="M1957" s="2">
        <v>440</v>
      </c>
    </row>
    <row r="1958" spans="2:13" ht="12.75">
      <c r="B1958" s="337">
        <v>1800</v>
      </c>
      <c r="C1958" s="1" t="s">
        <v>766</v>
      </c>
      <c r="D1958" s="15" t="s">
        <v>816</v>
      </c>
      <c r="E1958" s="1" t="s">
        <v>767</v>
      </c>
      <c r="F1958" s="59" t="s">
        <v>920</v>
      </c>
      <c r="G1958" s="30" t="s">
        <v>120</v>
      </c>
      <c r="H1958" s="6">
        <f t="shared" si="78"/>
        <v>-66150</v>
      </c>
      <c r="I1958" s="25">
        <v>3.6</v>
      </c>
      <c r="K1958" s="66" t="s">
        <v>916</v>
      </c>
      <c r="M1958" s="2">
        <v>440</v>
      </c>
    </row>
    <row r="1959" spans="2:13" ht="12.75">
      <c r="B1959" s="337">
        <v>1900</v>
      </c>
      <c r="C1959" s="1" t="s">
        <v>766</v>
      </c>
      <c r="D1959" s="15" t="s">
        <v>816</v>
      </c>
      <c r="E1959" s="1" t="s">
        <v>767</v>
      </c>
      <c r="F1959" s="59" t="s">
        <v>920</v>
      </c>
      <c r="G1959" s="30" t="s">
        <v>169</v>
      </c>
      <c r="H1959" s="6">
        <f t="shared" si="78"/>
        <v>-68050</v>
      </c>
      <c r="I1959" s="25">
        <v>3.8</v>
      </c>
      <c r="K1959" s="66" t="s">
        <v>916</v>
      </c>
      <c r="M1959" s="2">
        <v>440</v>
      </c>
    </row>
    <row r="1960" spans="2:13" ht="12.75">
      <c r="B1960" s="337">
        <v>1500</v>
      </c>
      <c r="C1960" s="1" t="s">
        <v>766</v>
      </c>
      <c r="D1960" s="15" t="s">
        <v>816</v>
      </c>
      <c r="E1960" s="1" t="s">
        <v>767</v>
      </c>
      <c r="F1960" s="59" t="s">
        <v>920</v>
      </c>
      <c r="G1960" s="30" t="s">
        <v>169</v>
      </c>
      <c r="H1960" s="6">
        <f t="shared" si="78"/>
        <v>-69550</v>
      </c>
      <c r="I1960" s="25">
        <v>3</v>
      </c>
      <c r="K1960" s="66" t="s">
        <v>916</v>
      </c>
      <c r="M1960" s="2">
        <v>440</v>
      </c>
    </row>
    <row r="1961" spans="2:13" ht="12.75">
      <c r="B1961" s="337">
        <v>1900</v>
      </c>
      <c r="C1961" s="1" t="s">
        <v>766</v>
      </c>
      <c r="D1961" s="15" t="s">
        <v>816</v>
      </c>
      <c r="E1961" s="1" t="s">
        <v>767</v>
      </c>
      <c r="F1961" s="59" t="s">
        <v>920</v>
      </c>
      <c r="G1961" s="30" t="s">
        <v>178</v>
      </c>
      <c r="H1961" s="6">
        <f t="shared" si="78"/>
        <v>-71450</v>
      </c>
      <c r="I1961" s="25">
        <v>3.8</v>
      </c>
      <c r="K1961" s="66" t="s">
        <v>916</v>
      </c>
      <c r="M1961" s="2">
        <v>440</v>
      </c>
    </row>
    <row r="1962" spans="2:13" ht="12.75">
      <c r="B1962" s="337">
        <v>1900</v>
      </c>
      <c r="C1962" s="1" t="s">
        <v>766</v>
      </c>
      <c r="D1962" s="15" t="s">
        <v>816</v>
      </c>
      <c r="E1962" s="1" t="s">
        <v>767</v>
      </c>
      <c r="F1962" s="59" t="s">
        <v>920</v>
      </c>
      <c r="G1962" s="30" t="s">
        <v>180</v>
      </c>
      <c r="H1962" s="6">
        <f t="shared" si="78"/>
        <v>-73350</v>
      </c>
      <c r="I1962" s="25">
        <v>3.8</v>
      </c>
      <c r="K1962" s="66" t="s">
        <v>916</v>
      </c>
      <c r="M1962" s="2">
        <v>440</v>
      </c>
    </row>
    <row r="1963" spans="2:13" ht="12.75">
      <c r="B1963" s="337">
        <v>700</v>
      </c>
      <c r="C1963" s="1" t="s">
        <v>766</v>
      </c>
      <c r="D1963" s="15" t="s">
        <v>816</v>
      </c>
      <c r="E1963" s="1" t="s">
        <v>767</v>
      </c>
      <c r="F1963" s="59" t="s">
        <v>920</v>
      </c>
      <c r="G1963" s="30" t="s">
        <v>182</v>
      </c>
      <c r="H1963" s="6">
        <f t="shared" si="78"/>
        <v>-74050</v>
      </c>
      <c r="I1963" s="25">
        <v>1.4</v>
      </c>
      <c r="K1963" s="66" t="s">
        <v>916</v>
      </c>
      <c r="M1963" s="2">
        <v>440</v>
      </c>
    </row>
    <row r="1964" spans="2:13" ht="12.75">
      <c r="B1964" s="337">
        <v>1900</v>
      </c>
      <c r="C1964" s="1" t="s">
        <v>766</v>
      </c>
      <c r="D1964" s="1" t="s">
        <v>816</v>
      </c>
      <c r="E1964" s="1" t="s">
        <v>767</v>
      </c>
      <c r="F1964" s="59" t="s">
        <v>920</v>
      </c>
      <c r="G1964" s="30" t="s">
        <v>188</v>
      </c>
      <c r="H1964" s="6">
        <f t="shared" si="78"/>
        <v>-75950</v>
      </c>
      <c r="I1964" s="25">
        <v>3.8</v>
      </c>
      <c r="K1964" s="66" t="s">
        <v>916</v>
      </c>
      <c r="M1964" s="2">
        <v>440</v>
      </c>
    </row>
    <row r="1965" spans="2:13" ht="12.75">
      <c r="B1965" s="337">
        <v>1900</v>
      </c>
      <c r="C1965" s="1" t="s">
        <v>766</v>
      </c>
      <c r="D1965" s="1" t="s">
        <v>816</v>
      </c>
      <c r="E1965" s="1" t="s">
        <v>767</v>
      </c>
      <c r="F1965" s="59" t="s">
        <v>920</v>
      </c>
      <c r="G1965" s="30" t="s">
        <v>283</v>
      </c>
      <c r="H1965" s="6">
        <f t="shared" si="78"/>
        <v>-77850</v>
      </c>
      <c r="I1965" s="25">
        <v>3.8</v>
      </c>
      <c r="K1965" s="66" t="s">
        <v>916</v>
      </c>
      <c r="M1965" s="2">
        <v>440</v>
      </c>
    </row>
    <row r="1966" spans="2:13" ht="12.75">
      <c r="B1966" s="337">
        <v>1800</v>
      </c>
      <c r="C1966" s="1" t="s">
        <v>766</v>
      </c>
      <c r="D1966" s="1" t="s">
        <v>816</v>
      </c>
      <c r="E1966" s="1" t="s">
        <v>767</v>
      </c>
      <c r="F1966" s="59" t="s">
        <v>920</v>
      </c>
      <c r="G1966" s="30" t="s">
        <v>318</v>
      </c>
      <c r="H1966" s="6">
        <f t="shared" si="78"/>
        <v>-79650</v>
      </c>
      <c r="I1966" s="25">
        <v>3.6</v>
      </c>
      <c r="K1966" s="66" t="s">
        <v>916</v>
      </c>
      <c r="M1966" s="2">
        <v>440</v>
      </c>
    </row>
    <row r="1967" spans="2:13" ht="12.75">
      <c r="B1967" s="337">
        <v>1800</v>
      </c>
      <c r="C1967" s="1" t="s">
        <v>766</v>
      </c>
      <c r="D1967" s="1" t="s">
        <v>816</v>
      </c>
      <c r="E1967" s="1" t="s">
        <v>767</v>
      </c>
      <c r="F1967" s="59" t="s">
        <v>920</v>
      </c>
      <c r="G1967" s="30" t="s">
        <v>321</v>
      </c>
      <c r="H1967" s="6">
        <f aca="true" t="shared" si="79" ref="H1967:H2032">H1966-B1967</f>
        <v>-81450</v>
      </c>
      <c r="I1967" s="25">
        <v>3.6</v>
      </c>
      <c r="K1967" s="66" t="s">
        <v>916</v>
      </c>
      <c r="M1967" s="2">
        <v>440</v>
      </c>
    </row>
    <row r="1968" spans="2:13" ht="12.75">
      <c r="B1968" s="337">
        <v>1500</v>
      </c>
      <c r="C1968" s="1" t="s">
        <v>766</v>
      </c>
      <c r="D1968" s="1" t="s">
        <v>816</v>
      </c>
      <c r="E1968" s="1" t="s">
        <v>767</v>
      </c>
      <c r="F1968" s="59" t="s">
        <v>920</v>
      </c>
      <c r="G1968" s="30" t="s">
        <v>323</v>
      </c>
      <c r="H1968" s="6">
        <f t="shared" si="79"/>
        <v>-82950</v>
      </c>
      <c r="I1968" s="25">
        <v>3</v>
      </c>
      <c r="K1968" s="66" t="s">
        <v>916</v>
      </c>
      <c r="M1968" s="2">
        <v>440</v>
      </c>
    </row>
    <row r="1969" spans="2:13" ht="12.75">
      <c r="B1969" s="337">
        <v>1000</v>
      </c>
      <c r="C1969" s="1" t="s">
        <v>766</v>
      </c>
      <c r="D1969" s="1" t="s">
        <v>816</v>
      </c>
      <c r="E1969" s="1" t="s">
        <v>767</v>
      </c>
      <c r="F1969" s="59" t="s">
        <v>920</v>
      </c>
      <c r="G1969" s="30" t="s">
        <v>377</v>
      </c>
      <c r="H1969" s="6">
        <f t="shared" si="79"/>
        <v>-83950</v>
      </c>
      <c r="I1969" s="25">
        <v>2</v>
      </c>
      <c r="K1969" s="66" t="s">
        <v>916</v>
      </c>
      <c r="M1969" s="2">
        <v>440</v>
      </c>
    </row>
    <row r="1970" spans="2:13" ht="12.75">
      <c r="B1970" s="337">
        <v>1900</v>
      </c>
      <c r="C1970" s="1" t="s">
        <v>766</v>
      </c>
      <c r="D1970" s="1" t="s">
        <v>816</v>
      </c>
      <c r="E1970" s="1" t="s">
        <v>767</v>
      </c>
      <c r="F1970" s="59" t="s">
        <v>920</v>
      </c>
      <c r="G1970" s="30" t="s">
        <v>396</v>
      </c>
      <c r="H1970" s="6">
        <f t="shared" si="79"/>
        <v>-85850</v>
      </c>
      <c r="I1970" s="25">
        <v>3.8</v>
      </c>
      <c r="K1970" s="66" t="s">
        <v>916</v>
      </c>
      <c r="M1970" s="2">
        <v>440</v>
      </c>
    </row>
    <row r="1971" spans="2:13" ht="12.75">
      <c r="B1971" s="337">
        <v>1800</v>
      </c>
      <c r="C1971" s="1" t="s">
        <v>766</v>
      </c>
      <c r="D1971" s="1" t="s">
        <v>816</v>
      </c>
      <c r="E1971" s="1" t="s">
        <v>767</v>
      </c>
      <c r="F1971" s="59" t="s">
        <v>920</v>
      </c>
      <c r="G1971" s="30" t="s">
        <v>398</v>
      </c>
      <c r="H1971" s="6">
        <f t="shared" si="79"/>
        <v>-87650</v>
      </c>
      <c r="I1971" s="25">
        <v>3.6</v>
      </c>
      <c r="K1971" s="66" t="s">
        <v>916</v>
      </c>
      <c r="M1971" s="2">
        <v>440</v>
      </c>
    </row>
    <row r="1972" spans="2:13" ht="12.75">
      <c r="B1972" s="337">
        <v>1500</v>
      </c>
      <c r="C1972" s="1" t="s">
        <v>766</v>
      </c>
      <c r="D1972" s="1" t="s">
        <v>816</v>
      </c>
      <c r="E1972" s="1" t="s">
        <v>767</v>
      </c>
      <c r="F1972" s="59" t="s">
        <v>920</v>
      </c>
      <c r="G1972" s="30" t="s">
        <v>431</v>
      </c>
      <c r="H1972" s="6">
        <f t="shared" si="79"/>
        <v>-89150</v>
      </c>
      <c r="I1972" s="25">
        <v>3</v>
      </c>
      <c r="K1972" s="66" t="s">
        <v>916</v>
      </c>
      <c r="M1972" s="2">
        <v>440</v>
      </c>
    </row>
    <row r="1973" spans="2:13" ht="12.75">
      <c r="B1973" s="337">
        <v>1400</v>
      </c>
      <c r="C1973" s="1" t="s">
        <v>766</v>
      </c>
      <c r="D1973" s="1" t="s">
        <v>816</v>
      </c>
      <c r="E1973" s="1" t="s">
        <v>767</v>
      </c>
      <c r="F1973" s="59" t="s">
        <v>920</v>
      </c>
      <c r="G1973" s="30" t="s">
        <v>433</v>
      </c>
      <c r="H1973" s="6">
        <f t="shared" si="79"/>
        <v>-90550</v>
      </c>
      <c r="I1973" s="25">
        <v>2.8</v>
      </c>
      <c r="K1973" s="66" t="s">
        <v>916</v>
      </c>
      <c r="M1973" s="2">
        <v>440</v>
      </c>
    </row>
    <row r="1974" spans="2:13" ht="12.75">
      <c r="B1974" s="337">
        <v>1900</v>
      </c>
      <c r="C1974" s="1" t="s">
        <v>766</v>
      </c>
      <c r="D1974" s="1" t="s">
        <v>816</v>
      </c>
      <c r="E1974" s="1" t="s">
        <v>767</v>
      </c>
      <c r="F1974" s="59" t="s">
        <v>920</v>
      </c>
      <c r="G1974" s="30" t="s">
        <v>443</v>
      </c>
      <c r="H1974" s="6">
        <f t="shared" si="79"/>
        <v>-92450</v>
      </c>
      <c r="I1974" s="25">
        <v>3.8</v>
      </c>
      <c r="K1974" s="66" t="s">
        <v>916</v>
      </c>
      <c r="M1974" s="2">
        <v>440</v>
      </c>
    </row>
    <row r="1975" spans="2:13" ht="12.75">
      <c r="B1975" s="337">
        <v>1800</v>
      </c>
      <c r="C1975" s="1" t="s">
        <v>766</v>
      </c>
      <c r="D1975" s="1" t="s">
        <v>816</v>
      </c>
      <c r="E1975" s="1" t="s">
        <v>767</v>
      </c>
      <c r="F1975" s="59" t="s">
        <v>920</v>
      </c>
      <c r="G1975" s="30" t="s">
        <v>446</v>
      </c>
      <c r="H1975" s="6">
        <f t="shared" si="79"/>
        <v>-94250</v>
      </c>
      <c r="I1975" s="25">
        <v>3.6</v>
      </c>
      <c r="K1975" s="66" t="s">
        <v>916</v>
      </c>
      <c r="M1975" s="2">
        <v>440</v>
      </c>
    </row>
    <row r="1976" spans="2:13" ht="12.75">
      <c r="B1976" s="337">
        <v>1500</v>
      </c>
      <c r="C1976" s="62" t="s">
        <v>766</v>
      </c>
      <c r="D1976" s="62" t="s">
        <v>816</v>
      </c>
      <c r="E1976" s="62" t="s">
        <v>767</v>
      </c>
      <c r="F1976" s="133" t="s">
        <v>920</v>
      </c>
      <c r="G1976" s="64" t="s">
        <v>446</v>
      </c>
      <c r="H1976" s="6">
        <f t="shared" si="79"/>
        <v>-95750</v>
      </c>
      <c r="I1976" s="25">
        <v>3</v>
      </c>
      <c r="K1976" s="66" t="s">
        <v>916</v>
      </c>
      <c r="M1976" s="2">
        <v>440</v>
      </c>
    </row>
    <row r="1977" spans="2:13" ht="12.75">
      <c r="B1977" s="212">
        <v>800</v>
      </c>
      <c r="C1977" s="1" t="s">
        <v>766</v>
      </c>
      <c r="D1977" s="15" t="s">
        <v>816</v>
      </c>
      <c r="E1977" s="1" t="s">
        <v>767</v>
      </c>
      <c r="F1977" s="59" t="s">
        <v>923</v>
      </c>
      <c r="G1977" s="33" t="s">
        <v>27</v>
      </c>
      <c r="H1977" s="6">
        <f t="shared" si="79"/>
        <v>-96550</v>
      </c>
      <c r="I1977" s="25">
        <v>1.6</v>
      </c>
      <c r="K1977" t="s">
        <v>901</v>
      </c>
      <c r="M1977" s="2">
        <v>440</v>
      </c>
    </row>
    <row r="1978" spans="2:13" ht="12.75">
      <c r="B1978" s="337">
        <v>700</v>
      </c>
      <c r="C1978" s="35" t="s">
        <v>766</v>
      </c>
      <c r="D1978" s="15" t="s">
        <v>816</v>
      </c>
      <c r="E1978" s="35" t="s">
        <v>767</v>
      </c>
      <c r="F1978" s="59" t="s">
        <v>923</v>
      </c>
      <c r="G1978" s="33" t="s">
        <v>30</v>
      </c>
      <c r="H1978" s="6">
        <f t="shared" si="79"/>
        <v>-97250</v>
      </c>
      <c r="I1978" s="25">
        <v>1.4</v>
      </c>
      <c r="K1978" t="s">
        <v>901</v>
      </c>
      <c r="M1978" s="2">
        <v>440</v>
      </c>
    </row>
    <row r="1979" spans="2:13" ht="12.75">
      <c r="B1979" s="337">
        <v>450</v>
      </c>
      <c r="C1979" s="15" t="s">
        <v>766</v>
      </c>
      <c r="D1979" s="15" t="s">
        <v>816</v>
      </c>
      <c r="E1979" s="15" t="s">
        <v>767</v>
      </c>
      <c r="F1979" s="59" t="s">
        <v>923</v>
      </c>
      <c r="G1979" s="32" t="s">
        <v>92</v>
      </c>
      <c r="H1979" s="6">
        <f t="shared" si="79"/>
        <v>-97700</v>
      </c>
      <c r="I1979" s="25">
        <v>0.9</v>
      </c>
      <c r="K1979" t="s">
        <v>901</v>
      </c>
      <c r="M1979" s="2">
        <v>440</v>
      </c>
    </row>
    <row r="1980" spans="2:13" ht="12.75">
      <c r="B1980" s="337">
        <v>500</v>
      </c>
      <c r="C1980" s="15" t="s">
        <v>766</v>
      </c>
      <c r="D1980" s="15" t="s">
        <v>816</v>
      </c>
      <c r="E1980" s="15" t="s">
        <v>767</v>
      </c>
      <c r="F1980" s="59" t="s">
        <v>923</v>
      </c>
      <c r="G1980" s="32" t="s">
        <v>97</v>
      </c>
      <c r="H1980" s="6">
        <f t="shared" si="79"/>
        <v>-98200</v>
      </c>
      <c r="I1980" s="25">
        <v>1</v>
      </c>
      <c r="K1980" t="s">
        <v>901</v>
      </c>
      <c r="M1980" s="2">
        <v>440</v>
      </c>
    </row>
    <row r="1981" spans="1:13" ht="12.75">
      <c r="A1981" s="15"/>
      <c r="B1981" s="337">
        <v>650</v>
      </c>
      <c r="C1981" s="15" t="s">
        <v>766</v>
      </c>
      <c r="D1981" s="15" t="s">
        <v>816</v>
      </c>
      <c r="E1981" s="15" t="s">
        <v>767</v>
      </c>
      <c r="F1981" s="59" t="s">
        <v>923</v>
      </c>
      <c r="G1981" s="32" t="s">
        <v>77</v>
      </c>
      <c r="H1981" s="6">
        <f t="shared" si="79"/>
        <v>-98850</v>
      </c>
      <c r="I1981" s="42">
        <v>1.3</v>
      </c>
      <c r="J1981" s="18"/>
      <c r="K1981" t="s">
        <v>901</v>
      </c>
      <c r="L1981" s="18"/>
      <c r="M1981" s="2">
        <v>440</v>
      </c>
    </row>
    <row r="1982" spans="2:13" ht="12.75">
      <c r="B1982" s="337">
        <v>1600</v>
      </c>
      <c r="C1982" s="15" t="s">
        <v>766</v>
      </c>
      <c r="D1982" s="15" t="s">
        <v>816</v>
      </c>
      <c r="E1982" s="1" t="s">
        <v>767</v>
      </c>
      <c r="F1982" s="59" t="s">
        <v>923</v>
      </c>
      <c r="G1982" s="30" t="s">
        <v>159</v>
      </c>
      <c r="H1982" s="6">
        <f t="shared" si="79"/>
        <v>-100450</v>
      </c>
      <c r="I1982" s="25">
        <v>3.2</v>
      </c>
      <c r="K1982" t="s">
        <v>901</v>
      </c>
      <c r="M1982" s="2">
        <v>440</v>
      </c>
    </row>
    <row r="1983" spans="2:13" ht="12.75">
      <c r="B1983" s="337">
        <v>1050</v>
      </c>
      <c r="C1983" s="1" t="s">
        <v>766</v>
      </c>
      <c r="D1983" s="15" t="s">
        <v>816</v>
      </c>
      <c r="E1983" s="1" t="s">
        <v>767</v>
      </c>
      <c r="F1983" s="59" t="s">
        <v>923</v>
      </c>
      <c r="G1983" s="30" t="s">
        <v>170</v>
      </c>
      <c r="H1983" s="6">
        <f t="shared" si="79"/>
        <v>-101500</v>
      </c>
      <c r="I1983" s="25">
        <v>2.1</v>
      </c>
      <c r="K1983" t="s">
        <v>901</v>
      </c>
      <c r="M1983" s="2">
        <v>440</v>
      </c>
    </row>
    <row r="1984" spans="1:13" s="58" customFormat="1" ht="12.75">
      <c r="A1984" s="1"/>
      <c r="B1984" s="337">
        <v>500</v>
      </c>
      <c r="C1984" s="1" t="s">
        <v>766</v>
      </c>
      <c r="D1984" s="15" t="s">
        <v>816</v>
      </c>
      <c r="E1984" s="1" t="s">
        <v>767</v>
      </c>
      <c r="F1984" s="59" t="s">
        <v>923</v>
      </c>
      <c r="G1984" s="30" t="s">
        <v>202</v>
      </c>
      <c r="H1984" s="6">
        <f t="shared" si="79"/>
        <v>-102000</v>
      </c>
      <c r="I1984" s="25">
        <v>1</v>
      </c>
      <c r="J1984"/>
      <c r="K1984" t="s">
        <v>901</v>
      </c>
      <c r="L1984"/>
      <c r="M1984" s="2">
        <v>440</v>
      </c>
    </row>
    <row r="1985" spans="1:13" ht="12.75">
      <c r="A1985" s="14"/>
      <c r="B1985" s="217">
        <f>SUM(B1908:B1984)</f>
        <v>102000</v>
      </c>
      <c r="C1985" s="14"/>
      <c r="D1985" s="14"/>
      <c r="E1985" s="14" t="s">
        <v>767</v>
      </c>
      <c r="F1985" s="81"/>
      <c r="G1985" s="21"/>
      <c r="H1985" s="56">
        <v>0</v>
      </c>
      <c r="I1985" s="57">
        <f aca="true" t="shared" si="80" ref="I1985:I2045">+B1985/M1985</f>
        <v>231.8181818181818</v>
      </c>
      <c r="J1985" s="58"/>
      <c r="K1985" s="58"/>
      <c r="L1985" s="58"/>
      <c r="M1985" s="2">
        <v>440</v>
      </c>
    </row>
    <row r="1986" spans="2:13" ht="12.75">
      <c r="B1986" s="337"/>
      <c r="H1986" s="6">
        <f t="shared" si="79"/>
        <v>0</v>
      </c>
      <c r="I1986" s="25">
        <f t="shared" si="80"/>
        <v>0</v>
      </c>
      <c r="M1986" s="2">
        <v>440</v>
      </c>
    </row>
    <row r="1987" spans="2:13" ht="12.75">
      <c r="B1987" s="337"/>
      <c r="H1987" s="6">
        <f t="shared" si="79"/>
        <v>0</v>
      </c>
      <c r="I1987" s="25">
        <f t="shared" si="80"/>
        <v>0</v>
      </c>
      <c r="M1987" s="2">
        <v>440</v>
      </c>
    </row>
    <row r="1988" spans="1:13" s="58" customFormat="1" ht="12.75">
      <c r="A1988" s="1"/>
      <c r="B1988" s="337">
        <v>5000</v>
      </c>
      <c r="C1988" s="1" t="s">
        <v>924</v>
      </c>
      <c r="D1988" s="1" t="s">
        <v>816</v>
      </c>
      <c r="E1988" s="1" t="s">
        <v>904</v>
      </c>
      <c r="F1988" s="59" t="s">
        <v>925</v>
      </c>
      <c r="G1988" s="30" t="s">
        <v>393</v>
      </c>
      <c r="H1988" s="6">
        <f t="shared" si="79"/>
        <v>-5000</v>
      </c>
      <c r="I1988" s="25">
        <f t="shared" si="80"/>
        <v>11.363636363636363</v>
      </c>
      <c r="J1988"/>
      <c r="K1988" s="66" t="s">
        <v>916</v>
      </c>
      <c r="L1988"/>
      <c r="M1988" s="2">
        <v>440</v>
      </c>
    </row>
    <row r="1989" spans="1:13" ht="12.75">
      <c r="A1989" s="14"/>
      <c r="B1989" s="217">
        <f>SUM(B1988)</f>
        <v>5000</v>
      </c>
      <c r="C1989" s="14" t="s">
        <v>243</v>
      </c>
      <c r="D1989" s="14" t="s">
        <v>1307</v>
      </c>
      <c r="E1989" s="14"/>
      <c r="F1989" s="81"/>
      <c r="G1989" s="21"/>
      <c r="H1989" s="56">
        <v>0</v>
      </c>
      <c r="I1989" s="57">
        <f t="shared" si="80"/>
        <v>11.363636363636363</v>
      </c>
      <c r="J1989" s="58"/>
      <c r="K1989" s="58"/>
      <c r="L1989" s="58"/>
      <c r="M1989" s="2">
        <v>440</v>
      </c>
    </row>
    <row r="1990" spans="2:13" ht="12.75">
      <c r="B1990" s="337"/>
      <c r="H1990" s="6">
        <f t="shared" si="79"/>
        <v>0</v>
      </c>
      <c r="I1990" s="25">
        <f t="shared" si="80"/>
        <v>0</v>
      </c>
      <c r="M1990" s="2">
        <v>440</v>
      </c>
    </row>
    <row r="1991" spans="2:13" ht="12.75">
      <c r="B1991" s="337"/>
      <c r="H1991" s="6">
        <f t="shared" si="79"/>
        <v>0</v>
      </c>
      <c r="I1991" s="25">
        <f t="shared" si="80"/>
        <v>0</v>
      </c>
      <c r="M1991" s="2">
        <v>440</v>
      </c>
    </row>
    <row r="1992" spans="2:13" ht="12.75">
      <c r="B1992" s="337">
        <v>2000</v>
      </c>
      <c r="C1992" s="1" t="s">
        <v>926</v>
      </c>
      <c r="D1992" s="1" t="s">
        <v>816</v>
      </c>
      <c r="E1992" s="1" t="s">
        <v>904</v>
      </c>
      <c r="F1992" s="59" t="s">
        <v>911</v>
      </c>
      <c r="G1992" s="30" t="s">
        <v>188</v>
      </c>
      <c r="H1992" s="6">
        <f t="shared" si="79"/>
        <v>-2000</v>
      </c>
      <c r="I1992" s="25">
        <f t="shared" si="80"/>
        <v>4.545454545454546</v>
      </c>
      <c r="K1992" s="66" t="s">
        <v>854</v>
      </c>
      <c r="M1992" s="2">
        <v>440</v>
      </c>
    </row>
    <row r="1993" spans="2:13" ht="12.75">
      <c r="B1993" s="337">
        <v>2000</v>
      </c>
      <c r="C1993" s="1" t="s">
        <v>926</v>
      </c>
      <c r="D1993" s="1" t="s">
        <v>816</v>
      </c>
      <c r="E1993" s="1" t="s">
        <v>904</v>
      </c>
      <c r="F1993" s="59" t="s">
        <v>911</v>
      </c>
      <c r="G1993" s="30" t="s">
        <v>377</v>
      </c>
      <c r="H1993" s="6">
        <f t="shared" si="79"/>
        <v>-4000</v>
      </c>
      <c r="I1993" s="25">
        <f t="shared" si="80"/>
        <v>4.545454545454546</v>
      </c>
      <c r="K1993" s="66" t="s">
        <v>854</v>
      </c>
      <c r="M1993" s="2">
        <v>440</v>
      </c>
    </row>
    <row r="1994" spans="2:13" ht="12.75">
      <c r="B1994" s="337">
        <v>2000</v>
      </c>
      <c r="C1994" s="1" t="s">
        <v>926</v>
      </c>
      <c r="D1994" s="1" t="s">
        <v>816</v>
      </c>
      <c r="E1994" s="1" t="s">
        <v>904</v>
      </c>
      <c r="F1994" s="59" t="s">
        <v>911</v>
      </c>
      <c r="G1994" s="30" t="s">
        <v>393</v>
      </c>
      <c r="H1994" s="6">
        <f t="shared" si="79"/>
        <v>-6000</v>
      </c>
      <c r="I1994" s="25">
        <f t="shared" si="80"/>
        <v>4.545454545454546</v>
      </c>
      <c r="K1994" s="66" t="s">
        <v>854</v>
      </c>
      <c r="M1994" s="2">
        <v>440</v>
      </c>
    </row>
    <row r="1995" spans="2:13" ht="12.75">
      <c r="B1995" s="337">
        <v>2000</v>
      </c>
      <c r="C1995" s="62" t="s">
        <v>927</v>
      </c>
      <c r="D1995" s="1" t="s">
        <v>816</v>
      </c>
      <c r="E1995" s="1" t="s">
        <v>904</v>
      </c>
      <c r="F1995" s="59" t="s">
        <v>920</v>
      </c>
      <c r="G1995" s="30" t="s">
        <v>188</v>
      </c>
      <c r="H1995" s="6">
        <f t="shared" si="79"/>
        <v>-8000</v>
      </c>
      <c r="I1995" s="25">
        <f t="shared" si="80"/>
        <v>4.545454545454546</v>
      </c>
      <c r="K1995" s="66" t="s">
        <v>916</v>
      </c>
      <c r="M1995" s="2">
        <v>440</v>
      </c>
    </row>
    <row r="1996" spans="1:13" s="58" customFormat="1" ht="12.75">
      <c r="A1996" s="1"/>
      <c r="B1996" s="337">
        <v>2000</v>
      </c>
      <c r="C1996" s="62" t="s">
        <v>927</v>
      </c>
      <c r="D1996" s="62" t="s">
        <v>816</v>
      </c>
      <c r="E1996" s="62" t="s">
        <v>904</v>
      </c>
      <c r="F1996" s="133" t="s">
        <v>920</v>
      </c>
      <c r="G1996" s="64" t="s">
        <v>393</v>
      </c>
      <c r="H1996" s="6">
        <f t="shared" si="79"/>
        <v>-10000</v>
      </c>
      <c r="I1996" s="25">
        <f t="shared" si="80"/>
        <v>4.545454545454546</v>
      </c>
      <c r="J1996"/>
      <c r="K1996" s="66" t="s">
        <v>916</v>
      </c>
      <c r="L1996"/>
      <c r="M1996" s="2">
        <v>440</v>
      </c>
    </row>
    <row r="1997" spans="1:13" ht="12.75">
      <c r="A1997" s="14"/>
      <c r="B1997" s="217">
        <f>SUM(B1992:B1996)</f>
        <v>10000</v>
      </c>
      <c r="C1997" s="14" t="s">
        <v>784</v>
      </c>
      <c r="D1997" s="14" t="s">
        <v>1307</v>
      </c>
      <c r="E1997" s="14"/>
      <c r="F1997" s="81"/>
      <c r="G1997" s="21"/>
      <c r="H1997" s="56">
        <v>0</v>
      </c>
      <c r="I1997" s="57">
        <f t="shared" si="80"/>
        <v>22.727272727272727</v>
      </c>
      <c r="J1997" s="58"/>
      <c r="K1997" s="58"/>
      <c r="L1997" s="58"/>
      <c r="M1997" s="2">
        <v>440</v>
      </c>
    </row>
    <row r="1998" spans="2:13" ht="12.75">
      <c r="B1998" s="337"/>
      <c r="H1998" s="6">
        <f t="shared" si="79"/>
        <v>0</v>
      </c>
      <c r="I1998" s="25">
        <f t="shared" si="80"/>
        <v>0</v>
      </c>
      <c r="M1998" s="2">
        <v>440</v>
      </c>
    </row>
    <row r="1999" spans="1:13" s="58" customFormat="1" ht="12.75">
      <c r="A1999" s="1"/>
      <c r="B1999" s="337"/>
      <c r="C1999" s="1"/>
      <c r="D1999" s="1"/>
      <c r="E1999" s="1"/>
      <c r="F1999" s="59"/>
      <c r="G1999" s="30"/>
      <c r="H1999" s="6">
        <f t="shared" si="79"/>
        <v>0</v>
      </c>
      <c r="I1999" s="25">
        <f t="shared" si="80"/>
        <v>0</v>
      </c>
      <c r="J1999"/>
      <c r="K1999"/>
      <c r="L1999"/>
      <c r="M1999" s="2">
        <v>440</v>
      </c>
    </row>
    <row r="2000" spans="1:13" s="58" customFormat="1" ht="12.75">
      <c r="A2000" s="1"/>
      <c r="B2000" s="337"/>
      <c r="C2000" s="1"/>
      <c r="D2000" s="1"/>
      <c r="E2000" s="1"/>
      <c r="F2000" s="59"/>
      <c r="G2000" s="30"/>
      <c r="H2000" s="6">
        <f>H1999-B2000</f>
        <v>0</v>
      </c>
      <c r="I2000" s="25">
        <f>+B2000/M2000</f>
        <v>0</v>
      </c>
      <c r="J2000"/>
      <c r="K2000"/>
      <c r="L2000"/>
      <c r="M2000" s="43">
        <v>440</v>
      </c>
    </row>
    <row r="2001" spans="1:13" ht="12.75">
      <c r="A2001" s="14"/>
      <c r="B2001" s="341">
        <f>B2005+B2016+B2020+B2026+B2030+B2034+B2043+B2049</f>
        <v>335000</v>
      </c>
      <c r="C2001" s="90" t="s">
        <v>928</v>
      </c>
      <c r="D2001" s="14"/>
      <c r="E2001" s="14"/>
      <c r="F2001" s="81"/>
      <c r="G2001" s="21"/>
      <c r="H2001" s="56">
        <f>H1999-B2001</f>
        <v>-335000</v>
      </c>
      <c r="I2001" s="57">
        <f t="shared" si="80"/>
        <v>761.3636363636364</v>
      </c>
      <c r="J2001" s="58"/>
      <c r="K2001" s="58"/>
      <c r="L2001" s="58"/>
      <c r="M2001" s="2">
        <v>440</v>
      </c>
    </row>
    <row r="2002" spans="2:13" ht="12.75">
      <c r="B2002" s="338"/>
      <c r="H2002" s="6">
        <v>0</v>
      </c>
      <c r="I2002" s="25">
        <f t="shared" si="80"/>
        <v>0</v>
      </c>
      <c r="M2002" s="2">
        <v>440</v>
      </c>
    </row>
    <row r="2003" spans="2:13" ht="12.75">
      <c r="B2003" s="338"/>
      <c r="H2003" s="6">
        <f t="shared" si="79"/>
        <v>0</v>
      </c>
      <c r="I2003" s="25">
        <f t="shared" si="80"/>
        <v>0</v>
      </c>
      <c r="M2003" s="2">
        <v>440</v>
      </c>
    </row>
    <row r="2004" spans="1:13" s="58" customFormat="1" ht="12.75">
      <c r="A2004" s="1"/>
      <c r="B2004" s="337">
        <v>5000</v>
      </c>
      <c r="C2004" s="62" t="s">
        <v>929</v>
      </c>
      <c r="D2004" s="1" t="s">
        <v>816</v>
      </c>
      <c r="E2004" s="1" t="s">
        <v>1304</v>
      </c>
      <c r="F2004" s="59"/>
      <c r="G2004" s="91" t="s">
        <v>435</v>
      </c>
      <c r="H2004" s="6">
        <f t="shared" si="79"/>
        <v>-5000</v>
      </c>
      <c r="I2004" s="25">
        <f t="shared" si="80"/>
        <v>11.363636363636363</v>
      </c>
      <c r="J2004"/>
      <c r="K2004" s="66" t="s">
        <v>916</v>
      </c>
      <c r="L2004"/>
      <c r="M2004" s="2">
        <v>440</v>
      </c>
    </row>
    <row r="2005" spans="1:13" ht="12.75">
      <c r="A2005" s="14"/>
      <c r="B2005" s="217">
        <f>SUM(B2004)</f>
        <v>5000</v>
      </c>
      <c r="C2005" s="14"/>
      <c r="D2005" s="14"/>
      <c r="E2005" s="14" t="s">
        <v>1304</v>
      </c>
      <c r="F2005" s="81"/>
      <c r="G2005" s="21"/>
      <c r="H2005" s="56">
        <v>0</v>
      </c>
      <c r="I2005" s="57">
        <f t="shared" si="80"/>
        <v>11.363636363636363</v>
      </c>
      <c r="J2005" s="58"/>
      <c r="K2005" s="58"/>
      <c r="L2005" s="58"/>
      <c r="M2005" s="2">
        <v>440</v>
      </c>
    </row>
    <row r="2006" spans="2:13" ht="12.75">
      <c r="B2006" s="337"/>
      <c r="H2006" s="6">
        <f t="shared" si="79"/>
        <v>0</v>
      </c>
      <c r="I2006" s="25">
        <f t="shared" si="80"/>
        <v>0</v>
      </c>
      <c r="M2006" s="2">
        <v>440</v>
      </c>
    </row>
    <row r="2007" spans="2:13" ht="12.75">
      <c r="B2007" s="337"/>
      <c r="H2007" s="6">
        <f t="shared" si="79"/>
        <v>0</v>
      </c>
      <c r="I2007" s="25">
        <f t="shared" si="80"/>
        <v>0</v>
      </c>
      <c r="M2007" s="2">
        <v>440</v>
      </c>
    </row>
    <row r="2008" spans="2:13" ht="12.75">
      <c r="B2008" s="337">
        <v>40000</v>
      </c>
      <c r="C2008" s="1" t="s">
        <v>930</v>
      </c>
      <c r="D2008" s="1" t="s">
        <v>816</v>
      </c>
      <c r="E2008" s="93" t="s">
        <v>1310</v>
      </c>
      <c r="G2008" s="91" t="s">
        <v>398</v>
      </c>
      <c r="H2008" s="6">
        <f t="shared" si="79"/>
        <v>-40000</v>
      </c>
      <c r="I2008" s="25">
        <f t="shared" si="80"/>
        <v>90.9090909090909</v>
      </c>
      <c r="K2008" s="66" t="s">
        <v>916</v>
      </c>
      <c r="M2008" s="2">
        <v>440</v>
      </c>
    </row>
    <row r="2009" spans="2:13" ht="12.75">
      <c r="B2009" s="337">
        <v>5000</v>
      </c>
      <c r="C2009" s="92" t="s">
        <v>931</v>
      </c>
      <c r="D2009" s="1" t="s">
        <v>816</v>
      </c>
      <c r="E2009" s="93" t="s">
        <v>1310</v>
      </c>
      <c r="F2009" s="139"/>
      <c r="G2009" s="94" t="s">
        <v>182</v>
      </c>
      <c r="H2009" s="6">
        <f t="shared" si="79"/>
        <v>-45000</v>
      </c>
      <c r="I2009" s="25">
        <f t="shared" si="80"/>
        <v>11.363636363636363</v>
      </c>
      <c r="K2009" t="s">
        <v>916</v>
      </c>
      <c r="M2009" s="2">
        <v>440</v>
      </c>
    </row>
    <row r="2010" spans="2:13" ht="12.75">
      <c r="B2010" s="337">
        <v>5000</v>
      </c>
      <c r="C2010" s="92" t="s">
        <v>931</v>
      </c>
      <c r="D2010" s="1" t="s">
        <v>816</v>
      </c>
      <c r="E2010" s="93" t="s">
        <v>1310</v>
      </c>
      <c r="F2010" s="139"/>
      <c r="G2010" s="94" t="s">
        <v>186</v>
      </c>
      <c r="H2010" s="6">
        <f t="shared" si="79"/>
        <v>-50000</v>
      </c>
      <c r="I2010" s="25">
        <f t="shared" si="80"/>
        <v>11.363636363636363</v>
      </c>
      <c r="K2010" t="s">
        <v>916</v>
      </c>
      <c r="M2010" s="2">
        <v>440</v>
      </c>
    </row>
    <row r="2011" spans="2:13" ht="12.75">
      <c r="B2011" s="337">
        <v>5000</v>
      </c>
      <c r="C2011" s="95" t="s">
        <v>931</v>
      </c>
      <c r="D2011" s="1" t="s">
        <v>816</v>
      </c>
      <c r="E2011" s="93" t="s">
        <v>1310</v>
      </c>
      <c r="F2011" s="139"/>
      <c r="G2011" s="94" t="s">
        <v>188</v>
      </c>
      <c r="H2011" s="6">
        <f t="shared" si="79"/>
        <v>-55000</v>
      </c>
      <c r="I2011" s="25">
        <f t="shared" si="80"/>
        <v>11.363636363636363</v>
      </c>
      <c r="K2011" t="s">
        <v>916</v>
      </c>
      <c r="M2011" s="2">
        <v>440</v>
      </c>
    </row>
    <row r="2012" spans="2:13" ht="12.75">
      <c r="B2012" s="337">
        <v>5000</v>
      </c>
      <c r="C2012" s="95" t="s">
        <v>932</v>
      </c>
      <c r="D2012" s="1" t="s">
        <v>816</v>
      </c>
      <c r="E2012" s="93" t="s">
        <v>1310</v>
      </c>
      <c r="F2012" s="139"/>
      <c r="G2012" s="94" t="s">
        <v>318</v>
      </c>
      <c r="H2012" s="6">
        <f t="shared" si="79"/>
        <v>-60000</v>
      </c>
      <c r="I2012" s="25">
        <f t="shared" si="80"/>
        <v>11.363636363636363</v>
      </c>
      <c r="K2012" t="s">
        <v>916</v>
      </c>
      <c r="M2012" s="2">
        <v>440</v>
      </c>
    </row>
    <row r="2013" spans="2:13" ht="12.75">
      <c r="B2013" s="337">
        <v>5000</v>
      </c>
      <c r="C2013" s="95" t="s">
        <v>932</v>
      </c>
      <c r="D2013" s="1" t="s">
        <v>816</v>
      </c>
      <c r="E2013" s="93" t="s">
        <v>1310</v>
      </c>
      <c r="F2013" s="139"/>
      <c r="G2013" s="94" t="s">
        <v>318</v>
      </c>
      <c r="H2013" s="6">
        <f t="shared" si="79"/>
        <v>-65000</v>
      </c>
      <c r="I2013" s="25">
        <f t="shared" si="80"/>
        <v>11.363636363636363</v>
      </c>
      <c r="K2013" t="s">
        <v>916</v>
      </c>
      <c r="M2013" s="2">
        <v>440</v>
      </c>
    </row>
    <row r="2014" spans="2:13" ht="12.75">
      <c r="B2014" s="337">
        <v>5000</v>
      </c>
      <c r="C2014" s="95" t="s">
        <v>932</v>
      </c>
      <c r="D2014" s="1" t="s">
        <v>816</v>
      </c>
      <c r="E2014" s="93" t="s">
        <v>1310</v>
      </c>
      <c r="F2014" s="139"/>
      <c r="G2014" s="94" t="s">
        <v>318</v>
      </c>
      <c r="H2014" s="6">
        <f t="shared" si="79"/>
        <v>-70000</v>
      </c>
      <c r="I2014" s="25">
        <f t="shared" si="80"/>
        <v>11.363636363636363</v>
      </c>
      <c r="K2014" t="s">
        <v>916</v>
      </c>
      <c r="M2014" s="2">
        <v>440</v>
      </c>
    </row>
    <row r="2015" spans="1:13" s="58" customFormat="1" ht="12.75">
      <c r="A2015" s="1"/>
      <c r="B2015" s="337">
        <v>5000</v>
      </c>
      <c r="C2015" s="92" t="s">
        <v>932</v>
      </c>
      <c r="D2015" s="1" t="s">
        <v>816</v>
      </c>
      <c r="E2015" s="93" t="s">
        <v>1310</v>
      </c>
      <c r="F2015" s="139"/>
      <c r="G2015" s="94" t="s">
        <v>182</v>
      </c>
      <c r="H2015" s="6">
        <f t="shared" si="79"/>
        <v>-75000</v>
      </c>
      <c r="I2015" s="25">
        <f t="shared" si="80"/>
        <v>11.363636363636363</v>
      </c>
      <c r="J2015"/>
      <c r="K2015" s="66" t="s">
        <v>916</v>
      </c>
      <c r="L2015"/>
      <c r="M2015" s="2">
        <v>440</v>
      </c>
    </row>
    <row r="2016" spans="1:13" ht="12.75">
      <c r="A2016" s="14"/>
      <c r="B2016" s="217">
        <f>SUM(B2008:B2015)</f>
        <v>75000</v>
      </c>
      <c r="C2016" s="14"/>
      <c r="D2016" s="14"/>
      <c r="E2016" s="96" t="s">
        <v>1310</v>
      </c>
      <c r="F2016" s="81"/>
      <c r="G2016" s="21"/>
      <c r="H2016" s="56"/>
      <c r="I2016" s="57">
        <f t="shared" si="80"/>
        <v>170.45454545454547</v>
      </c>
      <c r="J2016" s="58"/>
      <c r="K2016" s="58"/>
      <c r="L2016" s="58"/>
      <c r="M2016" s="2">
        <v>440</v>
      </c>
    </row>
    <row r="2017" spans="2:13" ht="12.75">
      <c r="B2017" s="337"/>
      <c r="H2017" s="6">
        <f t="shared" si="79"/>
        <v>0</v>
      </c>
      <c r="I2017" s="25">
        <f t="shared" si="80"/>
        <v>0</v>
      </c>
      <c r="M2017" s="2">
        <v>440</v>
      </c>
    </row>
    <row r="2018" spans="2:13" ht="12.75">
      <c r="B2018" s="337"/>
      <c r="H2018" s="6">
        <f t="shared" si="79"/>
        <v>0</v>
      </c>
      <c r="I2018" s="25">
        <f t="shared" si="80"/>
        <v>0</v>
      </c>
      <c r="M2018" s="2">
        <v>440</v>
      </c>
    </row>
    <row r="2019" spans="1:13" s="58" customFormat="1" ht="12.75">
      <c r="A2019" s="1"/>
      <c r="B2019" s="337">
        <v>10000</v>
      </c>
      <c r="C2019" s="1" t="s">
        <v>933</v>
      </c>
      <c r="D2019" s="1" t="s">
        <v>816</v>
      </c>
      <c r="E2019" s="97" t="s">
        <v>1303</v>
      </c>
      <c r="F2019" s="59"/>
      <c r="G2019" s="98" t="s">
        <v>20</v>
      </c>
      <c r="H2019" s="6">
        <f t="shared" si="79"/>
        <v>-10000</v>
      </c>
      <c r="I2019" s="25">
        <f t="shared" si="80"/>
        <v>22.727272727272727</v>
      </c>
      <c r="J2019"/>
      <c r="K2019" s="66" t="s">
        <v>916</v>
      </c>
      <c r="L2019"/>
      <c r="M2019" s="2">
        <v>440</v>
      </c>
    </row>
    <row r="2020" spans="1:13" ht="12.75">
      <c r="A2020" s="14"/>
      <c r="B2020" s="217">
        <f>SUM(B2019)</f>
        <v>10000</v>
      </c>
      <c r="C2020" s="14"/>
      <c r="D2020" s="14"/>
      <c r="E2020" s="96" t="s">
        <v>1303</v>
      </c>
      <c r="F2020" s="81"/>
      <c r="G2020" s="21"/>
      <c r="H2020" s="56"/>
      <c r="I2020" s="57">
        <f t="shared" si="80"/>
        <v>22.727272727272727</v>
      </c>
      <c r="J2020" s="58"/>
      <c r="K2020" s="58"/>
      <c r="L2020" s="58"/>
      <c r="M2020" s="2">
        <v>440</v>
      </c>
    </row>
    <row r="2021" spans="2:13" ht="12.75">
      <c r="B2021" s="337"/>
      <c r="H2021" s="6">
        <f t="shared" si="79"/>
        <v>0</v>
      </c>
      <c r="I2021" s="25">
        <f t="shared" si="80"/>
        <v>0</v>
      </c>
      <c r="M2021" s="2">
        <v>440</v>
      </c>
    </row>
    <row r="2022" spans="2:13" ht="12.75">
      <c r="B2022" s="337"/>
      <c r="H2022" s="6">
        <f t="shared" si="79"/>
        <v>0</v>
      </c>
      <c r="I2022" s="25">
        <f t="shared" si="80"/>
        <v>0</v>
      </c>
      <c r="M2022" s="2">
        <v>440</v>
      </c>
    </row>
    <row r="2023" spans="2:13" ht="12.75">
      <c r="B2023" s="337">
        <v>40000</v>
      </c>
      <c r="C2023" s="99" t="s">
        <v>930</v>
      </c>
      <c r="D2023" s="1" t="s">
        <v>816</v>
      </c>
      <c r="E2023" s="93" t="s">
        <v>1308</v>
      </c>
      <c r="G2023" s="30" t="s">
        <v>20</v>
      </c>
      <c r="H2023" s="6">
        <f t="shared" si="79"/>
        <v>-40000</v>
      </c>
      <c r="I2023" s="25">
        <v>80</v>
      </c>
      <c r="K2023" s="66" t="s">
        <v>916</v>
      </c>
      <c r="M2023" s="2">
        <v>440</v>
      </c>
    </row>
    <row r="2024" spans="2:13" ht="12.75">
      <c r="B2024" s="337">
        <v>25000</v>
      </c>
      <c r="C2024" s="1" t="s">
        <v>935</v>
      </c>
      <c r="D2024" s="1" t="s">
        <v>816</v>
      </c>
      <c r="E2024" s="93" t="s">
        <v>1308</v>
      </c>
      <c r="G2024" s="30" t="s">
        <v>120</v>
      </c>
      <c r="H2024" s="6">
        <f t="shared" si="79"/>
        <v>-65000</v>
      </c>
      <c r="I2024" s="25">
        <v>50</v>
      </c>
      <c r="K2024" s="66" t="s">
        <v>916</v>
      </c>
      <c r="M2024" s="2">
        <v>440</v>
      </c>
    </row>
    <row r="2025" spans="1:13" s="58" customFormat="1" ht="12.75">
      <c r="A2025" s="1"/>
      <c r="B2025" s="337">
        <v>25000</v>
      </c>
      <c r="C2025" s="1" t="s">
        <v>935</v>
      </c>
      <c r="D2025" s="1" t="s">
        <v>816</v>
      </c>
      <c r="E2025" s="93" t="s">
        <v>1308</v>
      </c>
      <c r="F2025" s="59"/>
      <c r="G2025" s="30" t="s">
        <v>180</v>
      </c>
      <c r="H2025" s="6">
        <f t="shared" si="79"/>
        <v>-90000</v>
      </c>
      <c r="I2025" s="25">
        <v>50</v>
      </c>
      <c r="J2025"/>
      <c r="K2025" s="66" t="s">
        <v>916</v>
      </c>
      <c r="L2025"/>
      <c r="M2025" s="2">
        <v>440</v>
      </c>
    </row>
    <row r="2026" spans="1:13" ht="12.75">
      <c r="A2026" s="14"/>
      <c r="B2026" s="217">
        <f>SUM(B2023:B2025)</f>
        <v>90000</v>
      </c>
      <c r="C2026" s="14"/>
      <c r="D2026" s="14"/>
      <c r="E2026" s="96" t="s">
        <v>1308</v>
      </c>
      <c r="F2026" s="81"/>
      <c r="G2026" s="21"/>
      <c r="H2026" s="56"/>
      <c r="I2026" s="57">
        <f t="shared" si="80"/>
        <v>204.54545454545453</v>
      </c>
      <c r="J2026" s="58"/>
      <c r="K2026" s="58"/>
      <c r="L2026" s="58"/>
      <c r="M2026" s="2">
        <v>440</v>
      </c>
    </row>
    <row r="2027" spans="2:13" ht="12.75">
      <c r="B2027" s="337"/>
      <c r="H2027" s="6">
        <f t="shared" si="79"/>
        <v>0</v>
      </c>
      <c r="I2027" s="25">
        <f t="shared" si="80"/>
        <v>0</v>
      </c>
      <c r="M2027" s="2">
        <v>440</v>
      </c>
    </row>
    <row r="2028" spans="2:13" ht="12.75">
      <c r="B2028" s="337"/>
      <c r="H2028" s="6">
        <f t="shared" si="79"/>
        <v>0</v>
      </c>
      <c r="I2028" s="25">
        <f t="shared" si="80"/>
        <v>0</v>
      </c>
      <c r="M2028" s="2">
        <v>440</v>
      </c>
    </row>
    <row r="2029" spans="1:13" s="58" customFormat="1" ht="12.75">
      <c r="A2029" s="1"/>
      <c r="B2029" s="337">
        <v>40000</v>
      </c>
      <c r="C2029" s="1" t="s">
        <v>930</v>
      </c>
      <c r="D2029" s="1" t="s">
        <v>816</v>
      </c>
      <c r="E2029" s="93" t="s">
        <v>1302</v>
      </c>
      <c r="F2029" s="59"/>
      <c r="G2029" s="30" t="s">
        <v>169</v>
      </c>
      <c r="H2029" s="6">
        <f t="shared" si="79"/>
        <v>-40000</v>
      </c>
      <c r="I2029" s="25">
        <f t="shared" si="80"/>
        <v>90.9090909090909</v>
      </c>
      <c r="J2029"/>
      <c r="K2029" s="66" t="s">
        <v>916</v>
      </c>
      <c r="L2029"/>
      <c r="M2029" s="2">
        <v>440</v>
      </c>
    </row>
    <row r="2030" spans="1:13" ht="12.75">
      <c r="A2030" s="14"/>
      <c r="B2030" s="217">
        <f>SUM(B2029)</f>
        <v>40000</v>
      </c>
      <c r="C2030" s="14"/>
      <c r="D2030" s="14"/>
      <c r="E2030" s="96" t="s">
        <v>1302</v>
      </c>
      <c r="F2030" s="81"/>
      <c r="G2030" s="21"/>
      <c r="H2030" s="56"/>
      <c r="I2030" s="57">
        <f t="shared" si="80"/>
        <v>90.9090909090909</v>
      </c>
      <c r="J2030" s="58"/>
      <c r="K2030" s="58"/>
      <c r="L2030" s="58"/>
      <c r="M2030" s="2">
        <v>440</v>
      </c>
    </row>
    <row r="2031" spans="2:13" ht="12.75">
      <c r="B2031" s="337"/>
      <c r="H2031" s="6">
        <f t="shared" si="79"/>
        <v>0</v>
      </c>
      <c r="I2031" s="25">
        <f t="shared" si="80"/>
        <v>0</v>
      </c>
      <c r="M2031" s="2">
        <v>440</v>
      </c>
    </row>
    <row r="2032" spans="2:13" ht="12.75">
      <c r="B2032" s="337"/>
      <c r="H2032" s="6">
        <f t="shared" si="79"/>
        <v>0</v>
      </c>
      <c r="I2032" s="25">
        <f t="shared" si="80"/>
        <v>0</v>
      </c>
      <c r="M2032" s="2">
        <v>440</v>
      </c>
    </row>
    <row r="2033" spans="1:13" s="58" customFormat="1" ht="12.75">
      <c r="A2033" s="1"/>
      <c r="B2033" s="337">
        <v>40000</v>
      </c>
      <c r="C2033" s="92" t="s">
        <v>936</v>
      </c>
      <c r="D2033" s="1" t="s">
        <v>816</v>
      </c>
      <c r="E2033" s="93" t="s">
        <v>1301</v>
      </c>
      <c r="F2033" s="140"/>
      <c r="G2033" s="94" t="s">
        <v>283</v>
      </c>
      <c r="H2033" s="6">
        <f aca="true" t="shared" si="81" ref="H2033:H2086">H2032-B2033</f>
        <v>-40000</v>
      </c>
      <c r="I2033" s="25">
        <f t="shared" si="80"/>
        <v>90.9090909090909</v>
      </c>
      <c r="J2033"/>
      <c r="K2033" t="s">
        <v>916</v>
      </c>
      <c r="L2033"/>
      <c r="M2033" s="2">
        <v>440</v>
      </c>
    </row>
    <row r="2034" spans="1:13" ht="12.75">
      <c r="A2034" s="14"/>
      <c r="B2034" s="217">
        <f>SUM(B2033)</f>
        <v>40000</v>
      </c>
      <c r="C2034" s="14"/>
      <c r="D2034" s="14"/>
      <c r="E2034" s="96" t="s">
        <v>1301</v>
      </c>
      <c r="F2034" s="81"/>
      <c r="G2034" s="21"/>
      <c r="H2034" s="56"/>
      <c r="I2034" s="57">
        <f t="shared" si="80"/>
        <v>90.9090909090909</v>
      </c>
      <c r="J2034" s="58"/>
      <c r="K2034" s="58"/>
      <c r="L2034" s="58"/>
      <c r="M2034" s="2">
        <v>440</v>
      </c>
    </row>
    <row r="2035" spans="2:13" ht="12.75">
      <c r="B2035" s="337"/>
      <c r="H2035" s="6">
        <f t="shared" si="81"/>
        <v>0</v>
      </c>
      <c r="I2035" s="25">
        <f t="shared" si="80"/>
        <v>0</v>
      </c>
      <c r="M2035" s="2">
        <v>440</v>
      </c>
    </row>
    <row r="2036" spans="2:13" ht="12.75">
      <c r="B2036" s="337"/>
      <c r="H2036" s="6">
        <f t="shared" si="81"/>
        <v>0</v>
      </c>
      <c r="I2036" s="25">
        <f t="shared" si="80"/>
        <v>0</v>
      </c>
      <c r="M2036" s="2">
        <v>440</v>
      </c>
    </row>
    <row r="2037" spans="2:13" ht="12.75">
      <c r="B2037" s="337">
        <v>5000</v>
      </c>
      <c r="C2037" s="92" t="s">
        <v>931</v>
      </c>
      <c r="D2037" s="1" t="s">
        <v>816</v>
      </c>
      <c r="E2037" s="93" t="s">
        <v>1300</v>
      </c>
      <c r="G2037" s="94" t="s">
        <v>88</v>
      </c>
      <c r="H2037" s="6">
        <f t="shared" si="81"/>
        <v>-5000</v>
      </c>
      <c r="I2037" s="25">
        <f t="shared" si="80"/>
        <v>11.363636363636363</v>
      </c>
      <c r="K2037" s="66" t="s">
        <v>916</v>
      </c>
      <c r="M2037" s="2">
        <v>440</v>
      </c>
    </row>
    <row r="2038" spans="2:13" ht="12.75">
      <c r="B2038" s="337">
        <v>5000</v>
      </c>
      <c r="C2038" s="100" t="s">
        <v>932</v>
      </c>
      <c r="D2038" s="1" t="s">
        <v>816</v>
      </c>
      <c r="E2038" s="93" t="s">
        <v>1300</v>
      </c>
      <c r="G2038" s="98" t="s">
        <v>72</v>
      </c>
      <c r="H2038" s="6">
        <f t="shared" si="81"/>
        <v>-10000</v>
      </c>
      <c r="I2038" s="25">
        <f t="shared" si="80"/>
        <v>11.363636363636363</v>
      </c>
      <c r="K2038" s="66" t="s">
        <v>916</v>
      </c>
      <c r="M2038" s="2">
        <v>440</v>
      </c>
    </row>
    <row r="2039" spans="2:13" ht="12.75">
      <c r="B2039" s="337">
        <v>5000</v>
      </c>
      <c r="C2039" s="100" t="s">
        <v>932</v>
      </c>
      <c r="D2039" s="1" t="s">
        <v>816</v>
      </c>
      <c r="E2039" s="93" t="s">
        <v>1300</v>
      </c>
      <c r="G2039" s="98" t="s">
        <v>72</v>
      </c>
      <c r="H2039" s="6">
        <f t="shared" si="81"/>
        <v>-15000</v>
      </c>
      <c r="I2039" s="25">
        <f t="shared" si="80"/>
        <v>11.363636363636363</v>
      </c>
      <c r="K2039" s="66" t="s">
        <v>916</v>
      </c>
      <c r="M2039" s="2">
        <v>440</v>
      </c>
    </row>
    <row r="2040" spans="2:13" ht="12.75">
      <c r="B2040" s="337">
        <v>5000</v>
      </c>
      <c r="C2040" s="100" t="s">
        <v>932</v>
      </c>
      <c r="D2040" s="1" t="s">
        <v>816</v>
      </c>
      <c r="E2040" s="93" t="s">
        <v>1300</v>
      </c>
      <c r="G2040" s="98" t="s">
        <v>72</v>
      </c>
      <c r="H2040" s="6">
        <f t="shared" si="81"/>
        <v>-20000</v>
      </c>
      <c r="I2040" s="25">
        <f t="shared" si="80"/>
        <v>11.363636363636363</v>
      </c>
      <c r="K2040" s="66" t="s">
        <v>916</v>
      </c>
      <c r="M2040" s="2">
        <v>440</v>
      </c>
    </row>
    <row r="2041" spans="1:13" s="58" customFormat="1" ht="12.75">
      <c r="A2041" s="1"/>
      <c r="B2041" s="337">
        <v>5000</v>
      </c>
      <c r="C2041" s="95" t="s">
        <v>931</v>
      </c>
      <c r="D2041" s="1" t="s">
        <v>816</v>
      </c>
      <c r="E2041" s="93" t="s">
        <v>1300</v>
      </c>
      <c r="F2041" s="59"/>
      <c r="G2041" s="94" t="s">
        <v>72</v>
      </c>
      <c r="H2041" s="6">
        <f t="shared" si="81"/>
        <v>-25000</v>
      </c>
      <c r="I2041" s="25">
        <f t="shared" si="80"/>
        <v>11.363636363636363</v>
      </c>
      <c r="J2041"/>
      <c r="K2041" s="66" t="s">
        <v>916</v>
      </c>
      <c r="L2041"/>
      <c r="M2041" s="2">
        <v>440</v>
      </c>
    </row>
    <row r="2042" spans="1:13" s="58" customFormat="1" ht="12.75">
      <c r="A2042" s="1"/>
      <c r="B2042" s="337">
        <v>10000</v>
      </c>
      <c r="C2042" s="1" t="s">
        <v>933</v>
      </c>
      <c r="D2042" s="1" t="s">
        <v>816</v>
      </c>
      <c r="E2042" s="93" t="s">
        <v>1300</v>
      </c>
      <c r="F2042" s="59"/>
      <c r="G2042" s="30" t="s">
        <v>323</v>
      </c>
      <c r="H2042" s="6">
        <f>H2041-B2042</f>
        <v>-35000</v>
      </c>
      <c r="I2042" s="25">
        <f>+B2042/M2042</f>
        <v>22.727272727272727</v>
      </c>
      <c r="J2042"/>
      <c r="K2042" t="s">
        <v>916</v>
      </c>
      <c r="L2042"/>
      <c r="M2042" s="2">
        <v>440</v>
      </c>
    </row>
    <row r="2043" spans="1:13" ht="12.75">
      <c r="A2043" s="14"/>
      <c r="B2043" s="217">
        <f>SUM(B2037:B2041)</f>
        <v>25000</v>
      </c>
      <c r="C2043" s="14"/>
      <c r="D2043" s="14"/>
      <c r="E2043" s="96" t="s">
        <v>1300</v>
      </c>
      <c r="F2043" s="81"/>
      <c r="G2043" s="21"/>
      <c r="H2043" s="56"/>
      <c r="I2043" s="57">
        <f t="shared" si="80"/>
        <v>56.81818181818182</v>
      </c>
      <c r="J2043" s="58"/>
      <c r="K2043" s="58"/>
      <c r="L2043" s="58"/>
      <c r="M2043" s="2">
        <v>440</v>
      </c>
    </row>
    <row r="2044" spans="2:13" ht="12.75">
      <c r="B2044" s="337"/>
      <c r="H2044" s="6">
        <f t="shared" si="81"/>
        <v>0</v>
      </c>
      <c r="I2044" s="25">
        <f t="shared" si="80"/>
        <v>0</v>
      </c>
      <c r="M2044" s="2">
        <v>440</v>
      </c>
    </row>
    <row r="2045" spans="2:13" ht="12.75">
      <c r="B2045" s="337"/>
      <c r="H2045" s="6">
        <f t="shared" si="81"/>
        <v>0</v>
      </c>
      <c r="I2045" s="25">
        <f t="shared" si="80"/>
        <v>0</v>
      </c>
      <c r="M2045" s="2">
        <v>440</v>
      </c>
    </row>
    <row r="2046" spans="2:13" ht="12.75">
      <c r="B2046" s="337">
        <v>5000</v>
      </c>
      <c r="C2046" s="101" t="s">
        <v>931</v>
      </c>
      <c r="D2046" s="1" t="s">
        <v>816</v>
      </c>
      <c r="E2046" s="97" t="s">
        <v>1299</v>
      </c>
      <c r="F2046" s="141"/>
      <c r="G2046" s="98" t="s">
        <v>323</v>
      </c>
      <c r="H2046" s="6">
        <f t="shared" si="81"/>
        <v>-5000</v>
      </c>
      <c r="I2046" s="25">
        <v>10</v>
      </c>
      <c r="K2046" t="s">
        <v>916</v>
      </c>
      <c r="M2046" s="2">
        <v>440</v>
      </c>
    </row>
    <row r="2047" spans="2:13" ht="12.75">
      <c r="B2047" s="337">
        <v>5000</v>
      </c>
      <c r="C2047" s="101" t="s">
        <v>931</v>
      </c>
      <c r="D2047" s="1" t="s">
        <v>816</v>
      </c>
      <c r="E2047" s="97" t="s">
        <v>1299</v>
      </c>
      <c r="F2047" s="141"/>
      <c r="G2047" s="98" t="s">
        <v>377</v>
      </c>
      <c r="H2047" s="6">
        <f t="shared" si="81"/>
        <v>-10000</v>
      </c>
      <c r="I2047" s="25">
        <v>10</v>
      </c>
      <c r="K2047" t="s">
        <v>916</v>
      </c>
      <c r="M2047" s="2">
        <v>440</v>
      </c>
    </row>
    <row r="2048" spans="1:13" s="58" customFormat="1" ht="12.75">
      <c r="A2048" s="1"/>
      <c r="B2048" s="337">
        <v>40000</v>
      </c>
      <c r="C2048" s="1" t="s">
        <v>936</v>
      </c>
      <c r="D2048" s="1" t="s">
        <v>816</v>
      </c>
      <c r="E2048" s="97" t="s">
        <v>1299</v>
      </c>
      <c r="F2048" s="59"/>
      <c r="G2048" s="32" t="s">
        <v>323</v>
      </c>
      <c r="H2048" s="6">
        <f t="shared" si="81"/>
        <v>-50000</v>
      </c>
      <c r="I2048" s="25">
        <v>80</v>
      </c>
      <c r="J2048"/>
      <c r="K2048"/>
      <c r="L2048"/>
      <c r="M2048" s="2">
        <v>440</v>
      </c>
    </row>
    <row r="2049" spans="1:13" ht="12.75">
      <c r="A2049" s="14"/>
      <c r="B2049" s="217">
        <f>SUM(B2046:B2048)</f>
        <v>50000</v>
      </c>
      <c r="C2049" s="14"/>
      <c r="D2049" s="14"/>
      <c r="E2049" s="96" t="s">
        <v>1299</v>
      </c>
      <c r="F2049" s="81"/>
      <c r="G2049" s="21"/>
      <c r="H2049" s="56"/>
      <c r="I2049" s="57">
        <f aca="true" t="shared" si="82" ref="I2049:I2055">+B2049/M2049</f>
        <v>113.63636363636364</v>
      </c>
      <c r="J2049" s="58"/>
      <c r="K2049" s="58"/>
      <c r="L2049" s="58"/>
      <c r="M2049" s="2">
        <v>440</v>
      </c>
    </row>
    <row r="2050" spans="2:13" ht="12.75">
      <c r="B2050" s="337"/>
      <c r="H2050" s="6">
        <f t="shared" si="81"/>
        <v>0</v>
      </c>
      <c r="I2050" s="25">
        <f t="shared" si="82"/>
        <v>0</v>
      </c>
      <c r="M2050" s="2">
        <v>440</v>
      </c>
    </row>
    <row r="2051" spans="1:13" s="58" customFormat="1" ht="12.75">
      <c r="A2051" s="1"/>
      <c r="B2051" s="337"/>
      <c r="C2051" s="1"/>
      <c r="D2051" s="1"/>
      <c r="E2051" s="1"/>
      <c r="F2051" s="59"/>
      <c r="G2051" s="30"/>
      <c r="H2051" s="6">
        <f t="shared" si="81"/>
        <v>0</v>
      </c>
      <c r="I2051" s="25">
        <f t="shared" si="82"/>
        <v>0</v>
      </c>
      <c r="J2051"/>
      <c r="K2051"/>
      <c r="L2051"/>
      <c r="M2051" s="2">
        <v>440</v>
      </c>
    </row>
    <row r="2052" spans="1:13" s="58" customFormat="1" ht="12.75">
      <c r="A2052" s="1"/>
      <c r="B2052" s="337"/>
      <c r="C2052" s="1"/>
      <c r="D2052" s="1"/>
      <c r="E2052" s="1"/>
      <c r="F2052" s="59"/>
      <c r="G2052" s="30"/>
      <c r="H2052" s="6">
        <f>H2051-B2052</f>
        <v>0</v>
      </c>
      <c r="I2052" s="25">
        <f>+B2052/M2052</f>
        <v>0</v>
      </c>
      <c r="J2052"/>
      <c r="K2052"/>
      <c r="L2052"/>
      <c r="M2052" s="43">
        <v>440</v>
      </c>
    </row>
    <row r="2053" spans="1:13" ht="12.75">
      <c r="A2053" s="14"/>
      <c r="B2053" s="341">
        <f>B2059+B2063</f>
        <v>40000</v>
      </c>
      <c r="C2053" s="90" t="s">
        <v>937</v>
      </c>
      <c r="D2053" s="14"/>
      <c r="E2053" s="14"/>
      <c r="F2053" s="81"/>
      <c r="G2053" s="21"/>
      <c r="H2053" s="56">
        <f>H2051-B2053</f>
        <v>-40000</v>
      </c>
      <c r="I2053" s="57">
        <f t="shared" si="82"/>
        <v>90.9090909090909</v>
      </c>
      <c r="J2053" s="58"/>
      <c r="K2053" s="58"/>
      <c r="L2053" s="58"/>
      <c r="M2053" s="2">
        <v>440</v>
      </c>
    </row>
    <row r="2054" spans="2:13" ht="12.75">
      <c r="B2054" s="337"/>
      <c r="H2054" s="6">
        <v>0</v>
      </c>
      <c r="I2054" s="25">
        <f t="shared" si="82"/>
        <v>0</v>
      </c>
      <c r="M2054" s="2">
        <v>440</v>
      </c>
    </row>
    <row r="2055" spans="2:13" ht="12.75">
      <c r="B2055" s="337"/>
      <c r="H2055" s="6">
        <f t="shared" si="81"/>
        <v>0</v>
      </c>
      <c r="I2055" s="25">
        <f t="shared" si="82"/>
        <v>0</v>
      </c>
      <c r="M2055" s="2">
        <v>440</v>
      </c>
    </row>
    <row r="2056" spans="2:13" ht="12.75">
      <c r="B2056" s="337">
        <v>15000</v>
      </c>
      <c r="C2056" s="15" t="s">
        <v>938</v>
      </c>
      <c r="D2056" s="15" t="s">
        <v>816</v>
      </c>
      <c r="E2056" s="93" t="s">
        <v>934</v>
      </c>
      <c r="F2056" s="59" t="s">
        <v>939</v>
      </c>
      <c r="G2056" s="30" t="s">
        <v>169</v>
      </c>
      <c r="H2056" s="6">
        <f t="shared" si="81"/>
        <v>-15000</v>
      </c>
      <c r="I2056" s="25">
        <v>40</v>
      </c>
      <c r="K2056" s="66" t="s">
        <v>916</v>
      </c>
      <c r="M2056" s="2">
        <v>440</v>
      </c>
    </row>
    <row r="2057" spans="2:13" ht="12.75">
      <c r="B2057" s="337">
        <v>5000</v>
      </c>
      <c r="C2057" s="15" t="s">
        <v>1309</v>
      </c>
      <c r="D2057" s="15" t="s">
        <v>816</v>
      </c>
      <c r="E2057" s="93" t="s">
        <v>934</v>
      </c>
      <c r="F2057" s="59" t="s">
        <v>939</v>
      </c>
      <c r="G2057" s="30" t="s">
        <v>169</v>
      </c>
      <c r="H2057" s="6">
        <f t="shared" si="81"/>
        <v>-20000</v>
      </c>
      <c r="I2057" s="25"/>
      <c r="K2057" s="66"/>
      <c r="M2057" s="2"/>
    </row>
    <row r="2058" spans="1:13" s="58" customFormat="1" ht="12.75">
      <c r="A2058" s="1"/>
      <c r="B2058" s="337">
        <v>15000</v>
      </c>
      <c r="C2058" s="1" t="s">
        <v>938</v>
      </c>
      <c r="D2058" s="1" t="s">
        <v>816</v>
      </c>
      <c r="E2058" s="93" t="s">
        <v>934</v>
      </c>
      <c r="F2058" s="59" t="s">
        <v>940</v>
      </c>
      <c r="G2058" s="30" t="s">
        <v>186</v>
      </c>
      <c r="H2058" s="6">
        <f t="shared" si="81"/>
        <v>-35000</v>
      </c>
      <c r="I2058" s="25">
        <v>30</v>
      </c>
      <c r="J2058"/>
      <c r="K2058" s="66" t="s">
        <v>916</v>
      </c>
      <c r="L2058"/>
      <c r="M2058" s="2">
        <v>440</v>
      </c>
    </row>
    <row r="2059" spans="1:13" ht="12.75">
      <c r="A2059" s="14"/>
      <c r="B2059" s="217">
        <f>SUM(B2056:B2058)</f>
        <v>35000</v>
      </c>
      <c r="C2059" s="14"/>
      <c r="D2059" s="14"/>
      <c r="E2059" s="96" t="s">
        <v>934</v>
      </c>
      <c r="F2059" s="81"/>
      <c r="G2059" s="21"/>
      <c r="H2059" s="56">
        <v>0</v>
      </c>
      <c r="I2059" s="57">
        <f aca="true" t="shared" si="83" ref="I2059:I2066">+B2059/M2059</f>
        <v>79.54545454545455</v>
      </c>
      <c r="J2059" s="58"/>
      <c r="K2059" s="58"/>
      <c r="L2059" s="58"/>
      <c r="M2059" s="2">
        <v>440</v>
      </c>
    </row>
    <row r="2060" spans="2:13" ht="12.75">
      <c r="B2060" s="337"/>
      <c r="H2060" s="6">
        <f t="shared" si="81"/>
        <v>0</v>
      </c>
      <c r="I2060" s="25">
        <f t="shared" si="83"/>
        <v>0</v>
      </c>
      <c r="M2060" s="2">
        <v>440</v>
      </c>
    </row>
    <row r="2061" spans="2:13" ht="12.75">
      <c r="B2061" s="337"/>
      <c r="H2061" s="6">
        <f t="shared" si="81"/>
        <v>0</v>
      </c>
      <c r="I2061" s="25">
        <f t="shared" si="83"/>
        <v>0</v>
      </c>
      <c r="M2061" s="2">
        <v>440</v>
      </c>
    </row>
    <row r="2062" spans="1:13" s="58" customFormat="1" ht="12.75">
      <c r="A2062" s="1"/>
      <c r="B2062" s="337">
        <v>5000</v>
      </c>
      <c r="C2062" s="62" t="s">
        <v>941</v>
      </c>
      <c r="D2062" s="1" t="s">
        <v>816</v>
      </c>
      <c r="E2062" s="1" t="s">
        <v>942</v>
      </c>
      <c r="F2062" s="59" t="s">
        <v>943</v>
      </c>
      <c r="G2062" s="30" t="s">
        <v>446</v>
      </c>
      <c r="H2062" s="6">
        <f t="shared" si="81"/>
        <v>-5000</v>
      </c>
      <c r="I2062" s="25">
        <f t="shared" si="83"/>
        <v>11.363636363636363</v>
      </c>
      <c r="J2062"/>
      <c r="K2062" s="66" t="s">
        <v>916</v>
      </c>
      <c r="L2062"/>
      <c r="M2062" s="2">
        <v>440</v>
      </c>
    </row>
    <row r="2063" spans="1:13" ht="12.75">
      <c r="A2063" s="14"/>
      <c r="B2063" s="217">
        <f>SUM(B2062)</f>
        <v>5000</v>
      </c>
      <c r="C2063" s="14"/>
      <c r="D2063" s="14"/>
      <c r="E2063" s="14" t="s">
        <v>942</v>
      </c>
      <c r="F2063" s="81"/>
      <c r="G2063" s="21"/>
      <c r="H2063" s="56">
        <v>0</v>
      </c>
      <c r="I2063" s="57">
        <f t="shared" si="83"/>
        <v>11.363636363636363</v>
      </c>
      <c r="J2063" s="58"/>
      <c r="K2063" s="58"/>
      <c r="L2063" s="58"/>
      <c r="M2063" s="2">
        <v>440</v>
      </c>
    </row>
    <row r="2064" spans="2:13" ht="12.75">
      <c r="B2064" s="337"/>
      <c r="H2064" s="6">
        <f t="shared" si="81"/>
        <v>0</v>
      </c>
      <c r="I2064" s="25">
        <f t="shared" si="83"/>
        <v>0</v>
      </c>
      <c r="M2064" s="2">
        <v>440</v>
      </c>
    </row>
    <row r="2065" spans="2:13" ht="12.75">
      <c r="B2065" s="337"/>
      <c r="I2065" s="25"/>
      <c r="M2065" s="2"/>
    </row>
    <row r="2066" spans="2:13" ht="12.75">
      <c r="B2066" s="337"/>
      <c r="H2066" s="6">
        <f>H2064-B2066</f>
        <v>0</v>
      </c>
      <c r="I2066" s="25">
        <f t="shared" si="83"/>
        <v>0</v>
      </c>
      <c r="M2066" s="2">
        <v>440</v>
      </c>
    </row>
    <row r="2067" spans="2:13" ht="12.75">
      <c r="B2067" s="337">
        <v>6795</v>
      </c>
      <c r="C2067" s="334" t="s">
        <v>1298</v>
      </c>
      <c r="D2067" s="15" t="s">
        <v>816</v>
      </c>
      <c r="E2067" s="1" t="s">
        <v>785</v>
      </c>
      <c r="F2067" s="59" t="s">
        <v>944</v>
      </c>
      <c r="G2067" s="30" t="s">
        <v>120</v>
      </c>
      <c r="H2067" s="6">
        <f t="shared" si="81"/>
        <v>-6795</v>
      </c>
      <c r="I2067" s="25">
        <v>13.59</v>
      </c>
      <c r="K2067" t="s">
        <v>898</v>
      </c>
      <c r="M2067" s="2">
        <v>440</v>
      </c>
    </row>
    <row r="2068" spans="2:13" ht="12.75">
      <c r="B2068" s="337">
        <v>8655</v>
      </c>
      <c r="C2068" s="334" t="s">
        <v>1298</v>
      </c>
      <c r="D2068" s="1" t="s">
        <v>816</v>
      </c>
      <c r="E2068" s="1" t="s">
        <v>785</v>
      </c>
      <c r="F2068" s="59" t="s">
        <v>945</v>
      </c>
      <c r="G2068" s="30" t="s">
        <v>186</v>
      </c>
      <c r="H2068" s="6">
        <f t="shared" si="81"/>
        <v>-15450</v>
      </c>
      <c r="I2068" s="25">
        <v>17.31</v>
      </c>
      <c r="K2068" t="s">
        <v>898</v>
      </c>
      <c r="M2068" s="2">
        <v>440</v>
      </c>
    </row>
    <row r="2069" spans="2:13" ht="12.75">
      <c r="B2069" s="337">
        <v>4800</v>
      </c>
      <c r="C2069" s="15" t="s">
        <v>946</v>
      </c>
      <c r="D2069" s="1" t="s">
        <v>816</v>
      </c>
      <c r="E2069" s="1" t="s">
        <v>785</v>
      </c>
      <c r="F2069" s="59" t="s">
        <v>947</v>
      </c>
      <c r="G2069" s="30" t="s">
        <v>283</v>
      </c>
      <c r="H2069" s="6">
        <f t="shared" si="81"/>
        <v>-20250</v>
      </c>
      <c r="I2069" s="25">
        <v>9.6</v>
      </c>
      <c r="K2069" t="s">
        <v>898</v>
      </c>
      <c r="M2069" s="2">
        <v>440</v>
      </c>
    </row>
    <row r="2070" spans="2:13" ht="12.75">
      <c r="B2070" s="337">
        <v>500</v>
      </c>
      <c r="C2070" s="1" t="s">
        <v>948</v>
      </c>
      <c r="D2070" s="1" t="s">
        <v>816</v>
      </c>
      <c r="E2070" s="1" t="s">
        <v>785</v>
      </c>
      <c r="F2070" s="59" t="s">
        <v>949</v>
      </c>
      <c r="G2070" s="30" t="s">
        <v>321</v>
      </c>
      <c r="H2070" s="6">
        <f t="shared" si="81"/>
        <v>-20750</v>
      </c>
      <c r="I2070" s="25">
        <v>1</v>
      </c>
      <c r="K2070" t="s">
        <v>898</v>
      </c>
      <c r="M2070" s="2">
        <v>440</v>
      </c>
    </row>
    <row r="2071" spans="2:13" ht="12.75">
      <c r="B2071" s="337">
        <v>1445</v>
      </c>
      <c r="C2071" s="1" t="s">
        <v>950</v>
      </c>
      <c r="D2071" s="1" t="s">
        <v>816</v>
      </c>
      <c r="E2071" s="1" t="s">
        <v>785</v>
      </c>
      <c r="F2071" s="59" t="s">
        <v>951</v>
      </c>
      <c r="G2071" s="30" t="s">
        <v>393</v>
      </c>
      <c r="H2071" s="6">
        <f t="shared" si="81"/>
        <v>-22195</v>
      </c>
      <c r="I2071" s="25">
        <v>2.89</v>
      </c>
      <c r="K2071" t="s">
        <v>898</v>
      </c>
      <c r="M2071" s="2">
        <v>440</v>
      </c>
    </row>
    <row r="2072" spans="2:13" ht="12.75">
      <c r="B2072" s="337">
        <v>4800</v>
      </c>
      <c r="C2072" s="1" t="s">
        <v>946</v>
      </c>
      <c r="D2072" s="1" t="s">
        <v>816</v>
      </c>
      <c r="E2072" s="1" t="s">
        <v>785</v>
      </c>
      <c r="F2072" s="59" t="s">
        <v>952</v>
      </c>
      <c r="G2072" s="30" t="s">
        <v>435</v>
      </c>
      <c r="H2072" s="6">
        <f t="shared" si="81"/>
        <v>-26995</v>
      </c>
      <c r="I2072" s="25">
        <v>9.6</v>
      </c>
      <c r="K2072" t="s">
        <v>898</v>
      </c>
      <c r="M2072" s="2">
        <v>440</v>
      </c>
    </row>
    <row r="2073" spans="2:13" ht="12.75">
      <c r="B2073" s="337">
        <v>800</v>
      </c>
      <c r="C2073" s="1" t="s">
        <v>1253</v>
      </c>
      <c r="D2073" s="1" t="s">
        <v>816</v>
      </c>
      <c r="E2073" s="1" t="s">
        <v>785</v>
      </c>
      <c r="F2073" s="59" t="s">
        <v>953</v>
      </c>
      <c r="G2073" s="30" t="s">
        <v>437</v>
      </c>
      <c r="H2073" s="6">
        <f t="shared" si="81"/>
        <v>-27795</v>
      </c>
      <c r="I2073" s="25">
        <v>1.6</v>
      </c>
      <c r="K2073" t="s">
        <v>898</v>
      </c>
      <c r="M2073" s="2">
        <v>440</v>
      </c>
    </row>
    <row r="2074" spans="2:13" ht="12.75">
      <c r="B2074" s="337">
        <v>3000</v>
      </c>
      <c r="C2074" s="1" t="s">
        <v>954</v>
      </c>
      <c r="D2074" s="1" t="s">
        <v>816</v>
      </c>
      <c r="E2074" s="1" t="s">
        <v>785</v>
      </c>
      <c r="F2074" s="59" t="s">
        <v>955</v>
      </c>
      <c r="G2074" s="30" t="s">
        <v>446</v>
      </c>
      <c r="H2074" s="6">
        <f t="shared" si="81"/>
        <v>-30795</v>
      </c>
      <c r="I2074" s="25">
        <v>6</v>
      </c>
      <c r="K2074" t="s">
        <v>898</v>
      </c>
      <c r="M2074" s="2">
        <v>440</v>
      </c>
    </row>
    <row r="2075" spans="1:13" ht="12.75">
      <c r="A2075" s="15"/>
      <c r="B2075" s="212">
        <v>1000</v>
      </c>
      <c r="C2075" s="15" t="s">
        <v>956</v>
      </c>
      <c r="D2075" s="15" t="s">
        <v>816</v>
      </c>
      <c r="E2075" s="15" t="s">
        <v>785</v>
      </c>
      <c r="F2075" s="59" t="s">
        <v>957</v>
      </c>
      <c r="G2075" s="32" t="s">
        <v>20</v>
      </c>
      <c r="H2075" s="6">
        <f t="shared" si="81"/>
        <v>-31795</v>
      </c>
      <c r="I2075" s="42">
        <v>2</v>
      </c>
      <c r="J2075" s="18"/>
      <c r="K2075" s="102" t="s">
        <v>854</v>
      </c>
      <c r="L2075" s="18"/>
      <c r="M2075" s="2">
        <v>440</v>
      </c>
    </row>
    <row r="2076" spans="2:13" ht="12.75">
      <c r="B2076" s="337">
        <v>100</v>
      </c>
      <c r="C2076" s="15" t="s">
        <v>958</v>
      </c>
      <c r="D2076" s="15" t="s">
        <v>816</v>
      </c>
      <c r="E2076" s="1" t="s">
        <v>785</v>
      </c>
      <c r="F2076" s="59" t="s">
        <v>957</v>
      </c>
      <c r="G2076" s="30" t="s">
        <v>20</v>
      </c>
      <c r="H2076" s="6">
        <f t="shared" si="81"/>
        <v>-31895</v>
      </c>
      <c r="I2076" s="25">
        <v>0.2</v>
      </c>
      <c r="K2076" s="102" t="s">
        <v>854</v>
      </c>
      <c r="M2076" s="2">
        <v>440</v>
      </c>
    </row>
    <row r="2077" spans="2:13" ht="12.75">
      <c r="B2077" s="337">
        <v>3300</v>
      </c>
      <c r="C2077" s="1" t="s">
        <v>959</v>
      </c>
      <c r="D2077" s="15" t="s">
        <v>816</v>
      </c>
      <c r="E2077" s="1" t="s">
        <v>785</v>
      </c>
      <c r="F2077" s="59" t="s">
        <v>960</v>
      </c>
      <c r="G2077" s="30" t="s">
        <v>20</v>
      </c>
      <c r="H2077" s="6">
        <f t="shared" si="81"/>
        <v>-35195</v>
      </c>
      <c r="I2077" s="25">
        <v>6.6</v>
      </c>
      <c r="K2077" s="102" t="s">
        <v>854</v>
      </c>
      <c r="M2077" s="2">
        <v>440</v>
      </c>
    </row>
    <row r="2078" spans="2:13" ht="12.75">
      <c r="B2078" s="337">
        <v>750</v>
      </c>
      <c r="C2078" s="1" t="s">
        <v>961</v>
      </c>
      <c r="D2078" s="15" t="s">
        <v>816</v>
      </c>
      <c r="E2078" s="1" t="s">
        <v>785</v>
      </c>
      <c r="F2078" s="59" t="s">
        <v>962</v>
      </c>
      <c r="G2078" s="30" t="s">
        <v>20</v>
      </c>
      <c r="H2078" s="6">
        <f t="shared" si="81"/>
        <v>-35945</v>
      </c>
      <c r="I2078" s="25">
        <v>1.5</v>
      </c>
      <c r="K2078" s="102" t="s">
        <v>854</v>
      </c>
      <c r="M2078" s="2">
        <v>440</v>
      </c>
    </row>
    <row r="2079" spans="2:13" ht="12.75">
      <c r="B2079" s="337">
        <v>1650</v>
      </c>
      <c r="C2079" s="1" t="s">
        <v>963</v>
      </c>
      <c r="D2079" s="1" t="s">
        <v>816</v>
      </c>
      <c r="E2079" s="1" t="s">
        <v>785</v>
      </c>
      <c r="F2079" s="59" t="s">
        <v>964</v>
      </c>
      <c r="G2079" s="30" t="s">
        <v>120</v>
      </c>
      <c r="H2079" s="6">
        <f t="shared" si="81"/>
        <v>-37595</v>
      </c>
      <c r="I2079" s="25">
        <f>+B2079/M2079</f>
        <v>3.75</v>
      </c>
      <c r="K2079" s="102" t="s">
        <v>854</v>
      </c>
      <c r="M2079" s="2">
        <v>440</v>
      </c>
    </row>
    <row r="2080" spans="2:13" ht="12.75">
      <c r="B2080" s="337">
        <v>500</v>
      </c>
      <c r="C2080" s="15" t="s">
        <v>965</v>
      </c>
      <c r="D2080" s="1" t="s">
        <v>816</v>
      </c>
      <c r="E2080" s="1" t="s">
        <v>785</v>
      </c>
      <c r="F2080" s="59" t="s">
        <v>966</v>
      </c>
      <c r="G2080" s="30" t="s">
        <v>120</v>
      </c>
      <c r="H2080" s="6">
        <f t="shared" si="81"/>
        <v>-38095</v>
      </c>
      <c r="I2080" s="25">
        <v>1</v>
      </c>
      <c r="K2080" s="102" t="s">
        <v>854</v>
      </c>
      <c r="M2080" s="2">
        <v>440</v>
      </c>
    </row>
    <row r="2081" spans="2:13" ht="12.75">
      <c r="B2081" s="337">
        <v>3000</v>
      </c>
      <c r="C2081" s="1" t="s">
        <v>967</v>
      </c>
      <c r="D2081" s="1" t="s">
        <v>816</v>
      </c>
      <c r="E2081" s="1" t="s">
        <v>785</v>
      </c>
      <c r="F2081" s="59" t="s">
        <v>968</v>
      </c>
      <c r="G2081" s="30" t="s">
        <v>178</v>
      </c>
      <c r="H2081" s="6">
        <f t="shared" si="81"/>
        <v>-41095</v>
      </c>
      <c r="I2081" s="25">
        <v>6</v>
      </c>
      <c r="K2081" s="102" t="s">
        <v>854</v>
      </c>
      <c r="M2081" s="2">
        <v>440</v>
      </c>
    </row>
    <row r="2082" spans="2:13" ht="12.75">
      <c r="B2082" s="337">
        <v>1500</v>
      </c>
      <c r="C2082" s="1" t="s">
        <v>969</v>
      </c>
      <c r="D2082" s="1" t="s">
        <v>816</v>
      </c>
      <c r="E2082" s="1" t="s">
        <v>785</v>
      </c>
      <c r="F2082" s="59" t="s">
        <v>970</v>
      </c>
      <c r="G2082" s="30" t="s">
        <v>184</v>
      </c>
      <c r="H2082" s="6">
        <f t="shared" si="81"/>
        <v>-42595</v>
      </c>
      <c r="I2082" s="25">
        <v>3</v>
      </c>
      <c r="K2082" s="102" t="s">
        <v>854</v>
      </c>
      <c r="M2082" s="2">
        <v>440</v>
      </c>
    </row>
    <row r="2083" spans="2:13" ht="12.75">
      <c r="B2083" s="337">
        <v>6000</v>
      </c>
      <c r="C2083" s="1" t="s">
        <v>971</v>
      </c>
      <c r="D2083" s="1" t="s">
        <v>816</v>
      </c>
      <c r="E2083" s="1" t="s">
        <v>785</v>
      </c>
      <c r="F2083" s="59" t="s">
        <v>972</v>
      </c>
      <c r="G2083" s="30" t="s">
        <v>186</v>
      </c>
      <c r="H2083" s="6">
        <f t="shared" si="81"/>
        <v>-48595</v>
      </c>
      <c r="I2083" s="25">
        <v>12</v>
      </c>
      <c r="K2083" s="102" t="s">
        <v>854</v>
      </c>
      <c r="M2083" s="2">
        <v>440</v>
      </c>
    </row>
    <row r="2084" spans="2:13" ht="12.75">
      <c r="B2084" s="337">
        <v>300</v>
      </c>
      <c r="C2084" s="1" t="s">
        <v>973</v>
      </c>
      <c r="D2084" s="1" t="s">
        <v>816</v>
      </c>
      <c r="E2084" s="1" t="s">
        <v>785</v>
      </c>
      <c r="F2084" s="59" t="s">
        <v>974</v>
      </c>
      <c r="G2084" s="30" t="s">
        <v>393</v>
      </c>
      <c r="H2084" s="6">
        <f t="shared" si="81"/>
        <v>-48895</v>
      </c>
      <c r="I2084" s="25">
        <v>0.6</v>
      </c>
      <c r="K2084" s="102" t="s">
        <v>854</v>
      </c>
      <c r="M2084" s="2">
        <v>440</v>
      </c>
    </row>
    <row r="2085" spans="2:13" ht="12.75">
      <c r="B2085" s="337">
        <v>200</v>
      </c>
      <c r="C2085" s="62" t="s">
        <v>975</v>
      </c>
      <c r="D2085" s="1" t="s">
        <v>816</v>
      </c>
      <c r="E2085" s="1" t="s">
        <v>785</v>
      </c>
      <c r="F2085" s="59" t="s">
        <v>976</v>
      </c>
      <c r="G2085" s="30" t="s">
        <v>446</v>
      </c>
      <c r="H2085" s="6">
        <f t="shared" si="81"/>
        <v>-49095</v>
      </c>
      <c r="I2085" s="25">
        <v>0.4</v>
      </c>
      <c r="K2085" s="102" t="s">
        <v>854</v>
      </c>
      <c r="M2085" s="2">
        <v>440</v>
      </c>
    </row>
    <row r="2086" spans="1:13" s="72" customFormat="1" ht="12.75">
      <c r="A2086" s="1"/>
      <c r="B2086" s="337">
        <v>4000</v>
      </c>
      <c r="C2086" s="62" t="s">
        <v>977</v>
      </c>
      <c r="D2086" s="15" t="s">
        <v>816</v>
      </c>
      <c r="E2086" s="1" t="s">
        <v>785</v>
      </c>
      <c r="F2086" s="59" t="s">
        <v>978</v>
      </c>
      <c r="G2086" s="30" t="s">
        <v>159</v>
      </c>
      <c r="H2086" s="6">
        <f t="shared" si="81"/>
        <v>-53095</v>
      </c>
      <c r="I2086" s="25">
        <v>8</v>
      </c>
      <c r="J2086"/>
      <c r="K2086" t="s">
        <v>901</v>
      </c>
      <c r="L2086"/>
      <c r="M2086" s="2">
        <v>440</v>
      </c>
    </row>
    <row r="2087" spans="1:13" ht="12.75">
      <c r="A2087" s="14"/>
      <c r="B2087" s="217">
        <f>SUM(B2067:B2086)</f>
        <v>53095</v>
      </c>
      <c r="C2087" s="14"/>
      <c r="D2087" s="14"/>
      <c r="E2087" s="103" t="s">
        <v>785</v>
      </c>
      <c r="F2087" s="81"/>
      <c r="G2087" s="21"/>
      <c r="H2087" s="56">
        <v>0</v>
      </c>
      <c r="I2087" s="57">
        <f>+B2087/M2087</f>
        <v>120.67045454545455</v>
      </c>
      <c r="J2087" s="58"/>
      <c r="K2087" s="58"/>
      <c r="L2087" s="58"/>
      <c r="M2087" s="2">
        <v>440</v>
      </c>
    </row>
    <row r="2088" spans="1:13" s="18" customFormat="1" ht="12.75">
      <c r="A2088" s="15"/>
      <c r="B2088" s="212"/>
      <c r="C2088" s="15"/>
      <c r="D2088" s="15"/>
      <c r="E2088" s="40"/>
      <c r="F2088" s="76"/>
      <c r="G2088" s="32"/>
      <c r="H2088" s="31"/>
      <c r="I2088" s="42"/>
      <c r="M2088" s="43"/>
    </row>
    <row r="2089" spans="1:13" s="18" customFormat="1" ht="12.75">
      <c r="A2089" s="15"/>
      <c r="B2089" s="212"/>
      <c r="C2089" s="15"/>
      <c r="D2089" s="15"/>
      <c r="E2089" s="40"/>
      <c r="F2089" s="76"/>
      <c r="G2089" s="32"/>
      <c r="H2089" s="31"/>
      <c r="I2089" s="42"/>
      <c r="M2089" s="43"/>
    </row>
    <row r="2090" spans="2:13" ht="12.75">
      <c r="B2090" s="337">
        <v>1000</v>
      </c>
      <c r="C2090" s="1" t="s">
        <v>980</v>
      </c>
      <c r="D2090" s="1" t="s">
        <v>816</v>
      </c>
      <c r="E2090" s="1" t="s">
        <v>785</v>
      </c>
      <c r="F2090" s="59" t="s">
        <v>981</v>
      </c>
      <c r="G2090" s="30" t="s">
        <v>23</v>
      </c>
      <c r="H2090" s="6">
        <f>H2088-B2090</f>
        <v>-1000</v>
      </c>
      <c r="I2090" s="25">
        <f>+B2090/M2090</f>
        <v>2.272727272727273</v>
      </c>
      <c r="K2090" s="66" t="s">
        <v>854</v>
      </c>
      <c r="M2090" s="2">
        <v>440</v>
      </c>
    </row>
    <row r="2091" spans="2:13" ht="12.75">
      <c r="B2091" s="337">
        <v>1000</v>
      </c>
      <c r="C2091" s="1" t="s">
        <v>980</v>
      </c>
      <c r="D2091" s="15" t="s">
        <v>816</v>
      </c>
      <c r="E2091" s="1" t="s">
        <v>785</v>
      </c>
      <c r="F2091" s="59" t="s">
        <v>982</v>
      </c>
      <c r="G2091" s="30" t="s">
        <v>23</v>
      </c>
      <c r="H2091" s="6">
        <f aca="true" t="shared" si="84" ref="H2091:H2099">H2090-B2091</f>
        <v>-2000</v>
      </c>
      <c r="I2091" s="25">
        <f aca="true" t="shared" si="85" ref="I2091:I2099">+B2091/M2091</f>
        <v>2.272727272727273</v>
      </c>
      <c r="K2091" s="66" t="s">
        <v>854</v>
      </c>
      <c r="M2091" s="2">
        <v>440</v>
      </c>
    </row>
    <row r="2092" spans="2:13" ht="12.75">
      <c r="B2092" s="337">
        <v>1500</v>
      </c>
      <c r="C2092" s="1" t="s">
        <v>980</v>
      </c>
      <c r="D2092" s="15" t="s">
        <v>816</v>
      </c>
      <c r="E2092" s="1" t="s">
        <v>785</v>
      </c>
      <c r="F2092" s="59" t="s">
        <v>983</v>
      </c>
      <c r="G2092" s="30" t="s">
        <v>23</v>
      </c>
      <c r="H2092" s="6">
        <f t="shared" si="84"/>
        <v>-3500</v>
      </c>
      <c r="I2092" s="25">
        <f t="shared" si="85"/>
        <v>3.409090909090909</v>
      </c>
      <c r="K2092" s="66" t="s">
        <v>854</v>
      </c>
      <c r="M2092" s="2">
        <v>440</v>
      </c>
    </row>
    <row r="2093" spans="2:13" ht="12.75">
      <c r="B2093" s="337">
        <v>1000</v>
      </c>
      <c r="C2093" s="1" t="s">
        <v>980</v>
      </c>
      <c r="D2093" s="15" t="s">
        <v>816</v>
      </c>
      <c r="E2093" s="1" t="s">
        <v>785</v>
      </c>
      <c r="F2093" s="59" t="s">
        <v>984</v>
      </c>
      <c r="G2093" s="30" t="s">
        <v>23</v>
      </c>
      <c r="H2093" s="6">
        <f t="shared" si="84"/>
        <v>-4500</v>
      </c>
      <c r="I2093" s="25">
        <f t="shared" si="85"/>
        <v>2.272727272727273</v>
      </c>
      <c r="K2093" s="66" t="s">
        <v>854</v>
      </c>
      <c r="M2093" s="2">
        <v>440</v>
      </c>
    </row>
    <row r="2094" spans="2:13" ht="12.75">
      <c r="B2094" s="337">
        <v>3000</v>
      </c>
      <c r="C2094" s="1" t="s">
        <v>980</v>
      </c>
      <c r="D2094" s="15" t="s">
        <v>816</v>
      </c>
      <c r="E2094" s="1" t="s">
        <v>785</v>
      </c>
      <c r="F2094" s="59" t="s">
        <v>985</v>
      </c>
      <c r="G2094" s="30" t="s">
        <v>23</v>
      </c>
      <c r="H2094" s="6">
        <f t="shared" si="84"/>
        <v>-7500</v>
      </c>
      <c r="I2094" s="25">
        <f t="shared" si="85"/>
        <v>6.818181818181818</v>
      </c>
      <c r="K2094" s="66" t="s">
        <v>854</v>
      </c>
      <c r="M2094" s="2">
        <v>440</v>
      </c>
    </row>
    <row r="2095" spans="2:13" ht="12.75">
      <c r="B2095" s="337">
        <v>2500</v>
      </c>
      <c r="C2095" s="1" t="s">
        <v>980</v>
      </c>
      <c r="D2095" s="15" t="s">
        <v>816</v>
      </c>
      <c r="E2095" s="1" t="s">
        <v>785</v>
      </c>
      <c r="F2095" s="59" t="s">
        <v>986</v>
      </c>
      <c r="G2095" s="30" t="s">
        <v>23</v>
      </c>
      <c r="H2095" s="6">
        <f t="shared" si="84"/>
        <v>-10000</v>
      </c>
      <c r="I2095" s="25">
        <f t="shared" si="85"/>
        <v>5.681818181818182</v>
      </c>
      <c r="K2095" s="66" t="s">
        <v>854</v>
      </c>
      <c r="M2095" s="2">
        <v>440</v>
      </c>
    </row>
    <row r="2096" spans="2:13" ht="12.75">
      <c r="B2096" s="337">
        <v>2000</v>
      </c>
      <c r="C2096" s="1" t="s">
        <v>980</v>
      </c>
      <c r="D2096" s="15" t="s">
        <v>816</v>
      </c>
      <c r="E2096" s="1" t="s">
        <v>785</v>
      </c>
      <c r="F2096" s="59" t="s">
        <v>987</v>
      </c>
      <c r="G2096" s="30" t="s">
        <v>23</v>
      </c>
      <c r="H2096" s="6">
        <f t="shared" si="84"/>
        <v>-12000</v>
      </c>
      <c r="I2096" s="25">
        <f t="shared" si="85"/>
        <v>4.545454545454546</v>
      </c>
      <c r="K2096" s="66" t="s">
        <v>854</v>
      </c>
      <c r="M2096" s="2">
        <v>440</v>
      </c>
    </row>
    <row r="2097" spans="2:13" ht="12.75">
      <c r="B2097" s="337">
        <v>1500</v>
      </c>
      <c r="C2097" s="15" t="s">
        <v>980</v>
      </c>
      <c r="D2097" s="1" t="s">
        <v>816</v>
      </c>
      <c r="E2097" s="1" t="s">
        <v>785</v>
      </c>
      <c r="F2097" s="59" t="s">
        <v>988</v>
      </c>
      <c r="G2097" s="30" t="s">
        <v>23</v>
      </c>
      <c r="H2097" s="6">
        <f t="shared" si="84"/>
        <v>-13500</v>
      </c>
      <c r="I2097" s="25">
        <f t="shared" si="85"/>
        <v>3.409090909090909</v>
      </c>
      <c r="K2097" s="66" t="s">
        <v>854</v>
      </c>
      <c r="M2097" s="2">
        <v>440</v>
      </c>
    </row>
    <row r="2098" spans="2:13" ht="12.75">
      <c r="B2098" s="337">
        <v>10450</v>
      </c>
      <c r="C2098" s="334" t="s">
        <v>989</v>
      </c>
      <c r="D2098" s="1" t="s">
        <v>816</v>
      </c>
      <c r="E2098" s="1" t="s">
        <v>785</v>
      </c>
      <c r="F2098" s="59" t="s">
        <v>990</v>
      </c>
      <c r="G2098" s="30" t="s">
        <v>120</v>
      </c>
      <c r="H2098" s="6">
        <f t="shared" si="84"/>
        <v>-23950</v>
      </c>
      <c r="I2098" s="25">
        <f t="shared" si="85"/>
        <v>23.75</v>
      </c>
      <c r="K2098" s="66" t="s">
        <v>854</v>
      </c>
      <c r="M2098" s="2">
        <v>440</v>
      </c>
    </row>
    <row r="2099" spans="1:13" s="58" customFormat="1" ht="12.75">
      <c r="A2099" s="1"/>
      <c r="B2099" s="337">
        <v>1500</v>
      </c>
      <c r="C2099" s="15" t="s">
        <v>980</v>
      </c>
      <c r="D2099" s="1" t="s">
        <v>816</v>
      </c>
      <c r="E2099" s="1" t="s">
        <v>785</v>
      </c>
      <c r="F2099" s="59" t="s">
        <v>991</v>
      </c>
      <c r="G2099" s="30" t="s">
        <v>182</v>
      </c>
      <c r="H2099" s="6">
        <f t="shared" si="84"/>
        <v>-25450</v>
      </c>
      <c r="I2099" s="25">
        <f t="shared" si="85"/>
        <v>3.409090909090909</v>
      </c>
      <c r="J2099"/>
      <c r="K2099" s="66" t="s">
        <v>854</v>
      </c>
      <c r="L2099"/>
      <c r="M2099" s="2">
        <v>440</v>
      </c>
    </row>
    <row r="2100" spans="1:13" s="58" customFormat="1" ht="12.75">
      <c r="A2100" s="14"/>
      <c r="B2100" s="217">
        <f>SUM(B2090:B2099)</f>
        <v>25450</v>
      </c>
      <c r="C2100" s="14" t="s">
        <v>1311</v>
      </c>
      <c r="D2100" s="14"/>
      <c r="E2100" s="14"/>
      <c r="F2100" s="81"/>
      <c r="G2100" s="21"/>
      <c r="H2100" s="56">
        <f>H2087-B2100</f>
        <v>-25450</v>
      </c>
      <c r="I2100" s="57">
        <f>+B2100/M2100</f>
        <v>57.84090909090909</v>
      </c>
      <c r="M2100" s="2">
        <v>440</v>
      </c>
    </row>
    <row r="2101" spans="2:13" ht="12.75">
      <c r="B2101" s="337"/>
      <c r="H2101" s="6">
        <f>H2088-B2101</f>
        <v>0</v>
      </c>
      <c r="I2101" s="25">
        <f>+B2101/M2101</f>
        <v>0</v>
      </c>
      <c r="M2101" s="2">
        <v>440</v>
      </c>
    </row>
    <row r="2102" spans="1:13" s="58" customFormat="1" ht="12.75">
      <c r="A2102" s="1"/>
      <c r="B2102" s="212"/>
      <c r="C2102" s="15"/>
      <c r="D2102" s="15"/>
      <c r="E2102" s="35"/>
      <c r="F2102" s="59"/>
      <c r="G2102" s="33"/>
      <c r="H2102" s="6">
        <f>H2089-B2102</f>
        <v>0</v>
      </c>
      <c r="I2102" s="25">
        <f>+B2102/M2102</f>
        <v>0</v>
      </c>
      <c r="J2102"/>
      <c r="K2102"/>
      <c r="L2102"/>
      <c r="M2102" s="2">
        <v>440</v>
      </c>
    </row>
    <row r="2103" spans="2:13" ht="12.75">
      <c r="B2103" s="342">
        <v>180000</v>
      </c>
      <c r="C2103" s="1" t="s">
        <v>1179</v>
      </c>
      <c r="F2103" s="64" t="s">
        <v>1153</v>
      </c>
      <c r="G2103" s="32" t="s">
        <v>120</v>
      </c>
      <c r="H2103" s="6">
        <f>H2090-B2103</f>
        <v>-181000</v>
      </c>
      <c r="I2103" s="25">
        <f>+B2103/M2103</f>
        <v>409.09090909090907</v>
      </c>
      <c r="M2103" s="2">
        <v>440</v>
      </c>
    </row>
    <row r="2104" spans="1:13" ht="12.75">
      <c r="A2104" s="15"/>
      <c r="B2104" s="342">
        <v>160000</v>
      </c>
      <c r="C2104" s="15" t="s">
        <v>1180</v>
      </c>
      <c r="D2104" s="15"/>
      <c r="E2104" s="15"/>
      <c r="F2104" s="33" t="s">
        <v>1153</v>
      </c>
      <c r="G2104" s="32" t="s">
        <v>120</v>
      </c>
      <c r="H2104" s="6">
        <f>H2091-B2104</f>
        <v>-162000</v>
      </c>
      <c r="I2104" s="25">
        <f>+B2104/M2104</f>
        <v>363.6363636363636</v>
      </c>
      <c r="J2104" s="18"/>
      <c r="K2104" s="18"/>
      <c r="L2104" s="18"/>
      <c r="M2104" s="2">
        <v>440</v>
      </c>
    </row>
    <row r="2105" spans="1:13" s="18" customFormat="1" ht="12.75">
      <c r="A2105" s="125"/>
      <c r="B2105" s="343">
        <v>120000</v>
      </c>
      <c r="C2105" s="113" t="s">
        <v>1181</v>
      </c>
      <c r="D2105" s="125"/>
      <c r="E2105" s="125"/>
      <c r="F2105" s="151" t="s">
        <v>1153</v>
      </c>
      <c r="G2105" s="32" t="s">
        <v>120</v>
      </c>
      <c r="H2105" s="6">
        <f aca="true" t="shared" si="86" ref="H2105:H2111">H2104-B2105</f>
        <v>-282000</v>
      </c>
      <c r="I2105" s="25">
        <f aca="true" t="shared" si="87" ref="I2105:I2112">+B2105/M2105</f>
        <v>272.72727272727275</v>
      </c>
      <c r="J2105" s="2"/>
      <c r="K2105" s="2"/>
      <c r="L2105" s="2"/>
      <c r="M2105" s="2">
        <v>440</v>
      </c>
    </row>
    <row r="2106" spans="1:13" s="18" customFormat="1" ht="12.75">
      <c r="A2106" s="1"/>
      <c r="B2106" s="336">
        <v>120000</v>
      </c>
      <c r="C2106" s="1" t="s">
        <v>854</v>
      </c>
      <c r="D2106" s="1"/>
      <c r="E2106" s="1"/>
      <c r="F2106" s="64" t="s">
        <v>1153</v>
      </c>
      <c r="G2106" s="32" t="s">
        <v>120</v>
      </c>
      <c r="H2106" s="6">
        <f t="shared" si="86"/>
        <v>-402000</v>
      </c>
      <c r="I2106" s="25">
        <f t="shared" si="87"/>
        <v>272.72727272727275</v>
      </c>
      <c r="J2106"/>
      <c r="K2106"/>
      <c r="L2106"/>
      <c r="M2106" s="2">
        <v>440</v>
      </c>
    </row>
    <row r="2107" spans="1:14" ht="12.75">
      <c r="A2107" s="14"/>
      <c r="B2107" s="61">
        <f>SUM(B2103:B2106)</f>
        <v>580000</v>
      </c>
      <c r="C2107" s="14" t="s">
        <v>1328</v>
      </c>
      <c r="D2107" s="14"/>
      <c r="E2107" s="14"/>
      <c r="F2107" s="74"/>
      <c r="G2107" s="21"/>
      <c r="H2107" s="56">
        <v>0</v>
      </c>
      <c r="I2107" s="57">
        <f t="shared" si="87"/>
        <v>1318.1818181818182</v>
      </c>
      <c r="J2107" s="58"/>
      <c r="K2107" s="58"/>
      <c r="L2107" s="58"/>
      <c r="M2107" s="2">
        <v>440</v>
      </c>
      <c r="N2107" s="41">
        <v>500</v>
      </c>
    </row>
    <row r="2108" spans="2:14" ht="12.75">
      <c r="B2108" s="303"/>
      <c r="C2108" s="40"/>
      <c r="D2108" s="15"/>
      <c r="E2108" s="40"/>
      <c r="H2108" s="6">
        <f t="shared" si="86"/>
        <v>0</v>
      </c>
      <c r="I2108" s="25">
        <f t="shared" si="87"/>
        <v>0</v>
      </c>
      <c r="J2108" s="39"/>
      <c r="K2108" s="39"/>
      <c r="L2108" s="39"/>
      <c r="M2108" s="2">
        <v>440</v>
      </c>
      <c r="N2108" s="41"/>
    </row>
    <row r="2109" spans="2:13" ht="12.75">
      <c r="B2109" s="303"/>
      <c r="C2109" s="40"/>
      <c r="D2109" s="15"/>
      <c r="E2109" s="40"/>
      <c r="H2109" s="6">
        <f>H2108-B2109</f>
        <v>0</v>
      </c>
      <c r="I2109" s="25">
        <f t="shared" si="87"/>
        <v>0</v>
      </c>
      <c r="J2109" s="39"/>
      <c r="K2109" s="39"/>
      <c r="L2109" s="39"/>
      <c r="M2109" s="2">
        <v>440</v>
      </c>
    </row>
    <row r="2110" spans="2:13" ht="12.75">
      <c r="B2110" s="63"/>
      <c r="D2110" s="15"/>
      <c r="H2110" s="6">
        <f>H2109-B2110</f>
        <v>0</v>
      </c>
      <c r="I2110" s="25">
        <f t="shared" si="87"/>
        <v>0</v>
      </c>
      <c r="M2110" s="2">
        <v>440</v>
      </c>
    </row>
    <row r="2111" spans="2:13" ht="12.75">
      <c r="B2111" s="63"/>
      <c r="D2111" s="15"/>
      <c r="H2111" s="6">
        <f t="shared" si="86"/>
        <v>0</v>
      </c>
      <c r="I2111" s="25">
        <f t="shared" si="87"/>
        <v>0</v>
      </c>
      <c r="M2111" s="2">
        <v>440</v>
      </c>
    </row>
    <row r="2112" spans="1:13" ht="13.5" thickBot="1">
      <c r="A2112" s="44"/>
      <c r="B2112" s="45">
        <f>+B2122+B2126+B2131</f>
        <v>258323</v>
      </c>
      <c r="C2112" s="47"/>
      <c r="D2112" s="46" t="s">
        <v>992</v>
      </c>
      <c r="E2112" s="44"/>
      <c r="F2112" s="85"/>
      <c r="G2112" s="49"/>
      <c r="H2112" s="104">
        <f>H2111-B2112</f>
        <v>-258323</v>
      </c>
      <c r="I2112" s="89">
        <f t="shared" si="87"/>
        <v>587.0977272727273</v>
      </c>
      <c r="J2112" s="52"/>
      <c r="K2112" s="52"/>
      <c r="L2112" s="52"/>
      <c r="M2112" s="2">
        <v>440</v>
      </c>
    </row>
    <row r="2113" spans="2:13" ht="12.75">
      <c r="B2113" s="34"/>
      <c r="D2113" s="15"/>
      <c r="G2113" s="33"/>
      <c r="H2113" s="6">
        <v>0</v>
      </c>
      <c r="I2113" s="25">
        <f>+B2113/M2113</f>
        <v>0</v>
      </c>
      <c r="M2113" s="2">
        <v>440</v>
      </c>
    </row>
    <row r="2114" spans="2:13" ht="12.75">
      <c r="B2114" s="34"/>
      <c r="C2114" s="35"/>
      <c r="D2114" s="15"/>
      <c r="E2114" s="35"/>
      <c r="G2114" s="33"/>
      <c r="H2114" s="6">
        <f>H2113-B2114</f>
        <v>0</v>
      </c>
      <c r="I2114" s="25">
        <f>+B2114/M2114</f>
        <v>0</v>
      </c>
      <c r="M2114" s="2">
        <v>440</v>
      </c>
    </row>
    <row r="2115" spans="2:13" ht="12.75">
      <c r="B2115" s="219">
        <v>2500</v>
      </c>
      <c r="C2115" s="35" t="s">
        <v>993</v>
      </c>
      <c r="D2115" s="15" t="s">
        <v>994</v>
      </c>
      <c r="E2115" s="37" t="s">
        <v>995</v>
      </c>
      <c r="F2115" s="59" t="s">
        <v>996</v>
      </c>
      <c r="G2115" s="33" t="s">
        <v>20</v>
      </c>
      <c r="H2115" s="6">
        <f aca="true" t="shared" si="88" ref="H2115:H2187">H2114-B2115</f>
        <v>-2500</v>
      </c>
      <c r="I2115" s="25">
        <v>5</v>
      </c>
      <c r="K2115" t="s">
        <v>21</v>
      </c>
      <c r="M2115" s="2">
        <v>440</v>
      </c>
    </row>
    <row r="2116" spans="1:13" s="18" customFormat="1" ht="12.75">
      <c r="A2116" s="1"/>
      <c r="B2116" s="219">
        <v>2500</v>
      </c>
      <c r="C2116" s="35" t="s">
        <v>993</v>
      </c>
      <c r="D2116" s="15" t="s">
        <v>994</v>
      </c>
      <c r="E2116" s="37" t="s">
        <v>995</v>
      </c>
      <c r="F2116" s="59" t="s">
        <v>997</v>
      </c>
      <c r="G2116" s="33" t="s">
        <v>20</v>
      </c>
      <c r="H2116" s="6">
        <f t="shared" si="88"/>
        <v>-5000</v>
      </c>
      <c r="I2116" s="25">
        <v>5</v>
      </c>
      <c r="J2116"/>
      <c r="K2116" t="s">
        <v>21</v>
      </c>
      <c r="L2116"/>
      <c r="M2116" s="2">
        <v>440</v>
      </c>
    </row>
    <row r="2117" spans="2:13" ht="12.75">
      <c r="B2117" s="272">
        <v>10000</v>
      </c>
      <c r="C2117" s="35" t="s">
        <v>993</v>
      </c>
      <c r="D2117" s="1" t="s">
        <v>994</v>
      </c>
      <c r="E2117" s="1" t="s">
        <v>998</v>
      </c>
      <c r="F2117" s="59" t="s">
        <v>999</v>
      </c>
      <c r="G2117" s="30" t="s">
        <v>88</v>
      </c>
      <c r="H2117" s="6">
        <f t="shared" si="88"/>
        <v>-15000</v>
      </c>
      <c r="I2117" s="25">
        <v>20</v>
      </c>
      <c r="K2117" t="s">
        <v>21</v>
      </c>
      <c r="M2117" s="2">
        <v>440</v>
      </c>
    </row>
    <row r="2118" spans="2:13" ht="12.75">
      <c r="B2118" s="272">
        <v>6000</v>
      </c>
      <c r="C2118" s="35" t="s">
        <v>993</v>
      </c>
      <c r="D2118" s="1" t="s">
        <v>994</v>
      </c>
      <c r="E2118" s="1" t="s">
        <v>995</v>
      </c>
      <c r="F2118" s="59" t="s">
        <v>1000</v>
      </c>
      <c r="G2118" s="30" t="s">
        <v>120</v>
      </c>
      <c r="H2118" s="6">
        <f t="shared" si="88"/>
        <v>-21000</v>
      </c>
      <c r="I2118" s="25">
        <v>12</v>
      </c>
      <c r="K2118" t="s">
        <v>21</v>
      </c>
      <c r="M2118" s="2">
        <v>440</v>
      </c>
    </row>
    <row r="2119" spans="2:13" ht="12.75">
      <c r="B2119" s="272">
        <v>5000</v>
      </c>
      <c r="C2119" s="35" t="s">
        <v>993</v>
      </c>
      <c r="D2119" s="1" t="s">
        <v>994</v>
      </c>
      <c r="E2119" s="1" t="s">
        <v>995</v>
      </c>
      <c r="F2119" s="59" t="s">
        <v>1001</v>
      </c>
      <c r="G2119" s="30" t="s">
        <v>180</v>
      </c>
      <c r="H2119" s="6">
        <f t="shared" si="88"/>
        <v>-26000</v>
      </c>
      <c r="I2119" s="25">
        <v>10</v>
      </c>
      <c r="K2119" t="s">
        <v>21</v>
      </c>
      <c r="M2119" s="2">
        <v>440</v>
      </c>
    </row>
    <row r="2120" spans="2:13" ht="12.75">
      <c r="B2120" s="272">
        <v>2500</v>
      </c>
      <c r="C2120" s="35" t="s">
        <v>993</v>
      </c>
      <c r="D2120" s="1" t="s">
        <v>994</v>
      </c>
      <c r="E2120" s="1" t="s">
        <v>998</v>
      </c>
      <c r="F2120" s="59" t="s">
        <v>1048</v>
      </c>
      <c r="G2120" s="30" t="s">
        <v>318</v>
      </c>
      <c r="H2120" s="6">
        <f t="shared" si="88"/>
        <v>-28500</v>
      </c>
      <c r="I2120" s="25">
        <v>15</v>
      </c>
      <c r="K2120" t="s">
        <v>21</v>
      </c>
      <c r="M2120" s="2">
        <v>440</v>
      </c>
    </row>
    <row r="2121" spans="1:14" s="58" customFormat="1" ht="12.75">
      <c r="A2121" s="1"/>
      <c r="B2121" s="272">
        <v>3000</v>
      </c>
      <c r="C2121" s="1" t="s">
        <v>993</v>
      </c>
      <c r="D2121" s="1" t="s">
        <v>994</v>
      </c>
      <c r="E2121" s="1" t="s">
        <v>1002</v>
      </c>
      <c r="F2121" s="59" t="s">
        <v>1003</v>
      </c>
      <c r="G2121" s="30" t="s">
        <v>440</v>
      </c>
      <c r="H2121" s="6">
        <f>H2119-B2121</f>
        <v>-29000</v>
      </c>
      <c r="I2121" s="25">
        <v>6</v>
      </c>
      <c r="J2121"/>
      <c r="K2121" t="s">
        <v>21</v>
      </c>
      <c r="L2121"/>
      <c r="M2121" s="2">
        <v>440</v>
      </c>
      <c r="N2121" s="105">
        <v>500</v>
      </c>
    </row>
    <row r="2122" spans="1:13" ht="12.75">
      <c r="A2122" s="14"/>
      <c r="B2122" s="351">
        <f>SUM(B2115:B2121)</f>
        <v>31500</v>
      </c>
      <c r="C2122" s="103" t="s">
        <v>0</v>
      </c>
      <c r="D2122" s="14"/>
      <c r="E2122" s="103"/>
      <c r="F2122" s="81"/>
      <c r="G2122" s="21"/>
      <c r="H2122" s="56">
        <v>0</v>
      </c>
      <c r="I2122" s="57">
        <f aca="true" t="shared" si="89" ref="I2122:I2130">+B2122/M2122</f>
        <v>71.5909090909091</v>
      </c>
      <c r="J2122" s="103"/>
      <c r="K2122" s="103"/>
      <c r="L2122" s="103"/>
      <c r="M2122" s="2">
        <v>440</v>
      </c>
    </row>
    <row r="2123" spans="2:13" ht="12.75">
      <c r="B2123" s="63"/>
      <c r="D2123" s="15"/>
      <c r="H2123" s="6">
        <f t="shared" si="88"/>
        <v>0</v>
      </c>
      <c r="I2123" s="25">
        <f t="shared" si="89"/>
        <v>0</v>
      </c>
      <c r="M2123" s="2">
        <v>440</v>
      </c>
    </row>
    <row r="2124" spans="2:13" ht="12.75">
      <c r="B2124" s="63"/>
      <c r="D2124" s="15"/>
      <c r="H2124" s="6">
        <f t="shared" si="88"/>
        <v>0</v>
      </c>
      <c r="I2124" s="25">
        <f t="shared" si="89"/>
        <v>0</v>
      </c>
      <c r="M2124" s="2">
        <v>440</v>
      </c>
    </row>
    <row r="2125" spans="1:13" s="58" customFormat="1" ht="12.75">
      <c r="A2125" s="1"/>
      <c r="B2125" s="10">
        <v>75000</v>
      </c>
      <c r="C2125" s="1" t="s">
        <v>1</v>
      </c>
      <c r="D2125" s="15" t="s">
        <v>992</v>
      </c>
      <c r="E2125" s="1"/>
      <c r="F2125" s="142" t="s">
        <v>1004</v>
      </c>
      <c r="G2125" s="32" t="s">
        <v>1270</v>
      </c>
      <c r="H2125" s="6">
        <f t="shared" si="88"/>
        <v>-75000</v>
      </c>
      <c r="I2125" s="25">
        <f t="shared" si="89"/>
        <v>170.45454545454547</v>
      </c>
      <c r="J2125"/>
      <c r="K2125"/>
      <c r="L2125"/>
      <c r="M2125" s="2">
        <v>440</v>
      </c>
    </row>
    <row r="2126" spans="1:13" ht="12.75">
      <c r="A2126" s="14"/>
      <c r="B2126" s="335">
        <f>SUM(B2125)</f>
        <v>75000</v>
      </c>
      <c r="C2126" s="14" t="s">
        <v>1</v>
      </c>
      <c r="D2126" s="14"/>
      <c r="E2126" s="14"/>
      <c r="F2126" s="81"/>
      <c r="G2126" s="21"/>
      <c r="H2126" s="56">
        <v>0</v>
      </c>
      <c r="I2126" s="57">
        <f t="shared" si="89"/>
        <v>170.45454545454547</v>
      </c>
      <c r="J2126" s="58"/>
      <c r="K2126" s="58"/>
      <c r="L2126" s="58"/>
      <c r="M2126" s="2">
        <v>440</v>
      </c>
    </row>
    <row r="2127" spans="2:13" ht="12.75">
      <c r="B2127" s="63"/>
      <c r="D2127" s="15"/>
      <c r="H2127" s="6">
        <f t="shared" si="88"/>
        <v>0</v>
      </c>
      <c r="I2127" s="25">
        <f t="shared" si="89"/>
        <v>0</v>
      </c>
      <c r="M2127" s="2">
        <v>440</v>
      </c>
    </row>
    <row r="2128" spans="2:13" ht="12.75">
      <c r="B2128" s="63"/>
      <c r="D2128" s="15"/>
      <c r="H2128" s="6">
        <f t="shared" si="88"/>
        <v>0</v>
      </c>
      <c r="I2128" s="25">
        <f t="shared" si="89"/>
        <v>0</v>
      </c>
      <c r="M2128" s="2">
        <v>440</v>
      </c>
    </row>
    <row r="2129" spans="2:13" ht="12.75">
      <c r="B2129" s="63"/>
      <c r="H2129" s="6">
        <f t="shared" si="88"/>
        <v>0</v>
      </c>
      <c r="I2129" s="25">
        <f t="shared" si="89"/>
        <v>0</v>
      </c>
      <c r="M2129" s="2">
        <v>440</v>
      </c>
    </row>
    <row r="2130" spans="2:13" ht="12.75">
      <c r="B2130" s="63"/>
      <c r="H2130" s="6">
        <f t="shared" si="88"/>
        <v>0</v>
      </c>
      <c r="I2130" s="25">
        <f t="shared" si="89"/>
        <v>0</v>
      </c>
      <c r="M2130" s="2">
        <v>440</v>
      </c>
    </row>
    <row r="2131" spans="1:13" s="58" customFormat="1" ht="12.75">
      <c r="A2131" s="14"/>
      <c r="B2131" s="61">
        <f>+B2135+B2143+B2147</f>
        <v>151823</v>
      </c>
      <c r="C2131" s="14"/>
      <c r="D2131" s="14" t="s">
        <v>1295</v>
      </c>
      <c r="E2131" s="14"/>
      <c r="F2131" s="81"/>
      <c r="G2131" s="21" t="s">
        <v>1294</v>
      </c>
      <c r="H2131" s="56"/>
      <c r="I2131" s="57">
        <f aca="true" t="shared" si="90" ref="I2131:I2137">+B2131/M2131</f>
        <v>345.05227272727274</v>
      </c>
      <c r="M2131" s="2">
        <v>440</v>
      </c>
    </row>
    <row r="2132" spans="1:13" s="18" customFormat="1" ht="12.75">
      <c r="A2132" s="15"/>
      <c r="B2132" s="34"/>
      <c r="C2132" s="15"/>
      <c r="D2132" s="15"/>
      <c r="E2132" s="15"/>
      <c r="F2132" s="76"/>
      <c r="G2132" s="32"/>
      <c r="H2132" s="6">
        <v>0</v>
      </c>
      <c r="I2132" s="25">
        <f t="shared" si="90"/>
        <v>0</v>
      </c>
      <c r="M2132" s="2">
        <v>440</v>
      </c>
    </row>
    <row r="2133" spans="2:13" ht="12.75">
      <c r="B2133" s="293">
        <v>4406</v>
      </c>
      <c r="C2133" s="1" t="s">
        <v>0</v>
      </c>
      <c r="D2133" s="15" t="s">
        <v>994</v>
      </c>
      <c r="E2133" s="40" t="s">
        <v>705</v>
      </c>
      <c r="F2133" s="30" t="s">
        <v>1268</v>
      </c>
      <c r="G2133" s="30" t="s">
        <v>440</v>
      </c>
      <c r="H2133" s="6">
        <f>H2132-B2133</f>
        <v>-4406</v>
      </c>
      <c r="I2133" s="25">
        <f t="shared" si="90"/>
        <v>10.013636363636364</v>
      </c>
      <c r="M2133" s="2">
        <v>440</v>
      </c>
    </row>
    <row r="2134" spans="2:13" ht="12.75">
      <c r="B2134" s="293">
        <v>3525</v>
      </c>
      <c r="C2134" s="1" t="s">
        <v>1</v>
      </c>
      <c r="D2134" s="15" t="s">
        <v>994</v>
      </c>
      <c r="E2134" s="1" t="s">
        <v>705</v>
      </c>
      <c r="F2134" s="30" t="s">
        <v>923</v>
      </c>
      <c r="G2134" s="30" t="s">
        <v>440</v>
      </c>
      <c r="H2134" s="6">
        <f>H2133-B2134</f>
        <v>-7931</v>
      </c>
      <c r="I2134" s="25">
        <f t="shared" si="90"/>
        <v>8.011363636363637</v>
      </c>
      <c r="M2134" s="2">
        <v>440</v>
      </c>
    </row>
    <row r="2135" spans="1:13" s="58" customFormat="1" ht="12.75">
      <c r="A2135" s="14"/>
      <c r="B2135" s="294">
        <f>SUM(B2133:B2134)</f>
        <v>7931</v>
      </c>
      <c r="C2135" s="14" t="s">
        <v>0</v>
      </c>
      <c r="D2135" s="14"/>
      <c r="E2135" s="14"/>
      <c r="F2135" s="81"/>
      <c r="G2135" s="21"/>
      <c r="H2135" s="56">
        <v>0</v>
      </c>
      <c r="I2135" s="57">
        <f t="shared" si="90"/>
        <v>18.025</v>
      </c>
      <c r="M2135" s="2">
        <v>440</v>
      </c>
    </row>
    <row r="2136" spans="2:13" ht="12.75">
      <c r="B2136" s="63"/>
      <c r="H2136" s="6">
        <f>H2135-B2136</f>
        <v>0</v>
      </c>
      <c r="I2136" s="25">
        <f t="shared" si="90"/>
        <v>0</v>
      </c>
      <c r="M2136" s="2">
        <v>440</v>
      </c>
    </row>
    <row r="2137" spans="2:13" ht="12.75">
      <c r="B2137" s="63"/>
      <c r="H2137" s="6">
        <f>H2136-B2137</f>
        <v>0</v>
      </c>
      <c r="I2137" s="25">
        <f t="shared" si="90"/>
        <v>0</v>
      </c>
      <c r="M2137" s="2">
        <v>440</v>
      </c>
    </row>
    <row r="2138" spans="2:13" ht="12.75">
      <c r="B2138" s="330">
        <v>23791</v>
      </c>
      <c r="C2138" s="1" t="s">
        <v>1296</v>
      </c>
      <c r="D2138" s="15" t="s">
        <v>994</v>
      </c>
      <c r="E2138" s="15" t="s">
        <v>904</v>
      </c>
      <c r="F2138" s="30" t="s">
        <v>978</v>
      </c>
      <c r="G2138" s="32" t="s">
        <v>440</v>
      </c>
      <c r="H2138" s="6">
        <f>H2136-B2138</f>
        <v>-23791</v>
      </c>
      <c r="I2138" s="25">
        <f aca="true" t="shared" si="91" ref="I2138:I2147">+B2138/M2138</f>
        <v>54.070454545454545</v>
      </c>
      <c r="M2138" s="2">
        <v>440</v>
      </c>
    </row>
    <row r="2139" spans="2:13" ht="12.75">
      <c r="B2139" s="330">
        <v>15420</v>
      </c>
      <c r="C2139" s="1" t="s">
        <v>1297</v>
      </c>
      <c r="D2139" s="15" t="s">
        <v>994</v>
      </c>
      <c r="E2139" s="15" t="s">
        <v>904</v>
      </c>
      <c r="F2139" s="30" t="s">
        <v>900</v>
      </c>
      <c r="G2139" s="32" t="s">
        <v>440</v>
      </c>
      <c r="H2139" s="6">
        <f t="shared" si="88"/>
        <v>-39211</v>
      </c>
      <c r="I2139" s="25">
        <f t="shared" si="91"/>
        <v>35.04545454545455</v>
      </c>
      <c r="M2139" s="2">
        <v>440</v>
      </c>
    </row>
    <row r="2140" spans="2:13" ht="12.75">
      <c r="B2140" s="293">
        <v>42295</v>
      </c>
      <c r="C2140" s="1" t="s">
        <v>1264</v>
      </c>
      <c r="D2140" s="15" t="s">
        <v>994</v>
      </c>
      <c r="E2140" s="1" t="s">
        <v>904</v>
      </c>
      <c r="F2140" s="30" t="s">
        <v>979</v>
      </c>
      <c r="G2140" s="30" t="s">
        <v>440</v>
      </c>
      <c r="H2140" s="6">
        <f t="shared" si="88"/>
        <v>-81506</v>
      </c>
      <c r="I2140" s="25">
        <f t="shared" si="91"/>
        <v>96.125</v>
      </c>
      <c r="M2140" s="2">
        <v>440</v>
      </c>
    </row>
    <row r="2141" spans="2:13" ht="12.75">
      <c r="B2141" s="293">
        <v>5199</v>
      </c>
      <c r="C2141" s="1" t="s">
        <v>1265</v>
      </c>
      <c r="D2141" s="15" t="s">
        <v>994</v>
      </c>
      <c r="E2141" s="1" t="s">
        <v>904</v>
      </c>
      <c r="F2141" s="30" t="s">
        <v>902</v>
      </c>
      <c r="G2141" s="30" t="s">
        <v>440</v>
      </c>
      <c r="H2141" s="6">
        <f t="shared" si="88"/>
        <v>-86705</v>
      </c>
      <c r="I2141" s="25">
        <f t="shared" si="91"/>
        <v>11.815909090909091</v>
      </c>
      <c r="M2141" s="2">
        <v>440</v>
      </c>
    </row>
    <row r="2142" spans="2:13" ht="12.75">
      <c r="B2142" s="330">
        <v>54103</v>
      </c>
      <c r="C2142" s="1" t="s">
        <v>1266</v>
      </c>
      <c r="D2142" s="15" t="s">
        <v>994</v>
      </c>
      <c r="E2142" s="1" t="s">
        <v>904</v>
      </c>
      <c r="F2142" s="30" t="s">
        <v>1267</v>
      </c>
      <c r="G2142" s="30" t="s">
        <v>440</v>
      </c>
      <c r="H2142" s="6">
        <f t="shared" si="88"/>
        <v>-140808</v>
      </c>
      <c r="I2142" s="25">
        <f t="shared" si="91"/>
        <v>122.96136363636364</v>
      </c>
      <c r="M2142" s="2">
        <v>440</v>
      </c>
    </row>
    <row r="2143" spans="1:13" s="58" customFormat="1" ht="12.75">
      <c r="A2143" s="14"/>
      <c r="B2143" s="61">
        <f>SUM(B2138:B2142)</f>
        <v>140808</v>
      </c>
      <c r="C2143" s="14" t="s">
        <v>33</v>
      </c>
      <c r="D2143" s="14"/>
      <c r="E2143" s="14"/>
      <c r="F2143" s="81"/>
      <c r="G2143" s="21"/>
      <c r="H2143" s="56">
        <v>0</v>
      </c>
      <c r="I2143" s="57">
        <f t="shared" si="91"/>
        <v>320.0181818181818</v>
      </c>
      <c r="M2143" s="2">
        <v>440</v>
      </c>
    </row>
    <row r="2144" spans="2:13" ht="12.75">
      <c r="B2144" s="63"/>
      <c r="H2144" s="6">
        <f t="shared" si="88"/>
        <v>0</v>
      </c>
      <c r="I2144" s="25">
        <f t="shared" si="91"/>
        <v>0</v>
      </c>
      <c r="M2144" s="2">
        <v>440</v>
      </c>
    </row>
    <row r="2145" spans="2:13" ht="12.75">
      <c r="B2145" s="63"/>
      <c r="H2145" s="6">
        <f t="shared" si="88"/>
        <v>0</v>
      </c>
      <c r="I2145" s="25">
        <f t="shared" si="91"/>
        <v>0</v>
      </c>
      <c r="M2145" s="2">
        <v>440</v>
      </c>
    </row>
    <row r="2146" spans="2:13" ht="12.75">
      <c r="B2146" s="293">
        <v>3084</v>
      </c>
      <c r="C2146" s="1" t="s">
        <v>784</v>
      </c>
      <c r="D2146" s="15" t="s">
        <v>994</v>
      </c>
      <c r="E2146" s="1" t="s">
        <v>904</v>
      </c>
      <c r="F2146" s="30" t="s">
        <v>923</v>
      </c>
      <c r="G2146" s="30" t="s">
        <v>440</v>
      </c>
      <c r="H2146" s="6">
        <f t="shared" si="88"/>
        <v>-3084</v>
      </c>
      <c r="I2146" s="25">
        <f t="shared" si="91"/>
        <v>7.009090909090909</v>
      </c>
      <c r="M2146" s="2">
        <v>440</v>
      </c>
    </row>
    <row r="2147" spans="1:13" s="58" customFormat="1" ht="12.75">
      <c r="A2147" s="14"/>
      <c r="B2147" s="294">
        <f>SUM(B2146)</f>
        <v>3084</v>
      </c>
      <c r="C2147" s="14" t="s">
        <v>784</v>
      </c>
      <c r="D2147" s="14"/>
      <c r="E2147" s="14"/>
      <c r="F2147" s="81"/>
      <c r="G2147" s="21"/>
      <c r="H2147" s="56">
        <v>0</v>
      </c>
      <c r="I2147" s="57">
        <f t="shared" si="91"/>
        <v>7.009090909090909</v>
      </c>
      <c r="M2147" s="2">
        <v>440</v>
      </c>
    </row>
    <row r="2148" spans="2:13" ht="12.75">
      <c r="B2148" s="63"/>
      <c r="I2148" s="25"/>
      <c r="M2148" s="2">
        <v>440</v>
      </c>
    </row>
    <row r="2149" spans="2:13" ht="12.75">
      <c r="B2149" s="63"/>
      <c r="I2149" s="25"/>
      <c r="M2149" s="2">
        <v>440</v>
      </c>
    </row>
    <row r="2150" spans="2:13" ht="12.75">
      <c r="B2150" s="63"/>
      <c r="I2150" s="25"/>
      <c r="M2150" s="2">
        <v>440</v>
      </c>
    </row>
    <row r="2151" spans="2:13" ht="12.75">
      <c r="B2151" s="63"/>
      <c r="H2151" s="6">
        <f>H2147-B2151</f>
        <v>0</v>
      </c>
      <c r="I2151" s="25">
        <f>+B2151/M2151</f>
        <v>0</v>
      </c>
      <c r="M2151" s="2">
        <v>440</v>
      </c>
    </row>
    <row r="2152" spans="1:13" ht="13.5" thickBot="1">
      <c r="A2152" s="44"/>
      <c r="B2152" s="346">
        <f>+B2179+B2202+B2206</f>
        <v>975200</v>
      </c>
      <c r="C2152" s="47"/>
      <c r="D2152" s="46" t="s">
        <v>1005</v>
      </c>
      <c r="E2152" s="47"/>
      <c r="F2152" s="85"/>
      <c r="G2152" s="49"/>
      <c r="H2152" s="86">
        <f>H2151-B2152</f>
        <v>-975200</v>
      </c>
      <c r="I2152" s="106">
        <f>+B2152/M2152</f>
        <v>2216.3636363636365</v>
      </c>
      <c r="J2152" s="52"/>
      <c r="K2152" s="52"/>
      <c r="L2152" s="52"/>
      <c r="M2152" s="2">
        <v>440</v>
      </c>
    </row>
    <row r="2153" spans="2:13" ht="12.75">
      <c r="B2153" s="293"/>
      <c r="H2153" s="6">
        <v>0</v>
      </c>
      <c r="I2153" s="25">
        <f>+B2153/M2153</f>
        <v>0</v>
      </c>
      <c r="M2153" s="2">
        <v>440</v>
      </c>
    </row>
    <row r="2154" spans="2:13" ht="12.75">
      <c r="B2154" s="293"/>
      <c r="H2154" s="6">
        <f t="shared" si="88"/>
        <v>0</v>
      </c>
      <c r="I2154" s="25">
        <f>+B2154/M2154</f>
        <v>0</v>
      </c>
      <c r="M2154" s="2">
        <v>440</v>
      </c>
    </row>
    <row r="2155" spans="2:13" ht="12.75">
      <c r="B2155" s="224">
        <v>5000</v>
      </c>
      <c r="C2155" s="35" t="s">
        <v>0</v>
      </c>
      <c r="D2155" s="1" t="s">
        <v>1006</v>
      </c>
      <c r="E2155" s="1" t="s">
        <v>1007</v>
      </c>
      <c r="F2155" s="59" t="s">
        <v>1008</v>
      </c>
      <c r="G2155" s="33" t="s">
        <v>20</v>
      </c>
      <c r="H2155" s="6">
        <f t="shared" si="88"/>
        <v>-5000</v>
      </c>
      <c r="I2155" s="25">
        <v>16</v>
      </c>
      <c r="K2155" t="s">
        <v>21</v>
      </c>
      <c r="M2155" s="2">
        <v>440</v>
      </c>
    </row>
    <row r="2156" spans="2:13" ht="12.75">
      <c r="B2156" s="293">
        <v>5000</v>
      </c>
      <c r="C2156" s="35" t="s">
        <v>0</v>
      </c>
      <c r="D2156" s="1" t="s">
        <v>1006</v>
      </c>
      <c r="E2156" s="1" t="s">
        <v>1007</v>
      </c>
      <c r="F2156" s="59" t="s">
        <v>1009</v>
      </c>
      <c r="G2156" s="30" t="s">
        <v>23</v>
      </c>
      <c r="H2156" s="6">
        <f t="shared" si="88"/>
        <v>-10000</v>
      </c>
      <c r="I2156" s="25">
        <v>10</v>
      </c>
      <c r="K2156" t="s">
        <v>21</v>
      </c>
      <c r="M2156" s="2">
        <v>440</v>
      </c>
    </row>
    <row r="2157" spans="2:13" ht="12.75">
      <c r="B2157" s="293">
        <v>5000</v>
      </c>
      <c r="C2157" s="35" t="s">
        <v>0</v>
      </c>
      <c r="D2157" s="1" t="s">
        <v>1006</v>
      </c>
      <c r="E2157" s="1" t="s">
        <v>1007</v>
      </c>
      <c r="F2157" s="59" t="s">
        <v>1010</v>
      </c>
      <c r="G2157" s="30" t="s">
        <v>86</v>
      </c>
      <c r="H2157" s="6">
        <f t="shared" si="88"/>
        <v>-15000</v>
      </c>
      <c r="I2157" s="25">
        <v>10</v>
      </c>
      <c r="K2157" t="s">
        <v>21</v>
      </c>
      <c r="M2157" s="2">
        <v>440</v>
      </c>
    </row>
    <row r="2158" spans="2:13" ht="12.75">
      <c r="B2158" s="293">
        <v>9500</v>
      </c>
      <c r="C2158" s="35" t="s">
        <v>0</v>
      </c>
      <c r="D2158" s="1" t="s">
        <v>1006</v>
      </c>
      <c r="E2158" s="1" t="s">
        <v>1007</v>
      </c>
      <c r="F2158" s="59" t="s">
        <v>1011</v>
      </c>
      <c r="G2158" s="30" t="s">
        <v>88</v>
      </c>
      <c r="H2158" s="6">
        <f t="shared" si="88"/>
        <v>-24500</v>
      </c>
      <c r="I2158" s="25">
        <v>19</v>
      </c>
      <c r="K2158" t="s">
        <v>21</v>
      </c>
      <c r="M2158" s="2">
        <v>440</v>
      </c>
    </row>
    <row r="2159" spans="2:13" ht="12.75">
      <c r="B2159" s="293">
        <v>5000</v>
      </c>
      <c r="C2159" s="35" t="s">
        <v>0</v>
      </c>
      <c r="D2159" s="1" t="s">
        <v>1006</v>
      </c>
      <c r="E2159" s="1" t="s">
        <v>1007</v>
      </c>
      <c r="F2159" s="59" t="s">
        <v>1012</v>
      </c>
      <c r="G2159" s="30" t="s">
        <v>72</v>
      </c>
      <c r="H2159" s="6">
        <f t="shared" si="88"/>
        <v>-29500</v>
      </c>
      <c r="I2159" s="25">
        <v>10</v>
      </c>
      <c r="K2159" t="s">
        <v>21</v>
      </c>
      <c r="M2159" s="2">
        <v>440</v>
      </c>
    </row>
    <row r="2160" spans="2:13" ht="12.75">
      <c r="B2160" s="347">
        <v>5000</v>
      </c>
      <c r="C2160" s="35" t="s">
        <v>0</v>
      </c>
      <c r="D2160" s="1" t="s">
        <v>1006</v>
      </c>
      <c r="E2160" s="1" t="s">
        <v>1007</v>
      </c>
      <c r="F2160" s="59" t="s">
        <v>1013</v>
      </c>
      <c r="G2160" s="30" t="s">
        <v>120</v>
      </c>
      <c r="H2160" s="6">
        <f t="shared" si="88"/>
        <v>-34500</v>
      </c>
      <c r="I2160" s="25">
        <v>10</v>
      </c>
      <c r="K2160" t="s">
        <v>21</v>
      </c>
      <c r="M2160" s="2">
        <v>440</v>
      </c>
    </row>
    <row r="2161" spans="2:13" ht="12.75">
      <c r="B2161" s="293">
        <v>5000</v>
      </c>
      <c r="C2161" s="35" t="s">
        <v>0</v>
      </c>
      <c r="D2161" s="1" t="s">
        <v>1006</v>
      </c>
      <c r="E2161" s="1" t="s">
        <v>1007</v>
      </c>
      <c r="F2161" s="59" t="s">
        <v>1014</v>
      </c>
      <c r="G2161" s="30" t="s">
        <v>169</v>
      </c>
      <c r="H2161" s="6">
        <f t="shared" si="88"/>
        <v>-39500</v>
      </c>
      <c r="I2161" s="25">
        <v>10</v>
      </c>
      <c r="K2161" t="s">
        <v>21</v>
      </c>
      <c r="M2161" s="2">
        <v>440</v>
      </c>
    </row>
    <row r="2162" spans="2:13" ht="12.75">
      <c r="B2162" s="293">
        <v>5000</v>
      </c>
      <c r="C2162" s="35" t="s">
        <v>0</v>
      </c>
      <c r="D2162" s="1" t="s">
        <v>1006</v>
      </c>
      <c r="E2162" s="1" t="s">
        <v>1007</v>
      </c>
      <c r="F2162" s="59" t="s">
        <v>1015</v>
      </c>
      <c r="G2162" s="30" t="s">
        <v>178</v>
      </c>
      <c r="H2162" s="6">
        <f t="shared" si="88"/>
        <v>-44500</v>
      </c>
      <c r="I2162" s="25">
        <v>10</v>
      </c>
      <c r="K2162" t="s">
        <v>21</v>
      </c>
      <c r="M2162" s="2">
        <v>440</v>
      </c>
    </row>
    <row r="2163" spans="2:13" ht="12.75">
      <c r="B2163" s="293">
        <v>5000</v>
      </c>
      <c r="C2163" s="35" t="s">
        <v>0</v>
      </c>
      <c r="D2163" s="1" t="s">
        <v>1006</v>
      </c>
      <c r="E2163" s="1" t="s">
        <v>1007</v>
      </c>
      <c r="F2163" s="59" t="s">
        <v>1016</v>
      </c>
      <c r="G2163" s="30" t="s">
        <v>180</v>
      </c>
      <c r="H2163" s="6">
        <f t="shared" si="88"/>
        <v>-49500</v>
      </c>
      <c r="I2163" s="25">
        <v>10</v>
      </c>
      <c r="K2163" t="s">
        <v>21</v>
      </c>
      <c r="M2163" s="2">
        <v>440</v>
      </c>
    </row>
    <row r="2164" spans="2:13" ht="12.75">
      <c r="B2164" s="293">
        <v>5000</v>
      </c>
      <c r="C2164" s="35" t="s">
        <v>0</v>
      </c>
      <c r="D2164" s="1" t="s">
        <v>1006</v>
      </c>
      <c r="E2164" s="1" t="s">
        <v>1007</v>
      </c>
      <c r="F2164" s="59" t="s">
        <v>1017</v>
      </c>
      <c r="G2164" s="30" t="s">
        <v>182</v>
      </c>
      <c r="H2164" s="6">
        <f t="shared" si="88"/>
        <v>-54500</v>
      </c>
      <c r="I2164" s="25">
        <v>6</v>
      </c>
      <c r="K2164" t="s">
        <v>21</v>
      </c>
      <c r="M2164" s="2">
        <v>440</v>
      </c>
    </row>
    <row r="2165" spans="2:13" ht="12.75">
      <c r="B2165" s="224">
        <v>9000</v>
      </c>
      <c r="C2165" s="1" t="s">
        <v>0</v>
      </c>
      <c r="D2165" s="1" t="s">
        <v>1006</v>
      </c>
      <c r="E2165" s="1" t="s">
        <v>1007</v>
      </c>
      <c r="F2165" s="59" t="s">
        <v>1018</v>
      </c>
      <c r="G2165" s="30" t="s">
        <v>184</v>
      </c>
      <c r="H2165" s="6">
        <f t="shared" si="88"/>
        <v>-63500</v>
      </c>
      <c r="I2165" s="25">
        <v>18</v>
      </c>
      <c r="K2165" t="s">
        <v>21</v>
      </c>
      <c r="M2165" s="2">
        <v>440</v>
      </c>
    </row>
    <row r="2166" spans="2:13" ht="12.75">
      <c r="B2166" s="224">
        <v>10000</v>
      </c>
      <c r="C2166" s="1" t="s">
        <v>0</v>
      </c>
      <c r="D2166" s="1" t="s">
        <v>1006</v>
      </c>
      <c r="E2166" s="1" t="s">
        <v>1007</v>
      </c>
      <c r="F2166" s="59" t="s">
        <v>1019</v>
      </c>
      <c r="G2166" s="30" t="s">
        <v>186</v>
      </c>
      <c r="H2166" s="6">
        <f t="shared" si="88"/>
        <v>-73500</v>
      </c>
      <c r="I2166" s="25">
        <v>20</v>
      </c>
      <c r="K2166" t="s">
        <v>21</v>
      </c>
      <c r="M2166" s="2">
        <v>440</v>
      </c>
    </row>
    <row r="2167" spans="2:13" ht="12.75">
      <c r="B2167" s="348">
        <v>10000</v>
      </c>
      <c r="C2167" s="1" t="s">
        <v>0</v>
      </c>
      <c r="D2167" s="1" t="s">
        <v>1006</v>
      </c>
      <c r="E2167" s="1" t="s">
        <v>1007</v>
      </c>
      <c r="F2167" s="59" t="s">
        <v>1020</v>
      </c>
      <c r="G2167" s="30" t="s">
        <v>188</v>
      </c>
      <c r="H2167" s="6">
        <f t="shared" si="88"/>
        <v>-83500</v>
      </c>
      <c r="I2167" s="25">
        <v>20</v>
      </c>
      <c r="K2167" t="s">
        <v>21</v>
      </c>
      <c r="M2167" s="2">
        <v>440</v>
      </c>
    </row>
    <row r="2168" spans="2:13" ht="12.75">
      <c r="B2168" s="224">
        <v>8000</v>
      </c>
      <c r="C2168" s="1" t="s">
        <v>0</v>
      </c>
      <c r="D2168" s="1" t="s">
        <v>1006</v>
      </c>
      <c r="E2168" s="1" t="s">
        <v>1007</v>
      </c>
      <c r="F2168" s="59" t="s">
        <v>1021</v>
      </c>
      <c r="G2168" s="30" t="s">
        <v>283</v>
      </c>
      <c r="H2168" s="6">
        <f t="shared" si="88"/>
        <v>-91500</v>
      </c>
      <c r="I2168" s="25">
        <v>16</v>
      </c>
      <c r="K2168" t="s">
        <v>21</v>
      </c>
      <c r="M2168" s="2">
        <v>440</v>
      </c>
    </row>
    <row r="2169" spans="2:13" ht="12.75">
      <c r="B2169" s="293">
        <v>5000</v>
      </c>
      <c r="C2169" s="1" t="s">
        <v>0</v>
      </c>
      <c r="D2169" s="1" t="s">
        <v>1006</v>
      </c>
      <c r="E2169" s="1" t="s">
        <v>1007</v>
      </c>
      <c r="F2169" s="59" t="s">
        <v>1022</v>
      </c>
      <c r="G2169" s="30" t="s">
        <v>318</v>
      </c>
      <c r="H2169" s="6">
        <f t="shared" si="88"/>
        <v>-96500</v>
      </c>
      <c r="I2169" s="25">
        <v>10</v>
      </c>
      <c r="K2169" t="s">
        <v>21</v>
      </c>
      <c r="M2169" s="2">
        <v>440</v>
      </c>
    </row>
    <row r="2170" spans="2:13" ht="12.75">
      <c r="B2170" s="293">
        <v>5000</v>
      </c>
      <c r="C2170" s="1" t="s">
        <v>0</v>
      </c>
      <c r="D2170" s="1" t="s">
        <v>1006</v>
      </c>
      <c r="E2170" s="1" t="s">
        <v>1007</v>
      </c>
      <c r="F2170" s="59" t="s">
        <v>1023</v>
      </c>
      <c r="G2170" s="30" t="s">
        <v>321</v>
      </c>
      <c r="H2170" s="6">
        <f t="shared" si="88"/>
        <v>-101500</v>
      </c>
      <c r="I2170" s="25">
        <v>10</v>
      </c>
      <c r="K2170" t="s">
        <v>21</v>
      </c>
      <c r="M2170" s="2">
        <v>440</v>
      </c>
    </row>
    <row r="2171" spans="2:13" ht="12.75">
      <c r="B2171" s="293">
        <v>5000</v>
      </c>
      <c r="C2171" s="1" t="s">
        <v>0</v>
      </c>
      <c r="D2171" s="1" t="s">
        <v>1006</v>
      </c>
      <c r="E2171" s="1" t="s">
        <v>1007</v>
      </c>
      <c r="F2171" s="59" t="s">
        <v>1024</v>
      </c>
      <c r="G2171" s="30" t="s">
        <v>323</v>
      </c>
      <c r="H2171" s="6">
        <f t="shared" si="88"/>
        <v>-106500</v>
      </c>
      <c r="I2171" s="25">
        <v>10</v>
      </c>
      <c r="K2171" t="s">
        <v>21</v>
      </c>
      <c r="M2171" s="2">
        <v>440</v>
      </c>
    </row>
    <row r="2172" spans="2:13" ht="12.75">
      <c r="B2172" s="293">
        <v>5000</v>
      </c>
      <c r="C2172" s="1" t="s">
        <v>0</v>
      </c>
      <c r="D2172" s="1" t="s">
        <v>1006</v>
      </c>
      <c r="E2172" s="1" t="s">
        <v>1007</v>
      </c>
      <c r="F2172" s="59" t="s">
        <v>1025</v>
      </c>
      <c r="G2172" s="30" t="s">
        <v>377</v>
      </c>
      <c r="H2172" s="6">
        <f t="shared" si="88"/>
        <v>-111500</v>
      </c>
      <c r="I2172" s="25">
        <v>10</v>
      </c>
      <c r="K2172" t="s">
        <v>21</v>
      </c>
      <c r="M2172" s="2">
        <v>440</v>
      </c>
    </row>
    <row r="2173" spans="2:13" ht="12.75">
      <c r="B2173" s="293">
        <v>5000</v>
      </c>
      <c r="C2173" s="1" t="s">
        <v>0</v>
      </c>
      <c r="D2173" s="1" t="s">
        <v>1006</v>
      </c>
      <c r="E2173" s="1" t="s">
        <v>1007</v>
      </c>
      <c r="F2173" s="59" t="s">
        <v>1026</v>
      </c>
      <c r="G2173" s="30" t="s">
        <v>393</v>
      </c>
      <c r="H2173" s="6">
        <f t="shared" si="88"/>
        <v>-116500</v>
      </c>
      <c r="I2173" s="25">
        <v>10</v>
      </c>
      <c r="K2173" t="s">
        <v>21</v>
      </c>
      <c r="M2173" s="2">
        <v>440</v>
      </c>
    </row>
    <row r="2174" spans="2:13" ht="12.75">
      <c r="B2174" s="293">
        <v>5000</v>
      </c>
      <c r="C2174" s="1" t="s">
        <v>0</v>
      </c>
      <c r="D2174" s="1" t="s">
        <v>1006</v>
      </c>
      <c r="E2174" s="1" t="s">
        <v>1007</v>
      </c>
      <c r="F2174" s="59" t="s">
        <v>1027</v>
      </c>
      <c r="G2174" s="30" t="s">
        <v>396</v>
      </c>
      <c r="H2174" s="6">
        <f t="shared" si="88"/>
        <v>-121500</v>
      </c>
      <c r="I2174" s="25">
        <v>10</v>
      </c>
      <c r="K2174" t="s">
        <v>21</v>
      </c>
      <c r="M2174" s="2">
        <v>440</v>
      </c>
    </row>
    <row r="2175" spans="2:13" ht="12.75">
      <c r="B2175" s="293">
        <v>5000</v>
      </c>
      <c r="C2175" s="1" t="s">
        <v>0</v>
      </c>
      <c r="D2175" s="1" t="s">
        <v>1006</v>
      </c>
      <c r="E2175" s="1" t="s">
        <v>1007</v>
      </c>
      <c r="F2175" s="59" t="s">
        <v>1028</v>
      </c>
      <c r="G2175" s="30" t="s">
        <v>398</v>
      </c>
      <c r="H2175" s="6">
        <f t="shared" si="88"/>
        <v>-126500</v>
      </c>
      <c r="I2175" s="25">
        <v>10</v>
      </c>
      <c r="K2175" t="s">
        <v>21</v>
      </c>
      <c r="M2175" s="2">
        <v>440</v>
      </c>
    </row>
    <row r="2176" spans="2:13" ht="12.75">
      <c r="B2176" s="224">
        <v>10000</v>
      </c>
      <c r="C2176" s="1" t="s">
        <v>0</v>
      </c>
      <c r="D2176" s="1" t="s">
        <v>1006</v>
      </c>
      <c r="E2176" s="1" t="s">
        <v>1007</v>
      </c>
      <c r="F2176" s="59" t="s">
        <v>1029</v>
      </c>
      <c r="G2176" s="30" t="s">
        <v>431</v>
      </c>
      <c r="H2176" s="6">
        <f t="shared" si="88"/>
        <v>-136500</v>
      </c>
      <c r="I2176" s="25">
        <v>30</v>
      </c>
      <c r="K2176" t="s">
        <v>21</v>
      </c>
      <c r="M2176" s="2">
        <v>440</v>
      </c>
    </row>
    <row r="2177" spans="2:13" ht="12.75">
      <c r="B2177" s="293">
        <v>9000</v>
      </c>
      <c r="C2177" s="1" t="s">
        <v>0</v>
      </c>
      <c r="D2177" s="1" t="s">
        <v>1006</v>
      </c>
      <c r="E2177" s="1" t="s">
        <v>1007</v>
      </c>
      <c r="F2177" s="59" t="s">
        <v>1030</v>
      </c>
      <c r="G2177" s="30" t="s">
        <v>435</v>
      </c>
      <c r="H2177" s="6">
        <f t="shared" si="88"/>
        <v>-145500</v>
      </c>
      <c r="I2177" s="25">
        <v>18</v>
      </c>
      <c r="K2177" t="s">
        <v>21</v>
      </c>
      <c r="M2177" s="2">
        <v>440</v>
      </c>
    </row>
    <row r="2178" spans="1:13" s="58" customFormat="1" ht="12.75">
      <c r="A2178" s="1"/>
      <c r="B2178" s="224">
        <v>10000</v>
      </c>
      <c r="C2178" s="1" t="s">
        <v>0</v>
      </c>
      <c r="D2178" s="1" t="s">
        <v>1006</v>
      </c>
      <c r="E2178" s="1" t="s">
        <v>1007</v>
      </c>
      <c r="F2178" s="59" t="s">
        <v>1031</v>
      </c>
      <c r="G2178" s="30" t="s">
        <v>437</v>
      </c>
      <c r="H2178" s="6">
        <f t="shared" si="88"/>
        <v>-155500</v>
      </c>
      <c r="I2178" s="25">
        <v>20</v>
      </c>
      <c r="J2178"/>
      <c r="K2178" t="s">
        <v>21</v>
      </c>
      <c r="L2178"/>
      <c r="M2178" s="2">
        <v>440</v>
      </c>
    </row>
    <row r="2179" spans="1:13" ht="12.75">
      <c r="A2179" s="14"/>
      <c r="B2179" s="294">
        <f>SUM(B2155:B2178)</f>
        <v>155500</v>
      </c>
      <c r="C2179" s="14" t="s">
        <v>0</v>
      </c>
      <c r="D2179" s="14"/>
      <c r="E2179" s="14"/>
      <c r="F2179" s="81"/>
      <c r="G2179" s="21"/>
      <c r="H2179" s="56">
        <v>0</v>
      </c>
      <c r="I2179" s="57">
        <f aca="true" t="shared" si="92" ref="I2179:I2185">+B2179/M2179</f>
        <v>353.40909090909093</v>
      </c>
      <c r="J2179" s="58"/>
      <c r="K2179" s="58"/>
      <c r="L2179" s="58"/>
      <c r="M2179" s="2">
        <v>440</v>
      </c>
    </row>
    <row r="2180" spans="2:13" ht="12.75">
      <c r="B2180" s="293"/>
      <c r="H2180" s="6">
        <f t="shared" si="88"/>
        <v>0</v>
      </c>
      <c r="I2180" s="25">
        <f t="shared" si="92"/>
        <v>0</v>
      </c>
      <c r="M2180" s="2">
        <v>440</v>
      </c>
    </row>
    <row r="2181" spans="2:13" ht="12.75">
      <c r="B2181" s="293"/>
      <c r="H2181" s="6">
        <f t="shared" si="88"/>
        <v>0</v>
      </c>
      <c r="I2181" s="25">
        <f t="shared" si="92"/>
        <v>0</v>
      </c>
      <c r="M2181" s="2">
        <v>440</v>
      </c>
    </row>
    <row r="2182" spans="2:13" ht="12.75">
      <c r="B2182" s="224">
        <v>1000</v>
      </c>
      <c r="C2182" s="35" t="s">
        <v>767</v>
      </c>
      <c r="D2182" s="15" t="s">
        <v>1006</v>
      </c>
      <c r="E2182" s="35"/>
      <c r="F2182" s="59" t="s">
        <v>1032</v>
      </c>
      <c r="G2182" s="33" t="s">
        <v>20</v>
      </c>
      <c r="H2182" s="6">
        <f t="shared" si="88"/>
        <v>-1000</v>
      </c>
      <c r="I2182" s="25">
        <f t="shared" si="92"/>
        <v>2.272727272727273</v>
      </c>
      <c r="M2182" s="2">
        <v>440</v>
      </c>
    </row>
    <row r="2183" spans="2:13" ht="12.75">
      <c r="B2183" s="224">
        <v>1000</v>
      </c>
      <c r="C2183" s="35" t="s">
        <v>767</v>
      </c>
      <c r="D2183" s="15" t="s">
        <v>1006</v>
      </c>
      <c r="E2183" s="37"/>
      <c r="F2183" s="59" t="s">
        <v>1032</v>
      </c>
      <c r="G2183" s="38" t="s">
        <v>23</v>
      </c>
      <c r="H2183" s="6">
        <f t="shared" si="88"/>
        <v>-2000</v>
      </c>
      <c r="I2183" s="25">
        <f t="shared" si="92"/>
        <v>2.272727272727273</v>
      </c>
      <c r="M2183" s="2">
        <v>440</v>
      </c>
    </row>
    <row r="2184" spans="1:13" s="18" customFormat="1" ht="12.75">
      <c r="A2184" s="1"/>
      <c r="B2184" s="224">
        <v>1200</v>
      </c>
      <c r="C2184" s="35" t="s">
        <v>767</v>
      </c>
      <c r="D2184" s="15" t="s">
        <v>1006</v>
      </c>
      <c r="E2184" s="15"/>
      <c r="F2184" s="59" t="s">
        <v>1032</v>
      </c>
      <c r="G2184" s="32" t="s">
        <v>86</v>
      </c>
      <c r="H2184" s="6">
        <f t="shared" si="88"/>
        <v>-3200</v>
      </c>
      <c r="I2184" s="25">
        <f t="shared" si="92"/>
        <v>2.727272727272727</v>
      </c>
      <c r="J2184"/>
      <c r="K2184"/>
      <c r="L2184"/>
      <c r="M2184" s="2">
        <v>440</v>
      </c>
    </row>
    <row r="2185" spans="1:13" ht="12.75">
      <c r="A2185" s="15"/>
      <c r="B2185" s="224">
        <v>800</v>
      </c>
      <c r="C2185" s="35" t="s">
        <v>767</v>
      </c>
      <c r="D2185" s="15" t="s">
        <v>1006</v>
      </c>
      <c r="E2185" s="15"/>
      <c r="F2185" s="59" t="s">
        <v>1032</v>
      </c>
      <c r="G2185" s="32" t="s">
        <v>88</v>
      </c>
      <c r="H2185" s="6">
        <f t="shared" si="88"/>
        <v>-4000</v>
      </c>
      <c r="I2185" s="42">
        <f t="shared" si="92"/>
        <v>1.8181818181818181</v>
      </c>
      <c r="J2185" s="18"/>
      <c r="K2185" s="18"/>
      <c r="L2185" s="18"/>
      <c r="M2185" s="2">
        <v>440</v>
      </c>
    </row>
    <row r="2186" spans="2:13" ht="12.75">
      <c r="B2186" s="293">
        <v>1000</v>
      </c>
      <c r="C2186" s="35" t="s">
        <v>767</v>
      </c>
      <c r="D2186" s="15" t="s">
        <v>1006</v>
      </c>
      <c r="F2186" s="59" t="s">
        <v>1032</v>
      </c>
      <c r="G2186" s="30" t="s">
        <v>72</v>
      </c>
      <c r="H2186" s="6">
        <f t="shared" si="88"/>
        <v>-5000</v>
      </c>
      <c r="I2186" s="25">
        <f aca="true" t="shared" si="93" ref="I2186:I2249">+B2186/M2186</f>
        <v>2.272727272727273</v>
      </c>
      <c r="M2186" s="2">
        <v>440</v>
      </c>
    </row>
    <row r="2187" spans="2:13" ht="12.75">
      <c r="B2187" s="293">
        <v>1200</v>
      </c>
      <c r="C2187" s="35" t="s">
        <v>767</v>
      </c>
      <c r="D2187" s="15" t="s">
        <v>1006</v>
      </c>
      <c r="F2187" s="59" t="s">
        <v>1032</v>
      </c>
      <c r="G2187" s="30" t="s">
        <v>120</v>
      </c>
      <c r="H2187" s="6">
        <f t="shared" si="88"/>
        <v>-6200</v>
      </c>
      <c r="I2187" s="25">
        <f t="shared" si="93"/>
        <v>2.727272727272727</v>
      </c>
      <c r="M2187" s="2">
        <v>440</v>
      </c>
    </row>
    <row r="2188" spans="2:14" ht="12.75">
      <c r="B2188" s="293">
        <v>1100</v>
      </c>
      <c r="C2188" s="35" t="s">
        <v>767</v>
      </c>
      <c r="D2188" s="15" t="s">
        <v>1006</v>
      </c>
      <c r="F2188" s="59" t="s">
        <v>1032</v>
      </c>
      <c r="G2188" s="30" t="s">
        <v>169</v>
      </c>
      <c r="H2188" s="6">
        <f aca="true" t="shared" si="94" ref="H2188:H2201">H2187-B2188</f>
        <v>-7300</v>
      </c>
      <c r="I2188" s="25">
        <f t="shared" si="93"/>
        <v>2.5</v>
      </c>
      <c r="M2188" s="2">
        <v>440</v>
      </c>
      <c r="N2188" s="41">
        <v>500</v>
      </c>
    </row>
    <row r="2189" spans="2:13" ht="12.75">
      <c r="B2189" s="344">
        <v>900</v>
      </c>
      <c r="C2189" s="35" t="s">
        <v>767</v>
      </c>
      <c r="D2189" s="15" t="s">
        <v>1006</v>
      </c>
      <c r="E2189" s="40"/>
      <c r="F2189" s="59" t="s">
        <v>1032</v>
      </c>
      <c r="G2189" s="30" t="s">
        <v>178</v>
      </c>
      <c r="H2189" s="6">
        <f t="shared" si="94"/>
        <v>-8200</v>
      </c>
      <c r="I2189" s="25">
        <f>+B2189/M2189</f>
        <v>2.0454545454545454</v>
      </c>
      <c r="J2189" s="39"/>
      <c r="K2189" s="39"/>
      <c r="L2189" s="39"/>
      <c r="M2189" s="2">
        <v>440</v>
      </c>
    </row>
    <row r="2190" spans="2:13" ht="12.75">
      <c r="B2190" s="293">
        <v>800</v>
      </c>
      <c r="C2190" s="35" t="s">
        <v>767</v>
      </c>
      <c r="D2190" s="15" t="s">
        <v>1006</v>
      </c>
      <c r="F2190" s="59" t="s">
        <v>1032</v>
      </c>
      <c r="G2190" s="30" t="s">
        <v>184</v>
      </c>
      <c r="H2190" s="6">
        <f t="shared" si="94"/>
        <v>-9000</v>
      </c>
      <c r="I2190" s="25">
        <f t="shared" si="93"/>
        <v>1.8181818181818181</v>
      </c>
      <c r="M2190" s="2">
        <v>440</v>
      </c>
    </row>
    <row r="2191" spans="2:13" ht="12.75">
      <c r="B2191" s="293">
        <v>1000</v>
      </c>
      <c r="C2191" s="35" t="s">
        <v>767</v>
      </c>
      <c r="D2191" s="15" t="s">
        <v>1006</v>
      </c>
      <c r="F2191" s="59" t="s">
        <v>1032</v>
      </c>
      <c r="G2191" s="30" t="s">
        <v>186</v>
      </c>
      <c r="H2191" s="6">
        <f t="shared" si="94"/>
        <v>-10000</v>
      </c>
      <c r="I2191" s="25">
        <f t="shared" si="93"/>
        <v>2.272727272727273</v>
      </c>
      <c r="M2191" s="2">
        <v>440</v>
      </c>
    </row>
    <row r="2192" spans="2:13" ht="12.75">
      <c r="B2192" s="293">
        <v>1200</v>
      </c>
      <c r="C2192" s="35" t="s">
        <v>767</v>
      </c>
      <c r="D2192" s="15" t="s">
        <v>1006</v>
      </c>
      <c r="F2192" s="59" t="s">
        <v>1032</v>
      </c>
      <c r="G2192" s="30" t="s">
        <v>188</v>
      </c>
      <c r="H2192" s="6">
        <f t="shared" si="94"/>
        <v>-11200</v>
      </c>
      <c r="I2192" s="25">
        <f t="shared" si="93"/>
        <v>2.727272727272727</v>
      </c>
      <c r="M2192" s="2">
        <v>440</v>
      </c>
    </row>
    <row r="2193" spans="2:13" ht="12.75">
      <c r="B2193" s="293">
        <v>1500</v>
      </c>
      <c r="C2193" s="35" t="s">
        <v>767</v>
      </c>
      <c r="D2193" s="15" t="s">
        <v>1006</v>
      </c>
      <c r="F2193" s="59" t="s">
        <v>1032</v>
      </c>
      <c r="G2193" s="30" t="s">
        <v>283</v>
      </c>
      <c r="H2193" s="6">
        <f t="shared" si="94"/>
        <v>-12700</v>
      </c>
      <c r="I2193" s="25">
        <f t="shared" si="93"/>
        <v>3.409090909090909</v>
      </c>
      <c r="M2193" s="2">
        <v>440</v>
      </c>
    </row>
    <row r="2194" spans="2:13" ht="12.75">
      <c r="B2194" s="293">
        <v>1000</v>
      </c>
      <c r="C2194" s="35" t="s">
        <v>767</v>
      </c>
      <c r="D2194" s="15" t="s">
        <v>1006</v>
      </c>
      <c r="F2194" s="59" t="s">
        <v>1032</v>
      </c>
      <c r="G2194" s="30" t="s">
        <v>318</v>
      </c>
      <c r="H2194" s="6">
        <f t="shared" si="94"/>
        <v>-13700</v>
      </c>
      <c r="I2194" s="25">
        <f t="shared" si="93"/>
        <v>2.272727272727273</v>
      </c>
      <c r="M2194" s="2">
        <v>440</v>
      </c>
    </row>
    <row r="2195" spans="2:13" ht="12.75">
      <c r="B2195" s="293">
        <v>700</v>
      </c>
      <c r="C2195" s="35" t="s">
        <v>767</v>
      </c>
      <c r="D2195" s="15" t="s">
        <v>1006</v>
      </c>
      <c r="F2195" s="59" t="s">
        <v>1032</v>
      </c>
      <c r="G2195" s="30" t="s">
        <v>323</v>
      </c>
      <c r="H2195" s="6">
        <f t="shared" si="94"/>
        <v>-14400</v>
      </c>
      <c r="I2195" s="25">
        <f t="shared" si="93"/>
        <v>1.5909090909090908</v>
      </c>
      <c r="M2195" s="2">
        <v>440</v>
      </c>
    </row>
    <row r="2196" spans="2:13" ht="12.75">
      <c r="B2196" s="293">
        <v>800</v>
      </c>
      <c r="C2196" s="35" t="s">
        <v>767</v>
      </c>
      <c r="D2196" s="15" t="s">
        <v>1006</v>
      </c>
      <c r="F2196" s="59" t="s">
        <v>1032</v>
      </c>
      <c r="G2196" s="30" t="s">
        <v>377</v>
      </c>
      <c r="H2196" s="6">
        <f t="shared" si="94"/>
        <v>-15200</v>
      </c>
      <c r="I2196" s="25">
        <f t="shared" si="93"/>
        <v>1.8181818181818181</v>
      </c>
      <c r="M2196" s="2">
        <v>440</v>
      </c>
    </row>
    <row r="2197" spans="2:13" ht="12.75">
      <c r="B2197" s="293">
        <v>1000</v>
      </c>
      <c r="C2197" s="35" t="s">
        <v>767</v>
      </c>
      <c r="D2197" s="15" t="s">
        <v>1006</v>
      </c>
      <c r="F2197" s="59" t="s">
        <v>1032</v>
      </c>
      <c r="G2197" s="30" t="s">
        <v>393</v>
      </c>
      <c r="H2197" s="6">
        <f t="shared" si="94"/>
        <v>-16200</v>
      </c>
      <c r="I2197" s="25">
        <f t="shared" si="93"/>
        <v>2.272727272727273</v>
      </c>
      <c r="M2197" s="2">
        <v>440</v>
      </c>
    </row>
    <row r="2198" spans="2:13" ht="12.75">
      <c r="B2198" s="293">
        <v>500</v>
      </c>
      <c r="C2198" s="35" t="s">
        <v>767</v>
      </c>
      <c r="D2198" s="15" t="s">
        <v>1006</v>
      </c>
      <c r="F2198" s="59" t="s">
        <v>1032</v>
      </c>
      <c r="G2198" s="30" t="s">
        <v>396</v>
      </c>
      <c r="H2198" s="6">
        <f t="shared" si="94"/>
        <v>-16700</v>
      </c>
      <c r="I2198" s="25">
        <f t="shared" si="93"/>
        <v>1.1363636363636365</v>
      </c>
      <c r="M2198" s="2">
        <v>440</v>
      </c>
    </row>
    <row r="2199" spans="2:13" ht="12.75">
      <c r="B2199" s="293">
        <v>1200</v>
      </c>
      <c r="C2199" s="35" t="s">
        <v>767</v>
      </c>
      <c r="D2199" s="15" t="s">
        <v>1006</v>
      </c>
      <c r="F2199" s="59" t="s">
        <v>1032</v>
      </c>
      <c r="G2199" s="30" t="s">
        <v>398</v>
      </c>
      <c r="H2199" s="6">
        <f t="shared" si="94"/>
        <v>-17900</v>
      </c>
      <c r="I2199" s="25">
        <f t="shared" si="93"/>
        <v>2.727272727272727</v>
      </c>
      <c r="M2199" s="2">
        <v>440</v>
      </c>
    </row>
    <row r="2200" spans="2:13" ht="12.75">
      <c r="B2200" s="293">
        <v>800</v>
      </c>
      <c r="C2200" s="35" t="s">
        <v>767</v>
      </c>
      <c r="D2200" s="15" t="s">
        <v>1006</v>
      </c>
      <c r="F2200" s="59" t="s">
        <v>1032</v>
      </c>
      <c r="G2200" s="30" t="s">
        <v>431</v>
      </c>
      <c r="H2200" s="6">
        <f t="shared" si="94"/>
        <v>-18700</v>
      </c>
      <c r="I2200" s="25">
        <f t="shared" si="93"/>
        <v>1.8181818181818181</v>
      </c>
      <c r="M2200" s="2">
        <v>440</v>
      </c>
    </row>
    <row r="2201" spans="1:13" s="58" customFormat="1" ht="12.75">
      <c r="A2201" s="1"/>
      <c r="B2201" s="293">
        <v>1000</v>
      </c>
      <c r="C2201" s="35" t="s">
        <v>767</v>
      </c>
      <c r="D2201" s="15" t="s">
        <v>1006</v>
      </c>
      <c r="E2201" s="1"/>
      <c r="F2201" s="59" t="s">
        <v>1032</v>
      </c>
      <c r="G2201" s="30" t="s">
        <v>433</v>
      </c>
      <c r="H2201" s="6">
        <f t="shared" si="94"/>
        <v>-19700</v>
      </c>
      <c r="I2201" s="25">
        <f t="shared" si="93"/>
        <v>2.272727272727273</v>
      </c>
      <c r="J2201"/>
      <c r="K2201"/>
      <c r="L2201"/>
      <c r="M2201" s="2">
        <v>440</v>
      </c>
    </row>
    <row r="2202" spans="1:13" ht="12.75">
      <c r="A2202" s="14"/>
      <c r="B2202" s="294">
        <f>SUM(B2182:B2201)</f>
        <v>19700</v>
      </c>
      <c r="C2202" s="73" t="s">
        <v>767</v>
      </c>
      <c r="D2202" s="14"/>
      <c r="E2202" s="14"/>
      <c r="F2202" s="81"/>
      <c r="G2202" s="21"/>
      <c r="H2202" s="56">
        <v>0</v>
      </c>
      <c r="I2202" s="57">
        <f t="shared" si="93"/>
        <v>44.77272727272727</v>
      </c>
      <c r="J2202" s="58"/>
      <c r="K2202" s="58"/>
      <c r="L2202" s="58"/>
      <c r="M2202" s="2">
        <v>440</v>
      </c>
    </row>
    <row r="2203" spans="2:13" ht="12.75">
      <c r="B2203" s="293"/>
      <c r="H2203" s="6">
        <f aca="true" t="shared" si="95" ref="H2203:H2277">H2202-B2203</f>
        <v>0</v>
      </c>
      <c r="I2203" s="25">
        <f t="shared" si="93"/>
        <v>0</v>
      </c>
      <c r="M2203" s="2">
        <v>440</v>
      </c>
    </row>
    <row r="2204" spans="2:13" ht="12.75">
      <c r="B2204" s="293"/>
      <c r="H2204" s="6">
        <f t="shared" si="95"/>
        <v>0</v>
      </c>
      <c r="I2204" s="25">
        <f t="shared" si="93"/>
        <v>0</v>
      </c>
      <c r="M2204" s="2">
        <v>440</v>
      </c>
    </row>
    <row r="2205" spans="2:13" ht="12.75">
      <c r="B2205" s="293">
        <v>800000</v>
      </c>
      <c r="C2205" s="1" t="s">
        <v>1182</v>
      </c>
      <c r="D2205" s="1" t="s">
        <v>1006</v>
      </c>
      <c r="E2205" s="1" t="s">
        <v>1328</v>
      </c>
      <c r="F2205" s="64" t="s">
        <v>1153</v>
      </c>
      <c r="G2205" s="32" t="s">
        <v>120</v>
      </c>
      <c r="H2205" s="6">
        <f>H2204-B2205</f>
        <v>-800000</v>
      </c>
      <c r="I2205" s="25">
        <f>+B2205/M2205</f>
        <v>1818.1818181818182</v>
      </c>
      <c r="M2205" s="2">
        <v>440</v>
      </c>
    </row>
    <row r="2206" spans="1:13" ht="12.75">
      <c r="A2206" s="14"/>
      <c r="B2206" s="294">
        <f>SUM(B2205:B2205)</f>
        <v>800000</v>
      </c>
      <c r="C2206" s="14" t="s">
        <v>1328</v>
      </c>
      <c r="D2206" s="14"/>
      <c r="E2206" s="14"/>
      <c r="F2206" s="74"/>
      <c r="G2206" s="21"/>
      <c r="H2206" s="56">
        <v>0</v>
      </c>
      <c r="I2206" s="57">
        <f t="shared" si="93"/>
        <v>1818.1818181818182</v>
      </c>
      <c r="J2206" s="58"/>
      <c r="K2206" s="58"/>
      <c r="L2206" s="58"/>
      <c r="M2206" s="2">
        <v>440</v>
      </c>
    </row>
    <row r="2207" spans="2:13" ht="12.75">
      <c r="B2207" s="63"/>
      <c r="H2207" s="6">
        <f t="shared" si="95"/>
        <v>0</v>
      </c>
      <c r="I2207" s="25">
        <f t="shared" si="93"/>
        <v>0</v>
      </c>
      <c r="M2207" s="2">
        <v>440</v>
      </c>
    </row>
    <row r="2208" spans="2:13" ht="12.75">
      <c r="B2208" s="63"/>
      <c r="H2208" s="6">
        <f t="shared" si="95"/>
        <v>0</v>
      </c>
      <c r="I2208" s="25">
        <f>+B2208/M2208</f>
        <v>0</v>
      </c>
      <c r="M2208" s="2">
        <v>440</v>
      </c>
    </row>
    <row r="2209" spans="2:13" ht="12.75">
      <c r="B2209" s="63"/>
      <c r="H2209" s="6">
        <f t="shared" si="95"/>
        <v>0</v>
      </c>
      <c r="I2209" s="25">
        <f t="shared" si="93"/>
        <v>0</v>
      </c>
      <c r="M2209" s="2">
        <v>440</v>
      </c>
    </row>
    <row r="2210" spans="2:13" ht="12.75">
      <c r="B2210" s="63"/>
      <c r="H2210" s="6">
        <f t="shared" si="95"/>
        <v>0</v>
      </c>
      <c r="I2210" s="25">
        <f t="shared" si="93"/>
        <v>0</v>
      </c>
      <c r="M2210" s="2">
        <v>440</v>
      </c>
    </row>
    <row r="2211" spans="1:13" ht="13.5" thickBot="1">
      <c r="A2211" s="44"/>
      <c r="B2211" s="107">
        <f>+B2278+B2298+B2242+B2358+B2363+B2369+B2373</f>
        <v>851109</v>
      </c>
      <c r="C2211" s="44"/>
      <c r="D2211" s="108" t="s">
        <v>785</v>
      </c>
      <c r="E2211" s="44"/>
      <c r="F2211" s="85"/>
      <c r="G2211" s="49"/>
      <c r="H2211" s="86">
        <f>H2210-B2211</f>
        <v>-851109</v>
      </c>
      <c r="I2211" s="106">
        <f t="shared" si="93"/>
        <v>1934.3386363636364</v>
      </c>
      <c r="J2211" s="52"/>
      <c r="K2211" s="52"/>
      <c r="L2211" s="52"/>
      <c r="M2211" s="2">
        <v>440</v>
      </c>
    </row>
    <row r="2212" spans="2:13" ht="12.75">
      <c r="B2212" s="63"/>
      <c r="H2212" s="6">
        <v>0</v>
      </c>
      <c r="I2212" s="25">
        <f t="shared" si="93"/>
        <v>0</v>
      </c>
      <c r="M2212" s="2">
        <v>440</v>
      </c>
    </row>
    <row r="2213" spans="2:13" ht="12.75">
      <c r="B2213" s="63"/>
      <c r="H2213" s="6">
        <f t="shared" si="95"/>
        <v>0</v>
      </c>
      <c r="I2213" s="25">
        <f t="shared" si="93"/>
        <v>0</v>
      </c>
      <c r="M2213" s="2">
        <v>440</v>
      </c>
    </row>
    <row r="2214" spans="2:13" ht="12.75">
      <c r="B2214" s="293">
        <v>5000</v>
      </c>
      <c r="C2214" s="35" t="s">
        <v>0</v>
      </c>
      <c r="D2214" s="15" t="s">
        <v>785</v>
      </c>
      <c r="E2214" s="1" t="s">
        <v>1033</v>
      </c>
      <c r="F2214" s="59" t="s">
        <v>1034</v>
      </c>
      <c r="G2214" s="33" t="s">
        <v>20</v>
      </c>
      <c r="H2214" s="6">
        <f t="shared" si="95"/>
        <v>-5000</v>
      </c>
      <c r="I2214" s="25">
        <f t="shared" si="93"/>
        <v>11.363636363636363</v>
      </c>
      <c r="K2214" t="s">
        <v>21</v>
      </c>
      <c r="M2214" s="2">
        <v>440</v>
      </c>
    </row>
    <row r="2215" spans="2:13" ht="12.75">
      <c r="B2215" s="293">
        <v>5000</v>
      </c>
      <c r="C2215" s="35" t="s">
        <v>0</v>
      </c>
      <c r="D2215" s="1" t="s">
        <v>785</v>
      </c>
      <c r="E2215" s="1" t="s">
        <v>1033</v>
      </c>
      <c r="F2215" s="59" t="s">
        <v>1035</v>
      </c>
      <c r="G2215" s="30" t="s">
        <v>23</v>
      </c>
      <c r="H2215" s="6">
        <f t="shared" si="95"/>
        <v>-10000</v>
      </c>
      <c r="I2215" s="25">
        <f t="shared" si="93"/>
        <v>11.363636363636363</v>
      </c>
      <c r="K2215" t="s">
        <v>21</v>
      </c>
      <c r="M2215" s="2">
        <v>440</v>
      </c>
    </row>
    <row r="2216" spans="2:13" ht="12.75">
      <c r="B2216" s="293">
        <v>5000</v>
      </c>
      <c r="C2216" s="35" t="s">
        <v>0</v>
      </c>
      <c r="D2216" s="1" t="s">
        <v>785</v>
      </c>
      <c r="E2216" s="1" t="s">
        <v>1033</v>
      </c>
      <c r="F2216" s="59" t="s">
        <v>1036</v>
      </c>
      <c r="G2216" s="30" t="s">
        <v>86</v>
      </c>
      <c r="H2216" s="6">
        <f t="shared" si="95"/>
        <v>-15000</v>
      </c>
      <c r="I2216" s="25">
        <f t="shared" si="93"/>
        <v>11.363636363636363</v>
      </c>
      <c r="K2216" t="s">
        <v>21</v>
      </c>
      <c r="M2216" s="2">
        <v>440</v>
      </c>
    </row>
    <row r="2217" spans="2:13" ht="12.75">
      <c r="B2217" s="293">
        <v>5000</v>
      </c>
      <c r="C2217" s="35" t="s">
        <v>0</v>
      </c>
      <c r="D2217" s="1" t="s">
        <v>785</v>
      </c>
      <c r="E2217" s="1" t="s">
        <v>1033</v>
      </c>
      <c r="F2217" s="59" t="s">
        <v>1037</v>
      </c>
      <c r="G2217" s="30" t="s">
        <v>88</v>
      </c>
      <c r="H2217" s="6">
        <f t="shared" si="95"/>
        <v>-20000</v>
      </c>
      <c r="I2217" s="25">
        <f t="shared" si="93"/>
        <v>11.363636363636363</v>
      </c>
      <c r="K2217" t="s">
        <v>21</v>
      </c>
      <c r="M2217" s="2">
        <v>440</v>
      </c>
    </row>
    <row r="2218" spans="2:13" ht="12.75">
      <c r="B2218" s="293">
        <v>5000</v>
      </c>
      <c r="C2218" s="35" t="s">
        <v>0</v>
      </c>
      <c r="D2218" s="1" t="s">
        <v>785</v>
      </c>
      <c r="E2218" s="1" t="s">
        <v>1033</v>
      </c>
      <c r="F2218" s="59" t="s">
        <v>1038</v>
      </c>
      <c r="G2218" s="30" t="s">
        <v>72</v>
      </c>
      <c r="H2218" s="6">
        <f t="shared" si="95"/>
        <v>-25000</v>
      </c>
      <c r="I2218" s="25">
        <f t="shared" si="93"/>
        <v>11.363636363636363</v>
      </c>
      <c r="K2218" t="s">
        <v>21</v>
      </c>
      <c r="M2218" s="2">
        <v>440</v>
      </c>
    </row>
    <row r="2219" spans="2:13" ht="12.75">
      <c r="B2219" s="293">
        <v>5000</v>
      </c>
      <c r="C2219" s="35" t="s">
        <v>0</v>
      </c>
      <c r="D2219" s="1" t="s">
        <v>785</v>
      </c>
      <c r="E2219" s="1" t="s">
        <v>1033</v>
      </c>
      <c r="F2219" s="59" t="s">
        <v>1039</v>
      </c>
      <c r="G2219" s="30" t="s">
        <v>120</v>
      </c>
      <c r="H2219" s="6">
        <f t="shared" si="95"/>
        <v>-30000</v>
      </c>
      <c r="I2219" s="25">
        <f t="shared" si="93"/>
        <v>11.363636363636363</v>
      </c>
      <c r="K2219" t="s">
        <v>21</v>
      </c>
      <c r="M2219" s="2">
        <v>440</v>
      </c>
    </row>
    <row r="2220" spans="2:13" ht="12.75">
      <c r="B2220" s="293">
        <v>5000</v>
      </c>
      <c r="C2220" s="35" t="s">
        <v>0</v>
      </c>
      <c r="D2220" s="1" t="s">
        <v>785</v>
      </c>
      <c r="E2220" s="1" t="s">
        <v>1033</v>
      </c>
      <c r="F2220" s="59" t="s">
        <v>1040</v>
      </c>
      <c r="G2220" s="30" t="s">
        <v>169</v>
      </c>
      <c r="H2220" s="6">
        <f t="shared" si="95"/>
        <v>-35000</v>
      </c>
      <c r="I2220" s="25">
        <f t="shared" si="93"/>
        <v>11.363636363636363</v>
      </c>
      <c r="K2220" t="s">
        <v>21</v>
      </c>
      <c r="M2220" s="2">
        <v>440</v>
      </c>
    </row>
    <row r="2221" spans="2:13" ht="12.75">
      <c r="B2221" s="224">
        <v>5000</v>
      </c>
      <c r="C2221" s="35" t="s">
        <v>0</v>
      </c>
      <c r="D2221" s="1" t="s">
        <v>785</v>
      </c>
      <c r="E2221" s="1" t="s">
        <v>1033</v>
      </c>
      <c r="F2221" s="59" t="s">
        <v>1041</v>
      </c>
      <c r="G2221" s="30" t="s">
        <v>178</v>
      </c>
      <c r="H2221" s="6">
        <f t="shared" si="95"/>
        <v>-40000</v>
      </c>
      <c r="I2221" s="25">
        <f t="shared" si="93"/>
        <v>11.363636363636363</v>
      </c>
      <c r="K2221" t="s">
        <v>21</v>
      </c>
      <c r="M2221" s="2">
        <v>440</v>
      </c>
    </row>
    <row r="2222" spans="2:13" ht="12.75">
      <c r="B2222" s="224">
        <v>2500</v>
      </c>
      <c r="C2222" s="35" t="s">
        <v>0</v>
      </c>
      <c r="D2222" s="1" t="s">
        <v>785</v>
      </c>
      <c r="E2222" s="1" t="s">
        <v>1033</v>
      </c>
      <c r="F2222" s="59" t="s">
        <v>1042</v>
      </c>
      <c r="G2222" s="30" t="s">
        <v>180</v>
      </c>
      <c r="H2222" s="6">
        <f t="shared" si="95"/>
        <v>-42500</v>
      </c>
      <c r="I2222" s="25">
        <f t="shared" si="93"/>
        <v>5.681818181818182</v>
      </c>
      <c r="K2222" t="s">
        <v>21</v>
      </c>
      <c r="M2222" s="2">
        <v>440</v>
      </c>
    </row>
    <row r="2223" spans="2:13" ht="12.75">
      <c r="B2223" s="224">
        <v>2500</v>
      </c>
      <c r="C2223" s="1" t="s">
        <v>0</v>
      </c>
      <c r="D2223" s="1" t="s">
        <v>785</v>
      </c>
      <c r="E2223" s="1" t="s">
        <v>1033</v>
      </c>
      <c r="F2223" s="59" t="s">
        <v>1043</v>
      </c>
      <c r="G2223" s="30" t="s">
        <v>182</v>
      </c>
      <c r="H2223" s="6">
        <f t="shared" si="95"/>
        <v>-45000</v>
      </c>
      <c r="I2223" s="25">
        <f t="shared" si="93"/>
        <v>5.681818181818182</v>
      </c>
      <c r="K2223" t="s">
        <v>21</v>
      </c>
      <c r="M2223" s="2">
        <v>440</v>
      </c>
    </row>
    <row r="2224" spans="2:13" ht="12.75">
      <c r="B2224" s="224">
        <v>5000</v>
      </c>
      <c r="C2224" s="1" t="s">
        <v>0</v>
      </c>
      <c r="D2224" s="1" t="s">
        <v>785</v>
      </c>
      <c r="E2224" s="1" t="s">
        <v>1033</v>
      </c>
      <c r="F2224" s="59" t="s">
        <v>1044</v>
      </c>
      <c r="G2224" s="30" t="s">
        <v>184</v>
      </c>
      <c r="H2224" s="6">
        <f t="shared" si="95"/>
        <v>-50000</v>
      </c>
      <c r="I2224" s="25">
        <f t="shared" si="93"/>
        <v>11.363636363636363</v>
      </c>
      <c r="K2224" t="s">
        <v>21</v>
      </c>
      <c r="M2224" s="2">
        <v>440</v>
      </c>
    </row>
    <row r="2225" spans="2:13" ht="12.75">
      <c r="B2225" s="224">
        <v>5000</v>
      </c>
      <c r="C2225" s="1" t="s">
        <v>0</v>
      </c>
      <c r="D2225" s="1" t="s">
        <v>785</v>
      </c>
      <c r="E2225" s="1" t="s">
        <v>1033</v>
      </c>
      <c r="F2225" s="59" t="s">
        <v>1045</v>
      </c>
      <c r="G2225" s="30" t="s">
        <v>186</v>
      </c>
      <c r="H2225" s="6">
        <f t="shared" si="95"/>
        <v>-55000</v>
      </c>
      <c r="I2225" s="25">
        <f t="shared" si="93"/>
        <v>11.363636363636363</v>
      </c>
      <c r="K2225" t="s">
        <v>21</v>
      </c>
      <c r="M2225" s="2">
        <v>440</v>
      </c>
    </row>
    <row r="2226" spans="2:13" ht="12.75">
      <c r="B2226" s="293">
        <v>5000</v>
      </c>
      <c r="C2226" s="1" t="s">
        <v>0</v>
      </c>
      <c r="D2226" s="1" t="s">
        <v>785</v>
      </c>
      <c r="E2226" s="1" t="s">
        <v>1033</v>
      </c>
      <c r="F2226" s="59" t="s">
        <v>1046</v>
      </c>
      <c r="G2226" s="30" t="s">
        <v>188</v>
      </c>
      <c r="H2226" s="6">
        <f t="shared" si="95"/>
        <v>-60000</v>
      </c>
      <c r="I2226" s="25">
        <f t="shared" si="93"/>
        <v>11.363636363636363</v>
      </c>
      <c r="K2226" t="s">
        <v>21</v>
      </c>
      <c r="M2226" s="2">
        <v>440</v>
      </c>
    </row>
    <row r="2227" spans="2:13" ht="12.75">
      <c r="B2227" s="293">
        <v>5000</v>
      </c>
      <c r="C2227" s="1" t="s">
        <v>0</v>
      </c>
      <c r="D2227" s="1" t="s">
        <v>785</v>
      </c>
      <c r="E2227" s="1" t="s">
        <v>1033</v>
      </c>
      <c r="F2227" s="59" t="s">
        <v>1047</v>
      </c>
      <c r="G2227" s="30" t="s">
        <v>283</v>
      </c>
      <c r="H2227" s="6">
        <f t="shared" si="95"/>
        <v>-65000</v>
      </c>
      <c r="I2227" s="25">
        <f t="shared" si="93"/>
        <v>11.363636363636363</v>
      </c>
      <c r="K2227" t="s">
        <v>21</v>
      </c>
      <c r="M2227" s="2">
        <v>440</v>
      </c>
    </row>
    <row r="2228" spans="2:13" ht="12.75">
      <c r="B2228" s="293">
        <v>5000</v>
      </c>
      <c r="C2228" s="1" t="s">
        <v>0</v>
      </c>
      <c r="D2228" s="1" t="s">
        <v>785</v>
      </c>
      <c r="E2228" s="1" t="s">
        <v>1033</v>
      </c>
      <c r="F2228" s="59" t="s">
        <v>1048</v>
      </c>
      <c r="G2228" s="30" t="s">
        <v>318</v>
      </c>
      <c r="H2228" s="6">
        <f t="shared" si="95"/>
        <v>-70000</v>
      </c>
      <c r="I2228" s="25">
        <f t="shared" si="93"/>
        <v>11.363636363636363</v>
      </c>
      <c r="K2228" t="s">
        <v>21</v>
      </c>
      <c r="M2228" s="2">
        <v>440</v>
      </c>
    </row>
    <row r="2229" spans="2:13" ht="12.75">
      <c r="B2229" s="293">
        <v>2500</v>
      </c>
      <c r="C2229" s="1" t="s">
        <v>0</v>
      </c>
      <c r="D2229" s="1" t="s">
        <v>785</v>
      </c>
      <c r="E2229" s="1" t="s">
        <v>1033</v>
      </c>
      <c r="F2229" s="59" t="s">
        <v>1049</v>
      </c>
      <c r="G2229" s="30" t="s">
        <v>321</v>
      </c>
      <c r="H2229" s="6">
        <f t="shared" si="95"/>
        <v>-72500</v>
      </c>
      <c r="I2229" s="25">
        <f t="shared" si="93"/>
        <v>5.681818181818182</v>
      </c>
      <c r="K2229" t="s">
        <v>21</v>
      </c>
      <c r="M2229" s="2">
        <v>440</v>
      </c>
    </row>
    <row r="2230" spans="2:13" ht="12.75">
      <c r="B2230" s="293">
        <v>5000</v>
      </c>
      <c r="C2230" s="1" t="s">
        <v>0</v>
      </c>
      <c r="D2230" s="1" t="s">
        <v>785</v>
      </c>
      <c r="E2230" s="1" t="s">
        <v>1033</v>
      </c>
      <c r="F2230" s="59" t="s">
        <v>1050</v>
      </c>
      <c r="G2230" s="30" t="s">
        <v>323</v>
      </c>
      <c r="H2230" s="6">
        <f t="shared" si="95"/>
        <v>-77500</v>
      </c>
      <c r="I2230" s="25">
        <f t="shared" si="93"/>
        <v>11.363636363636363</v>
      </c>
      <c r="K2230" t="s">
        <v>21</v>
      </c>
      <c r="M2230" s="2">
        <v>440</v>
      </c>
    </row>
    <row r="2231" spans="2:13" ht="12.75">
      <c r="B2231" s="293">
        <v>5000</v>
      </c>
      <c r="C2231" s="1" t="s">
        <v>0</v>
      </c>
      <c r="D2231" s="1" t="s">
        <v>785</v>
      </c>
      <c r="E2231" s="1" t="s">
        <v>1033</v>
      </c>
      <c r="F2231" s="59" t="s">
        <v>1051</v>
      </c>
      <c r="G2231" s="30" t="s">
        <v>377</v>
      </c>
      <c r="H2231" s="6">
        <f t="shared" si="95"/>
        <v>-82500</v>
      </c>
      <c r="I2231" s="25">
        <f t="shared" si="93"/>
        <v>11.363636363636363</v>
      </c>
      <c r="K2231" t="s">
        <v>21</v>
      </c>
      <c r="M2231" s="2">
        <v>440</v>
      </c>
    </row>
    <row r="2232" spans="2:13" ht="12.75">
      <c r="B2232" s="293">
        <v>5000</v>
      </c>
      <c r="C2232" s="1" t="s">
        <v>0</v>
      </c>
      <c r="D2232" s="1" t="s">
        <v>785</v>
      </c>
      <c r="E2232" s="1" t="s">
        <v>1033</v>
      </c>
      <c r="F2232" s="59" t="s">
        <v>1052</v>
      </c>
      <c r="G2232" s="30" t="s">
        <v>393</v>
      </c>
      <c r="H2232" s="6">
        <f t="shared" si="95"/>
        <v>-87500</v>
      </c>
      <c r="I2232" s="25">
        <f t="shared" si="93"/>
        <v>11.363636363636363</v>
      </c>
      <c r="K2232" t="s">
        <v>21</v>
      </c>
      <c r="M2232" s="2">
        <v>440</v>
      </c>
    </row>
    <row r="2233" spans="2:13" ht="12.75">
      <c r="B2233" s="293">
        <v>5000</v>
      </c>
      <c r="C2233" s="1" t="s">
        <v>0</v>
      </c>
      <c r="D2233" s="1" t="s">
        <v>785</v>
      </c>
      <c r="E2233" s="1" t="s">
        <v>1033</v>
      </c>
      <c r="F2233" s="59" t="s">
        <v>1053</v>
      </c>
      <c r="G2233" s="30" t="s">
        <v>396</v>
      </c>
      <c r="H2233" s="6">
        <f t="shared" si="95"/>
        <v>-92500</v>
      </c>
      <c r="I2233" s="25">
        <f t="shared" si="93"/>
        <v>11.363636363636363</v>
      </c>
      <c r="K2233" t="s">
        <v>21</v>
      </c>
      <c r="M2233" s="2">
        <v>440</v>
      </c>
    </row>
    <row r="2234" spans="2:13" ht="12.75">
      <c r="B2234" s="293">
        <v>5000</v>
      </c>
      <c r="C2234" s="1" t="s">
        <v>0</v>
      </c>
      <c r="D2234" s="1" t="s">
        <v>785</v>
      </c>
      <c r="E2234" s="1" t="s">
        <v>1033</v>
      </c>
      <c r="F2234" s="59" t="s">
        <v>1054</v>
      </c>
      <c r="G2234" s="30" t="s">
        <v>398</v>
      </c>
      <c r="H2234" s="6">
        <f t="shared" si="95"/>
        <v>-97500</v>
      </c>
      <c r="I2234" s="25">
        <f t="shared" si="93"/>
        <v>11.363636363636363</v>
      </c>
      <c r="K2234" t="s">
        <v>21</v>
      </c>
      <c r="M2234" s="2">
        <v>440</v>
      </c>
    </row>
    <row r="2235" spans="2:13" ht="12.75">
      <c r="B2235" s="293">
        <v>5000</v>
      </c>
      <c r="C2235" s="1" t="s">
        <v>0</v>
      </c>
      <c r="D2235" s="1" t="s">
        <v>785</v>
      </c>
      <c r="E2235" s="1" t="s">
        <v>1033</v>
      </c>
      <c r="F2235" s="59" t="s">
        <v>1055</v>
      </c>
      <c r="G2235" s="30" t="s">
        <v>431</v>
      </c>
      <c r="H2235" s="6">
        <f t="shared" si="95"/>
        <v>-102500</v>
      </c>
      <c r="I2235" s="25">
        <f t="shared" si="93"/>
        <v>11.363636363636363</v>
      </c>
      <c r="K2235" t="s">
        <v>21</v>
      </c>
      <c r="M2235" s="2">
        <v>440</v>
      </c>
    </row>
    <row r="2236" spans="2:13" ht="12.75">
      <c r="B2236" s="293">
        <v>2500</v>
      </c>
      <c r="C2236" s="1" t="s">
        <v>0</v>
      </c>
      <c r="D2236" s="1" t="s">
        <v>785</v>
      </c>
      <c r="E2236" s="1" t="s">
        <v>1033</v>
      </c>
      <c r="F2236" s="59" t="s">
        <v>1056</v>
      </c>
      <c r="G2236" s="30" t="s">
        <v>433</v>
      </c>
      <c r="H2236" s="6">
        <f t="shared" si="95"/>
        <v>-105000</v>
      </c>
      <c r="I2236" s="25">
        <f t="shared" si="93"/>
        <v>5.681818181818182</v>
      </c>
      <c r="K2236" t="s">
        <v>21</v>
      </c>
      <c r="M2236" s="2">
        <v>440</v>
      </c>
    </row>
    <row r="2237" spans="2:13" ht="12.75">
      <c r="B2237" s="224">
        <v>10000</v>
      </c>
      <c r="C2237" s="1" t="s">
        <v>0</v>
      </c>
      <c r="D2237" s="1" t="s">
        <v>785</v>
      </c>
      <c r="E2237" s="1" t="s">
        <v>1033</v>
      </c>
      <c r="F2237" s="59" t="s">
        <v>1057</v>
      </c>
      <c r="G2237" s="30" t="s">
        <v>435</v>
      </c>
      <c r="H2237" s="6">
        <f t="shared" si="95"/>
        <v>-115000</v>
      </c>
      <c r="I2237" s="25">
        <f t="shared" si="93"/>
        <v>22.727272727272727</v>
      </c>
      <c r="K2237" t="s">
        <v>21</v>
      </c>
      <c r="M2237" s="2">
        <v>440</v>
      </c>
    </row>
    <row r="2238" spans="2:13" ht="12.75">
      <c r="B2238" s="224">
        <v>7500</v>
      </c>
      <c r="C2238" s="1" t="s">
        <v>0</v>
      </c>
      <c r="D2238" s="1" t="s">
        <v>785</v>
      </c>
      <c r="E2238" s="1" t="s">
        <v>1033</v>
      </c>
      <c r="F2238" s="59" t="s">
        <v>1058</v>
      </c>
      <c r="G2238" s="30" t="s">
        <v>437</v>
      </c>
      <c r="H2238" s="6">
        <f t="shared" si="95"/>
        <v>-122500</v>
      </c>
      <c r="I2238" s="25">
        <f t="shared" si="93"/>
        <v>17.045454545454547</v>
      </c>
      <c r="K2238" t="s">
        <v>21</v>
      </c>
      <c r="M2238" s="2">
        <v>440</v>
      </c>
    </row>
    <row r="2239" spans="2:13" ht="12.75">
      <c r="B2239" s="224">
        <v>5000</v>
      </c>
      <c r="C2239" s="1" t="s">
        <v>0</v>
      </c>
      <c r="D2239" s="1" t="s">
        <v>785</v>
      </c>
      <c r="E2239" s="1" t="s">
        <v>1033</v>
      </c>
      <c r="F2239" s="59" t="s">
        <v>1059</v>
      </c>
      <c r="G2239" s="30" t="s">
        <v>440</v>
      </c>
      <c r="H2239" s="6">
        <f t="shared" si="95"/>
        <v>-127500</v>
      </c>
      <c r="I2239" s="25">
        <f t="shared" si="93"/>
        <v>11.363636363636363</v>
      </c>
      <c r="K2239" t="s">
        <v>21</v>
      </c>
      <c r="M2239" s="2">
        <v>440</v>
      </c>
    </row>
    <row r="2240" spans="2:13" ht="12.75">
      <c r="B2240" s="224">
        <v>10000</v>
      </c>
      <c r="C2240" s="1" t="s">
        <v>0</v>
      </c>
      <c r="D2240" s="1" t="s">
        <v>785</v>
      </c>
      <c r="E2240" s="1" t="s">
        <v>1033</v>
      </c>
      <c r="F2240" s="59" t="s">
        <v>1060</v>
      </c>
      <c r="G2240" s="30" t="s">
        <v>443</v>
      </c>
      <c r="H2240" s="6">
        <f t="shared" si="95"/>
        <v>-137500</v>
      </c>
      <c r="I2240" s="25">
        <f t="shared" si="93"/>
        <v>22.727272727272727</v>
      </c>
      <c r="K2240" t="s">
        <v>21</v>
      </c>
      <c r="M2240" s="2">
        <v>440</v>
      </c>
    </row>
    <row r="2241" spans="1:13" s="58" customFormat="1" ht="12.75">
      <c r="A2241" s="1"/>
      <c r="B2241" s="293">
        <v>8500</v>
      </c>
      <c r="C2241" s="1" t="s">
        <v>0</v>
      </c>
      <c r="D2241" s="1" t="s">
        <v>785</v>
      </c>
      <c r="E2241" s="1" t="s">
        <v>1033</v>
      </c>
      <c r="F2241" s="59" t="s">
        <v>1061</v>
      </c>
      <c r="G2241" s="30" t="s">
        <v>446</v>
      </c>
      <c r="H2241" s="6">
        <f t="shared" si="95"/>
        <v>-146000</v>
      </c>
      <c r="I2241" s="25">
        <f t="shared" si="93"/>
        <v>19.318181818181817</v>
      </c>
      <c r="J2241"/>
      <c r="K2241" t="s">
        <v>21</v>
      </c>
      <c r="L2241"/>
      <c r="M2241" s="2">
        <v>440</v>
      </c>
    </row>
    <row r="2242" spans="1:13" ht="12.75">
      <c r="A2242" s="14"/>
      <c r="B2242" s="294">
        <f>SUM(B2214:B2241)</f>
        <v>146000</v>
      </c>
      <c r="C2242" s="14" t="s">
        <v>0</v>
      </c>
      <c r="D2242" s="14"/>
      <c r="E2242" s="14"/>
      <c r="F2242" s="81"/>
      <c r="G2242" s="21"/>
      <c r="H2242" s="56">
        <v>0</v>
      </c>
      <c r="I2242" s="57">
        <f t="shared" si="93"/>
        <v>331.8181818181818</v>
      </c>
      <c r="J2242" s="58"/>
      <c r="K2242" s="58"/>
      <c r="L2242" s="58"/>
      <c r="M2242" s="2">
        <v>440</v>
      </c>
    </row>
    <row r="2243" spans="2:13" ht="12.75">
      <c r="B2243" s="293"/>
      <c r="H2243" s="6">
        <f t="shared" si="95"/>
        <v>0</v>
      </c>
      <c r="I2243" s="25">
        <f t="shared" si="93"/>
        <v>0</v>
      </c>
      <c r="M2243" s="2">
        <v>440</v>
      </c>
    </row>
    <row r="2244" spans="2:13" ht="12.75">
      <c r="B2244" s="293"/>
      <c r="H2244" s="6">
        <f t="shared" si="95"/>
        <v>0</v>
      </c>
      <c r="I2244" s="25">
        <f t="shared" si="93"/>
        <v>0</v>
      </c>
      <c r="M2244" s="2">
        <v>440</v>
      </c>
    </row>
    <row r="2245" spans="2:13" ht="12.75">
      <c r="B2245" s="224">
        <v>1500</v>
      </c>
      <c r="C2245" s="1" t="s">
        <v>1062</v>
      </c>
      <c r="D2245" s="15" t="s">
        <v>785</v>
      </c>
      <c r="E2245" s="1" t="s">
        <v>767</v>
      </c>
      <c r="F2245" s="59" t="s">
        <v>1063</v>
      </c>
      <c r="G2245" s="33" t="s">
        <v>20</v>
      </c>
      <c r="H2245" s="6">
        <f t="shared" si="95"/>
        <v>-1500</v>
      </c>
      <c r="I2245" s="25">
        <f t="shared" si="93"/>
        <v>3.409090909090909</v>
      </c>
      <c r="K2245" t="s">
        <v>1033</v>
      </c>
      <c r="M2245" s="2">
        <v>440</v>
      </c>
    </row>
    <row r="2246" spans="2:13" ht="12.75">
      <c r="B2246" s="224">
        <v>1200</v>
      </c>
      <c r="C2246" s="35" t="s">
        <v>766</v>
      </c>
      <c r="D2246" s="15" t="s">
        <v>785</v>
      </c>
      <c r="E2246" s="35" t="s">
        <v>767</v>
      </c>
      <c r="F2246" s="59" t="s">
        <v>1063</v>
      </c>
      <c r="G2246" s="33" t="s">
        <v>20</v>
      </c>
      <c r="H2246" s="6">
        <f t="shared" si="95"/>
        <v>-2700</v>
      </c>
      <c r="I2246" s="25">
        <f t="shared" si="93"/>
        <v>2.727272727272727</v>
      </c>
      <c r="K2246" t="s">
        <v>1033</v>
      </c>
      <c r="M2246" s="2">
        <v>440</v>
      </c>
    </row>
    <row r="2247" spans="2:13" ht="12.75">
      <c r="B2247" s="293">
        <v>1500</v>
      </c>
      <c r="C2247" s="1" t="s">
        <v>766</v>
      </c>
      <c r="D2247" s="15" t="s">
        <v>785</v>
      </c>
      <c r="E2247" s="1" t="s">
        <v>767</v>
      </c>
      <c r="F2247" s="59" t="s">
        <v>1063</v>
      </c>
      <c r="G2247" s="30" t="s">
        <v>23</v>
      </c>
      <c r="H2247" s="6">
        <f t="shared" si="95"/>
        <v>-4200</v>
      </c>
      <c r="I2247" s="25">
        <f t="shared" si="93"/>
        <v>3.409090909090909</v>
      </c>
      <c r="K2247" t="s">
        <v>1033</v>
      </c>
      <c r="M2247" s="2">
        <v>440</v>
      </c>
    </row>
    <row r="2248" spans="2:13" ht="12.75">
      <c r="B2248" s="293">
        <v>1000</v>
      </c>
      <c r="C2248" s="1" t="s">
        <v>766</v>
      </c>
      <c r="D2248" s="15" t="s">
        <v>785</v>
      </c>
      <c r="E2248" s="1" t="s">
        <v>767</v>
      </c>
      <c r="F2248" s="59" t="s">
        <v>1063</v>
      </c>
      <c r="G2248" s="30" t="s">
        <v>86</v>
      </c>
      <c r="H2248" s="6">
        <f t="shared" si="95"/>
        <v>-5200</v>
      </c>
      <c r="I2248" s="25">
        <f t="shared" si="93"/>
        <v>2.272727272727273</v>
      </c>
      <c r="K2248" t="s">
        <v>1033</v>
      </c>
      <c r="M2248" s="2">
        <v>440</v>
      </c>
    </row>
    <row r="2249" spans="2:13" ht="12.75">
      <c r="B2249" s="293">
        <v>1000</v>
      </c>
      <c r="C2249" s="1" t="s">
        <v>766</v>
      </c>
      <c r="D2249" s="15" t="s">
        <v>785</v>
      </c>
      <c r="E2249" s="1" t="s">
        <v>767</v>
      </c>
      <c r="F2249" s="59" t="s">
        <v>1063</v>
      </c>
      <c r="G2249" s="30" t="s">
        <v>88</v>
      </c>
      <c r="H2249" s="6">
        <f t="shared" si="95"/>
        <v>-6200</v>
      </c>
      <c r="I2249" s="25">
        <f t="shared" si="93"/>
        <v>2.272727272727273</v>
      </c>
      <c r="K2249" t="s">
        <v>1033</v>
      </c>
      <c r="M2249" s="2">
        <v>440</v>
      </c>
    </row>
    <row r="2250" spans="2:13" ht="12.75">
      <c r="B2250" s="224">
        <v>1500</v>
      </c>
      <c r="C2250" s="1" t="s">
        <v>1062</v>
      </c>
      <c r="D2250" s="15" t="s">
        <v>785</v>
      </c>
      <c r="E2250" s="1" t="s">
        <v>767</v>
      </c>
      <c r="F2250" s="59" t="s">
        <v>1063</v>
      </c>
      <c r="G2250" s="33" t="s">
        <v>88</v>
      </c>
      <c r="H2250" s="6">
        <f t="shared" si="95"/>
        <v>-7700</v>
      </c>
      <c r="I2250" s="25">
        <f aca="true" t="shared" si="96" ref="I2250:I2314">+B2250/M2250</f>
        <v>3.409090909090909</v>
      </c>
      <c r="K2250" t="s">
        <v>1033</v>
      </c>
      <c r="M2250" s="2">
        <v>440</v>
      </c>
    </row>
    <row r="2251" spans="2:13" ht="12.75">
      <c r="B2251" s="293">
        <v>1000</v>
      </c>
      <c r="C2251" s="1" t="s">
        <v>766</v>
      </c>
      <c r="D2251" s="15" t="s">
        <v>785</v>
      </c>
      <c r="E2251" s="1" t="s">
        <v>767</v>
      </c>
      <c r="F2251" s="59" t="s">
        <v>1063</v>
      </c>
      <c r="G2251" s="30" t="s">
        <v>72</v>
      </c>
      <c r="H2251" s="6">
        <f t="shared" si="95"/>
        <v>-8700</v>
      </c>
      <c r="I2251" s="25">
        <f t="shared" si="96"/>
        <v>2.272727272727273</v>
      </c>
      <c r="K2251" t="s">
        <v>1033</v>
      </c>
      <c r="M2251" s="2">
        <v>440</v>
      </c>
    </row>
    <row r="2252" spans="2:13" ht="12.75">
      <c r="B2252" s="293">
        <v>1000</v>
      </c>
      <c r="C2252" s="1" t="s">
        <v>766</v>
      </c>
      <c r="D2252" s="15" t="s">
        <v>785</v>
      </c>
      <c r="E2252" s="1" t="s">
        <v>767</v>
      </c>
      <c r="F2252" s="59" t="s">
        <v>1063</v>
      </c>
      <c r="G2252" s="30" t="s">
        <v>72</v>
      </c>
      <c r="H2252" s="6">
        <f t="shared" si="95"/>
        <v>-9700</v>
      </c>
      <c r="I2252" s="25">
        <f t="shared" si="96"/>
        <v>2.272727272727273</v>
      </c>
      <c r="K2252" t="s">
        <v>1033</v>
      </c>
      <c r="M2252" s="2">
        <v>440</v>
      </c>
    </row>
    <row r="2253" spans="2:13" ht="12.75">
      <c r="B2253" s="224">
        <v>1500</v>
      </c>
      <c r="C2253" s="1" t="s">
        <v>1062</v>
      </c>
      <c r="D2253" s="15" t="s">
        <v>785</v>
      </c>
      <c r="E2253" s="1" t="s">
        <v>767</v>
      </c>
      <c r="F2253" s="59" t="s">
        <v>1063</v>
      </c>
      <c r="G2253" s="33" t="s">
        <v>120</v>
      </c>
      <c r="H2253" s="6">
        <f t="shared" si="95"/>
        <v>-11200</v>
      </c>
      <c r="I2253" s="25">
        <f t="shared" si="96"/>
        <v>3.409090909090909</v>
      </c>
      <c r="K2253" t="s">
        <v>1033</v>
      </c>
      <c r="M2253" s="2">
        <v>440</v>
      </c>
    </row>
    <row r="2254" spans="2:13" ht="12.75">
      <c r="B2254" s="293">
        <v>1200</v>
      </c>
      <c r="C2254" s="1" t="s">
        <v>766</v>
      </c>
      <c r="D2254" s="15" t="s">
        <v>785</v>
      </c>
      <c r="E2254" s="1" t="s">
        <v>767</v>
      </c>
      <c r="F2254" s="59" t="s">
        <v>1063</v>
      </c>
      <c r="G2254" s="30" t="s">
        <v>120</v>
      </c>
      <c r="H2254" s="6">
        <f t="shared" si="95"/>
        <v>-12400</v>
      </c>
      <c r="I2254" s="25">
        <f t="shared" si="96"/>
        <v>2.727272727272727</v>
      </c>
      <c r="K2254" t="s">
        <v>1033</v>
      </c>
      <c r="M2254" s="2">
        <v>440</v>
      </c>
    </row>
    <row r="2255" spans="2:13" ht="12.75">
      <c r="B2255" s="293">
        <v>800</v>
      </c>
      <c r="C2255" s="1" t="s">
        <v>766</v>
      </c>
      <c r="D2255" s="15" t="s">
        <v>785</v>
      </c>
      <c r="E2255" s="1" t="s">
        <v>767</v>
      </c>
      <c r="F2255" s="59" t="s">
        <v>1063</v>
      </c>
      <c r="G2255" s="30" t="s">
        <v>169</v>
      </c>
      <c r="H2255" s="6">
        <f t="shared" si="95"/>
        <v>-13200</v>
      </c>
      <c r="I2255" s="25">
        <f t="shared" si="96"/>
        <v>1.8181818181818181</v>
      </c>
      <c r="K2255" t="s">
        <v>1033</v>
      </c>
      <c r="M2255" s="2">
        <v>440</v>
      </c>
    </row>
    <row r="2256" spans="2:13" ht="12.75">
      <c r="B2256" s="293">
        <v>800</v>
      </c>
      <c r="C2256" s="1" t="s">
        <v>766</v>
      </c>
      <c r="D2256" s="15" t="s">
        <v>785</v>
      </c>
      <c r="E2256" s="1" t="s">
        <v>767</v>
      </c>
      <c r="F2256" s="59" t="s">
        <v>1063</v>
      </c>
      <c r="G2256" s="30" t="s">
        <v>178</v>
      </c>
      <c r="H2256" s="6">
        <f t="shared" si="95"/>
        <v>-14000</v>
      </c>
      <c r="I2256" s="25">
        <f t="shared" si="96"/>
        <v>1.8181818181818181</v>
      </c>
      <c r="K2256" t="s">
        <v>1033</v>
      </c>
      <c r="M2256" s="2">
        <v>440</v>
      </c>
    </row>
    <row r="2257" spans="2:13" ht="12.75">
      <c r="B2257" s="224">
        <v>1500</v>
      </c>
      <c r="C2257" s="1" t="s">
        <v>1062</v>
      </c>
      <c r="D2257" s="15" t="s">
        <v>785</v>
      </c>
      <c r="E2257" s="1" t="s">
        <v>767</v>
      </c>
      <c r="F2257" s="59" t="s">
        <v>1063</v>
      </c>
      <c r="G2257" s="33" t="s">
        <v>184</v>
      </c>
      <c r="H2257" s="6">
        <f t="shared" si="95"/>
        <v>-15500</v>
      </c>
      <c r="I2257" s="25">
        <f t="shared" si="96"/>
        <v>3.409090909090909</v>
      </c>
      <c r="K2257" t="s">
        <v>1033</v>
      </c>
      <c r="M2257" s="2">
        <v>440</v>
      </c>
    </row>
    <row r="2258" spans="2:13" ht="12.75">
      <c r="B2258" s="293">
        <v>800</v>
      </c>
      <c r="C2258" s="1" t="s">
        <v>766</v>
      </c>
      <c r="D2258" s="15" t="s">
        <v>785</v>
      </c>
      <c r="E2258" s="1" t="s">
        <v>767</v>
      </c>
      <c r="F2258" s="59" t="s">
        <v>1063</v>
      </c>
      <c r="G2258" s="30" t="s">
        <v>184</v>
      </c>
      <c r="H2258" s="6">
        <f t="shared" si="95"/>
        <v>-16300</v>
      </c>
      <c r="I2258" s="25">
        <f t="shared" si="96"/>
        <v>1.8181818181818181</v>
      </c>
      <c r="K2258" t="s">
        <v>1033</v>
      </c>
      <c r="M2258" s="2">
        <v>440</v>
      </c>
    </row>
    <row r="2259" spans="2:13" ht="12.75">
      <c r="B2259" s="224">
        <v>1500</v>
      </c>
      <c r="C2259" s="1" t="s">
        <v>1062</v>
      </c>
      <c r="D2259" s="15" t="s">
        <v>785</v>
      </c>
      <c r="E2259" s="1" t="s">
        <v>767</v>
      </c>
      <c r="F2259" s="59" t="s">
        <v>1063</v>
      </c>
      <c r="G2259" s="33" t="s">
        <v>188</v>
      </c>
      <c r="H2259" s="6">
        <f t="shared" si="95"/>
        <v>-17800</v>
      </c>
      <c r="I2259" s="25">
        <f t="shared" si="96"/>
        <v>3.409090909090909</v>
      </c>
      <c r="K2259" t="s">
        <v>1033</v>
      </c>
      <c r="M2259" s="2">
        <v>440</v>
      </c>
    </row>
    <row r="2260" spans="2:13" ht="12.75">
      <c r="B2260" s="293">
        <v>500</v>
      </c>
      <c r="C2260" s="1" t="s">
        <v>766</v>
      </c>
      <c r="D2260" s="15" t="s">
        <v>785</v>
      </c>
      <c r="E2260" s="1" t="s">
        <v>767</v>
      </c>
      <c r="F2260" s="59" t="s">
        <v>1063</v>
      </c>
      <c r="G2260" s="30" t="s">
        <v>188</v>
      </c>
      <c r="H2260" s="6">
        <f t="shared" si="95"/>
        <v>-18300</v>
      </c>
      <c r="I2260" s="25">
        <f t="shared" si="96"/>
        <v>1.1363636363636365</v>
      </c>
      <c r="K2260" t="s">
        <v>1033</v>
      </c>
      <c r="M2260" s="2">
        <v>440</v>
      </c>
    </row>
    <row r="2261" spans="2:13" ht="12.75">
      <c r="B2261" s="224">
        <v>3000</v>
      </c>
      <c r="C2261" s="1" t="s">
        <v>1064</v>
      </c>
      <c r="D2261" s="15" t="s">
        <v>785</v>
      </c>
      <c r="E2261" s="1" t="s">
        <v>767</v>
      </c>
      <c r="F2261" s="59" t="s">
        <v>1063</v>
      </c>
      <c r="G2261" s="33" t="s">
        <v>188</v>
      </c>
      <c r="H2261" s="6">
        <f t="shared" si="95"/>
        <v>-21300</v>
      </c>
      <c r="I2261" s="25">
        <f t="shared" si="96"/>
        <v>6.818181818181818</v>
      </c>
      <c r="K2261" t="s">
        <v>1033</v>
      </c>
      <c r="M2261" s="2">
        <v>440</v>
      </c>
    </row>
    <row r="2262" spans="2:13" ht="12.75">
      <c r="B2262" s="293">
        <v>1000</v>
      </c>
      <c r="C2262" s="1" t="s">
        <v>766</v>
      </c>
      <c r="D2262" s="15" t="s">
        <v>785</v>
      </c>
      <c r="E2262" s="1" t="s">
        <v>767</v>
      </c>
      <c r="F2262" s="59" t="s">
        <v>1063</v>
      </c>
      <c r="G2262" s="30" t="s">
        <v>283</v>
      </c>
      <c r="H2262" s="6">
        <f t="shared" si="95"/>
        <v>-22300</v>
      </c>
      <c r="I2262" s="25">
        <f t="shared" si="96"/>
        <v>2.272727272727273</v>
      </c>
      <c r="K2262" t="s">
        <v>1033</v>
      </c>
      <c r="M2262" s="2">
        <v>440</v>
      </c>
    </row>
    <row r="2263" spans="2:13" ht="12.75">
      <c r="B2263" s="224">
        <v>1500</v>
      </c>
      <c r="C2263" s="1" t="s">
        <v>1062</v>
      </c>
      <c r="D2263" s="15" t="s">
        <v>785</v>
      </c>
      <c r="E2263" s="1" t="s">
        <v>767</v>
      </c>
      <c r="F2263" s="59" t="s">
        <v>1063</v>
      </c>
      <c r="G2263" s="33" t="s">
        <v>318</v>
      </c>
      <c r="H2263" s="6">
        <f t="shared" si="95"/>
        <v>-23800</v>
      </c>
      <c r="I2263" s="25">
        <f t="shared" si="96"/>
        <v>3.409090909090909</v>
      </c>
      <c r="K2263" t="s">
        <v>1033</v>
      </c>
      <c r="M2263" s="2">
        <v>440</v>
      </c>
    </row>
    <row r="2264" spans="2:13" ht="12.75">
      <c r="B2264" s="293">
        <v>1400</v>
      </c>
      <c r="C2264" s="1" t="s">
        <v>766</v>
      </c>
      <c r="D2264" s="15" t="s">
        <v>785</v>
      </c>
      <c r="E2264" s="1" t="s">
        <v>767</v>
      </c>
      <c r="F2264" s="59" t="s">
        <v>1063</v>
      </c>
      <c r="G2264" s="30" t="s">
        <v>318</v>
      </c>
      <c r="H2264" s="6">
        <f t="shared" si="95"/>
        <v>-25200</v>
      </c>
      <c r="I2264" s="25">
        <f t="shared" si="96"/>
        <v>3.1818181818181817</v>
      </c>
      <c r="K2264" t="s">
        <v>1033</v>
      </c>
      <c r="M2264" s="2">
        <v>440</v>
      </c>
    </row>
    <row r="2265" spans="2:13" ht="12.75">
      <c r="B2265" s="293">
        <v>500</v>
      </c>
      <c r="C2265" s="1" t="s">
        <v>766</v>
      </c>
      <c r="D2265" s="15" t="s">
        <v>785</v>
      </c>
      <c r="E2265" s="1" t="s">
        <v>767</v>
      </c>
      <c r="F2265" s="59" t="s">
        <v>1063</v>
      </c>
      <c r="G2265" s="30" t="s">
        <v>323</v>
      </c>
      <c r="H2265" s="6">
        <f t="shared" si="95"/>
        <v>-25700</v>
      </c>
      <c r="I2265" s="25">
        <f t="shared" si="96"/>
        <v>1.1363636363636365</v>
      </c>
      <c r="K2265" t="s">
        <v>1033</v>
      </c>
      <c r="M2265" s="2">
        <v>440</v>
      </c>
    </row>
    <row r="2266" spans="2:13" ht="12.75">
      <c r="B2266" s="224">
        <v>1500</v>
      </c>
      <c r="C2266" s="1" t="s">
        <v>1062</v>
      </c>
      <c r="D2266" s="15" t="s">
        <v>785</v>
      </c>
      <c r="E2266" s="1" t="s">
        <v>767</v>
      </c>
      <c r="F2266" s="59" t="s">
        <v>1063</v>
      </c>
      <c r="G2266" s="33" t="s">
        <v>393</v>
      </c>
      <c r="H2266" s="6">
        <f t="shared" si="95"/>
        <v>-27200</v>
      </c>
      <c r="I2266" s="25">
        <f t="shared" si="96"/>
        <v>3.409090909090909</v>
      </c>
      <c r="K2266" t="s">
        <v>1033</v>
      </c>
      <c r="M2266" s="2">
        <v>440</v>
      </c>
    </row>
    <row r="2267" spans="2:13" ht="12.75">
      <c r="B2267" s="293">
        <v>800</v>
      </c>
      <c r="C2267" s="1" t="s">
        <v>766</v>
      </c>
      <c r="D2267" s="15" t="s">
        <v>785</v>
      </c>
      <c r="E2267" s="1" t="s">
        <v>767</v>
      </c>
      <c r="F2267" s="59" t="s">
        <v>1063</v>
      </c>
      <c r="G2267" s="30" t="s">
        <v>393</v>
      </c>
      <c r="H2267" s="6">
        <f t="shared" si="95"/>
        <v>-28000</v>
      </c>
      <c r="I2267" s="25">
        <f t="shared" si="96"/>
        <v>1.8181818181818181</v>
      </c>
      <c r="K2267" t="s">
        <v>1033</v>
      </c>
      <c r="M2267" s="2">
        <v>440</v>
      </c>
    </row>
    <row r="2268" spans="2:13" ht="12.75">
      <c r="B2268" s="293">
        <v>800</v>
      </c>
      <c r="C2268" s="1" t="s">
        <v>766</v>
      </c>
      <c r="D2268" s="15" t="s">
        <v>785</v>
      </c>
      <c r="E2268" s="1" t="s">
        <v>767</v>
      </c>
      <c r="F2268" s="59" t="s">
        <v>1063</v>
      </c>
      <c r="G2268" s="30" t="s">
        <v>396</v>
      </c>
      <c r="H2268" s="6">
        <f t="shared" si="95"/>
        <v>-28800</v>
      </c>
      <c r="I2268" s="25">
        <f t="shared" si="96"/>
        <v>1.8181818181818181</v>
      </c>
      <c r="K2268" t="s">
        <v>1033</v>
      </c>
      <c r="M2268" s="2">
        <v>440</v>
      </c>
    </row>
    <row r="2269" spans="2:13" ht="12.75">
      <c r="B2269" s="224">
        <v>1500</v>
      </c>
      <c r="C2269" s="1" t="s">
        <v>1062</v>
      </c>
      <c r="D2269" s="15" t="s">
        <v>785</v>
      </c>
      <c r="E2269" s="1" t="s">
        <v>767</v>
      </c>
      <c r="F2269" s="59" t="s">
        <v>1063</v>
      </c>
      <c r="G2269" s="33" t="s">
        <v>398</v>
      </c>
      <c r="H2269" s="6">
        <f t="shared" si="95"/>
        <v>-30300</v>
      </c>
      <c r="I2269" s="25">
        <f t="shared" si="96"/>
        <v>3.409090909090909</v>
      </c>
      <c r="K2269" t="s">
        <v>1033</v>
      </c>
      <c r="M2269" s="2">
        <v>440</v>
      </c>
    </row>
    <row r="2270" spans="2:13" ht="12.75">
      <c r="B2270" s="293">
        <v>1000</v>
      </c>
      <c r="C2270" s="1" t="s">
        <v>766</v>
      </c>
      <c r="D2270" s="15" t="s">
        <v>785</v>
      </c>
      <c r="E2270" s="1" t="s">
        <v>767</v>
      </c>
      <c r="F2270" s="59" t="s">
        <v>1063</v>
      </c>
      <c r="G2270" s="30" t="s">
        <v>398</v>
      </c>
      <c r="H2270" s="6">
        <f t="shared" si="95"/>
        <v>-31300</v>
      </c>
      <c r="I2270" s="25">
        <f t="shared" si="96"/>
        <v>2.272727272727273</v>
      </c>
      <c r="K2270" t="s">
        <v>1033</v>
      </c>
      <c r="M2270" s="2">
        <v>440</v>
      </c>
    </row>
    <row r="2271" spans="2:13" ht="12.75">
      <c r="B2271" s="293">
        <v>1000</v>
      </c>
      <c r="C2271" s="1" t="s">
        <v>766</v>
      </c>
      <c r="D2271" s="15" t="s">
        <v>785</v>
      </c>
      <c r="E2271" s="1" t="s">
        <v>767</v>
      </c>
      <c r="F2271" s="59" t="s">
        <v>1063</v>
      </c>
      <c r="G2271" s="30" t="s">
        <v>431</v>
      </c>
      <c r="H2271" s="6">
        <f t="shared" si="95"/>
        <v>-32300</v>
      </c>
      <c r="I2271" s="25">
        <f t="shared" si="96"/>
        <v>2.272727272727273</v>
      </c>
      <c r="K2271" t="s">
        <v>1033</v>
      </c>
      <c r="M2271" s="2">
        <v>440</v>
      </c>
    </row>
    <row r="2272" spans="2:13" ht="12.75">
      <c r="B2272" s="293">
        <v>600</v>
      </c>
      <c r="C2272" s="1" t="s">
        <v>766</v>
      </c>
      <c r="D2272" s="15" t="s">
        <v>785</v>
      </c>
      <c r="E2272" s="1" t="s">
        <v>767</v>
      </c>
      <c r="F2272" s="59" t="s">
        <v>1063</v>
      </c>
      <c r="G2272" s="30" t="s">
        <v>433</v>
      </c>
      <c r="H2272" s="6">
        <f t="shared" si="95"/>
        <v>-32900</v>
      </c>
      <c r="I2272" s="25">
        <f t="shared" si="96"/>
        <v>1.3636363636363635</v>
      </c>
      <c r="K2272" t="s">
        <v>1033</v>
      </c>
      <c r="M2272" s="2">
        <v>440</v>
      </c>
    </row>
    <row r="2273" spans="2:13" ht="12.75">
      <c r="B2273" s="293">
        <v>6000</v>
      </c>
      <c r="C2273" s="1" t="s">
        <v>1065</v>
      </c>
      <c r="D2273" s="1" t="s">
        <v>215</v>
      </c>
      <c r="E2273" s="1" t="s">
        <v>767</v>
      </c>
      <c r="F2273" s="59" t="s">
        <v>1063</v>
      </c>
      <c r="G2273" s="30" t="s">
        <v>435</v>
      </c>
      <c r="H2273" s="6">
        <f t="shared" si="95"/>
        <v>-38900</v>
      </c>
      <c r="I2273" s="25">
        <f t="shared" si="96"/>
        <v>13.636363636363637</v>
      </c>
      <c r="K2273" t="s">
        <v>1033</v>
      </c>
      <c r="M2273" s="2">
        <v>440</v>
      </c>
    </row>
    <row r="2274" spans="2:13" ht="12.75">
      <c r="B2274" s="293">
        <v>200</v>
      </c>
      <c r="C2274" s="1" t="s">
        <v>766</v>
      </c>
      <c r="D2274" s="15" t="s">
        <v>785</v>
      </c>
      <c r="E2274" s="1" t="s">
        <v>767</v>
      </c>
      <c r="F2274" s="59" t="s">
        <v>1063</v>
      </c>
      <c r="G2274" s="30" t="s">
        <v>435</v>
      </c>
      <c r="H2274" s="6">
        <f t="shared" si="95"/>
        <v>-39100</v>
      </c>
      <c r="I2274" s="25">
        <f t="shared" si="96"/>
        <v>0.45454545454545453</v>
      </c>
      <c r="K2274" t="s">
        <v>1033</v>
      </c>
      <c r="M2274" s="2">
        <v>440</v>
      </c>
    </row>
    <row r="2275" spans="2:13" ht="12.75">
      <c r="B2275" s="293">
        <v>10000</v>
      </c>
      <c r="C2275" s="1" t="s">
        <v>1065</v>
      </c>
      <c r="D2275" s="1" t="s">
        <v>215</v>
      </c>
      <c r="E2275" s="1" t="s">
        <v>767</v>
      </c>
      <c r="F2275" s="59" t="s">
        <v>1063</v>
      </c>
      <c r="G2275" s="30" t="s">
        <v>437</v>
      </c>
      <c r="H2275" s="6">
        <f t="shared" si="95"/>
        <v>-49100</v>
      </c>
      <c r="I2275" s="25">
        <f t="shared" si="96"/>
        <v>22.727272727272727</v>
      </c>
      <c r="K2275" t="s">
        <v>1033</v>
      </c>
      <c r="M2275" s="2">
        <v>440</v>
      </c>
    </row>
    <row r="2276" spans="2:13" ht="12.75">
      <c r="B2276" s="293">
        <v>15000</v>
      </c>
      <c r="C2276" s="1" t="s">
        <v>1065</v>
      </c>
      <c r="D2276" s="1" t="s">
        <v>215</v>
      </c>
      <c r="E2276" s="1" t="s">
        <v>767</v>
      </c>
      <c r="F2276" s="59" t="s">
        <v>1063</v>
      </c>
      <c r="G2276" s="30" t="s">
        <v>437</v>
      </c>
      <c r="H2276" s="6">
        <f t="shared" si="95"/>
        <v>-64100</v>
      </c>
      <c r="I2276" s="25">
        <f t="shared" si="96"/>
        <v>34.09090909090909</v>
      </c>
      <c r="K2276" t="s">
        <v>1033</v>
      </c>
      <c r="M2276" s="2">
        <v>440</v>
      </c>
    </row>
    <row r="2277" spans="1:13" s="58" customFormat="1" ht="12.75">
      <c r="A2277" s="1"/>
      <c r="B2277" s="293">
        <v>800</v>
      </c>
      <c r="C2277" s="1" t="s">
        <v>766</v>
      </c>
      <c r="D2277" s="1" t="s">
        <v>785</v>
      </c>
      <c r="E2277" s="1" t="s">
        <v>767</v>
      </c>
      <c r="F2277" s="59" t="s">
        <v>1063</v>
      </c>
      <c r="G2277" s="30" t="s">
        <v>446</v>
      </c>
      <c r="H2277" s="6">
        <f t="shared" si="95"/>
        <v>-64900</v>
      </c>
      <c r="I2277" s="25">
        <f t="shared" si="96"/>
        <v>1.8181818181818181</v>
      </c>
      <c r="J2277"/>
      <c r="K2277" t="s">
        <v>1033</v>
      </c>
      <c r="L2277"/>
      <c r="M2277" s="2">
        <v>440</v>
      </c>
    </row>
    <row r="2278" spans="1:13" ht="12.75">
      <c r="A2278" s="14"/>
      <c r="B2278" s="294">
        <f>SUM(B2245:B2277)</f>
        <v>64900</v>
      </c>
      <c r="C2278" s="14"/>
      <c r="D2278" s="14"/>
      <c r="E2278" s="14" t="s">
        <v>767</v>
      </c>
      <c r="F2278" s="81"/>
      <c r="G2278" s="21"/>
      <c r="H2278" s="56">
        <v>0</v>
      </c>
      <c r="I2278" s="57">
        <f t="shared" si="96"/>
        <v>147.5</v>
      </c>
      <c r="J2278" s="58"/>
      <c r="K2278" s="58"/>
      <c r="L2278" s="58"/>
      <c r="M2278" s="2">
        <v>440</v>
      </c>
    </row>
    <row r="2279" spans="2:13" ht="12.75">
      <c r="B2279" s="293"/>
      <c r="H2279" s="6">
        <f aca="true" t="shared" si="97" ref="H2279:H2297">H2278-B2279</f>
        <v>0</v>
      </c>
      <c r="I2279" s="25">
        <f t="shared" si="96"/>
        <v>0</v>
      </c>
      <c r="M2279" s="2">
        <v>440</v>
      </c>
    </row>
    <row r="2280" spans="2:13" ht="12.75">
      <c r="B2280" s="293"/>
      <c r="H2280" s="6">
        <f t="shared" si="97"/>
        <v>0</v>
      </c>
      <c r="I2280" s="25">
        <f t="shared" si="96"/>
        <v>0</v>
      </c>
      <c r="M2280" s="2">
        <v>440</v>
      </c>
    </row>
    <row r="2281" spans="2:13" ht="12.75">
      <c r="B2281" s="293">
        <v>5000</v>
      </c>
      <c r="C2281" s="1" t="s">
        <v>1066</v>
      </c>
      <c r="D2281" s="15" t="s">
        <v>785</v>
      </c>
      <c r="E2281" s="1" t="s">
        <v>785</v>
      </c>
      <c r="F2281" s="133" t="s">
        <v>1067</v>
      </c>
      <c r="G2281" s="30" t="s">
        <v>23</v>
      </c>
      <c r="H2281" s="6">
        <f t="shared" si="97"/>
        <v>-5000</v>
      </c>
      <c r="I2281" s="25">
        <f t="shared" si="96"/>
        <v>11.363636363636363</v>
      </c>
      <c r="K2281" t="s">
        <v>1033</v>
      </c>
      <c r="M2281" s="2">
        <v>440</v>
      </c>
    </row>
    <row r="2282" spans="2:13" ht="12.75">
      <c r="B2282" s="293">
        <v>2800</v>
      </c>
      <c r="C2282" s="1" t="s">
        <v>1068</v>
      </c>
      <c r="D2282" s="15" t="s">
        <v>785</v>
      </c>
      <c r="E2282" s="1" t="s">
        <v>785</v>
      </c>
      <c r="F2282" s="59" t="s">
        <v>1069</v>
      </c>
      <c r="G2282" s="30" t="s">
        <v>88</v>
      </c>
      <c r="H2282" s="6">
        <f t="shared" si="97"/>
        <v>-7800</v>
      </c>
      <c r="I2282" s="25">
        <f t="shared" si="96"/>
        <v>6.363636363636363</v>
      </c>
      <c r="K2282" t="s">
        <v>1033</v>
      </c>
      <c r="M2282" s="2">
        <v>440</v>
      </c>
    </row>
    <row r="2283" spans="1:13" ht="12.75">
      <c r="A2283" s="15"/>
      <c r="B2283" s="224">
        <v>1500</v>
      </c>
      <c r="C2283" s="15" t="s">
        <v>1070</v>
      </c>
      <c r="D2283" s="15" t="s">
        <v>215</v>
      </c>
      <c r="E2283" s="15" t="s">
        <v>785</v>
      </c>
      <c r="F2283" s="59" t="s">
        <v>1071</v>
      </c>
      <c r="G2283" s="32" t="s">
        <v>120</v>
      </c>
      <c r="H2283" s="6">
        <f t="shared" si="97"/>
        <v>-9300</v>
      </c>
      <c r="I2283" s="25">
        <f t="shared" si="96"/>
        <v>3.409090909090909</v>
      </c>
      <c r="J2283" s="18"/>
      <c r="K2283" t="s">
        <v>1033</v>
      </c>
      <c r="L2283" s="18"/>
      <c r="M2283" s="2">
        <v>440</v>
      </c>
    </row>
    <row r="2284" spans="2:13" ht="12.75">
      <c r="B2284" s="293">
        <v>15000</v>
      </c>
      <c r="C2284" s="15" t="s">
        <v>1072</v>
      </c>
      <c r="D2284" s="15" t="s">
        <v>215</v>
      </c>
      <c r="E2284" s="1" t="s">
        <v>785</v>
      </c>
      <c r="F2284" s="59" t="s">
        <v>1073</v>
      </c>
      <c r="G2284" s="30" t="s">
        <v>120</v>
      </c>
      <c r="H2284" s="6">
        <f t="shared" si="97"/>
        <v>-24300</v>
      </c>
      <c r="I2284" s="25">
        <f t="shared" si="96"/>
        <v>34.09090909090909</v>
      </c>
      <c r="K2284" t="s">
        <v>1033</v>
      </c>
      <c r="M2284" s="2">
        <v>440</v>
      </c>
    </row>
    <row r="2285" spans="2:13" ht="12.75">
      <c r="B2285" s="293">
        <v>5000</v>
      </c>
      <c r="C2285" s="1" t="s">
        <v>1066</v>
      </c>
      <c r="D2285" s="15" t="s">
        <v>215</v>
      </c>
      <c r="E2285" s="1" t="s">
        <v>785</v>
      </c>
      <c r="F2285" s="59" t="s">
        <v>1074</v>
      </c>
      <c r="G2285" s="30" t="s">
        <v>178</v>
      </c>
      <c r="H2285" s="6">
        <f t="shared" si="97"/>
        <v>-29300</v>
      </c>
      <c r="I2285" s="25">
        <f t="shared" si="96"/>
        <v>11.363636363636363</v>
      </c>
      <c r="K2285" t="s">
        <v>1033</v>
      </c>
      <c r="M2285" s="2">
        <v>440</v>
      </c>
    </row>
    <row r="2286" spans="1:13" s="18" customFormat="1" ht="12.75">
      <c r="A2286" s="15"/>
      <c r="B2286" s="224">
        <v>1000</v>
      </c>
      <c r="C2286" s="15" t="s">
        <v>1075</v>
      </c>
      <c r="D2286" s="15" t="s">
        <v>215</v>
      </c>
      <c r="E2286" s="15" t="s">
        <v>785</v>
      </c>
      <c r="F2286" s="76" t="s">
        <v>1076</v>
      </c>
      <c r="G2286" s="32" t="s">
        <v>178</v>
      </c>
      <c r="H2286" s="31">
        <v>-30300</v>
      </c>
      <c r="I2286" s="42">
        <v>2.272727272727273</v>
      </c>
      <c r="K2286" s="18" t="s">
        <v>1033</v>
      </c>
      <c r="M2286" s="43">
        <v>440</v>
      </c>
    </row>
    <row r="2287" spans="1:13" s="18" customFormat="1" ht="12.75">
      <c r="A2287" s="15"/>
      <c r="B2287" s="224">
        <v>3000</v>
      </c>
      <c r="C2287" s="15" t="s">
        <v>1292</v>
      </c>
      <c r="D2287" s="15" t="s">
        <v>215</v>
      </c>
      <c r="E2287" s="15" t="s">
        <v>785</v>
      </c>
      <c r="F2287" s="76" t="s">
        <v>1077</v>
      </c>
      <c r="G2287" s="32" t="s">
        <v>184</v>
      </c>
      <c r="H2287" s="31">
        <v>-33300</v>
      </c>
      <c r="I2287" s="42">
        <v>6.818181818181818</v>
      </c>
      <c r="K2287" s="18" t="s">
        <v>1033</v>
      </c>
      <c r="M2287" s="43">
        <v>440</v>
      </c>
    </row>
    <row r="2288" spans="1:13" s="18" customFormat="1" ht="12.75">
      <c r="A2288" s="15"/>
      <c r="B2288" s="224">
        <v>20000</v>
      </c>
      <c r="C2288" s="15" t="s">
        <v>1078</v>
      </c>
      <c r="D2288" s="15" t="s">
        <v>785</v>
      </c>
      <c r="E2288" s="15" t="s">
        <v>785</v>
      </c>
      <c r="F2288" s="76" t="s">
        <v>1079</v>
      </c>
      <c r="G2288" s="32" t="s">
        <v>186</v>
      </c>
      <c r="H2288" s="31">
        <v>-53300</v>
      </c>
      <c r="I2288" s="42">
        <v>45.45454545454545</v>
      </c>
      <c r="K2288" s="18" t="s">
        <v>1033</v>
      </c>
      <c r="M2288" s="43">
        <v>440</v>
      </c>
    </row>
    <row r="2289" spans="2:13" ht="12.75">
      <c r="B2289" s="293">
        <v>1000</v>
      </c>
      <c r="C2289" s="1" t="s">
        <v>1080</v>
      </c>
      <c r="D2289" s="1" t="s">
        <v>785</v>
      </c>
      <c r="E2289" s="1" t="s">
        <v>785</v>
      </c>
      <c r="F2289" s="59" t="s">
        <v>1081</v>
      </c>
      <c r="G2289" s="30" t="s">
        <v>318</v>
      </c>
      <c r="H2289" s="6">
        <v>-53300</v>
      </c>
      <c r="I2289" s="25">
        <f t="shared" si="96"/>
        <v>2.272727272727273</v>
      </c>
      <c r="K2289" t="s">
        <v>1033</v>
      </c>
      <c r="M2289" s="2">
        <v>440</v>
      </c>
    </row>
    <row r="2290" spans="2:13" ht="12.75">
      <c r="B2290" s="293">
        <v>3000</v>
      </c>
      <c r="C2290" s="1" t="s">
        <v>1293</v>
      </c>
      <c r="D2290" s="1" t="s">
        <v>785</v>
      </c>
      <c r="E2290" s="1" t="s">
        <v>785</v>
      </c>
      <c r="F2290" s="59" t="s">
        <v>1082</v>
      </c>
      <c r="G2290" s="30" t="s">
        <v>318</v>
      </c>
      <c r="H2290" s="6">
        <v>-53300</v>
      </c>
      <c r="I2290" s="25">
        <f t="shared" si="96"/>
        <v>6.818181818181818</v>
      </c>
      <c r="K2290" t="s">
        <v>1033</v>
      </c>
      <c r="M2290" s="2">
        <v>440</v>
      </c>
    </row>
    <row r="2291" spans="2:13" ht="12.75">
      <c r="B2291" s="293">
        <v>5000</v>
      </c>
      <c r="C2291" s="1" t="s">
        <v>1066</v>
      </c>
      <c r="D2291" s="15" t="s">
        <v>785</v>
      </c>
      <c r="E2291" s="1" t="s">
        <v>785</v>
      </c>
      <c r="F2291" s="133" t="s">
        <v>1083</v>
      </c>
      <c r="G2291" s="30" t="s">
        <v>318</v>
      </c>
      <c r="H2291" s="6">
        <f t="shared" si="97"/>
        <v>-58300</v>
      </c>
      <c r="I2291" s="25">
        <f t="shared" si="96"/>
        <v>11.363636363636363</v>
      </c>
      <c r="K2291" t="s">
        <v>1033</v>
      </c>
      <c r="M2291" s="2">
        <v>440</v>
      </c>
    </row>
    <row r="2292" spans="2:13" ht="12.75">
      <c r="B2292" s="293">
        <v>15000</v>
      </c>
      <c r="C2292" s="1" t="s">
        <v>1072</v>
      </c>
      <c r="D2292" s="1" t="s">
        <v>785</v>
      </c>
      <c r="E2292" s="1" t="s">
        <v>785</v>
      </c>
      <c r="F2292" s="59" t="s">
        <v>1084</v>
      </c>
      <c r="G2292" s="30" t="s">
        <v>318</v>
      </c>
      <c r="H2292" s="6">
        <f t="shared" si="97"/>
        <v>-73300</v>
      </c>
      <c r="I2292" s="25">
        <f t="shared" si="96"/>
        <v>34.09090909090909</v>
      </c>
      <c r="K2292" t="s">
        <v>1033</v>
      </c>
      <c r="M2292" s="2">
        <v>440</v>
      </c>
    </row>
    <row r="2293" spans="2:13" ht="12.75">
      <c r="B2293" s="293">
        <v>1000</v>
      </c>
      <c r="C2293" s="1" t="s">
        <v>1085</v>
      </c>
      <c r="D2293" s="1" t="s">
        <v>785</v>
      </c>
      <c r="E2293" s="1" t="s">
        <v>785</v>
      </c>
      <c r="F2293" s="59" t="s">
        <v>1086</v>
      </c>
      <c r="G2293" s="30" t="s">
        <v>393</v>
      </c>
      <c r="H2293" s="6">
        <f t="shared" si="97"/>
        <v>-74300</v>
      </c>
      <c r="I2293" s="25">
        <f t="shared" si="96"/>
        <v>2.272727272727273</v>
      </c>
      <c r="K2293" t="s">
        <v>1033</v>
      </c>
      <c r="M2293" s="2">
        <v>440</v>
      </c>
    </row>
    <row r="2294" spans="2:13" ht="12.75">
      <c r="B2294" s="293">
        <v>15000</v>
      </c>
      <c r="C2294" s="1" t="s">
        <v>1072</v>
      </c>
      <c r="D2294" s="1" t="s">
        <v>785</v>
      </c>
      <c r="E2294" s="1" t="s">
        <v>785</v>
      </c>
      <c r="F2294" s="59" t="s">
        <v>1087</v>
      </c>
      <c r="G2294" s="30" t="s">
        <v>398</v>
      </c>
      <c r="H2294" s="6">
        <f t="shared" si="97"/>
        <v>-89300</v>
      </c>
      <c r="I2294" s="25">
        <f t="shared" si="96"/>
        <v>34.09090909090909</v>
      </c>
      <c r="K2294" t="s">
        <v>1033</v>
      </c>
      <c r="M2294" s="2">
        <v>440</v>
      </c>
    </row>
    <row r="2295" spans="2:13" ht="12.75">
      <c r="B2295" s="293">
        <v>5000</v>
      </c>
      <c r="C2295" s="1" t="s">
        <v>1066</v>
      </c>
      <c r="D2295" s="15" t="s">
        <v>785</v>
      </c>
      <c r="E2295" s="1" t="s">
        <v>785</v>
      </c>
      <c r="F2295" s="133" t="s">
        <v>1088</v>
      </c>
      <c r="G2295" s="30" t="s">
        <v>431</v>
      </c>
      <c r="H2295" s="6">
        <f t="shared" si="97"/>
        <v>-94300</v>
      </c>
      <c r="I2295" s="25">
        <f t="shared" si="96"/>
        <v>11.363636363636363</v>
      </c>
      <c r="K2295" t="s">
        <v>1033</v>
      </c>
      <c r="M2295" s="2">
        <v>440</v>
      </c>
    </row>
    <row r="2296" spans="1:13" s="58" customFormat="1" ht="12.75">
      <c r="A2296" s="1"/>
      <c r="B2296" s="293">
        <v>15000</v>
      </c>
      <c r="C2296" s="1" t="s">
        <v>1072</v>
      </c>
      <c r="D2296" s="1" t="s">
        <v>785</v>
      </c>
      <c r="E2296" s="1" t="s">
        <v>785</v>
      </c>
      <c r="F2296" s="59" t="s">
        <v>1089</v>
      </c>
      <c r="G2296" s="30" t="s">
        <v>437</v>
      </c>
      <c r="H2296" s="6">
        <f t="shared" si="97"/>
        <v>-109300</v>
      </c>
      <c r="I2296" s="25">
        <f t="shared" si="96"/>
        <v>34.09090909090909</v>
      </c>
      <c r="J2296"/>
      <c r="K2296" t="s">
        <v>1033</v>
      </c>
      <c r="L2296"/>
      <c r="M2296" s="2">
        <v>440</v>
      </c>
    </row>
    <row r="2297" spans="1:13" s="18" customFormat="1" ht="12.75">
      <c r="A2297" s="15"/>
      <c r="B2297" s="224">
        <v>25000</v>
      </c>
      <c r="C2297" s="40" t="s">
        <v>1312</v>
      </c>
      <c r="D2297" s="15" t="s">
        <v>785</v>
      </c>
      <c r="E2297" s="40" t="s">
        <v>785</v>
      </c>
      <c r="F2297" s="76" t="s">
        <v>979</v>
      </c>
      <c r="G2297" s="32" t="s">
        <v>159</v>
      </c>
      <c r="H2297" s="31">
        <f t="shared" si="97"/>
        <v>-134300</v>
      </c>
      <c r="I2297" s="42">
        <v>50</v>
      </c>
      <c r="J2297" s="40"/>
      <c r="K2297" s="18" t="s">
        <v>901</v>
      </c>
      <c r="L2297" s="40"/>
      <c r="M2297" s="43">
        <v>440</v>
      </c>
    </row>
    <row r="2298" spans="1:13" ht="12.75">
      <c r="A2298" s="14"/>
      <c r="B2298" s="294">
        <f>SUM(B2281:B2297)</f>
        <v>138300</v>
      </c>
      <c r="C2298" s="14"/>
      <c r="D2298" s="14"/>
      <c r="E2298" s="14" t="s">
        <v>785</v>
      </c>
      <c r="F2298" s="81"/>
      <c r="G2298" s="21"/>
      <c r="H2298" s="56">
        <v>0</v>
      </c>
      <c r="I2298" s="57">
        <f t="shared" si="96"/>
        <v>314.3181818181818</v>
      </c>
      <c r="J2298" s="58"/>
      <c r="K2298" s="58"/>
      <c r="L2298" s="58"/>
      <c r="M2298" s="2">
        <v>440</v>
      </c>
    </row>
    <row r="2299" spans="2:13" ht="12.75">
      <c r="B2299" s="293"/>
      <c r="H2299" s="6">
        <f aca="true" t="shared" si="98" ref="H2299:H2362">H2298-B2299</f>
        <v>0</v>
      </c>
      <c r="I2299" s="25">
        <f t="shared" si="96"/>
        <v>0</v>
      </c>
      <c r="M2299" s="2">
        <v>440</v>
      </c>
    </row>
    <row r="2300" spans="2:13" ht="12.75">
      <c r="B2300" s="293"/>
      <c r="H2300" s="6">
        <f t="shared" si="98"/>
        <v>0</v>
      </c>
      <c r="I2300" s="25">
        <f t="shared" si="96"/>
        <v>0</v>
      </c>
      <c r="M2300" s="2">
        <v>440</v>
      </c>
    </row>
    <row r="2301" spans="2:13" ht="12.75">
      <c r="B2301" s="224">
        <v>800</v>
      </c>
      <c r="C2301" s="15" t="s">
        <v>1090</v>
      </c>
      <c r="D2301" s="15" t="s">
        <v>785</v>
      </c>
      <c r="E2301" s="37" t="s">
        <v>1091</v>
      </c>
      <c r="F2301" s="59" t="s">
        <v>1092</v>
      </c>
      <c r="G2301" s="38" t="s">
        <v>20</v>
      </c>
      <c r="H2301" s="6">
        <f t="shared" si="98"/>
        <v>-800</v>
      </c>
      <c r="I2301" s="25">
        <f t="shared" si="96"/>
        <v>1.8181818181818181</v>
      </c>
      <c r="K2301" t="s">
        <v>1033</v>
      </c>
      <c r="M2301" s="2">
        <v>440</v>
      </c>
    </row>
    <row r="2302" spans="2:13" ht="12.75">
      <c r="B2302" s="224">
        <v>1300</v>
      </c>
      <c r="C2302" s="15" t="s">
        <v>1090</v>
      </c>
      <c r="D2302" s="15" t="s">
        <v>785</v>
      </c>
      <c r="E2302" s="37" t="s">
        <v>1091</v>
      </c>
      <c r="F2302" s="59" t="s">
        <v>1093</v>
      </c>
      <c r="G2302" s="32" t="s">
        <v>23</v>
      </c>
      <c r="H2302" s="6">
        <f t="shared" si="98"/>
        <v>-2100</v>
      </c>
      <c r="I2302" s="25">
        <f t="shared" si="96"/>
        <v>2.9545454545454546</v>
      </c>
      <c r="K2302" t="s">
        <v>1033</v>
      </c>
      <c r="M2302" s="2">
        <v>440</v>
      </c>
    </row>
    <row r="2303" spans="1:13" ht="12.75">
      <c r="A2303" s="15"/>
      <c r="B2303" s="224">
        <v>12283</v>
      </c>
      <c r="C2303" s="15" t="s">
        <v>1090</v>
      </c>
      <c r="D2303" s="15" t="s">
        <v>785</v>
      </c>
      <c r="E2303" s="15" t="s">
        <v>1094</v>
      </c>
      <c r="F2303" s="59" t="s">
        <v>1095</v>
      </c>
      <c r="G2303" s="32" t="s">
        <v>23</v>
      </c>
      <c r="H2303" s="6">
        <f t="shared" si="98"/>
        <v>-14383</v>
      </c>
      <c r="I2303" s="25">
        <f t="shared" si="96"/>
        <v>27.91590909090909</v>
      </c>
      <c r="J2303" s="18"/>
      <c r="K2303" t="s">
        <v>1033</v>
      </c>
      <c r="L2303" s="18"/>
      <c r="M2303" s="2">
        <v>440</v>
      </c>
    </row>
    <row r="2304" spans="2:13" ht="12.75">
      <c r="B2304" s="293">
        <v>4000</v>
      </c>
      <c r="C2304" s="15" t="s">
        <v>1090</v>
      </c>
      <c r="D2304" s="15" t="s">
        <v>785</v>
      </c>
      <c r="E2304" s="1" t="s">
        <v>1091</v>
      </c>
      <c r="F2304" s="59" t="s">
        <v>1096</v>
      </c>
      <c r="G2304" s="32" t="s">
        <v>23</v>
      </c>
      <c r="H2304" s="6">
        <f t="shared" si="98"/>
        <v>-18383</v>
      </c>
      <c r="I2304" s="25">
        <f t="shared" si="96"/>
        <v>9.090909090909092</v>
      </c>
      <c r="K2304" t="s">
        <v>1033</v>
      </c>
      <c r="M2304" s="2">
        <v>440</v>
      </c>
    </row>
    <row r="2305" spans="2:13" ht="12.75">
      <c r="B2305" s="293">
        <v>800</v>
      </c>
      <c r="C2305" s="1" t="s">
        <v>1090</v>
      </c>
      <c r="D2305" s="15" t="s">
        <v>785</v>
      </c>
      <c r="E2305" s="1" t="s">
        <v>1091</v>
      </c>
      <c r="F2305" s="59" t="s">
        <v>1097</v>
      </c>
      <c r="G2305" s="30" t="s">
        <v>86</v>
      </c>
      <c r="H2305" s="6">
        <f t="shared" si="98"/>
        <v>-19183</v>
      </c>
      <c r="I2305" s="25">
        <f t="shared" si="96"/>
        <v>1.8181818181818181</v>
      </c>
      <c r="K2305" t="s">
        <v>1033</v>
      </c>
      <c r="M2305" s="2">
        <v>440</v>
      </c>
    </row>
    <row r="2306" spans="2:13" ht="12.75">
      <c r="B2306" s="344">
        <v>1300</v>
      </c>
      <c r="C2306" s="40" t="s">
        <v>1090</v>
      </c>
      <c r="D2306" s="15" t="s">
        <v>785</v>
      </c>
      <c r="E2306" s="40" t="s">
        <v>1091</v>
      </c>
      <c r="F2306" s="59" t="s">
        <v>1098</v>
      </c>
      <c r="G2306" s="30" t="s">
        <v>86</v>
      </c>
      <c r="H2306" s="6">
        <f t="shared" si="98"/>
        <v>-20483</v>
      </c>
      <c r="I2306" s="25">
        <f t="shared" si="96"/>
        <v>2.9545454545454546</v>
      </c>
      <c r="J2306" s="39"/>
      <c r="K2306" t="s">
        <v>1033</v>
      </c>
      <c r="L2306" s="39"/>
      <c r="M2306" s="2">
        <v>440</v>
      </c>
    </row>
    <row r="2307" spans="2:13" ht="12.75">
      <c r="B2307" s="293">
        <v>2500</v>
      </c>
      <c r="C2307" s="1" t="s">
        <v>1090</v>
      </c>
      <c r="D2307" s="15" t="s">
        <v>785</v>
      </c>
      <c r="E2307" s="1" t="s">
        <v>1091</v>
      </c>
      <c r="F2307" s="59" t="s">
        <v>1099</v>
      </c>
      <c r="G2307" s="30" t="s">
        <v>86</v>
      </c>
      <c r="H2307" s="6">
        <f t="shared" si="98"/>
        <v>-22983</v>
      </c>
      <c r="I2307" s="25">
        <f t="shared" si="96"/>
        <v>5.681818181818182</v>
      </c>
      <c r="K2307" t="s">
        <v>1033</v>
      </c>
      <c r="M2307" s="2">
        <v>440</v>
      </c>
    </row>
    <row r="2308" spans="2:13" ht="12.75">
      <c r="B2308" s="293">
        <v>2800</v>
      </c>
      <c r="C2308" s="1" t="s">
        <v>1090</v>
      </c>
      <c r="D2308" s="15" t="s">
        <v>785</v>
      </c>
      <c r="E2308" s="1" t="s">
        <v>1091</v>
      </c>
      <c r="F2308" s="59" t="s">
        <v>1100</v>
      </c>
      <c r="G2308" s="30" t="s">
        <v>88</v>
      </c>
      <c r="H2308" s="6">
        <f t="shared" si="98"/>
        <v>-25783</v>
      </c>
      <c r="I2308" s="25">
        <f t="shared" si="96"/>
        <v>6.363636363636363</v>
      </c>
      <c r="K2308" t="s">
        <v>1033</v>
      </c>
      <c r="M2308" s="2">
        <v>440</v>
      </c>
    </row>
    <row r="2309" spans="2:13" ht="12.75">
      <c r="B2309" s="224">
        <v>1200</v>
      </c>
      <c r="C2309" s="1" t="s">
        <v>1101</v>
      </c>
      <c r="D2309" s="15" t="s">
        <v>215</v>
      </c>
      <c r="E2309" s="1" t="s">
        <v>1091</v>
      </c>
      <c r="F2309" s="59" t="s">
        <v>1102</v>
      </c>
      <c r="G2309" s="33" t="s">
        <v>72</v>
      </c>
      <c r="H2309" s="6">
        <f t="shared" si="98"/>
        <v>-26983</v>
      </c>
      <c r="I2309" s="25">
        <f t="shared" si="96"/>
        <v>2.727272727272727</v>
      </c>
      <c r="K2309" t="s">
        <v>1033</v>
      </c>
      <c r="M2309" s="2">
        <v>440</v>
      </c>
    </row>
    <row r="2310" spans="2:13" ht="12.75">
      <c r="B2310" s="224">
        <v>4000</v>
      </c>
      <c r="C2310" s="35" t="s">
        <v>1101</v>
      </c>
      <c r="D2310" s="15" t="s">
        <v>215</v>
      </c>
      <c r="E2310" s="35" t="s">
        <v>1091</v>
      </c>
      <c r="F2310" s="59" t="s">
        <v>1103</v>
      </c>
      <c r="G2310" s="33" t="s">
        <v>72</v>
      </c>
      <c r="H2310" s="6">
        <f t="shared" si="98"/>
        <v>-30983</v>
      </c>
      <c r="I2310" s="25">
        <f t="shared" si="96"/>
        <v>9.090909090909092</v>
      </c>
      <c r="K2310" t="s">
        <v>1033</v>
      </c>
      <c r="M2310" s="2">
        <v>440</v>
      </c>
    </row>
    <row r="2311" spans="2:13" ht="12.75">
      <c r="B2311" s="224">
        <v>2000</v>
      </c>
      <c r="C2311" s="15" t="s">
        <v>1101</v>
      </c>
      <c r="D2311" s="15" t="s">
        <v>215</v>
      </c>
      <c r="E2311" s="37" t="s">
        <v>1091</v>
      </c>
      <c r="F2311" s="59" t="s">
        <v>1104</v>
      </c>
      <c r="G2311" s="38" t="s">
        <v>72</v>
      </c>
      <c r="H2311" s="6">
        <f t="shared" si="98"/>
        <v>-32983</v>
      </c>
      <c r="I2311" s="25">
        <f t="shared" si="96"/>
        <v>4.545454545454546</v>
      </c>
      <c r="K2311" t="s">
        <v>1033</v>
      </c>
      <c r="M2311" s="2">
        <v>440</v>
      </c>
    </row>
    <row r="2312" spans="2:13" ht="12.75">
      <c r="B2312" s="224">
        <v>1600</v>
      </c>
      <c r="C2312" s="15" t="s">
        <v>1101</v>
      </c>
      <c r="D2312" s="15" t="s">
        <v>215</v>
      </c>
      <c r="E2312" s="15" t="s">
        <v>1091</v>
      </c>
      <c r="F2312" s="59" t="s">
        <v>1105</v>
      </c>
      <c r="G2312" s="32" t="s">
        <v>72</v>
      </c>
      <c r="H2312" s="6">
        <f t="shared" si="98"/>
        <v>-34583</v>
      </c>
      <c r="I2312" s="25">
        <f t="shared" si="96"/>
        <v>3.6363636363636362</v>
      </c>
      <c r="K2312" t="s">
        <v>1033</v>
      </c>
      <c r="M2312" s="2">
        <v>440</v>
      </c>
    </row>
    <row r="2313" spans="2:13" ht="12.75">
      <c r="B2313" s="293">
        <v>2000</v>
      </c>
      <c r="C2313" s="1" t="s">
        <v>1101</v>
      </c>
      <c r="D2313" s="15" t="s">
        <v>215</v>
      </c>
      <c r="E2313" s="1" t="s">
        <v>1091</v>
      </c>
      <c r="F2313" s="59" t="s">
        <v>1106</v>
      </c>
      <c r="G2313" s="30" t="s">
        <v>120</v>
      </c>
      <c r="H2313" s="6">
        <f t="shared" si="98"/>
        <v>-36583</v>
      </c>
      <c r="I2313" s="25">
        <f t="shared" si="96"/>
        <v>4.545454545454546</v>
      </c>
      <c r="K2313" t="s">
        <v>1033</v>
      </c>
      <c r="M2313" s="2">
        <v>440</v>
      </c>
    </row>
    <row r="2314" spans="2:13" ht="12.75">
      <c r="B2314" s="293">
        <v>2500</v>
      </c>
      <c r="C2314" s="87" t="s">
        <v>1101</v>
      </c>
      <c r="D2314" s="15" t="s">
        <v>215</v>
      </c>
      <c r="E2314" s="1" t="s">
        <v>1091</v>
      </c>
      <c r="F2314" s="59" t="s">
        <v>1107</v>
      </c>
      <c r="G2314" s="30" t="s">
        <v>120</v>
      </c>
      <c r="H2314" s="6">
        <f t="shared" si="98"/>
        <v>-39083</v>
      </c>
      <c r="I2314" s="25">
        <f t="shared" si="96"/>
        <v>5.681818181818182</v>
      </c>
      <c r="K2314" t="s">
        <v>1033</v>
      </c>
      <c r="M2314" s="2">
        <v>440</v>
      </c>
    </row>
    <row r="2315" spans="2:13" ht="12.75">
      <c r="B2315" s="344">
        <v>800</v>
      </c>
      <c r="C2315" s="111" t="s">
        <v>1101</v>
      </c>
      <c r="D2315" s="15" t="s">
        <v>215</v>
      </c>
      <c r="E2315" s="40" t="s">
        <v>1091</v>
      </c>
      <c r="F2315" s="59" t="s">
        <v>1108</v>
      </c>
      <c r="G2315" s="30" t="s">
        <v>120</v>
      </c>
      <c r="H2315" s="6">
        <f t="shared" si="98"/>
        <v>-39883</v>
      </c>
      <c r="I2315" s="25">
        <f aca="true" t="shared" si="99" ref="I2315:I2378">+B2315/M2315</f>
        <v>1.8181818181818181</v>
      </c>
      <c r="J2315" s="39"/>
      <c r="K2315" t="s">
        <v>1033</v>
      </c>
      <c r="L2315" s="39"/>
      <c r="M2315" s="2">
        <v>440</v>
      </c>
    </row>
    <row r="2316" spans="2:13" ht="12.75">
      <c r="B2316" s="293">
        <v>4000</v>
      </c>
      <c r="C2316" s="1" t="s">
        <v>1101</v>
      </c>
      <c r="D2316" s="15" t="s">
        <v>215</v>
      </c>
      <c r="E2316" s="1" t="s">
        <v>1091</v>
      </c>
      <c r="F2316" s="59" t="s">
        <v>1109</v>
      </c>
      <c r="G2316" s="30" t="s">
        <v>178</v>
      </c>
      <c r="H2316" s="6">
        <f t="shared" si="98"/>
        <v>-43883</v>
      </c>
      <c r="I2316" s="25">
        <f t="shared" si="99"/>
        <v>9.090909090909092</v>
      </c>
      <c r="K2316" t="s">
        <v>1033</v>
      </c>
      <c r="M2316" s="2">
        <v>440</v>
      </c>
    </row>
    <row r="2317" spans="2:13" ht="12.75">
      <c r="B2317" s="293">
        <v>2000</v>
      </c>
      <c r="C2317" s="1" t="s">
        <v>1101</v>
      </c>
      <c r="D2317" s="15" t="s">
        <v>215</v>
      </c>
      <c r="E2317" s="1" t="s">
        <v>1091</v>
      </c>
      <c r="F2317" s="59" t="s">
        <v>1110</v>
      </c>
      <c r="G2317" s="30" t="s">
        <v>178</v>
      </c>
      <c r="H2317" s="6">
        <f t="shared" si="98"/>
        <v>-45883</v>
      </c>
      <c r="I2317" s="25">
        <f t="shared" si="99"/>
        <v>4.545454545454546</v>
      </c>
      <c r="K2317" t="s">
        <v>1033</v>
      </c>
      <c r="M2317" s="2">
        <v>440</v>
      </c>
    </row>
    <row r="2318" spans="2:13" ht="12.75">
      <c r="B2318" s="293">
        <v>500</v>
      </c>
      <c r="C2318" s="1" t="s">
        <v>1101</v>
      </c>
      <c r="D2318" s="15" t="s">
        <v>215</v>
      </c>
      <c r="E2318" s="1" t="s">
        <v>1091</v>
      </c>
      <c r="F2318" s="59" t="s">
        <v>1111</v>
      </c>
      <c r="G2318" s="30" t="s">
        <v>178</v>
      </c>
      <c r="H2318" s="6">
        <f t="shared" si="98"/>
        <v>-46383</v>
      </c>
      <c r="I2318" s="25">
        <f t="shared" si="99"/>
        <v>1.1363636363636365</v>
      </c>
      <c r="K2318" t="s">
        <v>1033</v>
      </c>
      <c r="M2318" s="2">
        <v>440</v>
      </c>
    </row>
    <row r="2319" spans="2:13" ht="12.75">
      <c r="B2319" s="293">
        <v>800</v>
      </c>
      <c r="C2319" s="1" t="s">
        <v>1101</v>
      </c>
      <c r="D2319" s="15" t="s">
        <v>215</v>
      </c>
      <c r="E2319" s="1" t="s">
        <v>1091</v>
      </c>
      <c r="F2319" s="59" t="s">
        <v>1112</v>
      </c>
      <c r="G2319" s="30" t="s">
        <v>184</v>
      </c>
      <c r="H2319" s="6">
        <f t="shared" si="98"/>
        <v>-47183</v>
      </c>
      <c r="I2319" s="25">
        <f t="shared" si="99"/>
        <v>1.8181818181818181</v>
      </c>
      <c r="K2319" t="s">
        <v>1033</v>
      </c>
      <c r="M2319" s="2">
        <v>440</v>
      </c>
    </row>
    <row r="2320" spans="2:13" ht="12.75">
      <c r="B2320" s="293">
        <v>1300</v>
      </c>
      <c r="C2320" s="1" t="s">
        <v>1101</v>
      </c>
      <c r="D2320" s="15" t="s">
        <v>215</v>
      </c>
      <c r="E2320" s="1" t="s">
        <v>1091</v>
      </c>
      <c r="F2320" s="59" t="s">
        <v>1113</v>
      </c>
      <c r="G2320" s="30" t="s">
        <v>184</v>
      </c>
      <c r="H2320" s="6">
        <f t="shared" si="98"/>
        <v>-48483</v>
      </c>
      <c r="I2320" s="25">
        <f t="shared" si="99"/>
        <v>2.9545454545454546</v>
      </c>
      <c r="K2320" t="s">
        <v>1033</v>
      </c>
      <c r="M2320" s="2">
        <v>440</v>
      </c>
    </row>
    <row r="2321" spans="2:13" ht="12.75">
      <c r="B2321" s="293">
        <v>2000</v>
      </c>
      <c r="C2321" s="1" t="s">
        <v>1101</v>
      </c>
      <c r="D2321" s="15" t="s">
        <v>215</v>
      </c>
      <c r="E2321" s="1" t="s">
        <v>1091</v>
      </c>
      <c r="F2321" s="59" t="s">
        <v>1114</v>
      </c>
      <c r="G2321" s="30" t="s">
        <v>184</v>
      </c>
      <c r="H2321" s="6">
        <f t="shared" si="98"/>
        <v>-50483</v>
      </c>
      <c r="I2321" s="25">
        <f t="shared" si="99"/>
        <v>4.545454545454546</v>
      </c>
      <c r="K2321" t="s">
        <v>1033</v>
      </c>
      <c r="M2321" s="2">
        <v>440</v>
      </c>
    </row>
    <row r="2322" spans="2:13" ht="12.75">
      <c r="B2322" s="293">
        <v>2000</v>
      </c>
      <c r="C2322" s="1" t="s">
        <v>1101</v>
      </c>
      <c r="D2322" s="1" t="s">
        <v>785</v>
      </c>
      <c r="E2322" s="1" t="s">
        <v>1091</v>
      </c>
      <c r="F2322" s="59" t="s">
        <v>1115</v>
      </c>
      <c r="G2322" s="30" t="s">
        <v>184</v>
      </c>
      <c r="H2322" s="6">
        <f t="shared" si="98"/>
        <v>-52483</v>
      </c>
      <c r="I2322" s="25">
        <f t="shared" si="99"/>
        <v>4.545454545454546</v>
      </c>
      <c r="K2322" t="s">
        <v>1033</v>
      </c>
      <c r="M2322" s="2">
        <v>440</v>
      </c>
    </row>
    <row r="2323" spans="2:13" ht="12.75">
      <c r="B2323" s="293">
        <v>500</v>
      </c>
      <c r="C2323" s="1" t="s">
        <v>1101</v>
      </c>
      <c r="D2323" s="1" t="s">
        <v>785</v>
      </c>
      <c r="E2323" s="1" t="s">
        <v>1091</v>
      </c>
      <c r="F2323" s="59" t="s">
        <v>1116</v>
      </c>
      <c r="G2323" s="30" t="s">
        <v>186</v>
      </c>
      <c r="H2323" s="6">
        <f t="shared" si="98"/>
        <v>-52983</v>
      </c>
      <c r="I2323" s="25">
        <f t="shared" si="99"/>
        <v>1.1363636363636365</v>
      </c>
      <c r="K2323" t="s">
        <v>1033</v>
      </c>
      <c r="M2323" s="2">
        <v>440</v>
      </c>
    </row>
    <row r="2324" spans="2:13" ht="12.75">
      <c r="B2324" s="293">
        <v>500</v>
      </c>
      <c r="C2324" s="1" t="s">
        <v>1101</v>
      </c>
      <c r="D2324" s="1" t="s">
        <v>785</v>
      </c>
      <c r="E2324" s="1" t="s">
        <v>1091</v>
      </c>
      <c r="F2324" s="59" t="s">
        <v>1117</v>
      </c>
      <c r="G2324" s="30" t="s">
        <v>186</v>
      </c>
      <c r="H2324" s="6">
        <f t="shared" si="98"/>
        <v>-53483</v>
      </c>
      <c r="I2324" s="25">
        <f t="shared" si="99"/>
        <v>1.1363636363636365</v>
      </c>
      <c r="K2324" t="s">
        <v>1033</v>
      </c>
      <c r="M2324" s="2">
        <v>440</v>
      </c>
    </row>
    <row r="2325" spans="2:13" ht="12.75">
      <c r="B2325" s="293">
        <v>3500</v>
      </c>
      <c r="C2325" s="1" t="s">
        <v>1101</v>
      </c>
      <c r="D2325" s="1" t="s">
        <v>785</v>
      </c>
      <c r="E2325" s="1" t="s">
        <v>1091</v>
      </c>
      <c r="F2325" s="59" t="s">
        <v>1118</v>
      </c>
      <c r="G2325" s="30" t="s">
        <v>186</v>
      </c>
      <c r="H2325" s="6">
        <f t="shared" si="98"/>
        <v>-56983</v>
      </c>
      <c r="I2325" s="25">
        <f t="shared" si="99"/>
        <v>7.954545454545454</v>
      </c>
      <c r="K2325" t="s">
        <v>1033</v>
      </c>
      <c r="M2325" s="2">
        <v>440</v>
      </c>
    </row>
    <row r="2326" spans="2:13" ht="12.75">
      <c r="B2326" s="293">
        <v>1000</v>
      </c>
      <c r="C2326" s="1" t="s">
        <v>1101</v>
      </c>
      <c r="D2326" s="1" t="s">
        <v>785</v>
      </c>
      <c r="E2326" s="1" t="s">
        <v>1091</v>
      </c>
      <c r="F2326" s="59" t="s">
        <v>1119</v>
      </c>
      <c r="G2326" s="30" t="s">
        <v>186</v>
      </c>
      <c r="H2326" s="6">
        <f t="shared" si="98"/>
        <v>-57983</v>
      </c>
      <c r="I2326" s="25">
        <f t="shared" si="99"/>
        <v>2.272727272727273</v>
      </c>
      <c r="K2326" t="s">
        <v>1033</v>
      </c>
      <c r="M2326" s="2">
        <v>440</v>
      </c>
    </row>
    <row r="2327" spans="2:13" ht="12.75">
      <c r="B2327" s="293">
        <v>3500</v>
      </c>
      <c r="C2327" s="1" t="s">
        <v>1101</v>
      </c>
      <c r="D2327" s="1" t="s">
        <v>785</v>
      </c>
      <c r="E2327" s="1" t="s">
        <v>1091</v>
      </c>
      <c r="F2327" s="59" t="s">
        <v>1120</v>
      </c>
      <c r="G2327" s="30" t="s">
        <v>188</v>
      </c>
      <c r="H2327" s="6">
        <f t="shared" si="98"/>
        <v>-61483</v>
      </c>
      <c r="I2327" s="25">
        <f t="shared" si="99"/>
        <v>7.954545454545454</v>
      </c>
      <c r="K2327" t="s">
        <v>1033</v>
      </c>
      <c r="M2327" s="2">
        <v>440</v>
      </c>
    </row>
    <row r="2328" spans="1:13" ht="12.75">
      <c r="A2328" s="87"/>
      <c r="B2328" s="345">
        <v>2500</v>
      </c>
      <c r="C2328" s="87" t="s">
        <v>1101</v>
      </c>
      <c r="D2328" s="87" t="s">
        <v>785</v>
      </c>
      <c r="E2328" s="87" t="s">
        <v>1091</v>
      </c>
      <c r="F2328" s="143" t="s">
        <v>1121</v>
      </c>
      <c r="G2328" s="109" t="s">
        <v>188</v>
      </c>
      <c r="H2328" s="6">
        <f t="shared" si="98"/>
        <v>-63983</v>
      </c>
      <c r="I2328" s="25">
        <f t="shared" si="99"/>
        <v>5.681818181818182</v>
      </c>
      <c r="J2328" s="110"/>
      <c r="K2328" t="s">
        <v>1033</v>
      </c>
      <c r="L2328" s="110"/>
      <c r="M2328" s="2">
        <v>440</v>
      </c>
    </row>
    <row r="2329" spans="2:13" ht="12.75">
      <c r="B2329" s="293">
        <v>3500</v>
      </c>
      <c r="C2329" s="1" t="s">
        <v>1101</v>
      </c>
      <c r="D2329" s="1" t="s">
        <v>785</v>
      </c>
      <c r="E2329" s="1" t="s">
        <v>1091</v>
      </c>
      <c r="F2329" s="59" t="s">
        <v>1122</v>
      </c>
      <c r="G2329" s="30" t="s">
        <v>283</v>
      </c>
      <c r="H2329" s="6">
        <f t="shared" si="98"/>
        <v>-67483</v>
      </c>
      <c r="I2329" s="25">
        <f t="shared" si="99"/>
        <v>7.954545454545454</v>
      </c>
      <c r="K2329" t="s">
        <v>1033</v>
      </c>
      <c r="M2329" s="2">
        <v>440</v>
      </c>
    </row>
    <row r="2330" spans="2:13" ht="12.75">
      <c r="B2330" s="293">
        <v>500</v>
      </c>
      <c r="C2330" s="1" t="s">
        <v>1101</v>
      </c>
      <c r="D2330" s="1" t="s">
        <v>785</v>
      </c>
      <c r="E2330" s="1" t="s">
        <v>1091</v>
      </c>
      <c r="F2330" s="59" t="s">
        <v>1123</v>
      </c>
      <c r="G2330" s="30" t="s">
        <v>283</v>
      </c>
      <c r="H2330" s="6">
        <f t="shared" si="98"/>
        <v>-67983</v>
      </c>
      <c r="I2330" s="25">
        <f t="shared" si="99"/>
        <v>1.1363636363636365</v>
      </c>
      <c r="K2330" t="s">
        <v>1033</v>
      </c>
      <c r="M2330" s="2">
        <v>440</v>
      </c>
    </row>
    <row r="2331" spans="2:13" ht="12.75">
      <c r="B2331" s="293">
        <v>500</v>
      </c>
      <c r="C2331" s="87" t="s">
        <v>1101</v>
      </c>
      <c r="D2331" s="1" t="s">
        <v>785</v>
      </c>
      <c r="E2331" s="1" t="s">
        <v>1091</v>
      </c>
      <c r="F2331" s="59" t="s">
        <v>1124</v>
      </c>
      <c r="G2331" s="30" t="s">
        <v>283</v>
      </c>
      <c r="H2331" s="6">
        <f t="shared" si="98"/>
        <v>-68483</v>
      </c>
      <c r="I2331" s="25">
        <f t="shared" si="99"/>
        <v>1.1363636363636365</v>
      </c>
      <c r="K2331" t="s">
        <v>1033</v>
      </c>
      <c r="M2331" s="2">
        <v>440</v>
      </c>
    </row>
    <row r="2332" spans="2:13" ht="12.75">
      <c r="B2332" s="293">
        <v>500</v>
      </c>
      <c r="C2332" s="87" t="s">
        <v>1101</v>
      </c>
      <c r="D2332" s="1" t="s">
        <v>785</v>
      </c>
      <c r="E2332" s="1" t="s">
        <v>1091</v>
      </c>
      <c r="F2332" s="59" t="s">
        <v>1125</v>
      </c>
      <c r="G2332" s="30" t="s">
        <v>318</v>
      </c>
      <c r="H2332" s="6">
        <f t="shared" si="98"/>
        <v>-68983</v>
      </c>
      <c r="I2332" s="25">
        <f t="shared" si="99"/>
        <v>1.1363636363636365</v>
      </c>
      <c r="K2332" t="s">
        <v>1033</v>
      </c>
      <c r="M2332" s="2">
        <v>440</v>
      </c>
    </row>
    <row r="2333" spans="2:13" ht="12.75">
      <c r="B2333" s="293">
        <v>1600</v>
      </c>
      <c r="C2333" s="1" t="s">
        <v>1101</v>
      </c>
      <c r="D2333" s="1" t="s">
        <v>785</v>
      </c>
      <c r="E2333" s="1" t="s">
        <v>1091</v>
      </c>
      <c r="F2333" s="59" t="s">
        <v>1126</v>
      </c>
      <c r="G2333" s="30" t="s">
        <v>318</v>
      </c>
      <c r="H2333" s="6">
        <f t="shared" si="98"/>
        <v>-70583</v>
      </c>
      <c r="I2333" s="25">
        <f t="shared" si="99"/>
        <v>3.6363636363636362</v>
      </c>
      <c r="K2333" t="s">
        <v>1033</v>
      </c>
      <c r="M2333" s="2">
        <v>440</v>
      </c>
    </row>
    <row r="2334" spans="2:13" ht="12.75">
      <c r="B2334" s="293">
        <v>1300</v>
      </c>
      <c r="C2334" s="1" t="s">
        <v>1101</v>
      </c>
      <c r="D2334" s="1" t="s">
        <v>785</v>
      </c>
      <c r="E2334" s="1" t="s">
        <v>1091</v>
      </c>
      <c r="F2334" s="59" t="s">
        <v>1127</v>
      </c>
      <c r="G2334" s="30" t="s">
        <v>318</v>
      </c>
      <c r="H2334" s="6">
        <f t="shared" si="98"/>
        <v>-71883</v>
      </c>
      <c r="I2334" s="25">
        <f t="shared" si="99"/>
        <v>2.9545454545454546</v>
      </c>
      <c r="K2334" t="s">
        <v>1033</v>
      </c>
      <c r="M2334" s="2">
        <v>440</v>
      </c>
    </row>
    <row r="2335" spans="2:13" ht="12.75">
      <c r="B2335" s="293">
        <v>2000</v>
      </c>
      <c r="C2335" s="1" t="s">
        <v>1101</v>
      </c>
      <c r="D2335" s="1" t="s">
        <v>785</v>
      </c>
      <c r="E2335" s="1" t="s">
        <v>1091</v>
      </c>
      <c r="F2335" s="59" t="s">
        <v>1128</v>
      </c>
      <c r="G2335" s="30" t="s">
        <v>318</v>
      </c>
      <c r="H2335" s="6">
        <f t="shared" si="98"/>
        <v>-73883</v>
      </c>
      <c r="I2335" s="25">
        <f t="shared" si="99"/>
        <v>4.545454545454546</v>
      </c>
      <c r="K2335" t="s">
        <v>1033</v>
      </c>
      <c r="M2335" s="2">
        <v>440</v>
      </c>
    </row>
    <row r="2336" spans="2:13" ht="12.75">
      <c r="B2336" s="293">
        <v>2000</v>
      </c>
      <c r="C2336" s="1" t="s">
        <v>1101</v>
      </c>
      <c r="D2336" s="1" t="s">
        <v>785</v>
      </c>
      <c r="E2336" s="1" t="s">
        <v>1091</v>
      </c>
      <c r="F2336" s="59" t="s">
        <v>1129</v>
      </c>
      <c r="G2336" s="30" t="s">
        <v>318</v>
      </c>
      <c r="H2336" s="6">
        <f t="shared" si="98"/>
        <v>-75883</v>
      </c>
      <c r="I2336" s="25">
        <f t="shared" si="99"/>
        <v>4.545454545454546</v>
      </c>
      <c r="K2336" t="s">
        <v>1033</v>
      </c>
      <c r="M2336" s="2">
        <v>440</v>
      </c>
    </row>
    <row r="2337" spans="2:13" ht="12.75">
      <c r="B2337" s="293">
        <v>2000</v>
      </c>
      <c r="C2337" s="1" t="s">
        <v>1101</v>
      </c>
      <c r="D2337" s="1" t="s">
        <v>785</v>
      </c>
      <c r="E2337" s="1" t="s">
        <v>1091</v>
      </c>
      <c r="F2337" s="59" t="s">
        <v>1130</v>
      </c>
      <c r="G2337" s="30" t="s">
        <v>318</v>
      </c>
      <c r="H2337" s="6">
        <f t="shared" si="98"/>
        <v>-77883</v>
      </c>
      <c r="I2337" s="25">
        <f t="shared" si="99"/>
        <v>4.545454545454546</v>
      </c>
      <c r="K2337" t="s">
        <v>1033</v>
      </c>
      <c r="M2337" s="2">
        <v>440</v>
      </c>
    </row>
    <row r="2338" spans="2:13" ht="12.75">
      <c r="B2338" s="293">
        <v>1000</v>
      </c>
      <c r="C2338" s="1" t="s">
        <v>1101</v>
      </c>
      <c r="D2338" s="1" t="s">
        <v>785</v>
      </c>
      <c r="E2338" s="1" t="s">
        <v>1091</v>
      </c>
      <c r="F2338" s="59" t="s">
        <v>1131</v>
      </c>
      <c r="G2338" s="30" t="s">
        <v>377</v>
      </c>
      <c r="H2338" s="6">
        <f t="shared" si="98"/>
        <v>-78883</v>
      </c>
      <c r="I2338" s="25">
        <f t="shared" si="99"/>
        <v>2.272727272727273</v>
      </c>
      <c r="K2338" t="s">
        <v>1033</v>
      </c>
      <c r="M2338" s="2">
        <v>440</v>
      </c>
    </row>
    <row r="2339" spans="2:13" ht="12.75">
      <c r="B2339" s="293">
        <v>1300</v>
      </c>
      <c r="C2339" s="87" t="s">
        <v>1101</v>
      </c>
      <c r="D2339" s="1" t="s">
        <v>785</v>
      </c>
      <c r="E2339" s="1" t="s">
        <v>1091</v>
      </c>
      <c r="F2339" s="59" t="s">
        <v>1132</v>
      </c>
      <c r="G2339" s="30" t="s">
        <v>393</v>
      </c>
      <c r="H2339" s="6">
        <f t="shared" si="98"/>
        <v>-80183</v>
      </c>
      <c r="I2339" s="25">
        <f t="shared" si="99"/>
        <v>2.9545454545454546</v>
      </c>
      <c r="K2339" t="s">
        <v>1033</v>
      </c>
      <c r="M2339" s="2">
        <v>440</v>
      </c>
    </row>
    <row r="2340" spans="2:13" ht="12.75">
      <c r="B2340" s="293">
        <v>1600</v>
      </c>
      <c r="C2340" s="1" t="s">
        <v>1101</v>
      </c>
      <c r="D2340" s="1" t="s">
        <v>785</v>
      </c>
      <c r="E2340" s="1" t="s">
        <v>1091</v>
      </c>
      <c r="F2340" s="59" t="s">
        <v>1133</v>
      </c>
      <c r="G2340" s="30" t="s">
        <v>393</v>
      </c>
      <c r="H2340" s="6">
        <f t="shared" si="98"/>
        <v>-81783</v>
      </c>
      <c r="I2340" s="25">
        <f t="shared" si="99"/>
        <v>3.6363636363636362</v>
      </c>
      <c r="K2340" t="s">
        <v>1033</v>
      </c>
      <c r="M2340" s="2">
        <v>440</v>
      </c>
    </row>
    <row r="2341" spans="2:13" ht="12.75">
      <c r="B2341" s="293">
        <v>2500</v>
      </c>
      <c r="C2341" s="1" t="s">
        <v>1101</v>
      </c>
      <c r="D2341" s="1" t="s">
        <v>785</v>
      </c>
      <c r="E2341" s="1" t="s">
        <v>1091</v>
      </c>
      <c r="F2341" s="59" t="s">
        <v>1134</v>
      </c>
      <c r="G2341" s="30" t="s">
        <v>393</v>
      </c>
      <c r="H2341" s="6">
        <f t="shared" si="98"/>
        <v>-84283</v>
      </c>
      <c r="I2341" s="25">
        <f t="shared" si="99"/>
        <v>5.681818181818182</v>
      </c>
      <c r="K2341" t="s">
        <v>1033</v>
      </c>
      <c r="M2341" s="2">
        <v>440</v>
      </c>
    </row>
    <row r="2342" spans="2:13" ht="12.75">
      <c r="B2342" s="293">
        <v>3000</v>
      </c>
      <c r="C2342" s="1" t="s">
        <v>1101</v>
      </c>
      <c r="D2342" s="1" t="s">
        <v>785</v>
      </c>
      <c r="E2342" s="1" t="s">
        <v>1091</v>
      </c>
      <c r="F2342" s="59" t="s">
        <v>1135</v>
      </c>
      <c r="G2342" s="30" t="s">
        <v>393</v>
      </c>
      <c r="H2342" s="6">
        <f t="shared" si="98"/>
        <v>-87283</v>
      </c>
      <c r="I2342" s="25">
        <f t="shared" si="99"/>
        <v>6.818181818181818</v>
      </c>
      <c r="K2342" t="s">
        <v>1033</v>
      </c>
      <c r="M2342" s="2">
        <v>440</v>
      </c>
    </row>
    <row r="2343" spans="2:13" ht="12.75">
      <c r="B2343" s="293">
        <v>3500</v>
      </c>
      <c r="C2343" s="1" t="s">
        <v>1101</v>
      </c>
      <c r="D2343" s="1" t="s">
        <v>785</v>
      </c>
      <c r="E2343" s="1" t="s">
        <v>1091</v>
      </c>
      <c r="F2343" s="59" t="s">
        <v>1136</v>
      </c>
      <c r="G2343" s="30" t="s">
        <v>393</v>
      </c>
      <c r="H2343" s="6">
        <f t="shared" si="98"/>
        <v>-90783</v>
      </c>
      <c r="I2343" s="25">
        <f t="shared" si="99"/>
        <v>7.954545454545454</v>
      </c>
      <c r="K2343" t="s">
        <v>1033</v>
      </c>
      <c r="M2343" s="2">
        <v>440</v>
      </c>
    </row>
    <row r="2344" spans="2:13" ht="12.75">
      <c r="B2344" s="293">
        <v>500</v>
      </c>
      <c r="C2344" s="1" t="s">
        <v>1101</v>
      </c>
      <c r="D2344" s="1" t="s">
        <v>785</v>
      </c>
      <c r="E2344" s="1" t="s">
        <v>1091</v>
      </c>
      <c r="F2344" s="59" t="s">
        <v>1137</v>
      </c>
      <c r="G2344" s="30" t="s">
        <v>396</v>
      </c>
      <c r="H2344" s="6">
        <f t="shared" si="98"/>
        <v>-91283</v>
      </c>
      <c r="I2344" s="25">
        <f t="shared" si="99"/>
        <v>1.1363636363636365</v>
      </c>
      <c r="K2344" t="s">
        <v>1033</v>
      </c>
      <c r="M2344" s="2">
        <v>440</v>
      </c>
    </row>
    <row r="2345" spans="2:13" ht="12.75">
      <c r="B2345" s="293">
        <v>1600</v>
      </c>
      <c r="C2345" s="1" t="s">
        <v>1101</v>
      </c>
      <c r="D2345" s="1" t="s">
        <v>785</v>
      </c>
      <c r="E2345" s="1" t="s">
        <v>1091</v>
      </c>
      <c r="F2345" s="59" t="s">
        <v>1138</v>
      </c>
      <c r="G2345" s="30" t="s">
        <v>398</v>
      </c>
      <c r="H2345" s="6">
        <f t="shared" si="98"/>
        <v>-92883</v>
      </c>
      <c r="I2345" s="25">
        <f t="shared" si="99"/>
        <v>3.6363636363636362</v>
      </c>
      <c r="K2345" t="s">
        <v>1033</v>
      </c>
      <c r="M2345" s="2">
        <v>440</v>
      </c>
    </row>
    <row r="2346" spans="2:13" ht="12.75">
      <c r="B2346" s="293">
        <v>2000</v>
      </c>
      <c r="C2346" s="1" t="s">
        <v>1101</v>
      </c>
      <c r="D2346" s="1" t="s">
        <v>785</v>
      </c>
      <c r="E2346" s="1" t="s">
        <v>1091</v>
      </c>
      <c r="F2346" s="59" t="s">
        <v>1139</v>
      </c>
      <c r="G2346" s="30" t="s">
        <v>398</v>
      </c>
      <c r="H2346" s="6">
        <f t="shared" si="98"/>
        <v>-94883</v>
      </c>
      <c r="I2346" s="25">
        <f t="shared" si="99"/>
        <v>4.545454545454546</v>
      </c>
      <c r="K2346" t="s">
        <v>1033</v>
      </c>
      <c r="M2346" s="2">
        <v>440</v>
      </c>
    </row>
    <row r="2347" spans="2:13" ht="12.75">
      <c r="B2347" s="293">
        <v>3500</v>
      </c>
      <c r="C2347" s="1" t="s">
        <v>1101</v>
      </c>
      <c r="D2347" s="1" t="s">
        <v>785</v>
      </c>
      <c r="E2347" s="1" t="s">
        <v>1091</v>
      </c>
      <c r="F2347" s="59" t="s">
        <v>1140</v>
      </c>
      <c r="G2347" s="30" t="s">
        <v>398</v>
      </c>
      <c r="H2347" s="6">
        <f t="shared" si="98"/>
        <v>-98383</v>
      </c>
      <c r="I2347" s="25">
        <f t="shared" si="99"/>
        <v>7.954545454545454</v>
      </c>
      <c r="K2347" t="s">
        <v>1033</v>
      </c>
      <c r="M2347" s="2">
        <v>440</v>
      </c>
    </row>
    <row r="2348" spans="2:13" ht="12.75">
      <c r="B2348" s="293">
        <v>500</v>
      </c>
      <c r="C2348" s="1" t="s">
        <v>1101</v>
      </c>
      <c r="D2348" s="1" t="s">
        <v>785</v>
      </c>
      <c r="E2348" s="1" t="s">
        <v>1091</v>
      </c>
      <c r="F2348" s="59" t="s">
        <v>1141</v>
      </c>
      <c r="G2348" s="30" t="s">
        <v>398</v>
      </c>
      <c r="H2348" s="6">
        <f t="shared" si="98"/>
        <v>-98883</v>
      </c>
      <c r="I2348" s="25">
        <f t="shared" si="99"/>
        <v>1.1363636363636365</v>
      </c>
      <c r="K2348" t="s">
        <v>1033</v>
      </c>
      <c r="M2348" s="2">
        <v>440</v>
      </c>
    </row>
    <row r="2349" spans="2:13" ht="12.75">
      <c r="B2349" s="293">
        <v>800</v>
      </c>
      <c r="C2349" s="1" t="s">
        <v>1101</v>
      </c>
      <c r="D2349" s="1" t="s">
        <v>785</v>
      </c>
      <c r="E2349" s="1" t="s">
        <v>1091</v>
      </c>
      <c r="F2349" s="59" t="s">
        <v>1142</v>
      </c>
      <c r="G2349" s="30" t="s">
        <v>431</v>
      </c>
      <c r="H2349" s="6">
        <f t="shared" si="98"/>
        <v>-99683</v>
      </c>
      <c r="I2349" s="25">
        <f t="shared" si="99"/>
        <v>1.8181818181818181</v>
      </c>
      <c r="K2349" t="s">
        <v>1033</v>
      </c>
      <c r="M2349" s="2">
        <v>440</v>
      </c>
    </row>
    <row r="2350" spans="2:13" ht="12.75">
      <c r="B2350" s="293">
        <v>1200</v>
      </c>
      <c r="C2350" s="1" t="s">
        <v>1101</v>
      </c>
      <c r="D2350" s="1" t="s">
        <v>785</v>
      </c>
      <c r="E2350" s="1" t="s">
        <v>1091</v>
      </c>
      <c r="F2350" s="59" t="s">
        <v>1143</v>
      </c>
      <c r="G2350" s="30" t="s">
        <v>431</v>
      </c>
      <c r="H2350" s="6">
        <f t="shared" si="98"/>
        <v>-100883</v>
      </c>
      <c r="I2350" s="25">
        <f t="shared" si="99"/>
        <v>2.727272727272727</v>
      </c>
      <c r="K2350" t="s">
        <v>1033</v>
      </c>
      <c r="M2350" s="2">
        <v>440</v>
      </c>
    </row>
    <row r="2351" spans="2:13" ht="12.75">
      <c r="B2351" s="293">
        <v>2500</v>
      </c>
      <c r="C2351" s="1" t="s">
        <v>1101</v>
      </c>
      <c r="D2351" s="1" t="s">
        <v>785</v>
      </c>
      <c r="E2351" s="1" t="s">
        <v>1091</v>
      </c>
      <c r="F2351" s="59" t="s">
        <v>1144</v>
      </c>
      <c r="G2351" s="30" t="s">
        <v>431</v>
      </c>
      <c r="H2351" s="6">
        <f t="shared" si="98"/>
        <v>-103383</v>
      </c>
      <c r="I2351" s="25">
        <f t="shared" si="99"/>
        <v>5.681818181818182</v>
      </c>
      <c r="K2351" t="s">
        <v>1033</v>
      </c>
      <c r="M2351" s="2">
        <v>440</v>
      </c>
    </row>
    <row r="2352" spans="2:13" ht="12.75">
      <c r="B2352" s="293">
        <v>3500</v>
      </c>
      <c r="C2352" s="1" t="s">
        <v>1101</v>
      </c>
      <c r="D2352" s="1" t="s">
        <v>785</v>
      </c>
      <c r="E2352" s="1" t="s">
        <v>1091</v>
      </c>
      <c r="F2352" s="59" t="s">
        <v>1145</v>
      </c>
      <c r="G2352" s="30" t="s">
        <v>431</v>
      </c>
      <c r="H2352" s="6">
        <f t="shared" si="98"/>
        <v>-106883</v>
      </c>
      <c r="I2352" s="25">
        <f t="shared" si="99"/>
        <v>7.954545454545454</v>
      </c>
      <c r="K2352" t="s">
        <v>1033</v>
      </c>
      <c r="M2352" s="2">
        <v>440</v>
      </c>
    </row>
    <row r="2353" spans="2:13" ht="12.75">
      <c r="B2353" s="293">
        <v>3000</v>
      </c>
      <c r="C2353" s="1" t="s">
        <v>1101</v>
      </c>
      <c r="D2353" s="1" t="s">
        <v>785</v>
      </c>
      <c r="E2353" s="1" t="s">
        <v>1091</v>
      </c>
      <c r="F2353" s="59" t="s">
        <v>1146</v>
      </c>
      <c r="G2353" s="30" t="s">
        <v>433</v>
      </c>
      <c r="H2353" s="6">
        <f t="shared" si="98"/>
        <v>-109883</v>
      </c>
      <c r="I2353" s="25">
        <f t="shared" si="99"/>
        <v>6.818181818181818</v>
      </c>
      <c r="K2353" t="s">
        <v>1033</v>
      </c>
      <c r="M2353" s="2">
        <v>440</v>
      </c>
    </row>
    <row r="2354" spans="2:13" ht="12.75">
      <c r="B2354" s="293">
        <v>1600</v>
      </c>
      <c r="C2354" s="1" t="s">
        <v>1101</v>
      </c>
      <c r="D2354" s="1" t="s">
        <v>785</v>
      </c>
      <c r="E2354" s="1" t="s">
        <v>1091</v>
      </c>
      <c r="F2354" s="59" t="s">
        <v>1147</v>
      </c>
      <c r="G2354" s="30" t="s">
        <v>435</v>
      </c>
      <c r="H2354" s="6">
        <f t="shared" si="98"/>
        <v>-111483</v>
      </c>
      <c r="I2354" s="25">
        <f t="shared" si="99"/>
        <v>3.6363636363636362</v>
      </c>
      <c r="K2354" t="s">
        <v>1033</v>
      </c>
      <c r="M2354" s="2">
        <v>440</v>
      </c>
    </row>
    <row r="2355" spans="2:13" ht="12.75">
      <c r="B2355" s="293">
        <v>1600</v>
      </c>
      <c r="C2355" s="1" t="s">
        <v>1101</v>
      </c>
      <c r="D2355" s="1" t="s">
        <v>785</v>
      </c>
      <c r="E2355" s="1" t="s">
        <v>1091</v>
      </c>
      <c r="F2355" s="59" t="s">
        <v>1148</v>
      </c>
      <c r="G2355" s="30" t="s">
        <v>435</v>
      </c>
      <c r="H2355" s="6">
        <f t="shared" si="98"/>
        <v>-113083</v>
      </c>
      <c r="I2355" s="25">
        <f t="shared" si="99"/>
        <v>3.6363636363636362</v>
      </c>
      <c r="K2355" t="s">
        <v>1033</v>
      </c>
      <c r="M2355" s="2">
        <v>440</v>
      </c>
    </row>
    <row r="2356" spans="2:13" ht="12.75">
      <c r="B2356" s="293">
        <v>15503</v>
      </c>
      <c r="C2356" s="1" t="s">
        <v>1101</v>
      </c>
      <c r="D2356" s="1" t="s">
        <v>785</v>
      </c>
      <c r="E2356" s="1" t="s">
        <v>1094</v>
      </c>
      <c r="F2356" s="59" t="s">
        <v>1149</v>
      </c>
      <c r="G2356" s="30" t="s">
        <v>437</v>
      </c>
      <c r="H2356" s="6">
        <f t="shared" si="98"/>
        <v>-128586</v>
      </c>
      <c r="I2356" s="25">
        <f t="shared" si="99"/>
        <v>35.23409090909091</v>
      </c>
      <c r="K2356" t="s">
        <v>1033</v>
      </c>
      <c r="M2356" s="2">
        <v>440</v>
      </c>
    </row>
    <row r="2357" spans="1:13" s="58" customFormat="1" ht="12.75">
      <c r="A2357" s="1"/>
      <c r="B2357" s="293">
        <v>1300</v>
      </c>
      <c r="C2357" s="1" t="s">
        <v>1101</v>
      </c>
      <c r="D2357" s="1" t="s">
        <v>785</v>
      </c>
      <c r="E2357" s="1" t="s">
        <v>1091</v>
      </c>
      <c r="F2357" s="59" t="s">
        <v>1150</v>
      </c>
      <c r="G2357" s="30" t="s">
        <v>446</v>
      </c>
      <c r="H2357" s="6">
        <f t="shared" si="98"/>
        <v>-129886</v>
      </c>
      <c r="I2357" s="25">
        <f t="shared" si="99"/>
        <v>2.9545454545454546</v>
      </c>
      <c r="J2357"/>
      <c r="K2357" t="s">
        <v>1033</v>
      </c>
      <c r="L2357"/>
      <c r="M2357" s="2">
        <v>440</v>
      </c>
    </row>
    <row r="2358" spans="1:13" ht="12.75">
      <c r="A2358" s="14"/>
      <c r="B2358" s="294">
        <f>SUM(B2301:B2357)</f>
        <v>129886</v>
      </c>
      <c r="C2358" s="14" t="s">
        <v>1101</v>
      </c>
      <c r="D2358" s="14"/>
      <c r="E2358" s="14"/>
      <c r="F2358" s="81"/>
      <c r="G2358" s="21"/>
      <c r="H2358" s="56">
        <v>0</v>
      </c>
      <c r="I2358" s="57">
        <f t="shared" si="99"/>
        <v>295.19545454545454</v>
      </c>
      <c r="J2358" s="58"/>
      <c r="K2358" s="58"/>
      <c r="L2358" s="58"/>
      <c r="M2358" s="2">
        <v>440</v>
      </c>
    </row>
    <row r="2359" spans="2:13" ht="12.75">
      <c r="B2359" s="63"/>
      <c r="H2359" s="6">
        <f t="shared" si="98"/>
        <v>0</v>
      </c>
      <c r="I2359" s="25">
        <f t="shared" si="99"/>
        <v>0</v>
      </c>
      <c r="M2359" s="2">
        <v>440</v>
      </c>
    </row>
    <row r="2360" spans="2:13" ht="12.75">
      <c r="B2360" s="63"/>
      <c r="H2360" s="6">
        <f t="shared" si="98"/>
        <v>0</v>
      </c>
      <c r="I2360" s="25">
        <f t="shared" si="99"/>
        <v>0</v>
      </c>
      <c r="M2360" s="2">
        <v>440</v>
      </c>
    </row>
    <row r="2361" spans="1:13" ht="12.75">
      <c r="A2361" s="15"/>
      <c r="B2361" s="355">
        <v>12000</v>
      </c>
      <c r="C2361" s="15" t="s">
        <v>1151</v>
      </c>
      <c r="D2361" s="15" t="s">
        <v>785</v>
      </c>
      <c r="E2361" s="15" t="s">
        <v>1152</v>
      </c>
      <c r="F2361" s="142" t="s">
        <v>1153</v>
      </c>
      <c r="G2361" s="32" t="s">
        <v>1291</v>
      </c>
      <c r="H2361" s="6">
        <f t="shared" si="98"/>
        <v>-12000</v>
      </c>
      <c r="I2361" s="25">
        <f t="shared" si="99"/>
        <v>27.272727272727273</v>
      </c>
      <c r="J2361" s="18"/>
      <c r="K2361" s="18"/>
      <c r="L2361" s="18"/>
      <c r="M2361" s="2">
        <v>440</v>
      </c>
    </row>
    <row r="2362" spans="1:13" ht="12.75">
      <c r="A2362" s="15"/>
      <c r="B2362" s="355">
        <v>596</v>
      </c>
      <c r="C2362" s="15" t="s">
        <v>1151</v>
      </c>
      <c r="D2362" s="15" t="s">
        <v>785</v>
      </c>
      <c r="E2362" s="15" t="s">
        <v>1154</v>
      </c>
      <c r="F2362" s="142" t="s">
        <v>1153</v>
      </c>
      <c r="G2362" s="32" t="s">
        <v>1291</v>
      </c>
      <c r="H2362" s="6">
        <f t="shared" si="98"/>
        <v>-12596</v>
      </c>
      <c r="I2362" s="25">
        <f t="shared" si="99"/>
        <v>1.3545454545454545</v>
      </c>
      <c r="J2362" s="18"/>
      <c r="K2362" s="18"/>
      <c r="L2362" s="18"/>
      <c r="M2362" s="2">
        <v>440</v>
      </c>
    </row>
    <row r="2363" spans="1:13" ht="12.75">
      <c r="A2363" s="14"/>
      <c r="B2363" s="356">
        <f>SUM(B2361:B2362)</f>
        <v>12596</v>
      </c>
      <c r="C2363" s="14" t="s">
        <v>1151</v>
      </c>
      <c r="D2363" s="14"/>
      <c r="E2363" s="14"/>
      <c r="F2363" s="136"/>
      <c r="G2363" s="21"/>
      <c r="H2363" s="56">
        <v>0</v>
      </c>
      <c r="I2363" s="57">
        <f t="shared" si="99"/>
        <v>28.62727272727273</v>
      </c>
      <c r="J2363" s="58"/>
      <c r="K2363" s="58"/>
      <c r="L2363" s="58"/>
      <c r="M2363" s="2">
        <v>440</v>
      </c>
    </row>
    <row r="2364" spans="2:13" ht="12.75">
      <c r="B2364" s="63"/>
      <c r="D2364" s="15"/>
      <c r="H2364" s="6">
        <f>H2363-B2364</f>
        <v>0</v>
      </c>
      <c r="I2364" s="25">
        <f t="shared" si="99"/>
        <v>0</v>
      </c>
      <c r="M2364" s="2">
        <v>440</v>
      </c>
    </row>
    <row r="2365" spans="2:13" ht="12.75">
      <c r="B2365" s="63"/>
      <c r="D2365" s="15"/>
      <c r="H2365" s="6">
        <f>H2364-B2365</f>
        <v>0</v>
      </c>
      <c r="I2365" s="25">
        <f t="shared" si="99"/>
        <v>0</v>
      </c>
      <c r="M2365" s="2">
        <v>440</v>
      </c>
    </row>
    <row r="2366" spans="1:13" ht="12.75">
      <c r="A2366" s="15"/>
      <c r="B2366" s="208">
        <v>175000</v>
      </c>
      <c r="C2366" s="15" t="s">
        <v>1155</v>
      </c>
      <c r="D2366" s="15" t="s">
        <v>785</v>
      </c>
      <c r="E2366" s="15" t="s">
        <v>1156</v>
      </c>
      <c r="F2366" s="142" t="s">
        <v>1157</v>
      </c>
      <c r="G2366" s="32" t="s">
        <v>20</v>
      </c>
      <c r="H2366" s="31">
        <f>H2365-B2366</f>
        <v>-175000</v>
      </c>
      <c r="I2366" s="25">
        <f t="shared" si="99"/>
        <v>397.72727272727275</v>
      </c>
      <c r="J2366" s="18"/>
      <c r="K2366" s="18"/>
      <c r="L2366" s="18"/>
      <c r="M2366" s="2">
        <v>440</v>
      </c>
    </row>
    <row r="2367" spans="2:13" ht="12.75">
      <c r="B2367" s="10">
        <v>15038</v>
      </c>
      <c r="C2367" s="1" t="s">
        <v>1158</v>
      </c>
      <c r="D2367" s="15" t="s">
        <v>785</v>
      </c>
      <c r="E2367" s="1" t="s">
        <v>1159</v>
      </c>
      <c r="F2367" s="59" t="s">
        <v>1160</v>
      </c>
      <c r="G2367" s="30" t="s">
        <v>283</v>
      </c>
      <c r="H2367" s="6">
        <f>H2366-B2367</f>
        <v>-190038</v>
      </c>
      <c r="I2367" s="25">
        <f t="shared" si="99"/>
        <v>34.17727272727273</v>
      </c>
      <c r="K2367" t="s">
        <v>1033</v>
      </c>
      <c r="M2367" s="2">
        <v>440</v>
      </c>
    </row>
    <row r="2368" spans="2:13" ht="12.75">
      <c r="B2368" s="10">
        <v>19389</v>
      </c>
      <c r="C2368" s="1" t="s">
        <v>1161</v>
      </c>
      <c r="D2368" s="15" t="s">
        <v>785</v>
      </c>
      <c r="E2368" s="1" t="s">
        <v>1159</v>
      </c>
      <c r="F2368" s="59" t="s">
        <v>1160</v>
      </c>
      <c r="G2368" s="30" t="s">
        <v>283</v>
      </c>
      <c r="H2368" s="6">
        <f>H2367-B2368</f>
        <v>-209427</v>
      </c>
      <c r="I2368" s="25">
        <f t="shared" si="99"/>
        <v>44.06590909090909</v>
      </c>
      <c r="K2368" t="s">
        <v>1033</v>
      </c>
      <c r="M2368" s="2">
        <v>440</v>
      </c>
    </row>
    <row r="2369" spans="1:13" ht="12.75">
      <c r="A2369" s="14"/>
      <c r="B2369" s="335">
        <f>SUM(B2366:B2368)</f>
        <v>209427</v>
      </c>
      <c r="C2369" s="14"/>
      <c r="D2369" s="14"/>
      <c r="E2369" s="14" t="s">
        <v>1159</v>
      </c>
      <c r="F2369" s="136"/>
      <c r="G2369" s="21"/>
      <c r="H2369" s="56">
        <v>0</v>
      </c>
      <c r="I2369" s="57">
        <f t="shared" si="99"/>
        <v>475.9704545454546</v>
      </c>
      <c r="J2369" s="58"/>
      <c r="K2369" s="58"/>
      <c r="L2369" s="58"/>
      <c r="M2369" s="2">
        <v>440</v>
      </c>
    </row>
    <row r="2370" spans="2:13" ht="12.75">
      <c r="B2370" s="63"/>
      <c r="H2370" s="6">
        <f>H2369-B2370</f>
        <v>0</v>
      </c>
      <c r="I2370" s="25">
        <f t="shared" si="99"/>
        <v>0</v>
      </c>
      <c r="M2370" s="2">
        <v>440</v>
      </c>
    </row>
    <row r="2371" spans="1:13" s="18" customFormat="1" ht="12.75">
      <c r="A2371" s="1"/>
      <c r="B2371" s="63"/>
      <c r="C2371" s="1"/>
      <c r="D2371" s="1"/>
      <c r="E2371" s="1"/>
      <c r="F2371" s="59"/>
      <c r="G2371" s="30"/>
      <c r="H2371" s="6">
        <f>H2370-B2371</f>
        <v>0</v>
      </c>
      <c r="I2371" s="25">
        <f t="shared" si="99"/>
        <v>0</v>
      </c>
      <c r="J2371"/>
      <c r="K2371"/>
      <c r="L2371"/>
      <c r="M2371" s="2">
        <v>440</v>
      </c>
    </row>
    <row r="2372" spans="1:13" s="18" customFormat="1" ht="12.75">
      <c r="A2372" s="1"/>
      <c r="B2372" s="208">
        <v>150000</v>
      </c>
      <c r="C2372" s="1" t="s">
        <v>1184</v>
      </c>
      <c r="D2372" s="1" t="s">
        <v>215</v>
      </c>
      <c r="E2372" s="1"/>
      <c r="F2372" s="64" t="s">
        <v>1153</v>
      </c>
      <c r="G2372" s="32" t="s">
        <v>120</v>
      </c>
      <c r="H2372" s="6">
        <f>H2371-B2372</f>
        <v>-150000</v>
      </c>
      <c r="I2372" s="25">
        <f t="shared" si="99"/>
        <v>340.90909090909093</v>
      </c>
      <c r="J2372"/>
      <c r="K2372"/>
      <c r="L2372"/>
      <c r="M2372" s="2">
        <v>440</v>
      </c>
    </row>
    <row r="2373" spans="1:13" ht="12.75">
      <c r="A2373" s="14"/>
      <c r="B2373" s="335">
        <f>SUM(B2372:B2372)</f>
        <v>150000</v>
      </c>
      <c r="C2373" s="14" t="s">
        <v>1328</v>
      </c>
      <c r="D2373" s="14"/>
      <c r="E2373" s="14"/>
      <c r="F2373" s="74"/>
      <c r="G2373" s="21"/>
      <c r="H2373" s="56">
        <v>0</v>
      </c>
      <c r="I2373" s="57">
        <f t="shared" si="99"/>
        <v>340.90909090909093</v>
      </c>
      <c r="J2373" s="58"/>
      <c r="K2373" s="58"/>
      <c r="L2373" s="58"/>
      <c r="M2373" s="2">
        <v>440</v>
      </c>
    </row>
    <row r="2374" spans="8:13" ht="12.75">
      <c r="H2374" s="6">
        <f aca="true" t="shared" si="100" ref="H2374:H2379">H2373-B2374</f>
        <v>0</v>
      </c>
      <c r="I2374" s="25">
        <f t="shared" si="99"/>
        <v>0</v>
      </c>
      <c r="M2374" s="2">
        <v>440</v>
      </c>
    </row>
    <row r="2375" spans="8:13" ht="12.75">
      <c r="H2375" s="6">
        <f t="shared" si="100"/>
        <v>0</v>
      </c>
      <c r="I2375" s="25">
        <f t="shared" si="99"/>
        <v>0</v>
      </c>
      <c r="M2375" s="2">
        <v>440</v>
      </c>
    </row>
    <row r="2376" spans="8:13" ht="12.75">
      <c r="H2376" s="6">
        <f t="shared" si="100"/>
        <v>0</v>
      </c>
      <c r="I2376" s="25">
        <f t="shared" si="99"/>
        <v>0</v>
      </c>
      <c r="M2376" s="2">
        <v>440</v>
      </c>
    </row>
    <row r="2377" spans="8:13" ht="12.75">
      <c r="H2377" s="6">
        <f t="shared" si="100"/>
        <v>0</v>
      </c>
      <c r="I2377" s="25">
        <f t="shared" si="99"/>
        <v>0</v>
      </c>
      <c r="M2377" s="2">
        <v>440</v>
      </c>
    </row>
    <row r="2378" spans="1:13" s="157" customFormat="1" ht="12.75">
      <c r="A2378" s="1"/>
      <c r="B2378" s="6"/>
      <c r="C2378" s="1"/>
      <c r="D2378" s="1"/>
      <c r="E2378" s="1"/>
      <c r="F2378" s="59"/>
      <c r="G2378" s="30"/>
      <c r="H2378" s="6">
        <f t="shared" si="100"/>
        <v>0</v>
      </c>
      <c r="I2378" s="25">
        <f t="shared" si="99"/>
        <v>0</v>
      </c>
      <c r="J2378"/>
      <c r="K2378"/>
      <c r="L2378"/>
      <c r="M2378" s="2">
        <v>440</v>
      </c>
    </row>
    <row r="2379" spans="1:13" s="157" customFormat="1" ht="13.5" thickBot="1">
      <c r="A2379" s="47"/>
      <c r="B2379" s="84">
        <f>+B19</f>
        <v>9170890</v>
      </c>
      <c r="C2379" s="46" t="s">
        <v>1186</v>
      </c>
      <c r="D2379" s="47"/>
      <c r="E2379" s="44"/>
      <c r="F2379" s="154"/>
      <c r="G2379" s="49"/>
      <c r="H2379" s="50">
        <f t="shared" si="100"/>
        <v>-9170890</v>
      </c>
      <c r="I2379" s="155">
        <f>+B2379/M2379</f>
        <v>20842.93181818182</v>
      </c>
      <c r="J2379" s="156"/>
      <c r="K2379" s="326">
        <v>440</v>
      </c>
      <c r="L2379" s="52"/>
      <c r="M2379" s="2">
        <v>440</v>
      </c>
    </row>
    <row r="2380" spans="1:13" s="157" customFormat="1" ht="12.75">
      <c r="A2380" s="1"/>
      <c r="B2380" s="36"/>
      <c r="C2380" s="15"/>
      <c r="D2380" s="15"/>
      <c r="E2380" s="37"/>
      <c r="F2380" s="64"/>
      <c r="G2380" s="38"/>
      <c r="H2380" s="6">
        <v>0</v>
      </c>
      <c r="I2380" s="25">
        <v>0</v>
      </c>
      <c r="J2380" s="25"/>
      <c r="K2380" s="2">
        <v>440</v>
      </c>
      <c r="L2380"/>
      <c r="M2380" s="2">
        <v>440</v>
      </c>
    </row>
    <row r="2381" spans="1:13" s="157" customFormat="1" ht="12.75">
      <c r="A2381" s="15"/>
      <c r="B2381" s="152" t="s">
        <v>1188</v>
      </c>
      <c r="C2381" s="153" t="s">
        <v>1189</v>
      </c>
      <c r="D2381" s="153"/>
      <c r="E2381" s="153"/>
      <c r="F2381" s="158"/>
      <c r="G2381" s="159"/>
      <c r="H2381" s="152"/>
      <c r="I2381" s="160" t="s">
        <v>1167</v>
      </c>
      <c r="J2381" s="161"/>
      <c r="K2381" s="2">
        <v>440</v>
      </c>
      <c r="L2381"/>
      <c r="M2381" s="2">
        <v>440</v>
      </c>
    </row>
    <row r="2382" spans="1:13" s="157" customFormat="1" ht="12.75">
      <c r="A2382" s="15"/>
      <c r="B2382" s="162">
        <v>0</v>
      </c>
      <c r="C2382" s="163" t="s">
        <v>1190</v>
      </c>
      <c r="D2382" s="163" t="s">
        <v>1191</v>
      </c>
      <c r="E2382" s="164" t="s">
        <v>1285</v>
      </c>
      <c r="F2382" s="158"/>
      <c r="G2382" s="165"/>
      <c r="H2382" s="152">
        <f aca="true" t="shared" si="101" ref="H2382:H2389">H2381-B2382</f>
        <v>0</v>
      </c>
      <c r="I2382" s="160">
        <f aca="true" t="shared" si="102" ref="I2382:I2392">+B2382/M2382</f>
        <v>0</v>
      </c>
      <c r="J2382" s="166"/>
      <c r="K2382" s="2">
        <v>440</v>
      </c>
      <c r="L2382"/>
      <c r="M2382" s="2">
        <v>440</v>
      </c>
    </row>
    <row r="2383" spans="1:13" s="157" customFormat="1" ht="12.75">
      <c r="A2383" s="167"/>
      <c r="B2383" s="168">
        <f>+B1887+B1893+B1905+B1985+B1989+B1997+B2001+B2053+B2087+B2100+B2103+B2104+B2105+B1800</f>
        <v>1497845</v>
      </c>
      <c r="C2383" s="169" t="s">
        <v>1192</v>
      </c>
      <c r="D2383" s="169" t="s">
        <v>1191</v>
      </c>
      <c r="E2383" s="169" t="s">
        <v>1285</v>
      </c>
      <c r="F2383" s="158"/>
      <c r="G2383" s="170"/>
      <c r="H2383" s="152">
        <f t="shared" si="101"/>
        <v>-1497845</v>
      </c>
      <c r="I2383" s="160">
        <f t="shared" si="102"/>
        <v>3404.193181818182</v>
      </c>
      <c r="J2383" s="161"/>
      <c r="K2383" s="2">
        <v>440</v>
      </c>
      <c r="L2383" s="171"/>
      <c r="M2383" s="2">
        <v>440</v>
      </c>
    </row>
    <row r="2384" spans="1:13" ht="12.75">
      <c r="A2384" s="172"/>
      <c r="B2384" s="173">
        <f>+B2358+B2298+B2278+B2242+B2152+B2147+B2141+B2140+B2135+B1800+B1795+B1790+B1785+B1783+B1779+B1775+B1759+B1722+B1699+B1591+B1560+B1554+B1547-B1800+B1787</f>
        <v>2740020</v>
      </c>
      <c r="C2384" s="174" t="s">
        <v>1193</v>
      </c>
      <c r="D2384" s="174" t="s">
        <v>1191</v>
      </c>
      <c r="E2384" s="174" t="s">
        <v>1285</v>
      </c>
      <c r="F2384" s="158"/>
      <c r="G2384" s="175"/>
      <c r="H2384" s="152">
        <f>H2383-B2384</f>
        <v>-4237865</v>
      </c>
      <c r="I2384" s="160">
        <f>+I2383/M2384</f>
        <v>7.736802685950414</v>
      </c>
      <c r="J2384" s="161"/>
      <c r="K2384" s="2">
        <v>440</v>
      </c>
      <c r="L2384" s="157"/>
      <c r="M2384" s="2">
        <v>440</v>
      </c>
    </row>
    <row r="2385" spans="1:13" ht="12.75">
      <c r="A2385" s="172"/>
      <c r="B2385" s="176">
        <v>0</v>
      </c>
      <c r="C2385" s="177" t="s">
        <v>1194</v>
      </c>
      <c r="D2385" s="177" t="s">
        <v>1191</v>
      </c>
      <c r="E2385" s="177" t="s">
        <v>1285</v>
      </c>
      <c r="F2385" s="158"/>
      <c r="G2385" s="175"/>
      <c r="H2385" s="152">
        <f t="shared" si="101"/>
        <v>-4237865</v>
      </c>
      <c r="I2385" s="160">
        <f t="shared" si="102"/>
        <v>0</v>
      </c>
      <c r="J2385" s="161"/>
      <c r="K2385" s="2">
        <v>440</v>
      </c>
      <c r="L2385" s="157"/>
      <c r="M2385" s="2">
        <v>440</v>
      </c>
    </row>
    <row r="2386" spans="1:13" s="180" customFormat="1" ht="12.75">
      <c r="A2386" s="172"/>
      <c r="B2386" s="178">
        <f>+B1396+B1395+B1385+B1338+B1306+B2363</f>
        <v>558634</v>
      </c>
      <c r="C2386" s="179" t="s">
        <v>1195</v>
      </c>
      <c r="D2386" s="179" t="s">
        <v>1191</v>
      </c>
      <c r="E2386" s="179" t="s">
        <v>1285</v>
      </c>
      <c r="F2386" s="158"/>
      <c r="G2386" s="175"/>
      <c r="H2386" s="152">
        <f t="shared" si="101"/>
        <v>-4796499</v>
      </c>
      <c r="I2386" s="160">
        <f t="shared" si="102"/>
        <v>1269.6227272727272</v>
      </c>
      <c r="J2386" s="161"/>
      <c r="K2386" s="2">
        <v>440</v>
      </c>
      <c r="L2386" s="157"/>
      <c r="M2386" s="2">
        <v>440</v>
      </c>
    </row>
    <row r="2387" spans="1:13" s="185" customFormat="1" ht="12.75">
      <c r="A2387" s="172"/>
      <c r="B2387" s="181">
        <f>+B2122+B1408+B1394+B1393+B25+B66+B108+B141+B183+B255+B308+B347+B426+B478+B506+B538+B574+B598+B633+B671+B704+B738+B779+B811+B839+B876+B910+B964+B990+B1063+B1104+B1138+B1180+B1227+B1274+B1782+B1786+B1788</f>
        <v>2996650</v>
      </c>
      <c r="C2387" s="182" t="s">
        <v>1196</v>
      </c>
      <c r="D2387" s="183" t="s">
        <v>1191</v>
      </c>
      <c r="E2387" s="183" t="s">
        <v>1285</v>
      </c>
      <c r="F2387" s="158"/>
      <c r="G2387" s="175"/>
      <c r="H2387" s="184">
        <f t="shared" si="101"/>
        <v>-7793149</v>
      </c>
      <c r="I2387" s="160">
        <f t="shared" si="102"/>
        <v>6810.568181818182</v>
      </c>
      <c r="J2387" s="161"/>
      <c r="K2387" s="2">
        <v>440</v>
      </c>
      <c r="L2387" s="157"/>
      <c r="M2387" s="2">
        <v>440</v>
      </c>
    </row>
    <row r="2388" spans="1:13" ht="12.75">
      <c r="A2388" s="172"/>
      <c r="B2388" s="186">
        <f>+B1789+B1784</f>
        <v>290000</v>
      </c>
      <c r="C2388" s="187" t="s">
        <v>1197</v>
      </c>
      <c r="D2388" s="188" t="s">
        <v>1191</v>
      </c>
      <c r="E2388" s="188" t="s">
        <v>1285</v>
      </c>
      <c r="F2388" s="158"/>
      <c r="G2388" s="175"/>
      <c r="H2388" s="184">
        <f t="shared" si="101"/>
        <v>-8083149</v>
      </c>
      <c r="I2388" s="160">
        <f t="shared" si="102"/>
        <v>659.0909090909091</v>
      </c>
      <c r="J2388" s="161"/>
      <c r="K2388" s="2">
        <v>440</v>
      </c>
      <c r="L2388" s="157"/>
      <c r="M2388" s="2">
        <v>440</v>
      </c>
    </row>
    <row r="2389" spans="1:13" ht="12.75">
      <c r="A2389" s="189"/>
      <c r="B2389" s="322">
        <f>+B2373+B2369+B2126+B2106+B1801+B1799+B1798+B1802</f>
        <v>994427</v>
      </c>
      <c r="C2389" s="323" t="s">
        <v>1263</v>
      </c>
      <c r="D2389" s="323" t="s">
        <v>1191</v>
      </c>
      <c r="E2389" s="323" t="s">
        <v>1285</v>
      </c>
      <c r="F2389" s="190"/>
      <c r="G2389" s="190"/>
      <c r="H2389" s="184">
        <f t="shared" si="101"/>
        <v>-9077576</v>
      </c>
      <c r="I2389" s="160">
        <f t="shared" si="102"/>
        <v>2260.0613636363637</v>
      </c>
      <c r="J2389" s="191"/>
      <c r="K2389" s="2">
        <v>440</v>
      </c>
      <c r="L2389" s="180"/>
      <c r="M2389" s="2">
        <v>440</v>
      </c>
    </row>
    <row r="2390" spans="1:13" ht="12.75">
      <c r="A2390" s="189"/>
      <c r="B2390" s="324">
        <v>0</v>
      </c>
      <c r="C2390" s="325" t="s">
        <v>1281</v>
      </c>
      <c r="D2390" s="325" t="s">
        <v>1191</v>
      </c>
      <c r="E2390" s="325" t="s">
        <v>1285</v>
      </c>
      <c r="F2390" s="190"/>
      <c r="G2390" s="190"/>
      <c r="H2390" s="184">
        <f>H2389-B2390</f>
        <v>-9077576</v>
      </c>
      <c r="I2390" s="160">
        <f t="shared" si="102"/>
        <v>0</v>
      </c>
      <c r="J2390" s="191"/>
      <c r="K2390" s="2">
        <v>440</v>
      </c>
      <c r="L2390" s="180"/>
      <c r="M2390" s="2">
        <v>440</v>
      </c>
    </row>
    <row r="2391" spans="1:13" ht="12.75">
      <c r="A2391" s="189"/>
      <c r="B2391" s="332">
        <f>+B2142+B2139+B2138</f>
        <v>93314</v>
      </c>
      <c r="C2391" s="333" t="s">
        <v>1287</v>
      </c>
      <c r="D2391" s="333" t="s">
        <v>1191</v>
      </c>
      <c r="E2391" s="333" t="s">
        <v>1285</v>
      </c>
      <c r="F2391" s="190"/>
      <c r="G2391" s="190"/>
      <c r="H2391" s="184">
        <v>0</v>
      </c>
      <c r="I2391" s="160">
        <f t="shared" si="102"/>
        <v>212.0772727272727</v>
      </c>
      <c r="J2391" s="191"/>
      <c r="K2391" s="2"/>
      <c r="L2391" s="180"/>
      <c r="M2391" s="43">
        <v>440</v>
      </c>
    </row>
    <row r="2392" spans="1:13" ht="12.75">
      <c r="A2392" s="15"/>
      <c r="B2392" s="192">
        <f>SUM(B2382:B2391)</f>
        <v>9170890</v>
      </c>
      <c r="C2392" s="193" t="s">
        <v>1198</v>
      </c>
      <c r="D2392" s="194"/>
      <c r="E2392" s="194"/>
      <c r="F2392" s="158"/>
      <c r="G2392" s="195"/>
      <c r="H2392" s="184">
        <v>0</v>
      </c>
      <c r="I2392" s="124">
        <f t="shared" si="102"/>
        <v>20842.93181818182</v>
      </c>
      <c r="J2392" s="196"/>
      <c r="K2392" s="2">
        <v>440</v>
      </c>
      <c r="M2392" s="2">
        <v>440</v>
      </c>
    </row>
    <row r="2393" spans="6:13" ht="12.75">
      <c r="F2393" s="30"/>
      <c r="H2393" s="6">
        <f>H2392-B2393</f>
        <v>0</v>
      </c>
      <c r="I2393" s="25">
        <f aca="true" t="shared" si="103" ref="I2393:I2406">+B2393/M2393</f>
        <v>0</v>
      </c>
      <c r="M2393" s="2">
        <v>440</v>
      </c>
    </row>
    <row r="2394" spans="6:13" ht="12.75">
      <c r="F2394" s="30"/>
      <c r="I2394" s="25"/>
      <c r="M2394" s="2"/>
    </row>
    <row r="2395" spans="6:13" ht="12.75">
      <c r="F2395" s="30"/>
      <c r="I2395" s="25"/>
      <c r="M2395" s="2"/>
    </row>
    <row r="2396" spans="1:13" ht="12.75">
      <c r="A2396" s="15"/>
      <c r="B2396" s="197">
        <v>-1130067.6</v>
      </c>
      <c r="C2396" s="198" t="s">
        <v>1190</v>
      </c>
      <c r="D2396" s="199" t="s">
        <v>1199</v>
      </c>
      <c r="E2396" s="198"/>
      <c r="F2396" s="133"/>
      <c r="G2396" s="200"/>
      <c r="H2396" s="6">
        <f>H2393-B2396</f>
        <v>1130067.6</v>
      </c>
      <c r="I2396" s="25">
        <f t="shared" si="103"/>
        <v>-2282.9648484848485</v>
      </c>
      <c r="J2396" s="25"/>
      <c r="K2396" s="43">
        <v>495</v>
      </c>
      <c r="M2396" s="43">
        <v>495</v>
      </c>
    </row>
    <row r="2397" spans="1:13" ht="12.75">
      <c r="A2397" s="15"/>
      <c r="B2397" s="197">
        <v>-2838723</v>
      </c>
      <c r="C2397" s="198" t="s">
        <v>1190</v>
      </c>
      <c r="D2397" s="198" t="s">
        <v>1200</v>
      </c>
      <c r="E2397" s="198"/>
      <c r="F2397" s="133"/>
      <c r="G2397" s="200"/>
      <c r="H2397" s="6">
        <f aca="true" t="shared" si="104" ref="H2397:H2405">H2396-B2397</f>
        <v>3968790.6</v>
      </c>
      <c r="I2397" s="25">
        <f t="shared" si="103"/>
        <v>-5914.00625</v>
      </c>
      <c r="J2397" s="25"/>
      <c r="K2397" s="43">
        <v>480</v>
      </c>
      <c r="M2397" s="43">
        <v>480</v>
      </c>
    </row>
    <row r="2398" spans="1:13" ht="12.75">
      <c r="A2398" s="15"/>
      <c r="B2398" s="197">
        <v>1038968</v>
      </c>
      <c r="C2398" s="198" t="s">
        <v>1190</v>
      </c>
      <c r="D2398" s="198" t="s">
        <v>1201</v>
      </c>
      <c r="E2398" s="198"/>
      <c r="F2398" s="133"/>
      <c r="G2398" s="200"/>
      <c r="H2398" s="6">
        <f t="shared" si="104"/>
        <v>2929822.6</v>
      </c>
      <c r="I2398" s="25">
        <f t="shared" si="103"/>
        <v>2164.516666666667</v>
      </c>
      <c r="J2398" s="25"/>
      <c r="K2398" s="43">
        <v>480</v>
      </c>
      <c r="M2398" s="43">
        <v>480</v>
      </c>
    </row>
    <row r="2399" spans="1:13" s="58" customFormat="1" ht="12.75">
      <c r="A2399" s="15"/>
      <c r="B2399" s="197">
        <v>3951891</v>
      </c>
      <c r="C2399" s="198" t="s">
        <v>1190</v>
      </c>
      <c r="D2399" s="198" t="s">
        <v>1202</v>
      </c>
      <c r="E2399" s="198"/>
      <c r="F2399" s="133"/>
      <c r="G2399" s="200"/>
      <c r="H2399" s="6">
        <f t="shared" si="104"/>
        <v>-1022068.3999999999</v>
      </c>
      <c r="I2399" s="25">
        <f t="shared" si="103"/>
        <v>8148.228865979381</v>
      </c>
      <c r="J2399" s="25"/>
      <c r="K2399" s="43">
        <v>485</v>
      </c>
      <c r="L2399"/>
      <c r="M2399" s="43">
        <v>485</v>
      </c>
    </row>
    <row r="2400" spans="1:13" ht="12.75">
      <c r="A2400" s="15"/>
      <c r="B2400" s="197">
        <v>715029</v>
      </c>
      <c r="C2400" s="198" t="s">
        <v>1190</v>
      </c>
      <c r="D2400" s="198" t="s">
        <v>1203</v>
      </c>
      <c r="E2400" s="198"/>
      <c r="F2400" s="133"/>
      <c r="G2400" s="200"/>
      <c r="H2400" s="6">
        <f t="shared" si="104"/>
        <v>-1737097.4</v>
      </c>
      <c r="I2400" s="25">
        <f t="shared" si="103"/>
        <v>1459.2428571428572</v>
      </c>
      <c r="J2400" s="25"/>
      <c r="K2400" s="43">
        <v>490</v>
      </c>
      <c r="M2400" s="43">
        <v>490</v>
      </c>
    </row>
    <row r="2401" spans="1:13" ht="12.75">
      <c r="A2401" s="15"/>
      <c r="B2401" s="197">
        <v>-2325776</v>
      </c>
      <c r="C2401" s="198" t="s">
        <v>1190</v>
      </c>
      <c r="D2401" s="198" t="s">
        <v>1204</v>
      </c>
      <c r="E2401" s="198"/>
      <c r="F2401" s="133"/>
      <c r="G2401" s="200"/>
      <c r="H2401" s="6">
        <f t="shared" si="104"/>
        <v>588678.6000000001</v>
      </c>
      <c r="I2401" s="25">
        <f t="shared" si="103"/>
        <v>-4746.481632653061</v>
      </c>
      <c r="J2401" s="25"/>
      <c r="K2401" s="43">
        <v>490</v>
      </c>
      <c r="M2401" s="43">
        <v>490</v>
      </c>
    </row>
    <row r="2402" spans="1:13" s="18" customFormat="1" ht="12.75">
      <c r="A2402" s="15"/>
      <c r="B2402" s="197">
        <v>166900</v>
      </c>
      <c r="C2402" s="198" t="s">
        <v>1190</v>
      </c>
      <c r="D2402" s="198" t="s">
        <v>1205</v>
      </c>
      <c r="E2402" s="198"/>
      <c r="F2402" s="133"/>
      <c r="G2402" s="200"/>
      <c r="H2402" s="6">
        <f t="shared" si="104"/>
        <v>421778.6000000001</v>
      </c>
      <c r="I2402" s="25">
        <f t="shared" si="103"/>
        <v>340.61224489795916</v>
      </c>
      <c r="J2402" s="25"/>
      <c r="K2402" s="43">
        <v>490</v>
      </c>
      <c r="L2402"/>
      <c r="M2402" s="43">
        <v>490</v>
      </c>
    </row>
    <row r="2403" spans="1:13" ht="12.75">
      <c r="A2403" s="15"/>
      <c r="B2403" s="197">
        <v>235000</v>
      </c>
      <c r="C2403" s="198" t="s">
        <v>1190</v>
      </c>
      <c r="D2403" s="198" t="s">
        <v>1206</v>
      </c>
      <c r="E2403" s="198"/>
      <c r="F2403" s="133"/>
      <c r="G2403" s="200"/>
      <c r="H2403" s="6">
        <f t="shared" si="104"/>
        <v>186778.6000000001</v>
      </c>
      <c r="I2403" s="25">
        <f t="shared" si="103"/>
        <v>489.5833333333333</v>
      </c>
      <c r="J2403" s="25"/>
      <c r="K2403" s="43">
        <v>480</v>
      </c>
      <c r="M2403" s="43">
        <v>480</v>
      </c>
    </row>
    <row r="2404" spans="1:13" s="201" customFormat="1" ht="12.75">
      <c r="A2404" s="15"/>
      <c r="B2404" s="197">
        <v>141050</v>
      </c>
      <c r="C2404" s="198" t="s">
        <v>1190</v>
      </c>
      <c r="D2404" s="198" t="s">
        <v>1207</v>
      </c>
      <c r="E2404" s="198"/>
      <c r="F2404" s="133"/>
      <c r="G2404" s="200"/>
      <c r="H2404" s="6">
        <f t="shared" si="104"/>
        <v>45728.60000000009</v>
      </c>
      <c r="I2404" s="25">
        <f t="shared" si="103"/>
        <v>296.94736842105266</v>
      </c>
      <c r="J2404" s="25"/>
      <c r="K2404" s="43">
        <v>475</v>
      </c>
      <c r="L2404"/>
      <c r="M2404" s="43">
        <v>475</v>
      </c>
    </row>
    <row r="2405" spans="1:13" s="201" customFormat="1" ht="12.75">
      <c r="A2405" s="15"/>
      <c r="B2405" s="197">
        <v>46500</v>
      </c>
      <c r="C2405" s="198" t="s">
        <v>1190</v>
      </c>
      <c r="D2405" s="198" t="s">
        <v>1208</v>
      </c>
      <c r="E2405" s="198"/>
      <c r="F2405" s="133"/>
      <c r="G2405" s="200"/>
      <c r="H2405" s="6">
        <f t="shared" si="104"/>
        <v>-771.3999999999069</v>
      </c>
      <c r="I2405" s="25">
        <f t="shared" si="103"/>
        <v>101.08695652173913</v>
      </c>
      <c r="J2405" s="25"/>
      <c r="K2405" s="43">
        <v>460</v>
      </c>
      <c r="L2405" s="18"/>
      <c r="M2405" s="43">
        <v>460</v>
      </c>
    </row>
    <row r="2406" spans="1:13" s="201" customFormat="1" ht="12.75">
      <c r="A2406" s="14"/>
      <c r="B2406" s="202">
        <f>SUM(B2396:B2405)</f>
        <v>771.3999999999069</v>
      </c>
      <c r="C2406" s="203" t="s">
        <v>1190</v>
      </c>
      <c r="D2406" s="203" t="s">
        <v>1209</v>
      </c>
      <c r="E2406" s="203"/>
      <c r="F2406" s="74" t="s">
        <v>1210</v>
      </c>
      <c r="G2406" s="204"/>
      <c r="H2406" s="205"/>
      <c r="I2406" s="57">
        <f t="shared" si="103"/>
        <v>1.7142222222220154</v>
      </c>
      <c r="J2406" s="57"/>
      <c r="K2406" s="60">
        <v>450</v>
      </c>
      <c r="L2406" s="58"/>
      <c r="M2406" s="60">
        <v>450</v>
      </c>
    </row>
    <row r="2407" spans="1:13" s="201" customFormat="1" ht="12.75">
      <c r="A2407" s="15"/>
      <c r="B2407" s="206"/>
      <c r="C2407" s="199"/>
      <c r="D2407" s="199"/>
      <c r="E2407" s="199"/>
      <c r="F2407" s="33"/>
      <c r="G2407" s="207"/>
      <c r="H2407" s="31"/>
      <c r="I2407" s="25"/>
      <c r="J2407" s="25"/>
      <c r="K2407" s="43"/>
      <c r="L2407"/>
      <c r="M2407" s="43"/>
    </row>
    <row r="2408" spans="1:13" s="201" customFormat="1" ht="12.75">
      <c r="A2408" s="1"/>
      <c r="B2408" s="6"/>
      <c r="C2408" s="1"/>
      <c r="D2408" s="1"/>
      <c r="E2408" s="1"/>
      <c r="F2408" s="64"/>
      <c r="G2408" s="30"/>
      <c r="H2408" s="6"/>
      <c r="I2408" s="25"/>
      <c r="J2408" s="25"/>
      <c r="K2408" s="43"/>
      <c r="L2408"/>
      <c r="M2408" s="43"/>
    </row>
    <row r="2409" spans="1:13" s="201" customFormat="1" ht="12.75">
      <c r="A2409" s="167"/>
      <c r="B2409" s="212">
        <v>-84</v>
      </c>
      <c r="C2409" s="167"/>
      <c r="D2409" s="167" t="s">
        <v>1199</v>
      </c>
      <c r="E2409" s="167"/>
      <c r="F2409" s="33"/>
      <c r="G2409" s="213"/>
      <c r="H2409" s="6">
        <f aca="true" t="shared" si="105" ref="H2409:H2427">H2408-B2409</f>
        <v>84</v>
      </c>
      <c r="I2409" s="25">
        <f aca="true" t="shared" si="106" ref="I2409:I2432">+B2409/M2409</f>
        <v>-0.1696969696969697</v>
      </c>
      <c r="J2409" s="42"/>
      <c r="K2409" s="214">
        <v>495</v>
      </c>
      <c r="M2409" s="214">
        <v>495</v>
      </c>
    </row>
    <row r="2410" spans="1:13" s="201" customFormat="1" ht="12.75">
      <c r="A2410" s="167"/>
      <c r="B2410" s="212">
        <v>-1632797</v>
      </c>
      <c r="C2410" s="167" t="s">
        <v>1192</v>
      </c>
      <c r="D2410" s="167" t="s">
        <v>1200</v>
      </c>
      <c r="E2410" s="167"/>
      <c r="F2410" s="33"/>
      <c r="G2410" s="213"/>
      <c r="H2410" s="6">
        <f t="shared" si="105"/>
        <v>1632881</v>
      </c>
      <c r="I2410" s="25">
        <f t="shared" si="106"/>
        <v>-3401.6604166666666</v>
      </c>
      <c r="J2410" s="42"/>
      <c r="K2410" s="214">
        <v>480</v>
      </c>
      <c r="M2410" s="214">
        <v>480</v>
      </c>
    </row>
    <row r="2411" spans="1:13" s="201" customFormat="1" ht="12.75">
      <c r="A2411" s="167"/>
      <c r="B2411" s="212">
        <v>1692290</v>
      </c>
      <c r="C2411" s="167" t="s">
        <v>1192</v>
      </c>
      <c r="D2411" s="167" t="s">
        <v>1201</v>
      </c>
      <c r="E2411" s="167"/>
      <c r="F2411" s="33"/>
      <c r="G2411" s="213"/>
      <c r="H2411" s="6">
        <f t="shared" si="105"/>
        <v>-59409</v>
      </c>
      <c r="I2411" s="25">
        <f t="shared" si="106"/>
        <v>3525.6041666666665</v>
      </c>
      <c r="J2411" s="42"/>
      <c r="K2411" s="214">
        <v>480</v>
      </c>
      <c r="M2411" s="214">
        <v>480</v>
      </c>
    </row>
    <row r="2412" spans="1:13" s="201" customFormat="1" ht="12.75">
      <c r="A2412" s="167"/>
      <c r="B2412" s="212">
        <v>-1625822</v>
      </c>
      <c r="C2412" s="167" t="s">
        <v>1192</v>
      </c>
      <c r="D2412" s="167" t="s">
        <v>1211</v>
      </c>
      <c r="E2412" s="167"/>
      <c r="F2412" s="33"/>
      <c r="G2412" s="213"/>
      <c r="H2412" s="6">
        <f t="shared" si="105"/>
        <v>1566413</v>
      </c>
      <c r="I2412" s="25">
        <f t="shared" si="106"/>
        <v>-3352.2103092783505</v>
      </c>
      <c r="J2412" s="42"/>
      <c r="K2412" s="214">
        <v>485</v>
      </c>
      <c r="M2412" s="214">
        <v>485</v>
      </c>
    </row>
    <row r="2413" spans="1:13" s="201" customFormat="1" ht="12.75">
      <c r="A2413" s="167"/>
      <c r="B2413" s="212">
        <v>2016575</v>
      </c>
      <c r="C2413" s="167" t="s">
        <v>1192</v>
      </c>
      <c r="D2413" s="167" t="s">
        <v>1212</v>
      </c>
      <c r="E2413" s="167"/>
      <c r="F2413" s="33"/>
      <c r="G2413" s="213"/>
      <c r="H2413" s="6">
        <f t="shared" si="105"/>
        <v>-450162</v>
      </c>
      <c r="I2413" s="25">
        <f t="shared" si="106"/>
        <v>4157.886597938144</v>
      </c>
      <c r="J2413" s="42"/>
      <c r="K2413" s="214">
        <v>485</v>
      </c>
      <c r="M2413" s="214">
        <v>485</v>
      </c>
    </row>
    <row r="2414" spans="1:13" s="201" customFormat="1" ht="12.75">
      <c r="A2414" s="167"/>
      <c r="B2414" s="212">
        <v>-1632171</v>
      </c>
      <c r="C2414" s="167" t="s">
        <v>1192</v>
      </c>
      <c r="D2414" s="167" t="s">
        <v>1213</v>
      </c>
      <c r="E2414" s="167"/>
      <c r="F2414" s="33"/>
      <c r="G2414" s="213"/>
      <c r="H2414" s="6">
        <f t="shared" si="105"/>
        <v>1182009</v>
      </c>
      <c r="I2414" s="25">
        <f t="shared" si="106"/>
        <v>-3330.9612244897958</v>
      </c>
      <c r="J2414" s="42"/>
      <c r="K2414" s="214">
        <v>490</v>
      </c>
      <c r="M2414" s="214">
        <v>490</v>
      </c>
    </row>
    <row r="2415" spans="1:13" s="201" customFormat="1" ht="12.75">
      <c r="A2415" s="167"/>
      <c r="B2415" s="212">
        <v>1646625</v>
      </c>
      <c r="C2415" s="167" t="s">
        <v>1192</v>
      </c>
      <c r="D2415" s="167" t="s">
        <v>1203</v>
      </c>
      <c r="E2415" s="167"/>
      <c r="F2415" s="33"/>
      <c r="G2415" s="213"/>
      <c r="H2415" s="6">
        <f t="shared" si="105"/>
        <v>-464616</v>
      </c>
      <c r="I2415" s="25">
        <f t="shared" si="106"/>
        <v>3360.4591836734694</v>
      </c>
      <c r="J2415" s="42"/>
      <c r="K2415" s="214">
        <v>490</v>
      </c>
      <c r="M2415" s="214">
        <v>490</v>
      </c>
    </row>
    <row r="2416" spans="1:13" s="201" customFormat="1" ht="12.75">
      <c r="A2416" s="167"/>
      <c r="B2416" s="212">
        <v>-1651098</v>
      </c>
      <c r="C2416" s="167" t="s">
        <v>1192</v>
      </c>
      <c r="D2416" s="167" t="s">
        <v>1204</v>
      </c>
      <c r="E2416" s="167"/>
      <c r="F2416" s="33"/>
      <c r="G2416" s="213"/>
      <c r="H2416" s="6">
        <f t="shared" si="105"/>
        <v>1186482</v>
      </c>
      <c r="I2416" s="25">
        <f t="shared" si="106"/>
        <v>-3369.587755102041</v>
      </c>
      <c r="J2416" s="42"/>
      <c r="K2416" s="214">
        <v>490</v>
      </c>
      <c r="M2416" s="214">
        <v>490</v>
      </c>
    </row>
    <row r="2417" spans="1:13" s="215" customFormat="1" ht="12.75">
      <c r="A2417" s="167"/>
      <c r="B2417" s="212">
        <v>1435284</v>
      </c>
      <c r="C2417" s="167" t="s">
        <v>1192</v>
      </c>
      <c r="D2417" s="167" t="s">
        <v>1205</v>
      </c>
      <c r="E2417" s="167"/>
      <c r="F2417" s="33"/>
      <c r="G2417" s="213"/>
      <c r="H2417" s="6">
        <f t="shared" si="105"/>
        <v>-248802</v>
      </c>
      <c r="I2417" s="25">
        <f t="shared" si="106"/>
        <v>2929.1510204081633</v>
      </c>
      <c r="J2417" s="42"/>
      <c r="K2417" s="214">
        <v>490</v>
      </c>
      <c r="L2417" s="201"/>
      <c r="M2417" s="214">
        <v>490</v>
      </c>
    </row>
    <row r="2418" spans="1:13" s="215" customFormat="1" ht="12.75">
      <c r="A2418" s="167"/>
      <c r="B2418" s="212">
        <v>-1651505</v>
      </c>
      <c r="C2418" s="167" t="s">
        <v>1192</v>
      </c>
      <c r="D2418" s="167" t="s">
        <v>1214</v>
      </c>
      <c r="E2418" s="167"/>
      <c r="F2418" s="33"/>
      <c r="G2418" s="213"/>
      <c r="H2418" s="6">
        <f t="shared" si="105"/>
        <v>1402703</v>
      </c>
      <c r="I2418" s="25">
        <f t="shared" si="106"/>
        <v>-3440.6354166666665</v>
      </c>
      <c r="J2418" s="42"/>
      <c r="K2418" s="214">
        <v>480</v>
      </c>
      <c r="L2418" s="201"/>
      <c r="M2418" s="214">
        <v>480</v>
      </c>
    </row>
    <row r="2419" spans="1:13" s="215" customFormat="1" ht="12.75">
      <c r="A2419" s="167"/>
      <c r="B2419" s="212">
        <v>1947525</v>
      </c>
      <c r="C2419" s="167" t="s">
        <v>1192</v>
      </c>
      <c r="D2419" s="167" t="s">
        <v>1206</v>
      </c>
      <c r="E2419" s="167"/>
      <c r="F2419" s="33"/>
      <c r="G2419" s="213"/>
      <c r="H2419" s="6">
        <f t="shared" si="105"/>
        <v>-544822</v>
      </c>
      <c r="I2419" s="25">
        <f t="shared" si="106"/>
        <v>4057.34375</v>
      </c>
      <c r="J2419" s="42"/>
      <c r="K2419" s="214">
        <v>480</v>
      </c>
      <c r="L2419" s="201"/>
      <c r="M2419" s="214">
        <v>480</v>
      </c>
    </row>
    <row r="2420" spans="1:13" s="215" customFormat="1" ht="12.75">
      <c r="A2420" s="167"/>
      <c r="B2420" s="212">
        <v>-1640906</v>
      </c>
      <c r="C2420" s="167" t="s">
        <v>1192</v>
      </c>
      <c r="D2420" s="167" t="s">
        <v>1215</v>
      </c>
      <c r="E2420" s="167"/>
      <c r="F2420" s="33"/>
      <c r="G2420" s="213"/>
      <c r="H2420" s="6">
        <f t="shared" si="105"/>
        <v>1096084</v>
      </c>
      <c r="I2420" s="25">
        <f t="shared" si="106"/>
        <v>-3454.538947368421</v>
      </c>
      <c r="J2420" s="42"/>
      <c r="K2420" s="214">
        <v>475</v>
      </c>
      <c r="L2420" s="201"/>
      <c r="M2420" s="214">
        <v>475</v>
      </c>
    </row>
    <row r="2421" spans="1:13" s="215" customFormat="1" ht="12.75">
      <c r="A2421" s="167"/>
      <c r="B2421" s="212">
        <v>1395145</v>
      </c>
      <c r="C2421" s="167" t="s">
        <v>1192</v>
      </c>
      <c r="D2421" s="167" t="s">
        <v>1207</v>
      </c>
      <c r="E2421" s="167"/>
      <c r="F2421" s="33"/>
      <c r="G2421" s="213"/>
      <c r="H2421" s="6">
        <f t="shared" si="105"/>
        <v>-299061</v>
      </c>
      <c r="I2421" s="25">
        <f t="shared" si="106"/>
        <v>2937.1473684210528</v>
      </c>
      <c r="J2421" s="42"/>
      <c r="K2421" s="214">
        <v>475</v>
      </c>
      <c r="L2421" s="201"/>
      <c r="M2421" s="214">
        <v>475</v>
      </c>
    </row>
    <row r="2422" spans="1:13" ht="12.75">
      <c r="A2422" s="167"/>
      <c r="B2422" s="212">
        <v>-1588288</v>
      </c>
      <c r="C2422" s="167" t="s">
        <v>1192</v>
      </c>
      <c r="D2422" s="167" t="s">
        <v>1216</v>
      </c>
      <c r="E2422" s="167"/>
      <c r="F2422" s="33"/>
      <c r="G2422" s="213"/>
      <c r="H2422" s="6">
        <f t="shared" si="105"/>
        <v>1289227</v>
      </c>
      <c r="I2422" s="25">
        <f t="shared" si="106"/>
        <v>-3452.8</v>
      </c>
      <c r="J2422" s="42"/>
      <c r="K2422" s="214">
        <v>460</v>
      </c>
      <c r="L2422" s="201"/>
      <c r="M2422" s="214">
        <v>460</v>
      </c>
    </row>
    <row r="2423" spans="1:13" ht="12.75">
      <c r="A2423" s="167"/>
      <c r="B2423" s="212">
        <v>1174975</v>
      </c>
      <c r="C2423" s="167" t="s">
        <v>1192</v>
      </c>
      <c r="D2423" s="167" t="s">
        <v>1208</v>
      </c>
      <c r="E2423" s="167"/>
      <c r="F2423" s="33"/>
      <c r="G2423" s="213"/>
      <c r="H2423" s="6">
        <f t="shared" si="105"/>
        <v>114252</v>
      </c>
      <c r="I2423" s="25">
        <f t="shared" si="106"/>
        <v>2554.2934782608695</v>
      </c>
      <c r="J2423" s="42"/>
      <c r="K2423" s="214">
        <v>460</v>
      </c>
      <c r="L2423" s="201"/>
      <c r="M2423" s="214">
        <v>460</v>
      </c>
    </row>
    <row r="2424" spans="1:13" ht="12.75">
      <c r="A2424" s="167"/>
      <c r="B2424" s="212">
        <v>-1588948</v>
      </c>
      <c r="C2424" s="167" t="s">
        <v>1192</v>
      </c>
      <c r="D2424" s="167" t="s">
        <v>1217</v>
      </c>
      <c r="E2424" s="167"/>
      <c r="F2424" s="33"/>
      <c r="G2424" s="213"/>
      <c r="H2424" s="6">
        <f t="shared" si="105"/>
        <v>1703200</v>
      </c>
      <c r="I2424" s="25">
        <f t="shared" si="106"/>
        <v>-3570.6696629213484</v>
      </c>
      <c r="J2424" s="42"/>
      <c r="K2424" s="214">
        <v>445</v>
      </c>
      <c r="L2424" s="201"/>
      <c r="M2424" s="214">
        <v>445</v>
      </c>
    </row>
    <row r="2425" spans="1:13" ht="12.75">
      <c r="A2425" s="167"/>
      <c r="B2425" s="212">
        <v>2826975</v>
      </c>
      <c r="C2425" s="167" t="s">
        <v>1192</v>
      </c>
      <c r="D2425" s="167" t="s">
        <v>1218</v>
      </c>
      <c r="E2425" s="167"/>
      <c r="F2425" s="33"/>
      <c r="G2425" s="213"/>
      <c r="H2425" s="6">
        <f t="shared" si="105"/>
        <v>-1123775</v>
      </c>
      <c r="I2425" s="25">
        <f t="shared" si="106"/>
        <v>6352.752808988764</v>
      </c>
      <c r="J2425" s="42"/>
      <c r="K2425" s="214">
        <v>445</v>
      </c>
      <c r="L2425" s="201"/>
      <c r="M2425" s="214">
        <v>445</v>
      </c>
    </row>
    <row r="2426" spans="1:13" ht="12.75">
      <c r="A2426" s="167"/>
      <c r="B2426" s="212">
        <v>-1558796</v>
      </c>
      <c r="C2426" s="167" t="s">
        <v>1192</v>
      </c>
      <c r="D2426" s="167" t="s">
        <v>1219</v>
      </c>
      <c r="E2426" s="167"/>
      <c r="F2426" s="33"/>
      <c r="G2426" s="213"/>
      <c r="H2426" s="6">
        <f t="shared" si="105"/>
        <v>435021</v>
      </c>
      <c r="I2426" s="25">
        <f t="shared" si="106"/>
        <v>-3463.991111111111</v>
      </c>
      <c r="J2426" s="42"/>
      <c r="K2426" s="214">
        <v>450</v>
      </c>
      <c r="L2426" s="201"/>
      <c r="M2426" s="214">
        <v>450</v>
      </c>
    </row>
    <row r="2427" spans="1:13" s="18" customFormat="1" ht="12.75">
      <c r="A2427" s="167"/>
      <c r="B2427" s="212">
        <v>1015250</v>
      </c>
      <c r="C2427" s="167" t="s">
        <v>1192</v>
      </c>
      <c r="D2427" s="167" t="s">
        <v>1220</v>
      </c>
      <c r="E2427" s="167"/>
      <c r="F2427" s="33"/>
      <c r="G2427" s="213"/>
      <c r="H2427" s="6">
        <f t="shared" si="105"/>
        <v>-580229</v>
      </c>
      <c r="I2427" s="25">
        <f t="shared" si="106"/>
        <v>2256.1111111111113</v>
      </c>
      <c r="J2427" s="42"/>
      <c r="K2427" s="214">
        <v>450</v>
      </c>
      <c r="L2427" s="201"/>
      <c r="M2427" s="214">
        <v>450</v>
      </c>
    </row>
    <row r="2428" spans="1:13" s="18" customFormat="1" ht="12.75">
      <c r="A2428" s="167"/>
      <c r="B2428" s="212">
        <v>-1515726</v>
      </c>
      <c r="C2428" s="167" t="s">
        <v>1192</v>
      </c>
      <c r="D2428" s="167" t="s">
        <v>1221</v>
      </c>
      <c r="E2428" s="167"/>
      <c r="F2428" s="33"/>
      <c r="G2428" s="213"/>
      <c r="H2428" s="6">
        <f>H2427-B2428</f>
        <v>935497</v>
      </c>
      <c r="I2428" s="25">
        <f>+B2428/M2428</f>
        <v>-3406.125842696629</v>
      </c>
      <c r="J2428" s="42"/>
      <c r="K2428" s="214">
        <v>445</v>
      </c>
      <c r="L2428" s="201"/>
      <c r="M2428" s="214">
        <v>445</v>
      </c>
    </row>
    <row r="2429" spans="1:13" s="18" customFormat="1" ht="12.75">
      <c r="A2429" s="167"/>
      <c r="B2429" s="212">
        <v>1634200</v>
      </c>
      <c r="C2429" s="167" t="s">
        <v>1192</v>
      </c>
      <c r="D2429" s="167" t="s">
        <v>1222</v>
      </c>
      <c r="E2429" s="167"/>
      <c r="F2429" s="33"/>
      <c r="G2429" s="213"/>
      <c r="H2429" s="6">
        <f>H2428-B2429</f>
        <v>-698703</v>
      </c>
      <c r="I2429" s="25">
        <f>+B2429/M2429</f>
        <v>3672.3595505617977</v>
      </c>
      <c r="J2429" s="42"/>
      <c r="K2429" s="214">
        <v>445</v>
      </c>
      <c r="L2429" s="201"/>
      <c r="M2429" s="214">
        <v>445</v>
      </c>
    </row>
    <row r="2430" spans="1:13" s="18" customFormat="1" ht="12.75">
      <c r="A2430" s="167"/>
      <c r="B2430" s="212">
        <v>-1491804</v>
      </c>
      <c r="C2430" s="167" t="s">
        <v>1192</v>
      </c>
      <c r="D2430" s="167" t="s">
        <v>1259</v>
      </c>
      <c r="E2430" s="167"/>
      <c r="F2430" s="33"/>
      <c r="G2430" s="213"/>
      <c r="H2430" s="6">
        <f>H2429-B2430</f>
        <v>793101</v>
      </c>
      <c r="I2430" s="25">
        <f>+B2430/M2430</f>
        <v>-3390.4636363636364</v>
      </c>
      <c r="J2430" s="42"/>
      <c r="K2430" s="214">
        <v>440</v>
      </c>
      <c r="L2430" s="201"/>
      <c r="M2430" s="214">
        <v>440</v>
      </c>
    </row>
    <row r="2431" spans="1:13" s="18" customFormat="1" ht="12.75">
      <c r="A2431" s="167"/>
      <c r="B2431" s="212">
        <f>+B2383</f>
        <v>1497845</v>
      </c>
      <c r="C2431" s="167" t="s">
        <v>1192</v>
      </c>
      <c r="D2431" s="167" t="s">
        <v>1260</v>
      </c>
      <c r="E2431" s="167"/>
      <c r="F2431" s="33"/>
      <c r="G2431" s="213"/>
      <c r="H2431" s="6">
        <f>H2430-B2431</f>
        <v>-704744</v>
      </c>
      <c r="I2431" s="25">
        <f>+B2431/M2431</f>
        <v>3404.193181818182</v>
      </c>
      <c r="J2431" s="42"/>
      <c r="K2431" s="214">
        <v>440</v>
      </c>
      <c r="L2431" s="201"/>
      <c r="M2431" s="214">
        <v>440</v>
      </c>
    </row>
    <row r="2432" spans="1:13" s="18" customFormat="1" ht="12.75">
      <c r="A2432" s="216"/>
      <c r="B2432" s="217">
        <f>SUM(B2409:B2431)</f>
        <v>704744</v>
      </c>
      <c r="C2432" s="216" t="s">
        <v>1192</v>
      </c>
      <c r="D2432" s="216" t="s">
        <v>1261</v>
      </c>
      <c r="E2432" s="216"/>
      <c r="F2432" s="74"/>
      <c r="G2432" s="218"/>
      <c r="H2432" s="56"/>
      <c r="I2432" s="57">
        <f t="shared" si="106"/>
        <v>1601.6909090909091</v>
      </c>
      <c r="J2432" s="57"/>
      <c r="K2432" s="60">
        <v>440</v>
      </c>
      <c r="L2432" s="215"/>
      <c r="M2432" s="60">
        <v>440</v>
      </c>
    </row>
    <row r="2433" spans="1:13" s="18" customFormat="1" ht="12.75">
      <c r="A2433" s="1"/>
      <c r="B2433" s="6"/>
      <c r="C2433" s="1"/>
      <c r="D2433" s="1"/>
      <c r="E2433" s="1"/>
      <c r="F2433" s="64"/>
      <c r="G2433" s="30"/>
      <c r="H2433" s="6"/>
      <c r="I2433" s="25"/>
      <c r="J2433" s="42"/>
      <c r="K2433" s="214"/>
      <c r="M2433" s="214"/>
    </row>
    <row r="2434" spans="1:13" s="58" customFormat="1" ht="12.75">
      <c r="A2434" s="172"/>
      <c r="B2434" s="219"/>
      <c r="C2434" s="172"/>
      <c r="D2434" s="172"/>
      <c r="E2434" s="172"/>
      <c r="F2434" s="33"/>
      <c r="G2434" s="220"/>
      <c r="H2434" s="6"/>
      <c r="I2434" s="221"/>
      <c r="J2434" s="221"/>
      <c r="K2434" s="222"/>
      <c r="L2434" s="223"/>
      <c r="M2434" s="222"/>
    </row>
    <row r="2435" spans="1:13" s="58" customFormat="1" ht="12.75">
      <c r="A2435" s="15"/>
      <c r="B2435" s="224">
        <v>1734162</v>
      </c>
      <c r="C2435" s="225" t="s">
        <v>1223</v>
      </c>
      <c r="D2435" s="225" t="s">
        <v>1203</v>
      </c>
      <c r="E2435" s="209"/>
      <c r="F2435" s="33"/>
      <c r="G2435" s="210"/>
      <c r="H2435" s="6">
        <f aca="true" t="shared" si="107" ref="H2435:H2444">H2434-B2435</f>
        <v>-1734162</v>
      </c>
      <c r="I2435" s="25">
        <f aca="true" t="shared" si="108" ref="I2435:I2445">+B2435/M2435</f>
        <v>3539.1061224489795</v>
      </c>
      <c r="J2435" s="42"/>
      <c r="K2435" s="43">
        <v>490</v>
      </c>
      <c r="L2435" s="18"/>
      <c r="M2435" s="43">
        <v>490</v>
      </c>
    </row>
    <row r="2436" spans="1:13" ht="12.75">
      <c r="A2436" s="15"/>
      <c r="B2436" s="224">
        <v>2236604</v>
      </c>
      <c r="C2436" s="225" t="s">
        <v>1223</v>
      </c>
      <c r="D2436" s="225" t="s">
        <v>1205</v>
      </c>
      <c r="E2436" s="209"/>
      <c r="F2436" s="33"/>
      <c r="G2436" s="210"/>
      <c r="H2436" s="6">
        <f t="shared" si="107"/>
        <v>-3970766</v>
      </c>
      <c r="I2436" s="25">
        <f t="shared" si="108"/>
        <v>4564.497959183674</v>
      </c>
      <c r="J2436" s="42"/>
      <c r="K2436" s="43">
        <v>490</v>
      </c>
      <c r="L2436" s="18"/>
      <c r="M2436" s="43">
        <v>490</v>
      </c>
    </row>
    <row r="2437" spans="1:13" ht="12.75">
      <c r="A2437" s="15"/>
      <c r="B2437" s="224">
        <v>2610748</v>
      </c>
      <c r="C2437" s="225" t="s">
        <v>1223</v>
      </c>
      <c r="D2437" s="225" t="s">
        <v>1206</v>
      </c>
      <c r="E2437" s="209"/>
      <c r="F2437" s="33"/>
      <c r="G2437" s="210"/>
      <c r="H2437" s="6">
        <f t="shared" si="107"/>
        <v>-6581514</v>
      </c>
      <c r="I2437" s="25">
        <f t="shared" si="108"/>
        <v>5439.058333333333</v>
      </c>
      <c r="J2437" s="42"/>
      <c r="K2437" s="43">
        <v>480</v>
      </c>
      <c r="L2437" s="18"/>
      <c r="M2437" s="43">
        <v>480</v>
      </c>
    </row>
    <row r="2438" spans="1:13" ht="12.75">
      <c r="A2438" s="15"/>
      <c r="B2438" s="224">
        <v>2513138</v>
      </c>
      <c r="C2438" s="225" t="s">
        <v>1223</v>
      </c>
      <c r="D2438" s="225" t="s">
        <v>1207</v>
      </c>
      <c r="E2438" s="209"/>
      <c r="F2438" s="33"/>
      <c r="G2438" s="210"/>
      <c r="H2438" s="6">
        <f t="shared" si="107"/>
        <v>-9094652</v>
      </c>
      <c r="I2438" s="25">
        <f t="shared" si="108"/>
        <v>5290.816842105263</v>
      </c>
      <c r="J2438" s="42"/>
      <c r="K2438" s="43">
        <v>475</v>
      </c>
      <c r="L2438" s="18"/>
      <c r="M2438" s="43">
        <v>475</v>
      </c>
    </row>
    <row r="2439" spans="1:13" ht="12.75">
      <c r="A2439" s="15"/>
      <c r="B2439" s="224">
        <v>2512823</v>
      </c>
      <c r="C2439" s="225" t="s">
        <v>1223</v>
      </c>
      <c r="D2439" s="225" t="s">
        <v>1208</v>
      </c>
      <c r="E2439" s="209"/>
      <c r="F2439" s="33"/>
      <c r="G2439" s="210"/>
      <c r="H2439" s="226">
        <f t="shared" si="107"/>
        <v>-11607475</v>
      </c>
      <c r="I2439" s="25">
        <f t="shared" si="108"/>
        <v>5462.658695652174</v>
      </c>
      <c r="J2439" s="42"/>
      <c r="K2439" s="43">
        <v>460</v>
      </c>
      <c r="L2439" s="18"/>
      <c r="M2439" s="43">
        <v>460</v>
      </c>
    </row>
    <row r="2440" spans="1:13" ht="12.75">
      <c r="A2440" s="15"/>
      <c r="B2440" s="224">
        <v>2988626</v>
      </c>
      <c r="C2440" s="225" t="s">
        <v>1223</v>
      </c>
      <c r="D2440" s="225" t="s">
        <v>1218</v>
      </c>
      <c r="E2440" s="209"/>
      <c r="F2440" s="33"/>
      <c r="G2440" s="210"/>
      <c r="H2440" s="226">
        <f t="shared" si="107"/>
        <v>-14596101</v>
      </c>
      <c r="I2440" s="25">
        <f t="shared" si="108"/>
        <v>6716.013483146067</v>
      </c>
      <c r="J2440" s="42"/>
      <c r="K2440" s="43">
        <v>445</v>
      </c>
      <c r="L2440" s="18"/>
      <c r="M2440" s="43">
        <v>445</v>
      </c>
    </row>
    <row r="2441" spans="1:13" ht="12.75">
      <c r="A2441" s="15"/>
      <c r="B2441" s="224">
        <v>3545329</v>
      </c>
      <c r="C2441" s="225" t="s">
        <v>1223</v>
      </c>
      <c r="D2441" s="225" t="s">
        <v>1220</v>
      </c>
      <c r="E2441" s="209"/>
      <c r="F2441" s="33"/>
      <c r="G2441" s="210"/>
      <c r="H2441" s="226">
        <f t="shared" si="107"/>
        <v>-18141430</v>
      </c>
      <c r="I2441" s="25">
        <f t="shared" si="108"/>
        <v>7878.508888888889</v>
      </c>
      <c r="J2441" s="42"/>
      <c r="K2441" s="43">
        <v>450</v>
      </c>
      <c r="L2441" s="18"/>
      <c r="M2441" s="43">
        <v>450</v>
      </c>
    </row>
    <row r="2442" spans="1:13" ht="12.75">
      <c r="A2442" s="15"/>
      <c r="B2442" s="317">
        <v>-28501991</v>
      </c>
      <c r="C2442" s="225" t="s">
        <v>1223</v>
      </c>
      <c r="D2442" s="225" t="s">
        <v>1221</v>
      </c>
      <c r="E2442" s="209"/>
      <c r="F2442" s="33"/>
      <c r="G2442" s="210"/>
      <c r="H2442" s="226">
        <f t="shared" si="107"/>
        <v>10360561</v>
      </c>
      <c r="I2442" s="318">
        <f>+B2442/M2442</f>
        <v>-64049.417977528086</v>
      </c>
      <c r="J2442" s="42"/>
      <c r="K2442" s="43">
        <v>445</v>
      </c>
      <c r="L2442" s="18"/>
      <c r="M2442" s="43">
        <v>445</v>
      </c>
    </row>
    <row r="2443" spans="1:13" ht="12.75">
      <c r="A2443" s="15"/>
      <c r="B2443" s="224">
        <v>2272168</v>
      </c>
      <c r="C2443" s="225" t="s">
        <v>1223</v>
      </c>
      <c r="D2443" s="225" t="s">
        <v>1222</v>
      </c>
      <c r="E2443" s="209"/>
      <c r="F2443" s="33"/>
      <c r="G2443" s="210"/>
      <c r="H2443" s="226">
        <f t="shared" si="107"/>
        <v>8088393</v>
      </c>
      <c r="I2443" s="25">
        <f>+B2443/M2443</f>
        <v>5105.995505617978</v>
      </c>
      <c r="J2443" s="42"/>
      <c r="K2443" s="43">
        <v>445</v>
      </c>
      <c r="L2443" s="18"/>
      <c r="M2443" s="43">
        <v>445</v>
      </c>
    </row>
    <row r="2444" spans="1:13" ht="12.75">
      <c r="A2444" s="15"/>
      <c r="B2444" s="224">
        <f>+B2384</f>
        <v>2740020</v>
      </c>
      <c r="C2444" s="225" t="s">
        <v>1223</v>
      </c>
      <c r="D2444" s="225" t="s">
        <v>1260</v>
      </c>
      <c r="E2444" s="209"/>
      <c r="F2444" s="33"/>
      <c r="G2444" s="210"/>
      <c r="H2444" s="226">
        <f t="shared" si="107"/>
        <v>5348373</v>
      </c>
      <c r="I2444" s="25">
        <f>+B2444/M2444</f>
        <v>6227.318181818182</v>
      </c>
      <c r="J2444" s="42"/>
      <c r="K2444" s="43">
        <v>440</v>
      </c>
      <c r="L2444" s="18"/>
      <c r="M2444" s="43">
        <v>440</v>
      </c>
    </row>
    <row r="2445" spans="1:13" ht="12.75">
      <c r="A2445" s="14"/>
      <c r="B2445" s="227">
        <f>SUM(B2435:B2444)</f>
        <v>-5348373</v>
      </c>
      <c r="C2445" s="228" t="s">
        <v>1223</v>
      </c>
      <c r="D2445" s="228" t="s">
        <v>1262</v>
      </c>
      <c r="E2445" s="229"/>
      <c r="F2445" s="74"/>
      <c r="G2445" s="230"/>
      <c r="H2445" s="231"/>
      <c r="I2445" s="232">
        <f t="shared" si="108"/>
        <v>-12155.393181818183</v>
      </c>
      <c r="J2445" s="233"/>
      <c r="K2445" s="60">
        <v>440</v>
      </c>
      <c r="L2445" s="58"/>
      <c r="M2445" s="60">
        <v>440</v>
      </c>
    </row>
    <row r="2446" spans="1:13" s="234" customFormat="1" ht="12.75">
      <c r="A2446" s="1"/>
      <c r="B2446" s="6"/>
      <c r="C2446" s="1"/>
      <c r="D2446" s="1"/>
      <c r="E2446" s="1"/>
      <c r="F2446" s="30"/>
      <c r="G2446" s="30"/>
      <c r="H2446" s="6"/>
      <c r="I2446" s="25"/>
      <c r="J2446"/>
      <c r="K2446"/>
      <c r="L2446"/>
      <c r="M2446" s="2"/>
    </row>
    <row r="2447" spans="1:13" s="234" customFormat="1" ht="12.75">
      <c r="A2447" s="1"/>
      <c r="B2447" s="6"/>
      <c r="C2447" s="1"/>
      <c r="D2447" s="1"/>
      <c r="E2447" s="1"/>
      <c r="F2447" s="30"/>
      <c r="G2447" s="30"/>
      <c r="H2447" s="6"/>
      <c r="I2447" s="25"/>
      <c r="J2447"/>
      <c r="K2447"/>
      <c r="L2447"/>
      <c r="M2447" s="2"/>
    </row>
    <row r="2448" spans="1:13" s="243" customFormat="1" ht="12.75">
      <c r="A2448" s="235"/>
      <c r="B2448" s="236">
        <v>1474406</v>
      </c>
      <c r="C2448" s="237" t="s">
        <v>1194</v>
      </c>
      <c r="D2448" s="238" t="s">
        <v>1212</v>
      </c>
      <c r="E2448" s="235"/>
      <c r="F2448" s="33"/>
      <c r="G2448" s="239"/>
      <c r="H2448" s="6">
        <f>H2447-B2448</f>
        <v>-1474406</v>
      </c>
      <c r="I2448" s="211">
        <f aca="true" t="shared" si="109" ref="I2448:I2459">+B2448/M2448</f>
        <v>3040.0123711340207</v>
      </c>
      <c r="J2448" s="240"/>
      <c r="K2448" s="241">
        <v>485</v>
      </c>
      <c r="L2448" s="234"/>
      <c r="M2448" s="241">
        <v>485</v>
      </c>
    </row>
    <row r="2449" spans="1:13" s="243" customFormat="1" ht="12.75">
      <c r="A2449" s="235"/>
      <c r="B2449" s="242">
        <v>0</v>
      </c>
      <c r="C2449" s="237" t="s">
        <v>1194</v>
      </c>
      <c r="D2449" s="238" t="s">
        <v>1203</v>
      </c>
      <c r="E2449" s="235"/>
      <c r="F2449" s="33"/>
      <c r="G2449" s="239"/>
      <c r="H2449" s="6">
        <f>H2448-B2449</f>
        <v>-1474406</v>
      </c>
      <c r="I2449" s="211">
        <f t="shared" si="109"/>
        <v>0</v>
      </c>
      <c r="J2449" s="240"/>
      <c r="K2449" s="241">
        <v>490</v>
      </c>
      <c r="L2449" s="234"/>
      <c r="M2449" s="241">
        <v>490</v>
      </c>
    </row>
    <row r="2450" spans="1:13" s="243" customFormat="1" ht="12.75">
      <c r="A2450" s="235"/>
      <c r="B2450" s="242">
        <v>-4650120</v>
      </c>
      <c r="C2450" s="237" t="s">
        <v>1194</v>
      </c>
      <c r="D2450" s="238" t="s">
        <v>1204</v>
      </c>
      <c r="E2450" s="235"/>
      <c r="F2450" s="33"/>
      <c r="G2450" s="239"/>
      <c r="H2450" s="63">
        <f aca="true" t="shared" si="110" ref="H2450:H2456">H2449-B2450</f>
        <v>3175714</v>
      </c>
      <c r="I2450" s="211">
        <f t="shared" si="109"/>
        <v>-9490.040816326531</v>
      </c>
      <c r="J2450" s="240"/>
      <c r="K2450" s="241">
        <v>490</v>
      </c>
      <c r="L2450" s="234"/>
      <c r="M2450" s="241">
        <v>490</v>
      </c>
    </row>
    <row r="2451" spans="1:13" s="18" customFormat="1" ht="12.75">
      <c r="A2451" s="235"/>
      <c r="B2451" s="236">
        <v>90000</v>
      </c>
      <c r="C2451" s="237" t="s">
        <v>1194</v>
      </c>
      <c r="D2451" s="238" t="s">
        <v>1205</v>
      </c>
      <c r="E2451" s="235"/>
      <c r="F2451" s="33"/>
      <c r="G2451" s="239"/>
      <c r="H2451" s="63">
        <f t="shared" si="110"/>
        <v>3085714</v>
      </c>
      <c r="I2451" s="211">
        <f t="shared" si="109"/>
        <v>183.6734693877551</v>
      </c>
      <c r="J2451" s="240"/>
      <c r="K2451" s="241">
        <v>490</v>
      </c>
      <c r="L2451" s="234"/>
      <c r="M2451" s="241">
        <v>490</v>
      </c>
    </row>
    <row r="2452" spans="1:13" s="18" customFormat="1" ht="12.75">
      <c r="A2452" s="235"/>
      <c r="B2452" s="236">
        <f>+B2387</f>
        <v>2996650</v>
      </c>
      <c r="C2452" s="237" t="s">
        <v>1194</v>
      </c>
      <c r="D2452" s="238" t="s">
        <v>1206</v>
      </c>
      <c r="E2452" s="235"/>
      <c r="F2452" s="33"/>
      <c r="G2452" s="239"/>
      <c r="H2452" s="63">
        <f t="shared" si="110"/>
        <v>89064</v>
      </c>
      <c r="I2452" s="211">
        <f t="shared" si="109"/>
        <v>6243.020833333333</v>
      </c>
      <c r="J2452" s="240"/>
      <c r="K2452" s="241">
        <v>480</v>
      </c>
      <c r="L2452" s="234"/>
      <c r="M2452" s="241">
        <v>480</v>
      </c>
    </row>
    <row r="2453" spans="1:13" s="244" customFormat="1" ht="12.75">
      <c r="A2453" s="235"/>
      <c r="B2453" s="236">
        <f>+B2387</f>
        <v>2996650</v>
      </c>
      <c r="C2453" s="237" t="s">
        <v>1194</v>
      </c>
      <c r="D2453" s="238" t="s">
        <v>1207</v>
      </c>
      <c r="E2453" s="235"/>
      <c r="F2453" s="33"/>
      <c r="G2453" s="239"/>
      <c r="H2453" s="63">
        <f t="shared" si="110"/>
        <v>-2907586</v>
      </c>
      <c r="I2453" s="211">
        <f t="shared" si="109"/>
        <v>6308.736842105263</v>
      </c>
      <c r="J2453" s="240"/>
      <c r="K2453" s="241">
        <v>475</v>
      </c>
      <c r="L2453" s="234"/>
      <c r="M2453" s="241">
        <v>475</v>
      </c>
    </row>
    <row r="2454" spans="1:13" s="244" customFormat="1" ht="12.75">
      <c r="A2454" s="235"/>
      <c r="B2454" s="236">
        <v>0</v>
      </c>
      <c r="C2454" s="237" t="s">
        <v>1194</v>
      </c>
      <c r="D2454" s="238" t="s">
        <v>1208</v>
      </c>
      <c r="E2454" s="235"/>
      <c r="F2454" s="33"/>
      <c r="G2454" s="239"/>
      <c r="H2454" s="63">
        <f t="shared" si="110"/>
        <v>-2907586</v>
      </c>
      <c r="I2454" s="211">
        <f t="shared" si="109"/>
        <v>0</v>
      </c>
      <c r="J2454" s="240"/>
      <c r="K2454" s="241">
        <v>460</v>
      </c>
      <c r="L2454" s="234"/>
      <c r="M2454" s="241">
        <v>460</v>
      </c>
    </row>
    <row r="2455" spans="1:13" s="244" customFormat="1" ht="12.75">
      <c r="A2455" s="235"/>
      <c r="B2455" s="236">
        <v>0</v>
      </c>
      <c r="C2455" s="237" t="s">
        <v>1194</v>
      </c>
      <c r="D2455" s="238" t="s">
        <v>1218</v>
      </c>
      <c r="E2455" s="235"/>
      <c r="F2455" s="33"/>
      <c r="G2455" s="239"/>
      <c r="H2455" s="63">
        <f t="shared" si="110"/>
        <v>-2907586</v>
      </c>
      <c r="I2455" s="211">
        <f t="shared" si="109"/>
        <v>0</v>
      </c>
      <c r="J2455" s="240"/>
      <c r="K2455" s="241">
        <v>445</v>
      </c>
      <c r="L2455" s="234"/>
      <c r="M2455" s="241">
        <v>445</v>
      </c>
    </row>
    <row r="2456" spans="1:13" s="244" customFormat="1" ht="12.75">
      <c r="A2456" s="235"/>
      <c r="B2456" s="236">
        <f>+B2387</f>
        <v>2996650</v>
      </c>
      <c r="C2456" s="237" t="s">
        <v>1194</v>
      </c>
      <c r="D2456" s="238" t="s">
        <v>1220</v>
      </c>
      <c r="E2456" s="235"/>
      <c r="F2456" s="33"/>
      <c r="G2456" s="239"/>
      <c r="H2456" s="63">
        <f t="shared" si="110"/>
        <v>-5904236</v>
      </c>
      <c r="I2456" s="211">
        <f t="shared" si="109"/>
        <v>6659.222222222223</v>
      </c>
      <c r="J2456" s="240"/>
      <c r="K2456" s="241">
        <v>450</v>
      </c>
      <c r="L2456" s="234"/>
      <c r="M2456" s="241">
        <v>450</v>
      </c>
    </row>
    <row r="2457" spans="1:13" s="244" customFormat="1" ht="12.75">
      <c r="A2457" s="235"/>
      <c r="B2457" s="236">
        <f>+B2388</f>
        <v>290000</v>
      </c>
      <c r="C2457" s="237" t="s">
        <v>1194</v>
      </c>
      <c r="D2457" s="238" t="s">
        <v>1222</v>
      </c>
      <c r="E2457" s="235"/>
      <c r="F2457" s="33"/>
      <c r="G2457" s="239"/>
      <c r="H2457" s="63">
        <f>H2456-B2457</f>
        <v>-6194236</v>
      </c>
      <c r="I2457" s="211">
        <f>+B2457/M2457</f>
        <v>651.685393258427</v>
      </c>
      <c r="J2457" s="240"/>
      <c r="K2457" s="241">
        <v>445</v>
      </c>
      <c r="L2457" s="234"/>
      <c r="M2457" s="241">
        <v>445</v>
      </c>
    </row>
    <row r="2458" spans="1:13" s="244" customFormat="1" ht="12.75">
      <c r="A2458" s="235"/>
      <c r="B2458" s="236">
        <f>+B2385</f>
        <v>0</v>
      </c>
      <c r="C2458" s="237" t="s">
        <v>1194</v>
      </c>
      <c r="D2458" s="238" t="s">
        <v>1260</v>
      </c>
      <c r="E2458" s="235"/>
      <c r="F2458" s="33"/>
      <c r="G2458" s="239"/>
      <c r="H2458" s="63">
        <f>H2457-B2458</f>
        <v>-6194236</v>
      </c>
      <c r="I2458" s="211">
        <f>+B2458/M2458</f>
        <v>0</v>
      </c>
      <c r="J2458" s="240"/>
      <c r="K2458" s="241">
        <v>440</v>
      </c>
      <c r="L2458" s="234"/>
      <c r="M2458" s="241">
        <v>440</v>
      </c>
    </row>
    <row r="2459" spans="1:13" s="244" customFormat="1" ht="12.75">
      <c r="A2459" s="245"/>
      <c r="B2459" s="246">
        <f>SUM(B2448:B2458)</f>
        <v>6194236</v>
      </c>
      <c r="C2459" s="245" t="s">
        <v>1224</v>
      </c>
      <c r="D2459" s="245" t="s">
        <v>1262</v>
      </c>
      <c r="E2459" s="245"/>
      <c r="F2459" s="74"/>
      <c r="G2459" s="247"/>
      <c r="H2459" s="61"/>
      <c r="I2459" s="233">
        <f t="shared" si="109"/>
        <v>14077.809090909092</v>
      </c>
      <c r="J2459" s="248"/>
      <c r="K2459" s="249">
        <v>440</v>
      </c>
      <c r="L2459" s="243"/>
      <c r="M2459" s="249">
        <v>440</v>
      </c>
    </row>
    <row r="2460" spans="1:13" s="244" customFormat="1" ht="12.75">
      <c r="A2460" s="15"/>
      <c r="B2460" s="250"/>
      <c r="C2460" s="251"/>
      <c r="D2460" s="251"/>
      <c r="E2460" s="251"/>
      <c r="F2460" s="33"/>
      <c r="G2460" s="252"/>
      <c r="H2460" s="31"/>
      <c r="I2460" s="211"/>
      <c r="J2460" s="42"/>
      <c r="K2460" s="43"/>
      <c r="L2460" s="18"/>
      <c r="M2460" s="253"/>
    </row>
    <row r="2461" spans="1:13" s="261" customFormat="1" ht="12.75">
      <c r="A2461" s="254"/>
      <c r="B2461" s="255"/>
      <c r="C2461" s="256"/>
      <c r="D2461" s="256"/>
      <c r="E2461" s="254"/>
      <c r="F2461" s="33"/>
      <c r="G2461" s="257"/>
      <c r="H2461" s="255"/>
      <c r="I2461" s="258"/>
      <c r="J2461" s="259"/>
      <c r="K2461" s="260"/>
      <c r="L2461" s="244"/>
      <c r="M2461" s="260"/>
    </row>
    <row r="2462" spans="1:13" s="261" customFormat="1" ht="12.75">
      <c r="A2462" s="254"/>
      <c r="B2462" s="262">
        <v>-12761734</v>
      </c>
      <c r="C2462" s="256" t="s">
        <v>1225</v>
      </c>
      <c r="D2462" s="256" t="s">
        <v>1204</v>
      </c>
      <c r="E2462" s="254"/>
      <c r="F2462" s="33"/>
      <c r="G2462" s="257"/>
      <c r="H2462" s="63">
        <f aca="true" t="shared" si="111" ref="H2462:H2469">H2461-B2462</f>
        <v>12761734</v>
      </c>
      <c r="I2462" s="211">
        <f aca="true" t="shared" si="112" ref="I2462:I2471">+B2462/M2462</f>
        <v>-26044.355102040816</v>
      </c>
      <c r="J2462" s="259"/>
      <c r="K2462" s="260">
        <v>490</v>
      </c>
      <c r="L2462" s="244"/>
      <c r="M2462" s="260">
        <v>490</v>
      </c>
    </row>
    <row r="2463" spans="1:13" s="18" customFormat="1" ht="12.75">
      <c r="A2463" s="254"/>
      <c r="B2463" s="255">
        <v>3191220</v>
      </c>
      <c r="C2463" s="256" t="s">
        <v>1225</v>
      </c>
      <c r="D2463" s="256" t="s">
        <v>1205</v>
      </c>
      <c r="E2463" s="254"/>
      <c r="F2463" s="33"/>
      <c r="G2463" s="257"/>
      <c r="H2463" s="63">
        <f t="shared" si="111"/>
        <v>9570514</v>
      </c>
      <c r="I2463" s="211">
        <f t="shared" si="112"/>
        <v>6512.693877551021</v>
      </c>
      <c r="J2463" s="259"/>
      <c r="K2463" s="260">
        <v>490</v>
      </c>
      <c r="L2463" s="244"/>
      <c r="M2463" s="260">
        <v>490</v>
      </c>
    </row>
    <row r="2464" spans="1:13" ht="12.75">
      <c r="A2464" s="254"/>
      <c r="B2464" s="255">
        <v>2511135</v>
      </c>
      <c r="C2464" s="256" t="s">
        <v>1225</v>
      </c>
      <c r="D2464" s="256" t="s">
        <v>1206</v>
      </c>
      <c r="E2464" s="254"/>
      <c r="F2464" s="33"/>
      <c r="G2464" s="257"/>
      <c r="H2464" s="63">
        <f t="shared" si="111"/>
        <v>7059379</v>
      </c>
      <c r="I2464" s="211">
        <f t="shared" si="112"/>
        <v>5231.53125</v>
      </c>
      <c r="J2464" s="259"/>
      <c r="K2464" s="260">
        <v>480</v>
      </c>
      <c r="L2464" s="244"/>
      <c r="M2464" s="260">
        <v>480</v>
      </c>
    </row>
    <row r="2465" spans="1:13" ht="12.75">
      <c r="A2465" s="254"/>
      <c r="B2465" s="255">
        <v>2578918</v>
      </c>
      <c r="C2465" s="256" t="s">
        <v>1225</v>
      </c>
      <c r="D2465" s="256" t="s">
        <v>1207</v>
      </c>
      <c r="E2465" s="254"/>
      <c r="F2465" s="33"/>
      <c r="G2465" s="257"/>
      <c r="H2465" s="63">
        <f t="shared" si="111"/>
        <v>4480461</v>
      </c>
      <c r="I2465" s="211">
        <f t="shared" si="112"/>
        <v>5429.301052631579</v>
      </c>
      <c r="J2465" s="259"/>
      <c r="K2465" s="260">
        <v>475</v>
      </c>
      <c r="L2465" s="244"/>
      <c r="M2465" s="260">
        <v>475</v>
      </c>
    </row>
    <row r="2466" spans="1:13" ht="12.75">
      <c r="A2466" s="254"/>
      <c r="B2466" s="255">
        <v>2044700</v>
      </c>
      <c r="C2466" s="256" t="s">
        <v>1225</v>
      </c>
      <c r="D2466" s="256" t="s">
        <v>1208</v>
      </c>
      <c r="E2466" s="254"/>
      <c r="F2466" s="33"/>
      <c r="G2466" s="257"/>
      <c r="H2466" s="63">
        <f t="shared" si="111"/>
        <v>2435761</v>
      </c>
      <c r="I2466" s="211">
        <f t="shared" si="112"/>
        <v>4445</v>
      </c>
      <c r="J2466" s="259"/>
      <c r="K2466" s="260">
        <v>460</v>
      </c>
      <c r="L2466" s="244"/>
      <c r="M2466" s="260">
        <v>460</v>
      </c>
    </row>
    <row r="2467" spans="1:13" s="102" customFormat="1" ht="12.75">
      <c r="A2467" s="254"/>
      <c r="B2467" s="255">
        <v>2352000</v>
      </c>
      <c r="C2467" s="256" t="s">
        <v>1225</v>
      </c>
      <c r="D2467" s="256" t="s">
        <v>1218</v>
      </c>
      <c r="E2467" s="254"/>
      <c r="F2467" s="33"/>
      <c r="G2467" s="257"/>
      <c r="H2467" s="63">
        <f t="shared" si="111"/>
        <v>83761</v>
      </c>
      <c r="I2467" s="211">
        <f t="shared" si="112"/>
        <v>5285.393258426966</v>
      </c>
      <c r="J2467" s="259"/>
      <c r="K2467" s="260">
        <v>445</v>
      </c>
      <c r="L2467" s="244"/>
      <c r="M2467" s="260">
        <v>445</v>
      </c>
    </row>
    <row r="2468" spans="1:13" s="223" customFormat="1" ht="12.75">
      <c r="A2468" s="254"/>
      <c r="B2468" s="255">
        <v>850000</v>
      </c>
      <c r="C2468" s="256" t="s">
        <v>1225</v>
      </c>
      <c r="D2468" s="256" t="s">
        <v>1220</v>
      </c>
      <c r="E2468" s="254"/>
      <c r="F2468" s="33"/>
      <c r="G2468" s="257"/>
      <c r="H2468" s="63">
        <f t="shared" si="111"/>
        <v>-766239</v>
      </c>
      <c r="I2468" s="211">
        <f t="shared" si="112"/>
        <v>1888.888888888889</v>
      </c>
      <c r="J2468" s="259"/>
      <c r="K2468" s="260">
        <v>450</v>
      </c>
      <c r="L2468" s="244"/>
      <c r="M2468" s="260">
        <v>450</v>
      </c>
    </row>
    <row r="2469" spans="1:13" s="223" customFormat="1" ht="12.75">
      <c r="A2469" s="254"/>
      <c r="B2469" s="255">
        <v>412704</v>
      </c>
      <c r="C2469" s="256" t="s">
        <v>1225</v>
      </c>
      <c r="D2469" s="256" t="s">
        <v>1222</v>
      </c>
      <c r="E2469" s="254"/>
      <c r="F2469" s="33"/>
      <c r="G2469" s="257"/>
      <c r="H2469" s="63">
        <f t="shared" si="111"/>
        <v>-1178943</v>
      </c>
      <c r="I2469" s="211">
        <f>+B2469/M2469</f>
        <v>927.4247191011236</v>
      </c>
      <c r="J2469" s="259"/>
      <c r="K2469" s="260">
        <v>445</v>
      </c>
      <c r="L2469" s="244"/>
      <c r="M2469" s="260">
        <v>445</v>
      </c>
    </row>
    <row r="2470" spans="1:13" s="223" customFormat="1" ht="12.75">
      <c r="A2470" s="254"/>
      <c r="B2470" s="255">
        <f>+B2386</f>
        <v>558634</v>
      </c>
      <c r="C2470" s="256" t="s">
        <v>1225</v>
      </c>
      <c r="D2470" s="256" t="s">
        <v>1260</v>
      </c>
      <c r="E2470" s="254"/>
      <c r="F2470" s="33"/>
      <c r="G2470" s="257"/>
      <c r="H2470" s="63">
        <f>H2469-B2470</f>
        <v>-1737577</v>
      </c>
      <c r="I2470" s="211">
        <f>+B2470/M2470</f>
        <v>1269.6227272727272</v>
      </c>
      <c r="J2470" s="259"/>
      <c r="K2470" s="260">
        <v>440</v>
      </c>
      <c r="L2470" s="244"/>
      <c r="M2470" s="260">
        <v>440</v>
      </c>
    </row>
    <row r="2471" spans="1:13" s="102" customFormat="1" ht="12.75">
      <c r="A2471" s="263"/>
      <c r="B2471" s="264">
        <f>SUM(B2462:B2470)</f>
        <v>1737577</v>
      </c>
      <c r="C2471" s="263" t="s">
        <v>1225</v>
      </c>
      <c r="D2471" s="263" t="s">
        <v>1262</v>
      </c>
      <c r="E2471" s="263"/>
      <c r="F2471" s="74"/>
      <c r="G2471" s="265"/>
      <c r="H2471" s="61"/>
      <c r="I2471" s="233">
        <f t="shared" si="112"/>
        <v>3949.038636363636</v>
      </c>
      <c r="J2471" s="266"/>
      <c r="K2471" s="267">
        <v>440</v>
      </c>
      <c r="L2471" s="261"/>
      <c r="M2471" s="267">
        <v>440</v>
      </c>
    </row>
    <row r="2472" spans="1:13" s="268" customFormat="1" ht="12.75">
      <c r="A2472" s="15"/>
      <c r="B2472" s="250"/>
      <c r="C2472" s="251"/>
      <c r="D2472" s="251"/>
      <c r="E2472" s="251"/>
      <c r="F2472" s="33"/>
      <c r="G2472" s="252"/>
      <c r="H2472" s="31"/>
      <c r="I2472" s="211"/>
      <c r="J2472" s="42"/>
      <c r="K2472" s="43"/>
      <c r="L2472" s="18"/>
      <c r="M2472" s="253"/>
    </row>
    <row r="2473" spans="1:13" s="18" customFormat="1" ht="12.75">
      <c r="A2473" s="15"/>
      <c r="B2473" s="250"/>
      <c r="C2473" s="251"/>
      <c r="D2473" s="251"/>
      <c r="E2473" s="251"/>
      <c r="F2473" s="33"/>
      <c r="G2473" s="252"/>
      <c r="H2473" s="31"/>
      <c r="I2473" s="42"/>
      <c r="J2473" s="42"/>
      <c r="K2473" s="43"/>
      <c r="M2473" s="43"/>
    </row>
    <row r="2474" spans="1:13" ht="12.75">
      <c r="A2474" s="35"/>
      <c r="B2474" s="269">
        <v>-28313914</v>
      </c>
      <c r="C2474" s="270" t="s">
        <v>1196</v>
      </c>
      <c r="D2474" s="270" t="s">
        <v>1215</v>
      </c>
      <c r="E2474" s="35"/>
      <c r="F2474" s="33"/>
      <c r="G2474" s="33"/>
      <c r="H2474" s="63"/>
      <c r="I2474" s="211"/>
      <c r="J2474" s="271"/>
      <c r="K2474" s="67"/>
      <c r="L2474" s="102"/>
      <c r="M2474" s="67"/>
    </row>
    <row r="2475" spans="1:13" ht="12.75">
      <c r="A2475" s="172"/>
      <c r="B2475" s="272">
        <v>2256267.8</v>
      </c>
      <c r="C2475" s="270" t="s">
        <v>1196</v>
      </c>
      <c r="D2475" s="270" t="s">
        <v>1207</v>
      </c>
      <c r="E2475" s="172"/>
      <c r="F2475" s="33"/>
      <c r="G2475" s="220"/>
      <c r="H2475" s="63">
        <f aca="true" t="shared" si="113" ref="H2475:H2480">H2474-B2475</f>
        <v>-2256267.8</v>
      </c>
      <c r="I2475" s="211">
        <f aca="true" t="shared" si="114" ref="I2475:I2481">+B2475/M2475</f>
        <v>4750.03747368421</v>
      </c>
      <c r="J2475" s="221"/>
      <c r="K2475" s="222">
        <v>475</v>
      </c>
      <c r="L2475" s="223"/>
      <c r="M2475" s="222">
        <v>475</v>
      </c>
    </row>
    <row r="2476" spans="1:13" ht="12.75">
      <c r="A2476" s="172"/>
      <c r="B2476" s="272">
        <v>1871519</v>
      </c>
      <c r="C2476" s="270" t="s">
        <v>1196</v>
      </c>
      <c r="D2476" s="270" t="s">
        <v>1208</v>
      </c>
      <c r="E2476" s="172"/>
      <c r="F2476" s="33"/>
      <c r="G2476" s="220"/>
      <c r="H2476" s="63">
        <f t="shared" si="113"/>
        <v>-4127786.8</v>
      </c>
      <c r="I2476" s="211">
        <f t="shared" si="114"/>
        <v>4068.519565217391</v>
      </c>
      <c r="J2476" s="221"/>
      <c r="K2476" s="222">
        <v>460</v>
      </c>
      <c r="L2476" s="223"/>
      <c r="M2476" s="222">
        <v>460</v>
      </c>
    </row>
    <row r="2477" spans="1:13" ht="12.75">
      <c r="A2477" s="172"/>
      <c r="B2477" s="272">
        <v>1912700</v>
      </c>
      <c r="C2477" s="270" t="s">
        <v>1196</v>
      </c>
      <c r="D2477" s="270" t="s">
        <v>1218</v>
      </c>
      <c r="E2477" s="172"/>
      <c r="F2477" s="33"/>
      <c r="G2477" s="220"/>
      <c r="H2477" s="63">
        <f t="shared" si="113"/>
        <v>-6040486.8</v>
      </c>
      <c r="I2477" s="211">
        <f t="shared" si="114"/>
        <v>4298.202247191011</v>
      </c>
      <c r="J2477" s="221"/>
      <c r="K2477" s="222">
        <v>445</v>
      </c>
      <c r="L2477" s="223"/>
      <c r="M2477" s="222">
        <v>445</v>
      </c>
    </row>
    <row r="2478" spans="1:13" s="273" customFormat="1" ht="12.75">
      <c r="A2478" s="172"/>
      <c r="B2478" s="272">
        <v>1612937</v>
      </c>
      <c r="C2478" s="270" t="s">
        <v>1196</v>
      </c>
      <c r="D2478" s="270" t="s">
        <v>1220</v>
      </c>
      <c r="E2478" s="172"/>
      <c r="F2478" s="33"/>
      <c r="G2478" s="220"/>
      <c r="H2478" s="63">
        <f t="shared" si="113"/>
        <v>-7653423.8</v>
      </c>
      <c r="I2478" s="211">
        <f t="shared" si="114"/>
        <v>3584.3044444444445</v>
      </c>
      <c r="J2478" s="221"/>
      <c r="K2478" s="222">
        <v>450</v>
      </c>
      <c r="L2478" s="223"/>
      <c r="M2478" s="222">
        <v>450</v>
      </c>
    </row>
    <row r="2479" spans="1:13" s="273" customFormat="1" ht="12.75">
      <c r="A2479" s="172"/>
      <c r="B2479" s="272">
        <v>2554816</v>
      </c>
      <c r="C2479" s="270" t="s">
        <v>1196</v>
      </c>
      <c r="D2479" s="270" t="s">
        <v>1222</v>
      </c>
      <c r="E2479" s="172"/>
      <c r="F2479" s="33"/>
      <c r="G2479" s="220"/>
      <c r="H2479" s="63">
        <f t="shared" si="113"/>
        <v>-10208239.8</v>
      </c>
      <c r="I2479" s="211">
        <f t="shared" si="114"/>
        <v>5741.159550561798</v>
      </c>
      <c r="J2479" s="221"/>
      <c r="K2479" s="222">
        <v>445</v>
      </c>
      <c r="L2479" s="223"/>
      <c r="M2479" s="222">
        <v>445</v>
      </c>
    </row>
    <row r="2480" spans="1:13" s="273" customFormat="1" ht="12.75">
      <c r="A2480" s="172"/>
      <c r="B2480" s="272">
        <f>+B2387</f>
        <v>2996650</v>
      </c>
      <c r="C2480" s="270" t="s">
        <v>1196</v>
      </c>
      <c r="D2480" s="270" t="s">
        <v>1260</v>
      </c>
      <c r="E2480" s="172"/>
      <c r="F2480" s="33"/>
      <c r="G2480" s="220"/>
      <c r="H2480" s="63">
        <f t="shared" si="113"/>
        <v>-13204889.8</v>
      </c>
      <c r="I2480" s="211">
        <f>+B2480/M2480</f>
        <v>6810.568181818182</v>
      </c>
      <c r="J2480" s="221"/>
      <c r="K2480" s="222">
        <v>440</v>
      </c>
      <c r="L2480" s="223"/>
      <c r="M2480" s="222">
        <v>440</v>
      </c>
    </row>
    <row r="2481" spans="1:13" s="273" customFormat="1" ht="12.75">
      <c r="A2481" s="274"/>
      <c r="B2481" s="275">
        <f>SUM(B2474:B2480)</f>
        <v>-15109024.2</v>
      </c>
      <c r="C2481" s="274" t="s">
        <v>1196</v>
      </c>
      <c r="D2481" s="274" t="s">
        <v>1261</v>
      </c>
      <c r="E2481" s="274"/>
      <c r="F2481" s="74"/>
      <c r="G2481" s="276"/>
      <c r="H2481" s="61"/>
      <c r="I2481" s="233">
        <f t="shared" si="114"/>
        <v>-34338.69136363636</v>
      </c>
      <c r="J2481" s="277"/>
      <c r="K2481" s="278">
        <v>440</v>
      </c>
      <c r="L2481" s="268"/>
      <c r="M2481" s="278">
        <v>440</v>
      </c>
    </row>
    <row r="2482" spans="1:13" s="279" customFormat="1" ht="12.75">
      <c r="A2482" s="15"/>
      <c r="B2482" s="250"/>
      <c r="C2482" s="251"/>
      <c r="D2482" s="251"/>
      <c r="E2482" s="251"/>
      <c r="F2482" s="33"/>
      <c r="G2482" s="252"/>
      <c r="H2482" s="31"/>
      <c r="I2482" s="42"/>
      <c r="J2482" s="42"/>
      <c r="K2482" s="43"/>
      <c r="L2482" s="18"/>
      <c r="M2482" s="43"/>
    </row>
    <row r="2483" spans="1:13" s="18" customFormat="1" ht="12.75">
      <c r="A2483" s="15"/>
      <c r="B2483" s="31"/>
      <c r="C2483" s="15"/>
      <c r="D2483" s="15"/>
      <c r="E2483" s="15"/>
      <c r="F2483" s="32"/>
      <c r="G2483" s="32"/>
      <c r="H2483" s="34"/>
      <c r="I2483" s="271"/>
      <c r="M2483" s="43"/>
    </row>
    <row r="2484" spans="1:13" s="18" customFormat="1" ht="12.75">
      <c r="A2484" s="281"/>
      <c r="B2484" s="282">
        <v>331250</v>
      </c>
      <c r="C2484" s="281" t="s">
        <v>1197</v>
      </c>
      <c r="D2484" s="281" t="s">
        <v>1220</v>
      </c>
      <c r="E2484" s="281"/>
      <c r="F2484" s="283"/>
      <c r="G2484" s="283"/>
      <c r="H2484" s="34">
        <f>H2483-B2484</f>
        <v>-331250</v>
      </c>
      <c r="I2484" s="211">
        <f>+B2484/M2484</f>
        <v>736.1111111111111</v>
      </c>
      <c r="J2484" s="284"/>
      <c r="K2484" s="285">
        <v>450</v>
      </c>
      <c r="L2484" s="279"/>
      <c r="M2484" s="285">
        <v>450</v>
      </c>
    </row>
    <row r="2485" spans="1:13" s="18" customFormat="1" ht="12.75">
      <c r="A2485" s="281"/>
      <c r="B2485" s="282">
        <v>250000</v>
      </c>
      <c r="C2485" s="281" t="s">
        <v>1197</v>
      </c>
      <c r="D2485" s="281" t="s">
        <v>1222</v>
      </c>
      <c r="E2485" s="281"/>
      <c r="F2485" s="283"/>
      <c r="G2485" s="283"/>
      <c r="H2485" s="34">
        <f>H2484-B2485</f>
        <v>-581250</v>
      </c>
      <c r="I2485" s="211">
        <f>+B2485/M2485</f>
        <v>561.7977528089888</v>
      </c>
      <c r="J2485" s="284"/>
      <c r="K2485" s="285">
        <v>445</v>
      </c>
      <c r="L2485" s="279"/>
      <c r="M2485" s="285">
        <v>445</v>
      </c>
    </row>
    <row r="2486" spans="1:13" s="18" customFormat="1" ht="12.75">
      <c r="A2486" s="281"/>
      <c r="B2486" s="282">
        <f>+B1789+B1784</f>
        <v>290000</v>
      </c>
      <c r="C2486" s="281" t="s">
        <v>1197</v>
      </c>
      <c r="D2486" s="281" t="s">
        <v>1260</v>
      </c>
      <c r="E2486" s="281"/>
      <c r="F2486" s="283"/>
      <c r="G2486" s="283"/>
      <c r="H2486" s="34">
        <f>H2485-B2486</f>
        <v>-871250</v>
      </c>
      <c r="I2486" s="211">
        <f>+B2486/M2486</f>
        <v>659.0909090909091</v>
      </c>
      <c r="J2486" s="284"/>
      <c r="K2486" s="285">
        <v>440</v>
      </c>
      <c r="L2486" s="279"/>
      <c r="M2486" s="285">
        <v>440</v>
      </c>
    </row>
    <row r="2487" spans="1:13" s="180" customFormat="1" ht="12.75">
      <c r="A2487" s="286"/>
      <c r="B2487" s="287">
        <f>SUM(B2484:B2486)</f>
        <v>871250</v>
      </c>
      <c r="C2487" s="286" t="s">
        <v>1197</v>
      </c>
      <c r="D2487" s="286" t="s">
        <v>1261</v>
      </c>
      <c r="E2487" s="286"/>
      <c r="F2487" s="288"/>
      <c r="G2487" s="288"/>
      <c r="H2487" s="61"/>
      <c r="I2487" s="233">
        <f>+B2487/M2487</f>
        <v>1980.1136363636363</v>
      </c>
      <c r="J2487" s="289"/>
      <c r="K2487" s="290">
        <v>440</v>
      </c>
      <c r="L2487" s="280"/>
      <c r="M2487" s="290">
        <v>440</v>
      </c>
    </row>
    <row r="2488" spans="1:13" s="180" customFormat="1" ht="12.75">
      <c r="A2488" s="15"/>
      <c r="B2488" s="31"/>
      <c r="C2488" s="15"/>
      <c r="D2488" s="15"/>
      <c r="E2488" s="15"/>
      <c r="F2488" s="32"/>
      <c r="G2488" s="32"/>
      <c r="H2488" s="34"/>
      <c r="I2488" s="271"/>
      <c r="J2488" s="18"/>
      <c r="K2488" s="18"/>
      <c r="L2488" s="18"/>
      <c r="M2488" s="43"/>
    </row>
    <row r="2489" spans="6:13" ht="12.75" hidden="1">
      <c r="F2489" s="30"/>
      <c r="I2489" s="25"/>
      <c r="M2489" s="2"/>
    </row>
    <row r="2490" spans="6:13" ht="12.75" hidden="1">
      <c r="F2490" s="30"/>
      <c r="I2490" s="25"/>
      <c r="M2490" s="2"/>
    </row>
    <row r="2491" spans="1:13" ht="13.5" hidden="1" thickBot="1">
      <c r="A2491" s="47"/>
      <c r="B2491" s="291">
        <v>525000</v>
      </c>
      <c r="C2491" s="108" t="s">
        <v>1226</v>
      </c>
      <c r="D2491" s="108"/>
      <c r="E2491" s="108"/>
      <c r="F2491" s="292"/>
      <c r="G2491" s="292"/>
      <c r="H2491" s="45"/>
      <c r="I2491" s="51">
        <f>+B2491/M2491</f>
        <v>1179.7752808988764</v>
      </c>
      <c r="J2491" s="51"/>
      <c r="K2491" s="43">
        <v>445</v>
      </c>
      <c r="M2491" s="43">
        <v>445</v>
      </c>
    </row>
    <row r="2492" spans="1:13" ht="12.75" hidden="1">
      <c r="A2492" s="15"/>
      <c r="B2492" s="224"/>
      <c r="C2492" s="15"/>
      <c r="D2492" s="15"/>
      <c r="E2492" s="15"/>
      <c r="F2492" s="33"/>
      <c r="G2492" s="32"/>
      <c r="H2492" s="31"/>
      <c r="I2492" s="42"/>
      <c r="J2492" s="42"/>
      <c r="K2492" s="43"/>
      <c r="L2492" s="18"/>
      <c r="M2492" s="43"/>
    </row>
    <row r="2493" spans="1:13" ht="12.75" hidden="1">
      <c r="A2493" s="15"/>
      <c r="B2493" s="293">
        <v>525000</v>
      </c>
      <c r="C2493" s="1" t="s">
        <v>1227</v>
      </c>
      <c r="D2493" s="1" t="s">
        <v>1228</v>
      </c>
      <c r="F2493" s="64" t="s">
        <v>1229</v>
      </c>
      <c r="G2493" s="30" t="s">
        <v>1230</v>
      </c>
      <c r="H2493" s="6">
        <v>-525000</v>
      </c>
      <c r="I2493" s="25">
        <f>+B2493/M2493</f>
        <v>1166.6666666666667</v>
      </c>
      <c r="J2493" s="25"/>
      <c r="K2493" s="43">
        <v>450</v>
      </c>
      <c r="M2493" s="43">
        <v>450</v>
      </c>
    </row>
    <row r="2494" spans="1:13" ht="12.75" hidden="1">
      <c r="A2494" s="14"/>
      <c r="B2494" s="294">
        <v>525000</v>
      </c>
      <c r="C2494" s="14"/>
      <c r="D2494" s="14" t="s">
        <v>1228</v>
      </c>
      <c r="E2494" s="14"/>
      <c r="F2494" s="74"/>
      <c r="G2494" s="21"/>
      <c r="H2494" s="56">
        <v>0</v>
      </c>
      <c r="I2494" s="57">
        <f>+B2494/M2494</f>
        <v>1166.6666666666667</v>
      </c>
      <c r="J2494" s="57"/>
      <c r="K2494" s="60">
        <v>450</v>
      </c>
      <c r="L2494" s="58"/>
      <c r="M2494" s="60">
        <v>450</v>
      </c>
    </row>
    <row r="2495" spans="1:13" ht="12.75" hidden="1">
      <c r="A2495" s="15"/>
      <c r="B2495" s="293"/>
      <c r="F2495" s="64"/>
      <c r="I2495" s="25"/>
      <c r="J2495" s="25"/>
      <c r="K2495" s="43"/>
      <c r="M2495" s="43"/>
    </row>
    <row r="2496" spans="2:6" ht="12.75" hidden="1">
      <c r="B2496" s="293"/>
      <c r="F2496" s="64"/>
    </row>
    <row r="2497" spans="2:6" ht="12.75" hidden="1">
      <c r="B2497" s="293"/>
      <c r="F2497" s="64"/>
    </row>
    <row r="2498" spans="2:6" ht="12.75" hidden="1">
      <c r="B2498" s="293"/>
      <c r="F2498" s="64"/>
    </row>
    <row r="2499" spans="2:6" ht="12.75" hidden="1">
      <c r="B2499" s="293"/>
      <c r="F2499" s="64"/>
    </row>
    <row r="2500" spans="2:6" ht="12.75" hidden="1">
      <c r="B2500" s="293"/>
      <c r="F2500" s="64"/>
    </row>
    <row r="2501" spans="2:6" ht="12.75" hidden="1">
      <c r="B2501" s="293"/>
      <c r="F2501" s="64"/>
    </row>
    <row r="2502" spans="2:6" ht="12.75" hidden="1">
      <c r="B2502" s="293"/>
      <c r="F2502" s="64"/>
    </row>
    <row r="2503" spans="2:6" ht="12.75" hidden="1">
      <c r="B2503" s="293"/>
      <c r="F2503" s="64"/>
    </row>
    <row r="2504" spans="2:6" ht="12.75" hidden="1">
      <c r="B2504" s="293"/>
      <c r="F2504" s="64"/>
    </row>
    <row r="2505" spans="2:6" ht="12.75" hidden="1">
      <c r="B2505" s="293"/>
      <c r="F2505" s="64"/>
    </row>
    <row r="2506" spans="2:6" ht="12.75" hidden="1">
      <c r="B2506" s="293"/>
      <c r="F2506" s="64"/>
    </row>
    <row r="2507" spans="2:6" ht="12.75" hidden="1">
      <c r="B2507" s="293"/>
      <c r="F2507" s="64"/>
    </row>
    <row r="2508" spans="2:6" ht="12.75" hidden="1">
      <c r="B2508" s="293"/>
      <c r="F2508" s="64"/>
    </row>
    <row r="2509" spans="2:6" ht="12.75" hidden="1">
      <c r="B2509" s="293"/>
      <c r="F2509" s="64"/>
    </row>
    <row r="2510" spans="2:6" ht="12.75" hidden="1">
      <c r="B2510" s="293"/>
      <c r="F2510" s="64"/>
    </row>
    <row r="2511" spans="2:6" ht="12.75" hidden="1">
      <c r="B2511" s="293"/>
      <c r="F2511" s="64"/>
    </row>
    <row r="2512" spans="2:6" ht="12.75" hidden="1">
      <c r="B2512" s="293"/>
      <c r="F2512" s="64"/>
    </row>
    <row r="2513" spans="2:6" ht="12.75" hidden="1">
      <c r="B2513" s="293"/>
      <c r="F2513" s="64"/>
    </row>
    <row r="2514" spans="2:6" ht="12.75" hidden="1">
      <c r="B2514" s="293"/>
      <c r="F2514" s="64"/>
    </row>
    <row r="2515" spans="2:6" ht="12.75" hidden="1">
      <c r="B2515" s="293"/>
      <c r="F2515" s="64"/>
    </row>
    <row r="2516" spans="2:6" ht="12.75" hidden="1">
      <c r="B2516" s="293"/>
      <c r="F2516" s="64"/>
    </row>
    <row r="2517" spans="2:6" ht="12.75" hidden="1">
      <c r="B2517" s="293"/>
      <c r="F2517" s="64"/>
    </row>
    <row r="2518" spans="2:6" ht="12.75" hidden="1">
      <c r="B2518" s="293"/>
      <c r="F2518" s="64"/>
    </row>
    <row r="2519" spans="2:6" ht="12.75" hidden="1">
      <c r="B2519" s="293"/>
      <c r="F2519" s="64"/>
    </row>
    <row r="2520" spans="2:6" ht="12.75" hidden="1">
      <c r="B2520" s="293"/>
      <c r="F2520" s="64"/>
    </row>
    <row r="2521" spans="2:6" ht="12.75" hidden="1">
      <c r="B2521" s="293"/>
      <c r="F2521" s="64"/>
    </row>
    <row r="2522" spans="2:6" ht="12.75" hidden="1">
      <c r="B2522" s="293"/>
      <c r="F2522" s="64"/>
    </row>
    <row r="2523" spans="2:6" ht="12.75" hidden="1">
      <c r="B2523" s="293"/>
      <c r="F2523" s="64"/>
    </row>
    <row r="2524" spans="2:6" ht="12.75" hidden="1">
      <c r="B2524" s="293"/>
      <c r="F2524" s="64"/>
    </row>
    <row r="2525" spans="2:6" ht="12.75" hidden="1">
      <c r="B2525" s="293"/>
      <c r="F2525" s="64"/>
    </row>
    <row r="2526" spans="2:6" ht="12.75" hidden="1">
      <c r="B2526" s="293"/>
      <c r="F2526" s="64"/>
    </row>
    <row r="2527" spans="2:6" ht="12.75" hidden="1">
      <c r="B2527" s="293"/>
      <c r="F2527" s="64"/>
    </row>
    <row r="2528" spans="2:6" ht="12.75" hidden="1">
      <c r="B2528" s="293"/>
      <c r="F2528" s="64"/>
    </row>
    <row r="2529" spans="2:6" ht="12.75" hidden="1">
      <c r="B2529" s="293"/>
      <c r="F2529" s="64"/>
    </row>
    <row r="2530" spans="2:6" ht="12.75" hidden="1">
      <c r="B2530" s="293"/>
      <c r="F2530" s="64"/>
    </row>
    <row r="2531" spans="2:6" ht="12.75" hidden="1">
      <c r="B2531" s="293"/>
      <c r="F2531" s="64"/>
    </row>
    <row r="2532" spans="2:6" ht="12.75" hidden="1">
      <c r="B2532" s="293"/>
      <c r="F2532" s="64"/>
    </row>
    <row r="2533" spans="2:6" ht="12.75" hidden="1">
      <c r="B2533" s="293"/>
      <c r="F2533" s="64"/>
    </row>
    <row r="2534" spans="2:6" ht="12.75" hidden="1">
      <c r="B2534" s="293"/>
      <c r="F2534" s="64"/>
    </row>
    <row r="2535" spans="2:6" ht="12.75" hidden="1">
      <c r="B2535" s="293"/>
      <c r="F2535" s="64"/>
    </row>
    <row r="2536" spans="2:6" ht="12.75" hidden="1">
      <c r="B2536" s="293"/>
      <c r="F2536" s="64"/>
    </row>
    <row r="2537" spans="2:6" ht="12.75" hidden="1">
      <c r="B2537" s="293"/>
      <c r="F2537" s="64"/>
    </row>
    <row r="2538" spans="2:6" ht="12.75" hidden="1">
      <c r="B2538" s="293"/>
      <c r="F2538" s="64"/>
    </row>
    <row r="2539" spans="2:6" ht="12.75" hidden="1">
      <c r="B2539" s="293"/>
      <c r="F2539" s="64"/>
    </row>
    <row r="2540" spans="2:6" ht="12.75" hidden="1">
      <c r="B2540" s="293"/>
      <c r="F2540" s="64"/>
    </row>
    <row r="2541" spans="2:6" ht="12.75" hidden="1">
      <c r="B2541" s="293"/>
      <c r="F2541" s="64"/>
    </row>
    <row r="2542" spans="2:6" ht="12.75" hidden="1">
      <c r="B2542" s="293"/>
      <c r="F2542" s="64"/>
    </row>
    <row r="2543" spans="2:6" ht="12.75" hidden="1">
      <c r="B2543" s="293"/>
      <c r="F2543" s="64"/>
    </row>
    <row r="2544" spans="2:6" ht="12.75" hidden="1">
      <c r="B2544" s="293"/>
      <c r="F2544" s="64"/>
    </row>
    <row r="2545" spans="2:6" ht="12.75" hidden="1">
      <c r="B2545" s="293"/>
      <c r="F2545" s="64"/>
    </row>
    <row r="2546" spans="2:6" ht="12.75" hidden="1">
      <c r="B2546" s="293"/>
      <c r="F2546" s="64"/>
    </row>
    <row r="2547" spans="2:6" ht="12.75" hidden="1">
      <c r="B2547" s="293"/>
      <c r="F2547" s="64"/>
    </row>
    <row r="2548" spans="2:6" ht="12.75" hidden="1">
      <c r="B2548" s="293"/>
      <c r="F2548" s="64"/>
    </row>
    <row r="2549" spans="2:6" ht="12.75" hidden="1">
      <c r="B2549" s="293"/>
      <c r="F2549" s="64"/>
    </row>
    <row r="2550" spans="2:6" ht="12.75" hidden="1">
      <c r="B2550" s="293"/>
      <c r="F2550" s="64"/>
    </row>
    <row r="2551" spans="2:6" ht="12.75" hidden="1">
      <c r="B2551" s="293"/>
      <c r="F2551" s="64"/>
    </row>
    <row r="2552" spans="2:6" ht="12.75" hidden="1">
      <c r="B2552" s="293"/>
      <c r="F2552" s="64"/>
    </row>
    <row r="2553" spans="2:6" ht="12.75" hidden="1">
      <c r="B2553" s="293"/>
      <c r="F2553" s="64"/>
    </row>
    <row r="2554" spans="2:6" ht="12.75" hidden="1">
      <c r="B2554" s="293"/>
      <c r="F2554" s="64"/>
    </row>
    <row r="2555" spans="2:6" ht="12.75" hidden="1">
      <c r="B2555" s="293"/>
      <c r="F2555" s="64"/>
    </row>
    <row r="2556" spans="2:6" ht="12.75" hidden="1">
      <c r="B2556" s="293"/>
      <c r="F2556" s="64"/>
    </row>
    <row r="2557" spans="2:6" ht="12.75" hidden="1">
      <c r="B2557" s="293"/>
      <c r="F2557" s="64"/>
    </row>
    <row r="2558" spans="2:6" ht="12.75" hidden="1">
      <c r="B2558" s="293"/>
      <c r="F2558" s="64"/>
    </row>
    <row r="2559" spans="2:6" ht="12.75" hidden="1">
      <c r="B2559" s="293"/>
      <c r="F2559" s="64"/>
    </row>
    <row r="2560" spans="2:6" ht="12.75" hidden="1">
      <c r="B2560" s="293"/>
      <c r="F2560" s="64"/>
    </row>
    <row r="2561" spans="2:6" ht="12.75" hidden="1">
      <c r="B2561" s="293"/>
      <c r="F2561" s="64"/>
    </row>
    <row r="2562" spans="2:6" ht="12.75" hidden="1">
      <c r="B2562" s="293"/>
      <c r="F2562" s="64"/>
    </row>
    <row r="2563" spans="2:6" ht="12.75" hidden="1">
      <c r="B2563" s="293"/>
      <c r="F2563" s="64"/>
    </row>
    <row r="2564" spans="2:6" ht="12.75" hidden="1">
      <c r="B2564" s="293"/>
      <c r="F2564" s="64"/>
    </row>
    <row r="2565" spans="2:6" ht="12.75" hidden="1">
      <c r="B2565" s="293"/>
      <c r="F2565" s="64"/>
    </row>
    <row r="2566" spans="2:6" ht="12.75" hidden="1">
      <c r="B2566" s="293"/>
      <c r="F2566" s="64"/>
    </row>
    <row r="2567" spans="2:6" ht="12.75" hidden="1">
      <c r="B2567" s="293"/>
      <c r="F2567" s="64"/>
    </row>
    <row r="2568" spans="2:6" ht="12.75" hidden="1">
      <c r="B2568" s="293"/>
      <c r="F2568" s="64"/>
    </row>
    <row r="2569" spans="2:6" ht="12.75" hidden="1">
      <c r="B2569" s="293"/>
      <c r="F2569" s="64"/>
    </row>
    <row r="2570" spans="2:6" ht="12.75" hidden="1">
      <c r="B2570" s="293"/>
      <c r="F2570" s="64"/>
    </row>
    <row r="2571" spans="2:6" ht="12.75" hidden="1">
      <c r="B2571" s="293"/>
      <c r="F2571" s="64"/>
    </row>
    <row r="2572" spans="2:6" ht="12.75" hidden="1">
      <c r="B2572" s="293"/>
      <c r="F2572" s="64"/>
    </row>
    <row r="2573" spans="2:6" ht="12.75" hidden="1">
      <c r="B2573" s="293"/>
      <c r="F2573" s="64"/>
    </row>
    <row r="2574" spans="2:6" ht="12.75" hidden="1">
      <c r="B2574" s="293"/>
      <c r="F2574" s="64"/>
    </row>
    <row r="2575" spans="2:6" ht="12.75" hidden="1">
      <c r="B2575" s="293"/>
      <c r="F2575" s="64"/>
    </row>
    <row r="2576" spans="2:6" ht="12.75" hidden="1">
      <c r="B2576" s="293"/>
      <c r="F2576" s="64"/>
    </row>
    <row r="2577" spans="2:6" ht="12.75" hidden="1">
      <c r="B2577" s="293"/>
      <c r="F2577" s="64"/>
    </row>
    <row r="2578" spans="2:6" ht="12.75" hidden="1">
      <c r="B2578" s="293"/>
      <c r="F2578" s="64"/>
    </row>
    <row r="2579" spans="2:6" ht="12.75" hidden="1">
      <c r="B2579" s="293"/>
      <c r="F2579" s="64"/>
    </row>
    <row r="2580" spans="2:6" ht="12.75" hidden="1">
      <c r="B2580" s="293"/>
      <c r="F2580" s="64"/>
    </row>
    <row r="2581" spans="2:6" ht="12.75" hidden="1">
      <c r="B2581" s="293"/>
      <c r="F2581" s="64"/>
    </row>
    <row r="2582" spans="2:6" ht="12.75" hidden="1">
      <c r="B2582" s="293"/>
      <c r="F2582" s="64"/>
    </row>
    <row r="2583" spans="2:6" ht="12.75" hidden="1">
      <c r="B2583" s="293"/>
      <c r="F2583" s="64"/>
    </row>
    <row r="2584" spans="2:6" ht="12.75" hidden="1">
      <c r="B2584" s="293"/>
      <c r="F2584" s="64"/>
    </row>
    <row r="2585" spans="2:6" ht="12.75" hidden="1">
      <c r="B2585" s="293"/>
      <c r="F2585" s="64"/>
    </row>
    <row r="2586" spans="2:6" ht="12.75" hidden="1">
      <c r="B2586" s="293"/>
      <c r="F2586" s="64"/>
    </row>
    <row r="2587" spans="2:6" ht="12.75" hidden="1">
      <c r="B2587" s="293"/>
      <c r="F2587" s="64"/>
    </row>
    <row r="2588" spans="2:6" ht="12.75" hidden="1">
      <c r="B2588" s="293"/>
      <c r="F2588" s="64"/>
    </row>
    <row r="2589" spans="2:6" ht="12.75" hidden="1">
      <c r="B2589" s="293"/>
      <c r="F2589" s="64"/>
    </row>
    <row r="2590" spans="2:6" ht="12.75" hidden="1">
      <c r="B2590" s="293"/>
      <c r="F2590" s="64"/>
    </row>
    <row r="2591" spans="2:6" ht="12.75" hidden="1">
      <c r="B2591" s="293"/>
      <c r="F2591" s="64"/>
    </row>
    <row r="2592" spans="2:6" ht="12.75" hidden="1">
      <c r="B2592" s="293"/>
      <c r="F2592" s="64"/>
    </row>
    <row r="2593" spans="2:6" ht="12.75" hidden="1">
      <c r="B2593" s="293"/>
      <c r="F2593" s="64"/>
    </row>
    <row r="2594" spans="2:6" ht="12.75" hidden="1">
      <c r="B2594" s="293"/>
      <c r="F2594" s="64"/>
    </row>
    <row r="2595" spans="2:6" ht="12.75" hidden="1">
      <c r="B2595" s="293"/>
      <c r="F2595" s="64"/>
    </row>
    <row r="2596" spans="2:6" ht="12.75" hidden="1">
      <c r="B2596" s="293"/>
      <c r="F2596" s="64"/>
    </row>
    <row r="2597" spans="2:6" ht="12.75" hidden="1">
      <c r="B2597" s="293"/>
      <c r="F2597" s="64"/>
    </row>
    <row r="2598" spans="2:6" ht="12.75" hidden="1">
      <c r="B2598" s="293"/>
      <c r="F2598" s="64"/>
    </row>
    <row r="2599" spans="2:6" ht="12.75" hidden="1">
      <c r="B2599" s="293"/>
      <c r="F2599" s="64"/>
    </row>
    <row r="2600" spans="2:6" ht="12.75" hidden="1">
      <c r="B2600" s="293"/>
      <c r="F2600" s="64"/>
    </row>
    <row r="2601" spans="2:6" ht="12.75" hidden="1">
      <c r="B2601" s="293"/>
      <c r="F2601" s="64"/>
    </row>
    <row r="2602" spans="2:6" ht="12.75" hidden="1">
      <c r="B2602" s="293"/>
      <c r="F2602" s="64"/>
    </row>
    <row r="2603" spans="2:6" ht="12.75" hidden="1">
      <c r="B2603" s="293"/>
      <c r="F2603" s="64"/>
    </row>
    <row r="2604" spans="2:6" ht="12.75" hidden="1">
      <c r="B2604" s="293"/>
      <c r="F2604" s="64"/>
    </row>
    <row r="2605" spans="2:6" ht="12.75" hidden="1">
      <c r="B2605" s="293"/>
      <c r="F2605" s="64"/>
    </row>
    <row r="2606" spans="2:6" ht="12.75" hidden="1">
      <c r="B2606" s="293"/>
      <c r="F2606" s="64"/>
    </row>
    <row r="2607" spans="2:6" ht="12.75" hidden="1">
      <c r="B2607" s="293"/>
      <c r="F2607" s="64"/>
    </row>
    <row r="2608" spans="2:6" ht="12.75" hidden="1">
      <c r="B2608" s="293"/>
      <c r="F2608" s="64"/>
    </row>
    <row r="2609" spans="2:6" ht="12.75" hidden="1">
      <c r="B2609" s="293"/>
      <c r="F2609" s="64"/>
    </row>
    <row r="2610" spans="2:6" ht="12.75" hidden="1">
      <c r="B2610" s="293"/>
      <c r="F2610" s="64"/>
    </row>
    <row r="2611" spans="2:6" ht="12.75" hidden="1">
      <c r="B2611" s="293"/>
      <c r="F2611" s="64"/>
    </row>
    <row r="2612" spans="2:6" ht="12.75" hidden="1">
      <c r="B2612" s="293"/>
      <c r="F2612" s="64"/>
    </row>
    <row r="2613" spans="2:6" ht="12.75" hidden="1">
      <c r="B2613" s="293"/>
      <c r="F2613" s="64"/>
    </row>
    <row r="2614" spans="2:6" ht="12.75" hidden="1">
      <c r="B2614" s="293"/>
      <c r="F2614" s="64"/>
    </row>
    <row r="2615" spans="2:6" ht="12.75" hidden="1">
      <c r="B2615" s="293"/>
      <c r="F2615" s="64"/>
    </row>
    <row r="2616" spans="2:6" ht="12.75" hidden="1">
      <c r="B2616" s="293"/>
      <c r="F2616" s="64"/>
    </row>
    <row r="2617" spans="2:6" ht="12.75" hidden="1">
      <c r="B2617" s="293"/>
      <c r="F2617" s="64"/>
    </row>
    <row r="2618" spans="2:6" ht="12.75" hidden="1">
      <c r="B2618" s="293"/>
      <c r="F2618" s="64"/>
    </row>
    <row r="2619" spans="2:6" ht="12.75" hidden="1">
      <c r="B2619" s="293"/>
      <c r="F2619" s="64"/>
    </row>
    <row r="2620" spans="2:6" ht="12.75" hidden="1">
      <c r="B2620" s="293"/>
      <c r="F2620" s="64"/>
    </row>
    <row r="2621" spans="2:6" ht="12.75" hidden="1">
      <c r="B2621" s="293"/>
      <c r="F2621" s="64"/>
    </row>
    <row r="2622" spans="2:6" ht="12.75" hidden="1">
      <c r="B2622" s="293"/>
      <c r="F2622" s="64"/>
    </row>
    <row r="2623" spans="2:6" ht="12.75" hidden="1">
      <c r="B2623" s="293"/>
      <c r="F2623" s="64"/>
    </row>
    <row r="2624" spans="2:6" ht="12.75" hidden="1">
      <c r="B2624" s="293"/>
      <c r="F2624" s="64"/>
    </row>
    <row r="2625" spans="2:6" ht="12.75" hidden="1">
      <c r="B2625" s="293"/>
      <c r="F2625" s="64"/>
    </row>
    <row r="2626" spans="2:6" ht="12.75" hidden="1">
      <c r="B2626" s="293"/>
      <c r="F2626" s="64"/>
    </row>
    <row r="2627" spans="2:6" ht="12.75" hidden="1">
      <c r="B2627" s="293"/>
      <c r="F2627" s="64"/>
    </row>
    <row r="2628" spans="2:6" ht="12.75" hidden="1">
      <c r="B2628" s="293"/>
      <c r="F2628" s="64"/>
    </row>
    <row r="2629" spans="2:6" ht="12.75" hidden="1">
      <c r="B2629" s="293"/>
      <c r="F2629" s="64"/>
    </row>
    <row r="2630" spans="2:6" ht="12.75" hidden="1">
      <c r="B2630" s="293"/>
      <c r="F2630" s="64"/>
    </row>
    <row r="2631" spans="2:6" ht="12.75" hidden="1">
      <c r="B2631" s="293"/>
      <c r="F2631" s="64"/>
    </row>
    <row r="2632" spans="2:6" ht="12.75" hidden="1">
      <c r="B2632" s="293"/>
      <c r="F2632" s="64"/>
    </row>
    <row r="2633" spans="2:6" ht="12.75" hidden="1">
      <c r="B2633" s="293"/>
      <c r="F2633" s="64"/>
    </row>
    <row r="2634" spans="2:6" ht="12.75" hidden="1">
      <c r="B2634" s="293"/>
      <c r="F2634" s="64"/>
    </row>
    <row r="2635" spans="2:6" ht="12.75" hidden="1">
      <c r="B2635" s="293"/>
      <c r="F2635" s="64"/>
    </row>
    <row r="2636" spans="2:6" ht="12.75" hidden="1">
      <c r="B2636" s="293"/>
      <c r="F2636" s="64"/>
    </row>
    <row r="2637" spans="2:6" ht="12.75" hidden="1">
      <c r="B2637" s="293"/>
      <c r="F2637" s="64"/>
    </row>
    <row r="2638" spans="2:6" ht="12.75" hidden="1">
      <c r="B2638" s="293"/>
      <c r="F2638" s="64"/>
    </row>
    <row r="2639" spans="2:6" ht="12.75" hidden="1">
      <c r="B2639" s="293"/>
      <c r="F2639" s="64"/>
    </row>
    <row r="2640" spans="2:6" ht="12.75" hidden="1">
      <c r="B2640" s="293"/>
      <c r="F2640" s="64"/>
    </row>
    <row r="2641" spans="2:6" ht="12.75" hidden="1">
      <c r="B2641" s="293"/>
      <c r="F2641" s="64"/>
    </row>
    <row r="2642" spans="2:6" ht="12.75" hidden="1">
      <c r="B2642" s="293"/>
      <c r="F2642" s="64"/>
    </row>
    <row r="2643" spans="2:6" ht="12.75" hidden="1">
      <c r="B2643" s="293"/>
      <c r="F2643" s="64"/>
    </row>
    <row r="2644" spans="2:6" ht="12.75" hidden="1">
      <c r="B2644" s="293"/>
      <c r="F2644" s="64"/>
    </row>
    <row r="2645" spans="2:6" ht="12.75" hidden="1">
      <c r="B2645" s="293"/>
      <c r="F2645" s="64"/>
    </row>
    <row r="2646" spans="2:6" ht="12.75" hidden="1">
      <c r="B2646" s="293"/>
      <c r="F2646" s="64"/>
    </row>
    <row r="2647" spans="2:6" ht="12.75" hidden="1">
      <c r="B2647" s="293"/>
      <c r="F2647" s="64"/>
    </row>
    <row r="2648" spans="2:6" ht="12.75" hidden="1">
      <c r="B2648" s="293"/>
      <c r="F2648" s="64"/>
    </row>
    <row r="2649" spans="2:6" ht="12.75" hidden="1">
      <c r="B2649" s="293"/>
      <c r="F2649" s="64"/>
    </row>
    <row r="2650" spans="2:6" ht="12.75" hidden="1">
      <c r="B2650" s="293"/>
      <c r="F2650" s="64"/>
    </row>
    <row r="2651" spans="2:6" ht="12.75" hidden="1">
      <c r="B2651" s="293"/>
      <c r="F2651" s="64"/>
    </row>
    <row r="2652" spans="2:6" ht="12.75" hidden="1">
      <c r="B2652" s="293"/>
      <c r="F2652" s="64"/>
    </row>
    <row r="2653" spans="2:6" ht="12.75" hidden="1">
      <c r="B2653" s="293"/>
      <c r="F2653" s="64"/>
    </row>
    <row r="2654" spans="2:6" ht="12.75" hidden="1">
      <c r="B2654" s="293"/>
      <c r="F2654" s="64"/>
    </row>
    <row r="2655" spans="2:6" ht="12.75" hidden="1">
      <c r="B2655" s="293"/>
      <c r="F2655" s="64"/>
    </row>
    <row r="2656" spans="2:6" ht="12.75" hidden="1">
      <c r="B2656" s="293"/>
      <c r="F2656" s="64"/>
    </row>
    <row r="2657" spans="2:6" ht="12.75" hidden="1">
      <c r="B2657" s="293"/>
      <c r="F2657" s="64"/>
    </row>
    <row r="2658" spans="2:6" ht="12.75" hidden="1">
      <c r="B2658" s="293"/>
      <c r="F2658" s="64"/>
    </row>
    <row r="2659" spans="2:6" ht="12.75" hidden="1">
      <c r="B2659" s="293"/>
      <c r="F2659" s="64"/>
    </row>
    <row r="2660" spans="2:6" ht="12.75" hidden="1">
      <c r="B2660" s="293"/>
      <c r="F2660" s="64"/>
    </row>
    <row r="2661" spans="2:6" ht="12.75" hidden="1">
      <c r="B2661" s="293"/>
      <c r="F2661" s="64"/>
    </row>
    <row r="2662" spans="2:6" ht="12.75" hidden="1">
      <c r="B2662" s="293"/>
      <c r="F2662" s="64"/>
    </row>
    <row r="2663" spans="2:6" ht="12.75" hidden="1">
      <c r="B2663" s="293"/>
      <c r="F2663" s="64"/>
    </row>
    <row r="2664" spans="2:6" ht="12.75" hidden="1">
      <c r="B2664" s="293"/>
      <c r="F2664" s="64"/>
    </row>
    <row r="2665" spans="2:6" ht="12.75" hidden="1">
      <c r="B2665" s="293"/>
      <c r="F2665" s="64"/>
    </row>
    <row r="2666" spans="2:6" ht="12.75" hidden="1">
      <c r="B2666" s="293"/>
      <c r="F2666" s="64"/>
    </row>
    <row r="2667" spans="2:6" ht="12.75" hidden="1">
      <c r="B2667" s="293"/>
      <c r="F2667" s="64"/>
    </row>
    <row r="2668" spans="2:6" ht="12.75" hidden="1">
      <c r="B2668" s="293"/>
      <c r="F2668" s="64"/>
    </row>
    <row r="2669" spans="2:6" ht="12.75" hidden="1">
      <c r="B2669" s="293"/>
      <c r="F2669" s="64"/>
    </row>
    <row r="2670" spans="2:6" ht="12.75" hidden="1">
      <c r="B2670" s="293"/>
      <c r="F2670" s="64"/>
    </row>
    <row r="2671" spans="2:6" ht="12.75" hidden="1">
      <c r="B2671" s="293"/>
      <c r="F2671" s="64"/>
    </row>
    <row r="2672" spans="2:6" ht="12.75" hidden="1">
      <c r="B2672" s="293"/>
      <c r="F2672" s="64"/>
    </row>
    <row r="2673" spans="2:6" ht="12.75" hidden="1">
      <c r="B2673" s="293"/>
      <c r="F2673" s="64"/>
    </row>
    <row r="2674" spans="2:6" ht="12.75" hidden="1">
      <c r="B2674" s="293"/>
      <c r="F2674" s="64"/>
    </row>
    <row r="2675" spans="2:6" ht="12.75" hidden="1">
      <c r="B2675" s="293"/>
      <c r="F2675" s="64"/>
    </row>
    <row r="2676" spans="2:6" ht="12.75" hidden="1">
      <c r="B2676" s="293"/>
      <c r="F2676" s="64"/>
    </row>
    <row r="2677" spans="2:6" ht="12.75" hidden="1">
      <c r="B2677" s="293"/>
      <c r="F2677" s="64"/>
    </row>
    <row r="2678" spans="2:6" ht="12.75" hidden="1">
      <c r="B2678" s="293"/>
      <c r="F2678" s="64"/>
    </row>
    <row r="2679" spans="2:6" ht="12.75" hidden="1">
      <c r="B2679" s="293"/>
      <c r="F2679" s="64"/>
    </row>
    <row r="2680" spans="2:6" ht="12.75" hidden="1">
      <c r="B2680" s="293"/>
      <c r="F2680" s="64"/>
    </row>
    <row r="2681" spans="2:6" ht="12.75" hidden="1">
      <c r="B2681" s="293"/>
      <c r="F2681" s="64"/>
    </row>
    <row r="2682" spans="2:6" ht="12.75" hidden="1">
      <c r="B2682" s="293"/>
      <c r="F2682" s="64"/>
    </row>
    <row r="2683" spans="2:6" ht="12.75" hidden="1">
      <c r="B2683" s="293"/>
      <c r="F2683" s="64"/>
    </row>
    <row r="2684" spans="2:6" ht="12.75" hidden="1">
      <c r="B2684" s="293"/>
      <c r="F2684" s="64"/>
    </row>
    <row r="2685" spans="2:6" ht="12.75" hidden="1">
      <c r="B2685" s="293"/>
      <c r="F2685" s="64"/>
    </row>
    <row r="2686" spans="2:6" ht="12.75" hidden="1">
      <c r="B2686" s="293"/>
      <c r="F2686" s="64"/>
    </row>
    <row r="2687" spans="2:6" ht="12.75" hidden="1">
      <c r="B2687" s="293"/>
      <c r="F2687" s="64"/>
    </row>
    <row r="2688" spans="2:6" ht="12.75" hidden="1">
      <c r="B2688" s="293"/>
      <c r="F2688" s="64"/>
    </row>
    <row r="2689" spans="2:6" ht="12.75" hidden="1">
      <c r="B2689" s="293"/>
      <c r="F2689" s="64"/>
    </row>
    <row r="2690" spans="2:6" ht="12.75" hidden="1">
      <c r="B2690" s="293"/>
      <c r="F2690" s="64"/>
    </row>
    <row r="2691" spans="2:6" ht="12.75" hidden="1">
      <c r="B2691" s="293"/>
      <c r="F2691" s="64"/>
    </row>
    <row r="2692" spans="2:6" ht="12.75" hidden="1">
      <c r="B2692" s="293"/>
      <c r="F2692" s="64"/>
    </row>
    <row r="2693" spans="2:6" ht="12.75" hidden="1">
      <c r="B2693" s="293"/>
      <c r="F2693" s="64"/>
    </row>
    <row r="2694" spans="2:6" ht="12.75" hidden="1">
      <c r="B2694" s="293"/>
      <c r="F2694" s="64"/>
    </row>
    <row r="2695" spans="2:6" ht="12.75" hidden="1">
      <c r="B2695" s="293"/>
      <c r="F2695" s="64"/>
    </row>
    <row r="2696" spans="2:6" ht="12.75" hidden="1">
      <c r="B2696" s="293"/>
      <c r="F2696" s="64"/>
    </row>
    <row r="2697" spans="2:6" ht="12.75" hidden="1">
      <c r="B2697" s="293"/>
      <c r="F2697" s="64"/>
    </row>
    <row r="2698" spans="2:6" ht="12.75" hidden="1">
      <c r="B2698" s="293"/>
      <c r="F2698" s="64"/>
    </row>
    <row r="2699" spans="2:6" ht="12.75" hidden="1">
      <c r="B2699" s="293"/>
      <c r="F2699" s="64"/>
    </row>
    <row r="2700" spans="2:6" ht="12.75" hidden="1">
      <c r="B2700" s="293"/>
      <c r="F2700" s="64"/>
    </row>
    <row r="2701" spans="2:6" ht="12.75" hidden="1">
      <c r="B2701" s="293"/>
      <c r="F2701" s="64"/>
    </row>
    <row r="2702" spans="2:6" ht="12.75" hidden="1">
      <c r="B2702" s="293"/>
      <c r="F2702" s="64"/>
    </row>
    <row r="2703" spans="2:6" ht="12.75" hidden="1">
      <c r="B2703" s="293"/>
      <c r="F2703" s="64"/>
    </row>
    <row r="2704" spans="2:6" ht="12.75" hidden="1">
      <c r="B2704" s="293"/>
      <c r="F2704" s="64"/>
    </row>
    <row r="2705" spans="2:6" ht="12.75" hidden="1">
      <c r="B2705" s="293"/>
      <c r="F2705" s="64"/>
    </row>
    <row r="2706" spans="2:6" ht="12.75" hidden="1">
      <c r="B2706" s="293"/>
      <c r="F2706" s="64"/>
    </row>
    <row r="2707" spans="2:6" ht="12.75" hidden="1">
      <c r="B2707" s="293"/>
      <c r="F2707" s="64"/>
    </row>
    <row r="2708" spans="2:6" ht="12.75" hidden="1">
      <c r="B2708" s="293"/>
      <c r="F2708" s="64"/>
    </row>
    <row r="2709" spans="2:6" ht="12.75" hidden="1">
      <c r="B2709" s="293"/>
      <c r="F2709" s="64"/>
    </row>
    <row r="2710" spans="2:6" ht="12.75" hidden="1">
      <c r="B2710" s="293"/>
      <c r="F2710" s="64"/>
    </row>
    <row r="2711" spans="2:6" ht="12.75" hidden="1">
      <c r="B2711" s="293"/>
      <c r="F2711" s="64"/>
    </row>
    <row r="2712" spans="2:6" ht="12.75" hidden="1">
      <c r="B2712" s="293"/>
      <c r="F2712" s="64"/>
    </row>
    <row r="2713" spans="2:6" ht="12.75" hidden="1">
      <c r="B2713" s="293"/>
      <c r="F2713" s="64"/>
    </row>
    <row r="2714" spans="2:6" ht="12.75" hidden="1">
      <c r="B2714" s="293"/>
      <c r="F2714" s="64"/>
    </row>
    <row r="2715" spans="2:6" ht="12.75" hidden="1">
      <c r="B2715" s="293"/>
      <c r="F2715" s="64"/>
    </row>
    <row r="2716" spans="2:6" ht="12.75" hidden="1">
      <c r="B2716" s="293"/>
      <c r="F2716" s="64"/>
    </row>
    <row r="2717" spans="2:6" ht="12.75" hidden="1">
      <c r="B2717" s="293"/>
      <c r="F2717" s="64"/>
    </row>
    <row r="2718" spans="2:6" ht="12.75" hidden="1">
      <c r="B2718" s="293"/>
      <c r="F2718" s="64"/>
    </row>
    <row r="2719" spans="2:6" ht="12.75" hidden="1">
      <c r="B2719" s="293"/>
      <c r="F2719" s="64"/>
    </row>
    <row r="2720" spans="2:6" ht="12.75" hidden="1">
      <c r="B2720" s="293"/>
      <c r="F2720" s="64"/>
    </row>
    <row r="2721" spans="2:6" ht="12.75" hidden="1">
      <c r="B2721" s="293"/>
      <c r="F2721" s="64"/>
    </row>
    <row r="2722" spans="2:6" ht="12.75" hidden="1">
      <c r="B2722" s="293"/>
      <c r="F2722" s="64"/>
    </row>
    <row r="2723" spans="2:6" ht="12.75" hidden="1">
      <c r="B2723" s="293"/>
      <c r="F2723" s="64"/>
    </row>
    <row r="2724" spans="2:6" ht="12.75" hidden="1">
      <c r="B2724" s="293"/>
      <c r="F2724" s="64"/>
    </row>
    <row r="2725" spans="2:6" ht="12.75" hidden="1">
      <c r="B2725" s="293"/>
      <c r="F2725" s="64"/>
    </row>
    <row r="2726" spans="2:6" ht="12.75" hidden="1">
      <c r="B2726" s="293"/>
      <c r="F2726" s="64"/>
    </row>
    <row r="2727" spans="2:6" ht="12.75" hidden="1">
      <c r="B2727" s="293"/>
      <c r="F2727" s="64"/>
    </row>
    <row r="2728" spans="2:6" ht="12.75" hidden="1">
      <c r="B2728" s="293"/>
      <c r="F2728" s="64"/>
    </row>
    <row r="2729" spans="2:6" ht="12.75" hidden="1">
      <c r="B2729" s="293"/>
      <c r="F2729" s="64"/>
    </row>
    <row r="2730" spans="2:6" ht="12.75" hidden="1">
      <c r="B2730" s="293"/>
      <c r="F2730" s="64"/>
    </row>
    <row r="2731" spans="2:6" ht="12.75" hidden="1">
      <c r="B2731" s="293"/>
      <c r="F2731" s="64"/>
    </row>
    <row r="2732" spans="2:6" ht="12.75" hidden="1">
      <c r="B2732" s="293"/>
      <c r="F2732" s="64"/>
    </row>
    <row r="2733" spans="2:6" ht="12.75" hidden="1">
      <c r="B2733" s="293"/>
      <c r="F2733" s="64"/>
    </row>
    <row r="2734" spans="2:6" ht="12.75" hidden="1">
      <c r="B2734" s="293"/>
      <c r="F2734" s="64"/>
    </row>
    <row r="2735" spans="2:6" ht="12.75" hidden="1">
      <c r="B2735" s="293"/>
      <c r="F2735" s="64"/>
    </row>
    <row r="2736" spans="2:6" ht="12.75" hidden="1">
      <c r="B2736" s="293"/>
      <c r="F2736" s="64"/>
    </row>
    <row r="2737" spans="2:6" ht="12.75" hidden="1">
      <c r="B2737" s="293"/>
      <c r="F2737" s="64"/>
    </row>
    <row r="2738" spans="2:6" ht="12.75" hidden="1">
      <c r="B2738" s="293"/>
      <c r="F2738" s="64"/>
    </row>
    <row r="2739" spans="2:6" ht="12.75" hidden="1">
      <c r="B2739" s="293"/>
      <c r="F2739" s="64"/>
    </row>
    <row r="2740" spans="2:6" ht="12.75" hidden="1">
      <c r="B2740" s="293"/>
      <c r="F2740" s="64"/>
    </row>
    <row r="2741" spans="2:6" ht="12.75" hidden="1">
      <c r="B2741" s="293"/>
      <c r="F2741" s="64"/>
    </row>
    <row r="2742" spans="2:6" ht="12.75" hidden="1">
      <c r="B2742" s="293"/>
      <c r="F2742" s="64"/>
    </row>
    <row r="2743" spans="2:6" ht="12.75" hidden="1">
      <c r="B2743" s="293"/>
      <c r="F2743" s="64"/>
    </row>
    <row r="2744" spans="2:6" ht="12.75" hidden="1">
      <c r="B2744" s="293"/>
      <c r="F2744" s="64"/>
    </row>
    <row r="2745" spans="2:6" ht="12.75" hidden="1">
      <c r="B2745" s="293"/>
      <c r="F2745" s="64"/>
    </row>
    <row r="2746" spans="2:6" ht="12.75" hidden="1">
      <c r="B2746" s="293"/>
      <c r="F2746" s="64"/>
    </row>
    <row r="2747" spans="2:6" ht="12.75" hidden="1">
      <c r="B2747" s="293"/>
      <c r="F2747" s="64"/>
    </row>
    <row r="2748" spans="2:6" ht="12.75" hidden="1">
      <c r="B2748" s="293"/>
      <c r="F2748" s="64"/>
    </row>
    <row r="2749" spans="2:6" ht="12.75" hidden="1">
      <c r="B2749" s="293"/>
      <c r="F2749" s="64"/>
    </row>
    <row r="2750" spans="2:6" ht="12.75" hidden="1">
      <c r="B2750" s="293"/>
      <c r="F2750" s="64"/>
    </row>
    <row r="2751" spans="2:6" ht="12.75" hidden="1">
      <c r="B2751" s="293"/>
      <c r="F2751" s="64"/>
    </row>
    <row r="2752" spans="2:6" ht="12.75" hidden="1">
      <c r="B2752" s="293"/>
      <c r="F2752" s="64"/>
    </row>
    <row r="2753" spans="2:6" ht="12.75" hidden="1">
      <c r="B2753" s="293"/>
      <c r="F2753" s="64"/>
    </row>
    <row r="2754" spans="2:6" ht="12.75" hidden="1">
      <c r="B2754" s="293"/>
      <c r="F2754" s="64"/>
    </row>
    <row r="2755" spans="2:6" ht="12.75" hidden="1">
      <c r="B2755" s="293"/>
      <c r="F2755" s="64"/>
    </row>
    <row r="2756" spans="2:6" ht="12.75" hidden="1">
      <c r="B2756" s="293"/>
      <c r="F2756" s="64"/>
    </row>
    <row r="2757" spans="2:6" ht="12.75" hidden="1">
      <c r="B2757" s="293"/>
      <c r="F2757" s="64"/>
    </row>
    <row r="2758" spans="2:6" ht="12.75" hidden="1">
      <c r="B2758" s="293"/>
      <c r="F2758" s="64"/>
    </row>
    <row r="2759" spans="2:6" ht="12.75" hidden="1">
      <c r="B2759" s="293"/>
      <c r="F2759" s="64"/>
    </row>
    <row r="2760" spans="2:6" ht="12.75" hidden="1">
      <c r="B2760" s="293"/>
      <c r="F2760" s="64"/>
    </row>
    <row r="2761" spans="2:6" ht="12.75" hidden="1">
      <c r="B2761" s="293"/>
      <c r="F2761" s="64"/>
    </row>
    <row r="2762" spans="2:6" ht="12.75" hidden="1">
      <c r="B2762" s="293"/>
      <c r="F2762" s="64"/>
    </row>
    <row r="2763" spans="2:6" ht="12.75" hidden="1">
      <c r="B2763" s="293"/>
      <c r="F2763" s="64"/>
    </row>
    <row r="2764" spans="2:6" ht="12.75" hidden="1">
      <c r="B2764" s="293"/>
      <c r="F2764" s="64"/>
    </row>
    <row r="2765" spans="2:6" ht="12.75" hidden="1">
      <c r="B2765" s="293"/>
      <c r="F2765" s="64"/>
    </row>
    <row r="2766" spans="2:6" ht="12.75" hidden="1">
      <c r="B2766" s="293"/>
      <c r="F2766" s="64"/>
    </row>
    <row r="2767" spans="2:6" ht="12.75" hidden="1">
      <c r="B2767" s="293"/>
      <c r="F2767" s="64"/>
    </row>
    <row r="2768" spans="2:6" ht="12.75" hidden="1">
      <c r="B2768" s="293"/>
      <c r="F2768" s="64"/>
    </row>
    <row r="2769" spans="2:6" ht="12.75" hidden="1">
      <c r="B2769" s="293"/>
      <c r="F2769" s="64"/>
    </row>
    <row r="2770" spans="2:6" ht="12.75" hidden="1">
      <c r="B2770" s="293"/>
      <c r="F2770" s="64"/>
    </row>
    <row r="2771" spans="2:6" ht="12.75" hidden="1">
      <c r="B2771" s="293"/>
      <c r="F2771" s="64"/>
    </row>
    <row r="2772" spans="2:6" ht="12.75" hidden="1">
      <c r="B2772" s="293"/>
      <c r="F2772" s="64"/>
    </row>
    <row r="2773" spans="2:6" ht="12.75" hidden="1">
      <c r="B2773" s="293"/>
      <c r="F2773" s="64"/>
    </row>
    <row r="2774" spans="2:6" ht="12.75" hidden="1">
      <c r="B2774" s="293"/>
      <c r="F2774" s="64"/>
    </row>
    <row r="2775" spans="2:6" ht="12.75" hidden="1">
      <c r="B2775" s="293"/>
      <c r="F2775" s="64"/>
    </row>
    <row r="2776" spans="2:6" ht="12.75" hidden="1">
      <c r="B2776" s="293"/>
      <c r="F2776" s="64"/>
    </row>
    <row r="2777" spans="2:6" ht="12.75" hidden="1">
      <c r="B2777" s="293"/>
      <c r="F2777" s="64"/>
    </row>
    <row r="2778" spans="2:6" ht="12.75" hidden="1">
      <c r="B2778" s="293"/>
      <c r="F2778" s="64"/>
    </row>
    <row r="2779" spans="2:6" ht="12.75" hidden="1">
      <c r="B2779" s="293"/>
      <c r="F2779" s="64"/>
    </row>
    <row r="2780" spans="2:6" ht="12.75" hidden="1">
      <c r="B2780" s="293"/>
      <c r="F2780" s="64"/>
    </row>
    <row r="2781" spans="2:6" ht="12.75" hidden="1">
      <c r="B2781" s="293"/>
      <c r="F2781" s="64"/>
    </row>
    <row r="2782" spans="2:6" ht="12.75" hidden="1">
      <c r="B2782" s="293"/>
      <c r="F2782" s="64"/>
    </row>
    <row r="2783" spans="2:6" ht="12.75" hidden="1">
      <c r="B2783" s="293"/>
      <c r="F2783" s="64"/>
    </row>
    <row r="2784" spans="2:6" ht="12.75" hidden="1">
      <c r="B2784" s="293"/>
      <c r="F2784" s="64"/>
    </row>
    <row r="2785" spans="2:6" ht="12.75" hidden="1">
      <c r="B2785" s="293"/>
      <c r="F2785" s="64"/>
    </row>
    <row r="2786" spans="2:6" ht="12.75" hidden="1">
      <c r="B2786" s="293"/>
      <c r="F2786" s="64"/>
    </row>
    <row r="2787" spans="2:6" ht="12.75" hidden="1">
      <c r="B2787" s="293"/>
      <c r="F2787" s="64"/>
    </row>
    <row r="2788" spans="2:6" ht="12.75" hidden="1">
      <c r="B2788" s="293"/>
      <c r="F2788" s="64"/>
    </row>
    <row r="2789" spans="2:6" ht="12.75" hidden="1">
      <c r="B2789" s="293"/>
      <c r="F2789" s="64"/>
    </row>
    <row r="2790" spans="2:6" ht="12.75" hidden="1">
      <c r="B2790" s="293"/>
      <c r="F2790" s="64"/>
    </row>
    <row r="2791" spans="2:6" ht="12.75" hidden="1">
      <c r="B2791" s="293"/>
      <c r="F2791" s="64"/>
    </row>
    <row r="2792" spans="2:6" ht="12.75" hidden="1">
      <c r="B2792" s="293"/>
      <c r="F2792" s="64"/>
    </row>
    <row r="2793" spans="2:6" ht="12.75" hidden="1">
      <c r="B2793" s="293"/>
      <c r="F2793" s="64"/>
    </row>
    <row r="2794" spans="2:6" ht="12.75" hidden="1">
      <c r="B2794" s="293"/>
      <c r="F2794" s="64"/>
    </row>
    <row r="2795" spans="2:6" ht="12.75" hidden="1">
      <c r="B2795" s="293"/>
      <c r="F2795" s="64"/>
    </row>
    <row r="2796" spans="2:6" ht="12.75" hidden="1">
      <c r="B2796" s="293"/>
      <c r="F2796" s="64"/>
    </row>
    <row r="2797" spans="2:6" ht="12.75" hidden="1">
      <c r="B2797" s="293"/>
      <c r="F2797" s="64"/>
    </row>
    <row r="2798" spans="2:6" ht="12.75" hidden="1">
      <c r="B2798" s="293"/>
      <c r="F2798" s="64"/>
    </row>
    <row r="2799" spans="2:6" ht="12.75" hidden="1">
      <c r="B2799" s="293"/>
      <c r="F2799" s="64"/>
    </row>
    <row r="2800" spans="2:6" ht="12.75" hidden="1">
      <c r="B2800" s="293"/>
      <c r="F2800" s="64"/>
    </row>
    <row r="2801" spans="2:6" ht="12.75" hidden="1">
      <c r="B2801" s="293"/>
      <c r="F2801" s="64"/>
    </row>
    <row r="2802" spans="2:6" ht="12.75" hidden="1">
      <c r="B2802" s="293"/>
      <c r="F2802" s="64"/>
    </row>
    <row r="2803" spans="2:6" ht="12.75" hidden="1">
      <c r="B2803" s="293"/>
      <c r="F2803" s="64"/>
    </row>
    <row r="2804" spans="2:6" ht="12.75" hidden="1">
      <c r="B2804" s="293"/>
      <c r="F2804" s="64"/>
    </row>
    <row r="2805" spans="2:6" ht="12.75" hidden="1">
      <c r="B2805" s="293"/>
      <c r="F2805" s="64"/>
    </row>
    <row r="2806" spans="2:6" ht="12.75" hidden="1">
      <c r="B2806" s="293"/>
      <c r="F2806" s="64"/>
    </row>
    <row r="2807" spans="2:6" ht="12.75" hidden="1">
      <c r="B2807" s="293"/>
      <c r="F2807" s="64"/>
    </row>
    <row r="2808" spans="2:6" ht="12.75" hidden="1">
      <c r="B2808" s="293"/>
      <c r="F2808" s="64"/>
    </row>
    <row r="2809" spans="2:6" ht="12.75" hidden="1">
      <c r="B2809" s="293"/>
      <c r="F2809" s="64"/>
    </row>
    <row r="2810" spans="2:6" ht="12.75" hidden="1">
      <c r="B2810" s="293"/>
      <c r="F2810" s="64"/>
    </row>
    <row r="2811" spans="2:6" ht="12.75" hidden="1">
      <c r="B2811" s="293"/>
      <c r="F2811" s="64"/>
    </row>
    <row r="2812" spans="2:6" ht="12.75" hidden="1">
      <c r="B2812" s="293"/>
      <c r="F2812" s="64"/>
    </row>
    <row r="2813" spans="2:6" ht="12.75" hidden="1">
      <c r="B2813" s="293"/>
      <c r="F2813" s="64"/>
    </row>
    <row r="2814" spans="2:6" ht="12.75" hidden="1">
      <c r="B2814" s="293"/>
      <c r="F2814" s="64"/>
    </row>
    <row r="2815" spans="2:6" ht="12.75" hidden="1">
      <c r="B2815" s="293"/>
      <c r="F2815" s="64"/>
    </row>
    <row r="2816" spans="2:6" ht="12.75" hidden="1">
      <c r="B2816" s="293"/>
      <c r="F2816" s="64"/>
    </row>
    <row r="2817" spans="2:6" ht="12.75" hidden="1">
      <c r="B2817" s="293"/>
      <c r="F2817" s="64"/>
    </row>
    <row r="2818" spans="2:6" ht="12.75" hidden="1">
      <c r="B2818" s="293"/>
      <c r="F2818" s="64"/>
    </row>
    <row r="2819" spans="2:6" ht="12.75" hidden="1">
      <c r="B2819" s="293"/>
      <c r="F2819" s="64"/>
    </row>
    <row r="2820" spans="2:6" ht="12.75" hidden="1">
      <c r="B2820" s="293"/>
      <c r="F2820" s="64"/>
    </row>
    <row r="2821" spans="2:6" ht="12.75" hidden="1">
      <c r="B2821" s="293"/>
      <c r="F2821" s="64"/>
    </row>
    <row r="2822" spans="2:6" ht="12.75" hidden="1">
      <c r="B2822" s="293"/>
      <c r="F2822" s="64"/>
    </row>
    <row r="2823" spans="2:6" ht="12.75" hidden="1">
      <c r="B2823" s="293"/>
      <c r="F2823" s="64"/>
    </row>
    <row r="2824" spans="2:6" ht="12.75" hidden="1">
      <c r="B2824" s="293"/>
      <c r="F2824" s="64"/>
    </row>
    <row r="2825" spans="2:6" ht="12.75" hidden="1">
      <c r="B2825" s="293"/>
      <c r="F2825" s="64"/>
    </row>
    <row r="2826" spans="2:6" ht="12.75" hidden="1">
      <c r="B2826" s="293"/>
      <c r="F2826" s="64"/>
    </row>
    <row r="2827" spans="2:6" ht="12.75" hidden="1">
      <c r="B2827" s="293"/>
      <c r="F2827" s="64"/>
    </row>
    <row r="2828" spans="2:6" ht="12.75" hidden="1">
      <c r="B2828" s="293"/>
      <c r="F2828" s="64"/>
    </row>
    <row r="2829" spans="2:6" ht="12.75" hidden="1">
      <c r="B2829" s="293"/>
      <c r="F2829" s="64"/>
    </row>
    <row r="2830" spans="2:6" ht="12.75" hidden="1">
      <c r="B2830" s="293"/>
      <c r="F2830" s="64"/>
    </row>
    <row r="2831" spans="2:6" ht="12.75" hidden="1">
      <c r="B2831" s="293"/>
      <c r="F2831" s="64"/>
    </row>
    <row r="2832" spans="2:6" ht="12.75" hidden="1">
      <c r="B2832" s="293"/>
      <c r="F2832" s="64"/>
    </row>
    <row r="2833" spans="2:6" ht="12.75" hidden="1">
      <c r="B2833" s="293"/>
      <c r="F2833" s="64"/>
    </row>
    <row r="2834" spans="2:6" ht="12.75" hidden="1">
      <c r="B2834" s="293"/>
      <c r="F2834" s="64"/>
    </row>
    <row r="2835" spans="2:6" ht="12.75" hidden="1">
      <c r="B2835" s="293"/>
      <c r="F2835" s="64"/>
    </row>
    <row r="2836" spans="2:6" ht="12.75" hidden="1">
      <c r="B2836" s="293"/>
      <c r="F2836" s="64"/>
    </row>
    <row r="2837" spans="2:6" ht="12.75" hidden="1">
      <c r="B2837" s="293"/>
      <c r="F2837" s="64"/>
    </row>
    <row r="2838" spans="2:6" ht="12.75" hidden="1">
      <c r="B2838" s="293"/>
      <c r="F2838" s="64"/>
    </row>
    <row r="2839" spans="2:6" ht="12.75" hidden="1">
      <c r="B2839" s="293"/>
      <c r="F2839" s="64"/>
    </row>
    <row r="2840" spans="2:6" ht="12.75" hidden="1">
      <c r="B2840" s="293"/>
      <c r="F2840" s="64"/>
    </row>
    <row r="2841" spans="2:6" ht="12.75" hidden="1">
      <c r="B2841" s="293"/>
      <c r="F2841" s="64"/>
    </row>
    <row r="2842" spans="2:6" ht="12.75" hidden="1">
      <c r="B2842" s="293"/>
      <c r="F2842" s="64"/>
    </row>
    <row r="2843" spans="2:6" ht="12.75" hidden="1">
      <c r="B2843" s="293"/>
      <c r="F2843" s="64"/>
    </row>
    <row r="2844" spans="2:6" ht="12.75" hidden="1">
      <c r="B2844" s="293"/>
      <c r="F2844" s="64"/>
    </row>
    <row r="2845" spans="2:6" ht="12.75" hidden="1">
      <c r="B2845" s="293"/>
      <c r="F2845" s="64"/>
    </row>
    <row r="2846" spans="2:6" ht="12.75" hidden="1">
      <c r="B2846" s="293"/>
      <c r="F2846" s="64"/>
    </row>
    <row r="2847" spans="2:6" ht="12.75" hidden="1">
      <c r="B2847" s="293"/>
      <c r="F2847" s="64"/>
    </row>
    <row r="2848" spans="2:6" ht="12.75" hidden="1">
      <c r="B2848" s="293"/>
      <c r="F2848" s="64"/>
    </row>
    <row r="2849" spans="2:6" ht="12.75" hidden="1">
      <c r="B2849" s="293"/>
      <c r="F2849" s="64"/>
    </row>
    <row r="2850" spans="2:6" ht="12.75" hidden="1">
      <c r="B2850" s="293"/>
      <c r="F2850" s="64"/>
    </row>
    <row r="2851" spans="2:6" ht="12.75" hidden="1">
      <c r="B2851" s="293"/>
      <c r="F2851" s="64"/>
    </row>
    <row r="2852" spans="2:6" ht="12.75" hidden="1">
      <c r="B2852" s="293"/>
      <c r="F2852" s="64"/>
    </row>
    <row r="2853" spans="1:13" s="58" customFormat="1" ht="12.75">
      <c r="A2853" s="1"/>
      <c r="B2853" s="293"/>
      <c r="C2853" s="1"/>
      <c r="D2853" s="1"/>
      <c r="E2853" s="1"/>
      <c r="F2853" s="64"/>
      <c r="G2853" s="30"/>
      <c r="H2853" s="6"/>
      <c r="I2853" s="5"/>
      <c r="J2853"/>
      <c r="K2853"/>
      <c r="L2853"/>
      <c r="M2853"/>
    </row>
    <row r="2854" spans="1:13" s="18" customFormat="1" ht="12.75">
      <c r="A2854" s="281"/>
      <c r="B2854" s="208">
        <v>990432</v>
      </c>
      <c r="C2854" s="209" t="s">
        <v>1263</v>
      </c>
      <c r="D2854" s="209" t="s">
        <v>1222</v>
      </c>
      <c r="E2854" s="209"/>
      <c r="F2854" s="283"/>
      <c r="G2854" s="283"/>
      <c r="H2854" s="34">
        <f>H2853-B2854</f>
        <v>-990432</v>
      </c>
      <c r="I2854" s="211">
        <f>+B2854/M2854</f>
        <v>2225.6898876404493</v>
      </c>
      <c r="J2854" s="284"/>
      <c r="K2854" s="285">
        <v>445</v>
      </c>
      <c r="L2854" s="279"/>
      <c r="M2854" s="285">
        <v>445</v>
      </c>
    </row>
    <row r="2855" spans="1:13" s="18" customFormat="1" ht="12.75">
      <c r="A2855" s="281"/>
      <c r="B2855" s="208">
        <f>+B2389</f>
        <v>994427</v>
      </c>
      <c r="C2855" s="209" t="s">
        <v>1263</v>
      </c>
      <c r="D2855" s="209" t="s">
        <v>1260</v>
      </c>
      <c r="E2855" s="209"/>
      <c r="F2855" s="283"/>
      <c r="G2855" s="283"/>
      <c r="H2855" s="34">
        <f>H2854-B2855</f>
        <v>-1984859</v>
      </c>
      <c r="I2855" s="211">
        <f>+B2855/M2855</f>
        <v>2260.0613636363637</v>
      </c>
      <c r="J2855" s="284"/>
      <c r="K2855" s="285">
        <v>440</v>
      </c>
      <c r="L2855" s="279"/>
      <c r="M2855" s="285">
        <v>440</v>
      </c>
    </row>
    <row r="2856" spans="1:13" s="18" customFormat="1" ht="12.75">
      <c r="A2856" s="286"/>
      <c r="B2856" s="319">
        <f>SUM(B2854:B2855)</f>
        <v>1984859</v>
      </c>
      <c r="C2856" s="229" t="s">
        <v>1263</v>
      </c>
      <c r="D2856" s="229" t="s">
        <v>1261</v>
      </c>
      <c r="E2856" s="229"/>
      <c r="F2856" s="288"/>
      <c r="G2856" s="288"/>
      <c r="H2856" s="61"/>
      <c r="I2856" s="233">
        <f>+B2856/M2856</f>
        <v>4511.043181818181</v>
      </c>
      <c r="J2856" s="289"/>
      <c r="K2856" s="290">
        <v>440</v>
      </c>
      <c r="L2856" s="280"/>
      <c r="M2856" s="290">
        <v>440</v>
      </c>
    </row>
    <row r="2857" spans="2:6" ht="12.75">
      <c r="B2857" s="293"/>
      <c r="F2857" s="64"/>
    </row>
    <row r="2858" spans="2:6" ht="12.75">
      <c r="B2858" s="293"/>
      <c r="F2858" s="64"/>
    </row>
    <row r="2859" spans="1:13" s="18" customFormat="1" ht="12.75">
      <c r="A2859" s="281"/>
      <c r="B2859" s="307">
        <v>368600</v>
      </c>
      <c r="C2859" s="306" t="s">
        <v>1258</v>
      </c>
      <c r="D2859" s="306" t="s">
        <v>1222</v>
      </c>
      <c r="E2859" s="306"/>
      <c r="F2859" s="283"/>
      <c r="G2859" s="283"/>
      <c r="H2859" s="34">
        <f>H2858-B2859</f>
        <v>-368600</v>
      </c>
      <c r="I2859" s="211">
        <f>+B2859/M2859</f>
        <v>828.314606741573</v>
      </c>
      <c r="J2859" s="284"/>
      <c r="K2859" s="285">
        <v>445</v>
      </c>
      <c r="L2859" s="279"/>
      <c r="M2859" s="285">
        <v>445</v>
      </c>
    </row>
    <row r="2860" spans="1:13" s="18" customFormat="1" ht="12.75">
      <c r="A2860" s="281"/>
      <c r="B2860" s="307">
        <v>-617794</v>
      </c>
      <c r="C2860" s="306" t="s">
        <v>1258</v>
      </c>
      <c r="D2860" s="306" t="s">
        <v>1259</v>
      </c>
      <c r="E2860" s="306"/>
      <c r="F2860" s="283"/>
      <c r="G2860" s="283"/>
      <c r="H2860" s="34">
        <f>H2859-B2860</f>
        <v>249194</v>
      </c>
      <c r="I2860" s="211">
        <f>+B2860/M2860</f>
        <v>-1404.0772727272727</v>
      </c>
      <c r="J2860" s="284"/>
      <c r="K2860" s="285">
        <v>440</v>
      </c>
      <c r="L2860" s="279"/>
      <c r="M2860" s="285">
        <v>440</v>
      </c>
    </row>
    <row r="2861" spans="1:13" s="18" customFormat="1" ht="12.75">
      <c r="A2861" s="281"/>
      <c r="B2861" s="307">
        <f>+B2390</f>
        <v>0</v>
      </c>
      <c r="C2861" s="306" t="s">
        <v>1258</v>
      </c>
      <c r="D2861" s="306" t="s">
        <v>1260</v>
      </c>
      <c r="E2861" s="306"/>
      <c r="F2861" s="283"/>
      <c r="G2861" s="283"/>
      <c r="H2861" s="34">
        <f>H2860-B2861</f>
        <v>249194</v>
      </c>
      <c r="I2861" s="211">
        <f>+B2861/M2861</f>
        <v>0</v>
      </c>
      <c r="J2861" s="284"/>
      <c r="K2861" s="285">
        <v>440</v>
      </c>
      <c r="L2861" s="279"/>
      <c r="M2861" s="285">
        <v>440</v>
      </c>
    </row>
    <row r="2862" spans="1:13" s="18" customFormat="1" ht="12.75">
      <c r="A2862" s="286"/>
      <c r="B2862" s="320">
        <f>SUM(B2859:B2861)</f>
        <v>-249194</v>
      </c>
      <c r="C2862" s="321" t="s">
        <v>1258</v>
      </c>
      <c r="D2862" s="321" t="s">
        <v>1261</v>
      </c>
      <c r="E2862" s="321"/>
      <c r="F2862" s="288"/>
      <c r="G2862" s="288"/>
      <c r="H2862" s="61"/>
      <c r="I2862" s="233">
        <f>+B2862/M2862</f>
        <v>-566.35</v>
      </c>
      <c r="J2862" s="289"/>
      <c r="K2862" s="290">
        <v>440</v>
      </c>
      <c r="L2862" s="280"/>
      <c r="M2862" s="290">
        <v>440</v>
      </c>
    </row>
    <row r="2863" spans="2:6" ht="12.75">
      <c r="B2863" s="293"/>
      <c r="F2863" s="64"/>
    </row>
    <row r="2864" spans="2:6" ht="12.75">
      <c r="B2864" s="293"/>
      <c r="F2864" s="64"/>
    </row>
    <row r="2865" spans="1:13" s="18" customFormat="1" ht="12.75">
      <c r="A2865" s="251"/>
      <c r="B2865" s="250">
        <v>-93314</v>
      </c>
      <c r="C2865" s="251" t="s">
        <v>1287</v>
      </c>
      <c r="D2865" s="251" t="s">
        <v>1259</v>
      </c>
      <c r="E2865" s="209"/>
      <c r="F2865" s="283"/>
      <c r="G2865" s="252" t="s">
        <v>440</v>
      </c>
      <c r="H2865" s="34">
        <f>H2863-B2865</f>
        <v>93314</v>
      </c>
      <c r="I2865" s="331">
        <f>+B2865/M2865</f>
        <v>-105.89904217168278</v>
      </c>
      <c r="J2865" s="284"/>
      <c r="K2865" s="285">
        <v>881.16</v>
      </c>
      <c r="L2865" s="279"/>
      <c r="M2865" s="285">
        <v>881.16</v>
      </c>
    </row>
    <row r="2866" spans="1:13" s="18" customFormat="1" ht="12.75">
      <c r="A2866" s="251"/>
      <c r="B2866" s="250">
        <f>+B2391</f>
        <v>93314</v>
      </c>
      <c r="C2866" s="251" t="s">
        <v>1287</v>
      </c>
      <c r="D2866" s="251" t="s">
        <v>1260</v>
      </c>
      <c r="E2866" s="209"/>
      <c r="F2866" s="283"/>
      <c r="G2866" s="283"/>
      <c r="H2866" s="34">
        <f>H2865-B2866</f>
        <v>0</v>
      </c>
      <c r="I2866" s="211">
        <f>+B2866/M2866</f>
        <v>212.0772727272727</v>
      </c>
      <c r="J2866" s="284"/>
      <c r="K2866" s="285">
        <v>440</v>
      </c>
      <c r="L2866" s="279"/>
      <c r="M2866" s="285">
        <v>440</v>
      </c>
    </row>
    <row r="2867" spans="1:13" s="18" customFormat="1" ht="12.75">
      <c r="A2867" s="328"/>
      <c r="B2867" s="329">
        <f>SUM(B2865:B2866)</f>
        <v>0</v>
      </c>
      <c r="C2867" s="328" t="s">
        <v>1287</v>
      </c>
      <c r="D2867" s="328" t="s">
        <v>1261</v>
      </c>
      <c r="E2867" s="229"/>
      <c r="F2867" s="288"/>
      <c r="G2867" s="288"/>
      <c r="H2867" s="61"/>
      <c r="I2867" s="233">
        <f>+B2867/M2867</f>
        <v>0</v>
      </c>
      <c r="J2867" s="289"/>
      <c r="K2867" s="290">
        <v>440</v>
      </c>
      <c r="L2867" s="280"/>
      <c r="M2867" s="290">
        <v>440</v>
      </c>
    </row>
    <row r="2868" spans="2:6" ht="12.75">
      <c r="B2868" s="293"/>
      <c r="F2868" s="64"/>
    </row>
    <row r="2869" spans="2:6" ht="12.75">
      <c r="B2869" s="293"/>
      <c r="F2869" s="64"/>
    </row>
    <row r="2870" spans="1:13" ht="12.75">
      <c r="A2870" s="15"/>
      <c r="B2870" s="293">
        <v>525000</v>
      </c>
      <c r="C2870" s="1" t="s">
        <v>1227</v>
      </c>
      <c r="D2870" s="1" t="s">
        <v>1228</v>
      </c>
      <c r="F2870" s="64" t="s">
        <v>1229</v>
      </c>
      <c r="G2870" s="30" t="s">
        <v>20</v>
      </c>
      <c r="H2870" s="6">
        <v>-525000</v>
      </c>
      <c r="I2870" s="25">
        <f>+B2870/M2870</f>
        <v>1193.1818181818182</v>
      </c>
      <c r="J2870" s="25"/>
      <c r="K2870" s="43">
        <v>440</v>
      </c>
      <c r="M2870" s="43">
        <v>440</v>
      </c>
    </row>
    <row r="2871" spans="1:13" ht="12.75">
      <c r="A2871" s="14"/>
      <c r="B2871" s="294">
        <v>525000</v>
      </c>
      <c r="C2871" s="14"/>
      <c r="D2871" s="14" t="s">
        <v>1228</v>
      </c>
      <c r="E2871" s="14"/>
      <c r="F2871" s="74"/>
      <c r="G2871" s="21"/>
      <c r="H2871" s="56">
        <v>0</v>
      </c>
      <c r="I2871" s="57">
        <f>+B2871/M2871</f>
        <v>1193.1818181818182</v>
      </c>
      <c r="J2871" s="57"/>
      <c r="K2871" s="60">
        <v>440</v>
      </c>
      <c r="L2871" s="58"/>
      <c r="M2871" s="60">
        <v>440</v>
      </c>
    </row>
    <row r="2872" spans="1:13" s="180" customFormat="1" ht="12.75" hidden="1">
      <c r="A2872" s="1"/>
      <c r="B2872" s="6"/>
      <c r="C2872" s="1"/>
      <c r="D2872" s="1"/>
      <c r="E2872" s="1"/>
      <c r="F2872" s="64"/>
      <c r="G2872" s="30"/>
      <c r="H2872" s="6"/>
      <c r="I2872" s="5"/>
      <c r="J2872"/>
      <c r="K2872"/>
      <c r="L2872"/>
      <c r="M2872"/>
    </row>
    <row r="2873" ht="12.75" hidden="1">
      <c r="F2873" s="64"/>
    </row>
    <row r="2874" spans="1:13" ht="12.75" hidden="1">
      <c r="A2874" s="295"/>
      <c r="B2874" s="296" t="e">
        <f>SUM(#REF!)</f>
        <v>#REF!</v>
      </c>
      <c r="C2874" s="297" t="s">
        <v>1231</v>
      </c>
      <c r="D2874" s="295"/>
      <c r="E2874" s="295"/>
      <c r="F2874" s="298"/>
      <c r="G2874" s="298" t="s">
        <v>1232</v>
      </c>
      <c r="H2874" s="112">
        <v>0</v>
      </c>
      <c r="I2874" s="299" t="e">
        <f>B2874/M2874</f>
        <v>#REF!</v>
      </c>
      <c r="J2874" s="300"/>
      <c r="K2874" s="301"/>
      <c r="L2874" s="300"/>
      <c r="M2874" s="300">
        <v>450</v>
      </c>
    </row>
    <row r="2875" spans="6:13" ht="12.75" hidden="1">
      <c r="F2875" s="30"/>
      <c r="H2875" s="6">
        <f aca="true" t="shared" si="115" ref="H2875:H2938">H2874-B2875</f>
        <v>0</v>
      </c>
      <c r="I2875" s="25">
        <f aca="true" t="shared" si="116" ref="I2875:I2938">+B2875/M2875</f>
        <v>0</v>
      </c>
      <c r="M2875" s="2">
        <v>500</v>
      </c>
    </row>
    <row r="2876" spans="6:13" ht="12.75" hidden="1">
      <c r="F2876" s="30"/>
      <c r="H2876" s="6">
        <f t="shared" si="115"/>
        <v>0</v>
      </c>
      <c r="I2876" s="25">
        <f t="shared" si="116"/>
        <v>0</v>
      </c>
      <c r="M2876" s="2">
        <v>500</v>
      </c>
    </row>
    <row r="2877" spans="6:13" ht="12.75" hidden="1">
      <c r="F2877" s="30"/>
      <c r="H2877" s="6">
        <f t="shared" si="115"/>
        <v>0</v>
      </c>
      <c r="I2877" s="25">
        <f t="shared" si="116"/>
        <v>0</v>
      </c>
      <c r="M2877" s="2">
        <v>500</v>
      </c>
    </row>
    <row r="2878" spans="6:13" ht="12.75" hidden="1">
      <c r="F2878" s="30"/>
      <c r="H2878" s="6">
        <f t="shared" si="115"/>
        <v>0</v>
      </c>
      <c r="I2878" s="25">
        <f t="shared" si="116"/>
        <v>0</v>
      </c>
      <c r="M2878" s="2">
        <v>500</v>
      </c>
    </row>
    <row r="2879" spans="6:13" ht="12.75" hidden="1">
      <c r="F2879" s="30"/>
      <c r="H2879" s="6">
        <f t="shared" si="115"/>
        <v>0</v>
      </c>
      <c r="I2879" s="25">
        <f t="shared" si="116"/>
        <v>0</v>
      </c>
      <c r="M2879" s="2">
        <v>500</v>
      </c>
    </row>
    <row r="2880" spans="6:13" ht="12.75" hidden="1">
      <c r="F2880" s="30"/>
      <c r="H2880" s="6">
        <f t="shared" si="115"/>
        <v>0</v>
      </c>
      <c r="I2880" s="25">
        <f t="shared" si="116"/>
        <v>0</v>
      </c>
      <c r="M2880" s="2">
        <v>500</v>
      </c>
    </row>
    <row r="2881" spans="6:13" ht="12.75" hidden="1">
      <c r="F2881" s="30"/>
      <c r="H2881" s="6">
        <f t="shared" si="115"/>
        <v>0</v>
      </c>
      <c r="I2881" s="25">
        <f t="shared" si="116"/>
        <v>0</v>
      </c>
      <c r="M2881" s="2">
        <v>500</v>
      </c>
    </row>
    <row r="2882" spans="6:13" ht="12.75" hidden="1">
      <c r="F2882" s="30"/>
      <c r="H2882" s="6">
        <f t="shared" si="115"/>
        <v>0</v>
      </c>
      <c r="I2882" s="25">
        <f t="shared" si="116"/>
        <v>0</v>
      </c>
      <c r="M2882" s="2">
        <v>500</v>
      </c>
    </row>
    <row r="2883" spans="6:13" ht="12.75" hidden="1">
      <c r="F2883" s="30"/>
      <c r="H2883" s="6">
        <f t="shared" si="115"/>
        <v>0</v>
      </c>
      <c r="I2883" s="25">
        <f t="shared" si="116"/>
        <v>0</v>
      </c>
      <c r="M2883" s="2">
        <v>500</v>
      </c>
    </row>
    <row r="2884" spans="6:13" ht="12.75" hidden="1">
      <c r="F2884" s="30"/>
      <c r="H2884" s="6">
        <f t="shared" si="115"/>
        <v>0</v>
      </c>
      <c r="I2884" s="25">
        <f t="shared" si="116"/>
        <v>0</v>
      </c>
      <c r="M2884" s="2">
        <v>500</v>
      </c>
    </row>
    <row r="2885" spans="6:13" ht="12.75" hidden="1">
      <c r="F2885" s="30"/>
      <c r="H2885" s="6">
        <f t="shared" si="115"/>
        <v>0</v>
      </c>
      <c r="I2885" s="25">
        <f t="shared" si="116"/>
        <v>0</v>
      </c>
      <c r="M2885" s="2">
        <v>500</v>
      </c>
    </row>
    <row r="2886" spans="6:13" ht="12.75" hidden="1">
      <c r="F2886" s="30"/>
      <c r="H2886" s="6">
        <f t="shared" si="115"/>
        <v>0</v>
      </c>
      <c r="I2886" s="25">
        <f t="shared" si="116"/>
        <v>0</v>
      </c>
      <c r="M2886" s="2">
        <v>500</v>
      </c>
    </row>
    <row r="2887" spans="6:13" ht="12.75" hidden="1">
      <c r="F2887" s="30"/>
      <c r="H2887" s="6">
        <f t="shared" si="115"/>
        <v>0</v>
      </c>
      <c r="I2887" s="25">
        <f t="shared" si="116"/>
        <v>0</v>
      </c>
      <c r="M2887" s="2">
        <v>500</v>
      </c>
    </row>
    <row r="2888" spans="6:13" ht="12.75" hidden="1">
      <c r="F2888" s="30"/>
      <c r="H2888" s="6">
        <f t="shared" si="115"/>
        <v>0</v>
      </c>
      <c r="I2888" s="25">
        <f t="shared" si="116"/>
        <v>0</v>
      </c>
      <c r="M2888" s="2">
        <v>500</v>
      </c>
    </row>
    <row r="2889" spans="6:13" ht="12.75" hidden="1">
      <c r="F2889" s="30"/>
      <c r="H2889" s="6">
        <f t="shared" si="115"/>
        <v>0</v>
      </c>
      <c r="I2889" s="25">
        <f t="shared" si="116"/>
        <v>0</v>
      </c>
      <c r="M2889" s="2">
        <v>500</v>
      </c>
    </row>
    <row r="2890" spans="6:13" ht="12.75" hidden="1">
      <c r="F2890" s="30"/>
      <c r="H2890" s="6">
        <f t="shared" si="115"/>
        <v>0</v>
      </c>
      <c r="I2890" s="25">
        <f t="shared" si="116"/>
        <v>0</v>
      </c>
      <c r="M2890" s="2">
        <v>500</v>
      </c>
    </row>
    <row r="2891" spans="6:13" ht="12.75" hidden="1">
      <c r="F2891" s="30"/>
      <c r="H2891" s="6">
        <f t="shared" si="115"/>
        <v>0</v>
      </c>
      <c r="I2891" s="25">
        <f t="shared" si="116"/>
        <v>0</v>
      </c>
      <c r="M2891" s="2">
        <v>500</v>
      </c>
    </row>
    <row r="2892" spans="6:13" ht="12.75" hidden="1">
      <c r="F2892" s="30"/>
      <c r="H2892" s="6">
        <f t="shared" si="115"/>
        <v>0</v>
      </c>
      <c r="I2892" s="25">
        <f t="shared" si="116"/>
        <v>0</v>
      </c>
      <c r="M2892" s="2">
        <v>500</v>
      </c>
    </row>
    <row r="2893" spans="6:13" ht="12.75" hidden="1">
      <c r="F2893" s="30"/>
      <c r="H2893" s="6">
        <f t="shared" si="115"/>
        <v>0</v>
      </c>
      <c r="I2893" s="25">
        <f t="shared" si="116"/>
        <v>0</v>
      </c>
      <c r="M2893" s="2">
        <v>500</v>
      </c>
    </row>
    <row r="2894" spans="6:13" ht="12.75" hidden="1">
      <c r="F2894" s="30"/>
      <c r="H2894" s="6">
        <f t="shared" si="115"/>
        <v>0</v>
      </c>
      <c r="I2894" s="25">
        <f t="shared" si="116"/>
        <v>0</v>
      </c>
      <c r="M2894" s="2">
        <v>500</v>
      </c>
    </row>
    <row r="2895" spans="6:13" ht="12.75" hidden="1">
      <c r="F2895" s="30"/>
      <c r="H2895" s="6">
        <f t="shared" si="115"/>
        <v>0</v>
      </c>
      <c r="I2895" s="25">
        <f t="shared" si="116"/>
        <v>0</v>
      </c>
      <c r="M2895" s="2">
        <v>500</v>
      </c>
    </row>
    <row r="2896" spans="6:13" ht="12.75" hidden="1">
      <c r="F2896" s="30"/>
      <c r="H2896" s="6">
        <f t="shared" si="115"/>
        <v>0</v>
      </c>
      <c r="I2896" s="25">
        <f t="shared" si="116"/>
        <v>0</v>
      </c>
      <c r="M2896" s="2">
        <v>500</v>
      </c>
    </row>
    <row r="2897" spans="6:13" ht="12.75" hidden="1">
      <c r="F2897" s="30"/>
      <c r="H2897" s="6">
        <f t="shared" si="115"/>
        <v>0</v>
      </c>
      <c r="I2897" s="25">
        <f t="shared" si="116"/>
        <v>0</v>
      </c>
      <c r="M2897" s="2">
        <v>500</v>
      </c>
    </row>
    <row r="2898" spans="6:13" ht="12.75" hidden="1">
      <c r="F2898" s="30"/>
      <c r="H2898" s="6">
        <f t="shared" si="115"/>
        <v>0</v>
      </c>
      <c r="I2898" s="25">
        <f t="shared" si="116"/>
        <v>0</v>
      </c>
      <c r="M2898" s="2">
        <v>500</v>
      </c>
    </row>
    <row r="2899" spans="6:13" ht="12.75" hidden="1">
      <c r="F2899" s="30"/>
      <c r="H2899" s="6">
        <f t="shared" si="115"/>
        <v>0</v>
      </c>
      <c r="I2899" s="25">
        <f t="shared" si="116"/>
        <v>0</v>
      </c>
      <c r="M2899" s="2">
        <v>500</v>
      </c>
    </row>
    <row r="2900" spans="6:13" ht="12.75" hidden="1">
      <c r="F2900" s="30"/>
      <c r="H2900" s="6">
        <f t="shared" si="115"/>
        <v>0</v>
      </c>
      <c r="I2900" s="25">
        <f t="shared" si="116"/>
        <v>0</v>
      </c>
      <c r="M2900" s="2">
        <v>500</v>
      </c>
    </row>
    <row r="2901" spans="6:13" ht="12.75" hidden="1">
      <c r="F2901" s="30"/>
      <c r="H2901" s="6">
        <f t="shared" si="115"/>
        <v>0</v>
      </c>
      <c r="I2901" s="25">
        <f t="shared" si="116"/>
        <v>0</v>
      </c>
      <c r="M2901" s="2">
        <v>500</v>
      </c>
    </row>
    <row r="2902" spans="6:13" ht="12.75" hidden="1">
      <c r="F2902" s="30"/>
      <c r="H2902" s="6">
        <f t="shared" si="115"/>
        <v>0</v>
      </c>
      <c r="I2902" s="25">
        <f t="shared" si="116"/>
        <v>0</v>
      </c>
      <c r="M2902" s="2">
        <v>500</v>
      </c>
    </row>
    <row r="2903" spans="6:13" ht="12.75" hidden="1">
      <c r="F2903" s="30"/>
      <c r="H2903" s="6">
        <f t="shared" si="115"/>
        <v>0</v>
      </c>
      <c r="I2903" s="25">
        <f t="shared" si="116"/>
        <v>0</v>
      </c>
      <c r="M2903" s="2">
        <v>500</v>
      </c>
    </row>
    <row r="2904" spans="6:13" ht="12.75" hidden="1">
      <c r="F2904" s="30"/>
      <c r="H2904" s="6">
        <f t="shared" si="115"/>
        <v>0</v>
      </c>
      <c r="I2904" s="25">
        <f t="shared" si="116"/>
        <v>0</v>
      </c>
      <c r="M2904" s="2">
        <v>500</v>
      </c>
    </row>
    <row r="2905" spans="6:13" ht="12.75" hidden="1">
      <c r="F2905" s="30"/>
      <c r="H2905" s="6">
        <f t="shared" si="115"/>
        <v>0</v>
      </c>
      <c r="I2905" s="25">
        <f t="shared" si="116"/>
        <v>0</v>
      </c>
      <c r="M2905" s="2">
        <v>500</v>
      </c>
    </row>
    <row r="2906" spans="6:13" ht="12.75" hidden="1">
      <c r="F2906" s="30"/>
      <c r="H2906" s="6">
        <f t="shared" si="115"/>
        <v>0</v>
      </c>
      <c r="I2906" s="25">
        <f t="shared" si="116"/>
        <v>0</v>
      </c>
      <c r="M2906" s="2">
        <v>500</v>
      </c>
    </row>
    <row r="2907" spans="6:13" ht="12.75" hidden="1">
      <c r="F2907" s="30"/>
      <c r="H2907" s="6">
        <f t="shared" si="115"/>
        <v>0</v>
      </c>
      <c r="I2907" s="25">
        <f t="shared" si="116"/>
        <v>0</v>
      </c>
      <c r="M2907" s="2">
        <v>500</v>
      </c>
    </row>
    <row r="2908" spans="6:13" ht="12.75" hidden="1">
      <c r="F2908" s="30"/>
      <c r="H2908" s="6">
        <f t="shared" si="115"/>
        <v>0</v>
      </c>
      <c r="I2908" s="25">
        <f t="shared" si="116"/>
        <v>0</v>
      </c>
      <c r="M2908" s="2">
        <v>500</v>
      </c>
    </row>
    <row r="2909" spans="6:13" ht="12.75" hidden="1">
      <c r="F2909" s="30"/>
      <c r="H2909" s="6">
        <f t="shared" si="115"/>
        <v>0</v>
      </c>
      <c r="I2909" s="25">
        <f t="shared" si="116"/>
        <v>0</v>
      </c>
      <c r="M2909" s="2">
        <v>500</v>
      </c>
    </row>
    <row r="2910" spans="6:13" ht="12.75" hidden="1">
      <c r="F2910" s="30"/>
      <c r="H2910" s="6">
        <f t="shared" si="115"/>
        <v>0</v>
      </c>
      <c r="I2910" s="25">
        <f t="shared" si="116"/>
        <v>0</v>
      </c>
      <c r="M2910" s="2">
        <v>500</v>
      </c>
    </row>
    <row r="2911" spans="6:13" ht="12.75" hidden="1">
      <c r="F2911" s="30"/>
      <c r="H2911" s="6">
        <f t="shared" si="115"/>
        <v>0</v>
      </c>
      <c r="I2911" s="25">
        <f t="shared" si="116"/>
        <v>0</v>
      </c>
      <c r="M2911" s="2">
        <v>500</v>
      </c>
    </row>
    <row r="2912" spans="6:13" ht="12.75" hidden="1">
      <c r="F2912" s="30"/>
      <c r="H2912" s="6">
        <f t="shared" si="115"/>
        <v>0</v>
      </c>
      <c r="I2912" s="25">
        <f t="shared" si="116"/>
        <v>0</v>
      </c>
      <c r="M2912" s="2">
        <v>500</v>
      </c>
    </row>
    <row r="2913" spans="6:13" ht="12.75" hidden="1">
      <c r="F2913" s="30"/>
      <c r="H2913" s="6">
        <f t="shared" si="115"/>
        <v>0</v>
      </c>
      <c r="I2913" s="25">
        <f t="shared" si="116"/>
        <v>0</v>
      </c>
      <c r="M2913" s="2">
        <v>500</v>
      </c>
    </row>
    <row r="2914" spans="6:13" ht="12.75" hidden="1">
      <c r="F2914" s="30"/>
      <c r="H2914" s="6">
        <f t="shared" si="115"/>
        <v>0</v>
      </c>
      <c r="I2914" s="25">
        <f t="shared" si="116"/>
        <v>0</v>
      </c>
      <c r="M2914" s="2">
        <v>500</v>
      </c>
    </row>
    <row r="2915" spans="6:13" ht="12.75" hidden="1">
      <c r="F2915" s="30"/>
      <c r="H2915" s="6">
        <f t="shared" si="115"/>
        <v>0</v>
      </c>
      <c r="I2915" s="25">
        <f t="shared" si="116"/>
        <v>0</v>
      </c>
      <c r="M2915" s="2">
        <v>500</v>
      </c>
    </row>
    <row r="2916" spans="6:13" ht="12.75" hidden="1">
      <c r="F2916" s="30"/>
      <c r="H2916" s="6">
        <f t="shared" si="115"/>
        <v>0</v>
      </c>
      <c r="I2916" s="25">
        <f t="shared" si="116"/>
        <v>0</v>
      </c>
      <c r="M2916" s="2">
        <v>500</v>
      </c>
    </row>
    <row r="2917" spans="6:13" ht="12.75" hidden="1">
      <c r="F2917" s="30"/>
      <c r="H2917" s="6">
        <f t="shared" si="115"/>
        <v>0</v>
      </c>
      <c r="I2917" s="25">
        <f t="shared" si="116"/>
        <v>0</v>
      </c>
      <c r="M2917" s="2">
        <v>500</v>
      </c>
    </row>
    <row r="2918" spans="6:13" ht="12.75" hidden="1">
      <c r="F2918" s="30"/>
      <c r="H2918" s="6">
        <f t="shared" si="115"/>
        <v>0</v>
      </c>
      <c r="I2918" s="25">
        <f t="shared" si="116"/>
        <v>0</v>
      </c>
      <c r="M2918" s="2">
        <v>500</v>
      </c>
    </row>
    <row r="2919" spans="6:13" ht="12.75" hidden="1">
      <c r="F2919" s="30"/>
      <c r="H2919" s="6">
        <f t="shared" si="115"/>
        <v>0</v>
      </c>
      <c r="I2919" s="25">
        <f t="shared" si="116"/>
        <v>0</v>
      </c>
      <c r="M2919" s="2">
        <v>500</v>
      </c>
    </row>
    <row r="2920" spans="6:13" ht="12.75" hidden="1">
      <c r="F2920" s="30"/>
      <c r="H2920" s="6">
        <f t="shared" si="115"/>
        <v>0</v>
      </c>
      <c r="I2920" s="25">
        <f t="shared" si="116"/>
        <v>0</v>
      </c>
      <c r="M2920" s="2">
        <v>500</v>
      </c>
    </row>
    <row r="2921" spans="6:13" ht="12.75" hidden="1">
      <c r="F2921" s="30"/>
      <c r="H2921" s="6">
        <f t="shared" si="115"/>
        <v>0</v>
      </c>
      <c r="I2921" s="25">
        <f t="shared" si="116"/>
        <v>0</v>
      </c>
      <c r="M2921" s="2">
        <v>500</v>
      </c>
    </row>
    <row r="2922" spans="6:13" ht="12.75" hidden="1">
      <c r="F2922" s="30"/>
      <c r="H2922" s="6">
        <f t="shared" si="115"/>
        <v>0</v>
      </c>
      <c r="I2922" s="25">
        <f t="shared" si="116"/>
        <v>0</v>
      </c>
      <c r="M2922" s="2">
        <v>500</v>
      </c>
    </row>
    <row r="2923" spans="6:13" ht="12.75" hidden="1">
      <c r="F2923" s="30"/>
      <c r="H2923" s="6">
        <f t="shared" si="115"/>
        <v>0</v>
      </c>
      <c r="I2923" s="25">
        <f t="shared" si="116"/>
        <v>0</v>
      </c>
      <c r="M2923" s="2">
        <v>500</v>
      </c>
    </row>
    <row r="2924" spans="6:13" ht="12.75" hidden="1">
      <c r="F2924" s="30"/>
      <c r="H2924" s="6">
        <f t="shared" si="115"/>
        <v>0</v>
      </c>
      <c r="I2924" s="25">
        <f t="shared" si="116"/>
        <v>0</v>
      </c>
      <c r="M2924" s="2">
        <v>500</v>
      </c>
    </row>
    <row r="2925" spans="6:13" ht="12.75" hidden="1">
      <c r="F2925" s="30"/>
      <c r="H2925" s="6">
        <f t="shared" si="115"/>
        <v>0</v>
      </c>
      <c r="I2925" s="25">
        <f t="shared" si="116"/>
        <v>0</v>
      </c>
      <c r="M2925" s="2">
        <v>500</v>
      </c>
    </row>
    <row r="2926" spans="6:13" ht="12.75" hidden="1">
      <c r="F2926" s="30"/>
      <c r="H2926" s="6">
        <f t="shared" si="115"/>
        <v>0</v>
      </c>
      <c r="I2926" s="25">
        <f t="shared" si="116"/>
        <v>0</v>
      </c>
      <c r="M2926" s="2">
        <v>500</v>
      </c>
    </row>
    <row r="2927" spans="6:13" ht="12.75" hidden="1">
      <c r="F2927" s="30"/>
      <c r="H2927" s="6">
        <f t="shared" si="115"/>
        <v>0</v>
      </c>
      <c r="I2927" s="25">
        <f t="shared" si="116"/>
        <v>0</v>
      </c>
      <c r="M2927" s="2">
        <v>500</v>
      </c>
    </row>
    <row r="2928" spans="6:13" ht="12.75" hidden="1">
      <c r="F2928" s="30"/>
      <c r="H2928" s="6">
        <f t="shared" si="115"/>
        <v>0</v>
      </c>
      <c r="I2928" s="25">
        <f t="shared" si="116"/>
        <v>0</v>
      </c>
      <c r="M2928" s="2">
        <v>500</v>
      </c>
    </row>
    <row r="2929" spans="6:13" ht="12.75" hidden="1">
      <c r="F2929" s="30"/>
      <c r="H2929" s="6">
        <f t="shared" si="115"/>
        <v>0</v>
      </c>
      <c r="I2929" s="25">
        <f t="shared" si="116"/>
        <v>0</v>
      </c>
      <c r="M2929" s="2">
        <v>500</v>
      </c>
    </row>
    <row r="2930" spans="6:13" ht="12.75" hidden="1">
      <c r="F2930" s="30"/>
      <c r="H2930" s="6">
        <f t="shared" si="115"/>
        <v>0</v>
      </c>
      <c r="I2930" s="25">
        <f t="shared" si="116"/>
        <v>0</v>
      </c>
      <c r="M2930" s="2">
        <v>500</v>
      </c>
    </row>
    <row r="2931" spans="6:13" ht="12.75" hidden="1">
      <c r="F2931" s="30"/>
      <c r="H2931" s="6">
        <f t="shared" si="115"/>
        <v>0</v>
      </c>
      <c r="I2931" s="25">
        <f t="shared" si="116"/>
        <v>0</v>
      </c>
      <c r="M2931" s="2">
        <v>500</v>
      </c>
    </row>
    <row r="2932" spans="6:13" ht="12.75" hidden="1">
      <c r="F2932" s="30"/>
      <c r="H2932" s="6">
        <f t="shared" si="115"/>
        <v>0</v>
      </c>
      <c r="I2932" s="25">
        <f t="shared" si="116"/>
        <v>0</v>
      </c>
      <c r="M2932" s="2">
        <v>500</v>
      </c>
    </row>
    <row r="2933" spans="6:13" ht="12.75" hidden="1">
      <c r="F2933" s="30"/>
      <c r="H2933" s="6">
        <f t="shared" si="115"/>
        <v>0</v>
      </c>
      <c r="I2933" s="25">
        <f t="shared" si="116"/>
        <v>0</v>
      </c>
      <c r="M2933" s="2">
        <v>500</v>
      </c>
    </row>
    <row r="2934" spans="6:13" ht="12.75" hidden="1">
      <c r="F2934" s="30"/>
      <c r="H2934" s="6">
        <f t="shared" si="115"/>
        <v>0</v>
      </c>
      <c r="I2934" s="25">
        <f t="shared" si="116"/>
        <v>0</v>
      </c>
      <c r="M2934" s="2">
        <v>500</v>
      </c>
    </row>
    <row r="2935" spans="6:13" ht="12.75" hidden="1">
      <c r="F2935" s="30"/>
      <c r="H2935" s="6">
        <f t="shared" si="115"/>
        <v>0</v>
      </c>
      <c r="I2935" s="25">
        <f t="shared" si="116"/>
        <v>0</v>
      </c>
      <c r="M2935" s="2">
        <v>500</v>
      </c>
    </row>
    <row r="2936" spans="6:13" ht="12.75" hidden="1">
      <c r="F2936" s="30"/>
      <c r="H2936" s="6">
        <f t="shared" si="115"/>
        <v>0</v>
      </c>
      <c r="I2936" s="25">
        <f t="shared" si="116"/>
        <v>0</v>
      </c>
      <c r="M2936" s="2">
        <v>500</v>
      </c>
    </row>
    <row r="2937" spans="6:13" ht="12.75" hidden="1">
      <c r="F2937" s="30"/>
      <c r="H2937" s="6">
        <f t="shared" si="115"/>
        <v>0</v>
      </c>
      <c r="I2937" s="25">
        <f t="shared" si="116"/>
        <v>0</v>
      </c>
      <c r="M2937" s="2">
        <v>500</v>
      </c>
    </row>
    <row r="2938" spans="6:13" ht="12.75" hidden="1">
      <c r="F2938" s="30"/>
      <c r="H2938" s="6">
        <f t="shared" si="115"/>
        <v>0</v>
      </c>
      <c r="I2938" s="25">
        <f t="shared" si="116"/>
        <v>0</v>
      </c>
      <c r="M2938" s="2">
        <v>500</v>
      </c>
    </row>
    <row r="2939" spans="6:13" ht="12.75" hidden="1">
      <c r="F2939" s="30"/>
      <c r="H2939" s="6">
        <f aca="true" t="shared" si="117" ref="H2939:H3014">H2938-B2939</f>
        <v>0</v>
      </c>
      <c r="I2939" s="25">
        <f aca="true" t="shared" si="118" ref="I2939:I3002">+B2939/M2939</f>
        <v>0</v>
      </c>
      <c r="M2939" s="2">
        <v>500</v>
      </c>
    </row>
    <row r="2940" spans="6:13" ht="12.75" hidden="1">
      <c r="F2940" s="30"/>
      <c r="H2940" s="6">
        <f t="shared" si="117"/>
        <v>0</v>
      </c>
      <c r="I2940" s="25">
        <f t="shared" si="118"/>
        <v>0</v>
      </c>
      <c r="M2940" s="2">
        <v>500</v>
      </c>
    </row>
    <row r="2941" spans="6:13" ht="12.75" hidden="1">
      <c r="F2941" s="30"/>
      <c r="H2941" s="6">
        <f t="shared" si="117"/>
        <v>0</v>
      </c>
      <c r="I2941" s="25">
        <f t="shared" si="118"/>
        <v>0</v>
      </c>
      <c r="M2941" s="2">
        <v>500</v>
      </c>
    </row>
    <row r="2942" spans="6:13" ht="12.75" hidden="1">
      <c r="F2942" s="30"/>
      <c r="H2942" s="6">
        <f t="shared" si="117"/>
        <v>0</v>
      </c>
      <c r="I2942" s="25">
        <f t="shared" si="118"/>
        <v>0</v>
      </c>
      <c r="M2942" s="2">
        <v>500</v>
      </c>
    </row>
    <row r="2943" spans="6:13" ht="12.75" hidden="1">
      <c r="F2943" s="30"/>
      <c r="H2943" s="6">
        <f t="shared" si="117"/>
        <v>0</v>
      </c>
      <c r="I2943" s="25">
        <f t="shared" si="118"/>
        <v>0</v>
      </c>
      <c r="M2943" s="2">
        <v>500</v>
      </c>
    </row>
    <row r="2944" spans="6:13" ht="12.75" hidden="1">
      <c r="F2944" s="30"/>
      <c r="H2944" s="6">
        <f t="shared" si="117"/>
        <v>0</v>
      </c>
      <c r="I2944" s="25">
        <f t="shared" si="118"/>
        <v>0</v>
      </c>
      <c r="M2944" s="2">
        <v>500</v>
      </c>
    </row>
    <row r="2945" spans="6:13" ht="12.75" hidden="1">
      <c r="F2945" s="30"/>
      <c r="H2945" s="6">
        <f t="shared" si="117"/>
        <v>0</v>
      </c>
      <c r="I2945" s="25">
        <f t="shared" si="118"/>
        <v>0</v>
      </c>
      <c r="M2945" s="2">
        <v>500</v>
      </c>
    </row>
    <row r="2946" spans="6:13" ht="12.75" hidden="1">
      <c r="F2946" s="30"/>
      <c r="H2946" s="6">
        <f t="shared" si="117"/>
        <v>0</v>
      </c>
      <c r="I2946" s="25">
        <f t="shared" si="118"/>
        <v>0</v>
      </c>
      <c r="M2946" s="2">
        <v>500</v>
      </c>
    </row>
    <row r="2947" spans="2:13" ht="12.75" hidden="1">
      <c r="B2947" s="7"/>
      <c r="F2947" s="30"/>
      <c r="H2947" s="6">
        <f t="shared" si="117"/>
        <v>0</v>
      </c>
      <c r="I2947" s="25">
        <f t="shared" si="118"/>
        <v>0</v>
      </c>
      <c r="M2947" s="2">
        <v>500</v>
      </c>
    </row>
    <row r="2948" spans="6:13" ht="12.75" hidden="1">
      <c r="F2948" s="30"/>
      <c r="H2948" s="6">
        <f t="shared" si="117"/>
        <v>0</v>
      </c>
      <c r="I2948" s="25">
        <f t="shared" si="118"/>
        <v>0</v>
      </c>
      <c r="M2948" s="2">
        <v>500</v>
      </c>
    </row>
    <row r="2949" spans="6:13" ht="12.75" hidden="1">
      <c r="F2949" s="30"/>
      <c r="H2949" s="6">
        <f t="shared" si="117"/>
        <v>0</v>
      </c>
      <c r="I2949" s="25">
        <f t="shared" si="118"/>
        <v>0</v>
      </c>
      <c r="M2949" s="2">
        <v>500</v>
      </c>
    </row>
    <row r="2950" spans="6:13" ht="12.75" hidden="1">
      <c r="F2950" s="30"/>
      <c r="H2950" s="6">
        <f t="shared" si="117"/>
        <v>0</v>
      </c>
      <c r="I2950" s="25">
        <f t="shared" si="118"/>
        <v>0</v>
      </c>
      <c r="M2950" s="2">
        <v>500</v>
      </c>
    </row>
    <row r="2951" spans="6:13" ht="12.75" hidden="1">
      <c r="F2951" s="30"/>
      <c r="H2951" s="6">
        <f t="shared" si="117"/>
        <v>0</v>
      </c>
      <c r="I2951" s="25">
        <f t="shared" si="118"/>
        <v>0</v>
      </c>
      <c r="M2951" s="2">
        <v>500</v>
      </c>
    </row>
    <row r="2952" spans="2:13" ht="12.75" hidden="1">
      <c r="B2952" s="302"/>
      <c r="F2952" s="30"/>
      <c r="H2952" s="6">
        <f t="shared" si="117"/>
        <v>0</v>
      </c>
      <c r="I2952" s="25">
        <f t="shared" si="118"/>
        <v>0</v>
      </c>
      <c r="M2952" s="2">
        <v>500</v>
      </c>
    </row>
    <row r="2953" spans="3:13" ht="12.75" hidden="1">
      <c r="C2953" s="3"/>
      <c r="F2953" s="30"/>
      <c r="H2953" s="6">
        <f t="shared" si="117"/>
        <v>0</v>
      </c>
      <c r="I2953" s="25">
        <f t="shared" si="118"/>
        <v>0</v>
      </c>
      <c r="M2953" s="2">
        <v>500</v>
      </c>
    </row>
    <row r="2954" spans="6:13" ht="12.75" hidden="1">
      <c r="F2954" s="30"/>
      <c r="H2954" s="6">
        <f t="shared" si="117"/>
        <v>0</v>
      </c>
      <c r="I2954" s="25">
        <f t="shared" si="118"/>
        <v>0</v>
      </c>
      <c r="M2954" s="2">
        <v>500</v>
      </c>
    </row>
    <row r="2955" spans="2:13" ht="12.75" hidden="1">
      <c r="B2955" s="8"/>
      <c r="F2955" s="30"/>
      <c r="H2955" s="6">
        <f t="shared" si="117"/>
        <v>0</v>
      </c>
      <c r="I2955" s="25">
        <f t="shared" si="118"/>
        <v>0</v>
      </c>
      <c r="M2955" s="2">
        <v>500</v>
      </c>
    </row>
    <row r="2956" spans="6:13" ht="12.75" hidden="1">
      <c r="F2956" s="30"/>
      <c r="H2956" s="6">
        <f t="shared" si="117"/>
        <v>0</v>
      </c>
      <c r="I2956" s="25">
        <f t="shared" si="118"/>
        <v>0</v>
      </c>
      <c r="M2956" s="2">
        <v>500</v>
      </c>
    </row>
    <row r="2957" spans="6:13" ht="12.75" hidden="1">
      <c r="F2957" s="30"/>
      <c r="H2957" s="6">
        <f t="shared" si="117"/>
        <v>0</v>
      </c>
      <c r="I2957" s="25">
        <f t="shared" si="118"/>
        <v>0</v>
      </c>
      <c r="M2957" s="2">
        <v>500</v>
      </c>
    </row>
    <row r="2958" spans="6:13" ht="12.75" hidden="1">
      <c r="F2958" s="30"/>
      <c r="H2958" s="6">
        <f t="shared" si="117"/>
        <v>0</v>
      </c>
      <c r="I2958" s="25">
        <f t="shared" si="118"/>
        <v>0</v>
      </c>
      <c r="M2958" s="2">
        <v>500</v>
      </c>
    </row>
    <row r="2959" spans="6:13" ht="12.75" hidden="1">
      <c r="F2959" s="30"/>
      <c r="H2959" s="6">
        <f t="shared" si="117"/>
        <v>0</v>
      </c>
      <c r="I2959" s="25">
        <f t="shared" si="118"/>
        <v>0</v>
      </c>
      <c r="M2959" s="2">
        <v>500</v>
      </c>
    </row>
    <row r="2960" spans="6:13" ht="12.75" hidden="1">
      <c r="F2960" s="30"/>
      <c r="H2960" s="6">
        <f t="shared" si="117"/>
        <v>0</v>
      </c>
      <c r="I2960" s="25">
        <f t="shared" si="118"/>
        <v>0</v>
      </c>
      <c r="M2960" s="2">
        <v>500</v>
      </c>
    </row>
    <row r="2961" spans="6:13" ht="12.75" hidden="1">
      <c r="F2961" s="30"/>
      <c r="H2961" s="6">
        <f t="shared" si="117"/>
        <v>0</v>
      </c>
      <c r="I2961" s="25">
        <f t="shared" si="118"/>
        <v>0</v>
      </c>
      <c r="M2961" s="2">
        <v>500</v>
      </c>
    </row>
    <row r="2962" spans="6:13" ht="12.75" hidden="1">
      <c r="F2962" s="30"/>
      <c r="H2962" s="6">
        <f t="shared" si="117"/>
        <v>0</v>
      </c>
      <c r="I2962" s="25">
        <f t="shared" si="118"/>
        <v>0</v>
      </c>
      <c r="M2962" s="2">
        <v>500</v>
      </c>
    </row>
    <row r="2963" spans="6:13" ht="12.75" hidden="1">
      <c r="F2963" s="30"/>
      <c r="H2963" s="6">
        <f t="shared" si="117"/>
        <v>0</v>
      </c>
      <c r="I2963" s="25">
        <f t="shared" si="118"/>
        <v>0</v>
      </c>
      <c r="M2963" s="2">
        <v>500</v>
      </c>
    </row>
    <row r="2964" spans="6:13" ht="12.75" hidden="1">
      <c r="F2964" s="30"/>
      <c r="H2964" s="6">
        <f t="shared" si="117"/>
        <v>0</v>
      </c>
      <c r="I2964" s="25">
        <f t="shared" si="118"/>
        <v>0</v>
      </c>
      <c r="M2964" s="2">
        <v>500</v>
      </c>
    </row>
    <row r="2965" spans="6:13" ht="12.75" hidden="1">
      <c r="F2965" s="30"/>
      <c r="H2965" s="6">
        <f t="shared" si="117"/>
        <v>0</v>
      </c>
      <c r="I2965" s="25">
        <f t="shared" si="118"/>
        <v>0</v>
      </c>
      <c r="M2965" s="2">
        <v>500</v>
      </c>
    </row>
    <row r="2966" spans="6:13" ht="12.75" hidden="1">
      <c r="F2966" s="30"/>
      <c r="H2966" s="6">
        <f t="shared" si="117"/>
        <v>0</v>
      </c>
      <c r="I2966" s="25">
        <f t="shared" si="118"/>
        <v>0</v>
      </c>
      <c r="M2966" s="2">
        <v>500</v>
      </c>
    </row>
    <row r="2967" spans="6:13" ht="12.75" hidden="1">
      <c r="F2967" s="30"/>
      <c r="H2967" s="6">
        <f t="shared" si="117"/>
        <v>0</v>
      </c>
      <c r="I2967" s="25">
        <f t="shared" si="118"/>
        <v>0</v>
      </c>
      <c r="M2967" s="2">
        <v>500</v>
      </c>
    </row>
    <row r="2968" spans="6:13" ht="12.75" hidden="1">
      <c r="F2968" s="30"/>
      <c r="H2968" s="6">
        <f t="shared" si="117"/>
        <v>0</v>
      </c>
      <c r="I2968" s="25">
        <f t="shared" si="118"/>
        <v>0</v>
      </c>
      <c r="M2968" s="2">
        <v>500</v>
      </c>
    </row>
    <row r="2969" spans="6:13" ht="12.75" hidden="1">
      <c r="F2969" s="30"/>
      <c r="H2969" s="6">
        <f t="shared" si="117"/>
        <v>0</v>
      </c>
      <c r="I2969" s="25">
        <f t="shared" si="118"/>
        <v>0</v>
      </c>
      <c r="M2969" s="2">
        <v>500</v>
      </c>
    </row>
    <row r="2970" spans="6:13" ht="12.75" hidden="1">
      <c r="F2970" s="30"/>
      <c r="H2970" s="6">
        <f t="shared" si="117"/>
        <v>0</v>
      </c>
      <c r="I2970" s="25">
        <f t="shared" si="118"/>
        <v>0</v>
      </c>
      <c r="M2970" s="2">
        <v>500</v>
      </c>
    </row>
    <row r="2971" spans="6:13" ht="12.75" hidden="1">
      <c r="F2971" s="30"/>
      <c r="H2971" s="6">
        <f t="shared" si="117"/>
        <v>0</v>
      </c>
      <c r="I2971" s="25">
        <f t="shared" si="118"/>
        <v>0</v>
      </c>
      <c r="M2971" s="2">
        <v>500</v>
      </c>
    </row>
    <row r="2972" spans="6:13" ht="12.75" hidden="1">
      <c r="F2972" s="30"/>
      <c r="H2972" s="6">
        <f t="shared" si="117"/>
        <v>0</v>
      </c>
      <c r="I2972" s="25">
        <f t="shared" si="118"/>
        <v>0</v>
      </c>
      <c r="M2972" s="2">
        <v>500</v>
      </c>
    </row>
    <row r="2973" spans="6:13" ht="12.75" hidden="1">
      <c r="F2973" s="30"/>
      <c r="H2973" s="6">
        <f t="shared" si="117"/>
        <v>0</v>
      </c>
      <c r="I2973" s="25">
        <f t="shared" si="118"/>
        <v>0</v>
      </c>
      <c r="M2973" s="2">
        <v>500</v>
      </c>
    </row>
    <row r="2974" spans="2:13" ht="12.75" hidden="1">
      <c r="B2974" s="9"/>
      <c r="F2974" s="30"/>
      <c r="H2974" s="6">
        <f t="shared" si="117"/>
        <v>0</v>
      </c>
      <c r="I2974" s="25">
        <f t="shared" si="118"/>
        <v>0</v>
      </c>
      <c r="M2974" s="2">
        <v>500</v>
      </c>
    </row>
    <row r="2975" spans="2:13" ht="12.75" hidden="1">
      <c r="B2975" s="8"/>
      <c r="F2975" s="30"/>
      <c r="H2975" s="6">
        <f t="shared" si="117"/>
        <v>0</v>
      </c>
      <c r="I2975" s="25">
        <f t="shared" si="118"/>
        <v>0</v>
      </c>
      <c r="M2975" s="2">
        <v>500</v>
      </c>
    </row>
    <row r="2976" spans="2:13" ht="12.75" hidden="1">
      <c r="B2976" s="8"/>
      <c r="F2976" s="30"/>
      <c r="H2976" s="6">
        <f t="shared" si="117"/>
        <v>0</v>
      </c>
      <c r="I2976" s="25">
        <f t="shared" si="118"/>
        <v>0</v>
      </c>
      <c r="M2976" s="2">
        <v>500</v>
      </c>
    </row>
    <row r="2977" spans="6:13" ht="12.75" hidden="1">
      <c r="F2977" s="30"/>
      <c r="H2977" s="6">
        <f t="shared" si="117"/>
        <v>0</v>
      </c>
      <c r="I2977" s="25">
        <f t="shared" si="118"/>
        <v>0</v>
      </c>
      <c r="M2977" s="2">
        <v>500</v>
      </c>
    </row>
    <row r="2978" spans="2:13" ht="12.75" hidden="1">
      <c r="B2978" s="10"/>
      <c r="F2978" s="30"/>
      <c r="H2978" s="6">
        <f t="shared" si="117"/>
        <v>0</v>
      </c>
      <c r="I2978" s="25">
        <f t="shared" si="118"/>
        <v>0</v>
      </c>
      <c r="M2978" s="2">
        <v>500</v>
      </c>
    </row>
    <row r="2979" spans="2:13" ht="12.75" hidden="1">
      <c r="B2979" s="10"/>
      <c r="F2979" s="30"/>
      <c r="H2979" s="6">
        <f t="shared" si="117"/>
        <v>0</v>
      </c>
      <c r="I2979" s="25">
        <f t="shared" si="118"/>
        <v>0</v>
      </c>
      <c r="M2979" s="2">
        <v>500</v>
      </c>
    </row>
    <row r="2980" spans="2:13" ht="12.75" hidden="1">
      <c r="B2980" s="10"/>
      <c r="F2980" s="30"/>
      <c r="H2980" s="6">
        <f t="shared" si="117"/>
        <v>0</v>
      </c>
      <c r="I2980" s="25">
        <f t="shared" si="118"/>
        <v>0</v>
      </c>
      <c r="M2980" s="2">
        <v>500</v>
      </c>
    </row>
    <row r="2981" spans="2:13" ht="12.75" hidden="1">
      <c r="B2981" s="10"/>
      <c r="F2981" s="30"/>
      <c r="H2981" s="6">
        <f t="shared" si="117"/>
        <v>0</v>
      </c>
      <c r="I2981" s="25">
        <f t="shared" si="118"/>
        <v>0</v>
      </c>
      <c r="M2981" s="2">
        <v>500</v>
      </c>
    </row>
    <row r="2982" spans="2:13" ht="12.75" hidden="1">
      <c r="B2982" s="10"/>
      <c r="F2982" s="30"/>
      <c r="H2982" s="6">
        <f t="shared" si="117"/>
        <v>0</v>
      </c>
      <c r="I2982" s="25">
        <f t="shared" si="118"/>
        <v>0</v>
      </c>
      <c r="M2982" s="2">
        <v>500</v>
      </c>
    </row>
    <row r="2983" spans="2:13" ht="12.75" hidden="1">
      <c r="B2983" s="10"/>
      <c r="F2983" s="30"/>
      <c r="H2983" s="6">
        <f t="shared" si="117"/>
        <v>0</v>
      </c>
      <c r="I2983" s="25">
        <f t="shared" si="118"/>
        <v>0</v>
      </c>
      <c r="M2983" s="2">
        <v>500</v>
      </c>
    </row>
    <row r="2984" spans="2:13" ht="12.75" hidden="1">
      <c r="B2984" s="10"/>
      <c r="F2984" s="30"/>
      <c r="H2984" s="6">
        <f t="shared" si="117"/>
        <v>0</v>
      </c>
      <c r="I2984" s="25">
        <f t="shared" si="118"/>
        <v>0</v>
      </c>
      <c r="M2984" s="2">
        <v>500</v>
      </c>
    </row>
    <row r="2985" spans="2:13" ht="12.75" hidden="1">
      <c r="B2985" s="10"/>
      <c r="F2985" s="30"/>
      <c r="H2985" s="6">
        <f t="shared" si="117"/>
        <v>0</v>
      </c>
      <c r="I2985" s="25">
        <f t="shared" si="118"/>
        <v>0</v>
      </c>
      <c r="M2985" s="2">
        <v>500</v>
      </c>
    </row>
    <row r="2986" spans="2:13" ht="12.75" hidden="1">
      <c r="B2986" s="10"/>
      <c r="F2986" s="30"/>
      <c r="H2986" s="6">
        <f t="shared" si="117"/>
        <v>0</v>
      </c>
      <c r="I2986" s="25">
        <f t="shared" si="118"/>
        <v>0</v>
      </c>
      <c r="M2986" s="2">
        <v>500</v>
      </c>
    </row>
    <row r="2987" spans="2:13" ht="12.75" hidden="1">
      <c r="B2987" s="10"/>
      <c r="F2987" s="30"/>
      <c r="H2987" s="6">
        <f t="shared" si="117"/>
        <v>0</v>
      </c>
      <c r="I2987" s="25">
        <f t="shared" si="118"/>
        <v>0</v>
      </c>
      <c r="M2987" s="2">
        <v>500</v>
      </c>
    </row>
    <row r="2988" spans="2:13" ht="12.75" hidden="1">
      <c r="B2988" s="10"/>
      <c r="F2988" s="30"/>
      <c r="H2988" s="6">
        <f t="shared" si="117"/>
        <v>0</v>
      </c>
      <c r="I2988" s="25">
        <f t="shared" si="118"/>
        <v>0</v>
      </c>
      <c r="M2988" s="2">
        <v>500</v>
      </c>
    </row>
    <row r="2989" spans="2:13" ht="12.75" hidden="1">
      <c r="B2989" s="10"/>
      <c r="F2989" s="30"/>
      <c r="H2989" s="6">
        <f t="shared" si="117"/>
        <v>0</v>
      </c>
      <c r="I2989" s="25">
        <f t="shared" si="118"/>
        <v>0</v>
      </c>
      <c r="M2989" s="2">
        <v>500</v>
      </c>
    </row>
    <row r="2990" spans="6:13" ht="12.75" hidden="1">
      <c r="F2990" s="30"/>
      <c r="H2990" s="6">
        <f t="shared" si="117"/>
        <v>0</v>
      </c>
      <c r="I2990" s="25">
        <f t="shared" si="118"/>
        <v>0</v>
      </c>
      <c r="M2990" s="2">
        <v>500</v>
      </c>
    </row>
    <row r="2991" spans="6:13" ht="12.75" hidden="1">
      <c r="F2991" s="30"/>
      <c r="H2991" s="6">
        <f t="shared" si="117"/>
        <v>0</v>
      </c>
      <c r="I2991" s="25">
        <f t="shared" si="118"/>
        <v>0</v>
      </c>
      <c r="M2991" s="2">
        <v>500</v>
      </c>
    </row>
    <row r="2992" spans="6:13" ht="12.75" hidden="1">
      <c r="F2992" s="30"/>
      <c r="H2992" s="6">
        <f t="shared" si="117"/>
        <v>0</v>
      </c>
      <c r="I2992" s="25">
        <f t="shared" si="118"/>
        <v>0</v>
      </c>
      <c r="M2992" s="2">
        <v>500</v>
      </c>
    </row>
    <row r="2993" spans="6:13" ht="12.75" hidden="1">
      <c r="F2993" s="30"/>
      <c r="H2993" s="6">
        <f t="shared" si="117"/>
        <v>0</v>
      </c>
      <c r="I2993" s="25">
        <f t="shared" si="118"/>
        <v>0</v>
      </c>
      <c r="M2993" s="2">
        <v>500</v>
      </c>
    </row>
    <row r="2994" spans="6:13" ht="12.75" hidden="1">
      <c r="F2994" s="30"/>
      <c r="H2994" s="6">
        <f t="shared" si="117"/>
        <v>0</v>
      </c>
      <c r="I2994" s="25">
        <f t="shared" si="118"/>
        <v>0</v>
      </c>
      <c r="M2994" s="2">
        <v>500</v>
      </c>
    </row>
    <row r="2995" spans="6:13" ht="12.75" hidden="1">
      <c r="F2995" s="30"/>
      <c r="H2995" s="6">
        <f t="shared" si="117"/>
        <v>0</v>
      </c>
      <c r="I2995" s="25">
        <f t="shared" si="118"/>
        <v>0</v>
      </c>
      <c r="M2995" s="2">
        <v>500</v>
      </c>
    </row>
    <row r="2996" spans="6:13" ht="12.75" hidden="1">
      <c r="F2996" s="30"/>
      <c r="H2996" s="6">
        <f t="shared" si="117"/>
        <v>0</v>
      </c>
      <c r="I2996" s="25">
        <f t="shared" si="118"/>
        <v>0</v>
      </c>
      <c r="M2996" s="2">
        <v>500</v>
      </c>
    </row>
    <row r="2997" spans="6:13" ht="12.75" hidden="1">
      <c r="F2997" s="30"/>
      <c r="H2997" s="6">
        <f t="shared" si="117"/>
        <v>0</v>
      </c>
      <c r="I2997" s="25">
        <f t="shared" si="118"/>
        <v>0</v>
      </c>
      <c r="M2997" s="2">
        <v>500</v>
      </c>
    </row>
    <row r="2998" spans="6:13" ht="12.75" hidden="1">
      <c r="F2998" s="30"/>
      <c r="H2998" s="6">
        <f t="shared" si="117"/>
        <v>0</v>
      </c>
      <c r="I2998" s="25">
        <f t="shared" si="118"/>
        <v>0</v>
      </c>
      <c r="M2998" s="2">
        <v>500</v>
      </c>
    </row>
    <row r="2999" spans="6:13" ht="12.75" hidden="1">
      <c r="F2999" s="30"/>
      <c r="H2999" s="6">
        <f t="shared" si="117"/>
        <v>0</v>
      </c>
      <c r="I2999" s="25">
        <f t="shared" si="118"/>
        <v>0</v>
      </c>
      <c r="M2999" s="2">
        <v>500</v>
      </c>
    </row>
    <row r="3000" spans="6:13" ht="12.75" hidden="1">
      <c r="F3000" s="30"/>
      <c r="H3000" s="6">
        <f t="shared" si="117"/>
        <v>0</v>
      </c>
      <c r="I3000" s="25">
        <f t="shared" si="118"/>
        <v>0</v>
      </c>
      <c r="M3000" s="2">
        <v>500</v>
      </c>
    </row>
    <row r="3001" spans="6:13" ht="12.75" hidden="1">
      <c r="F3001" s="30"/>
      <c r="H3001" s="6">
        <f t="shared" si="117"/>
        <v>0</v>
      </c>
      <c r="I3001" s="25">
        <f t="shared" si="118"/>
        <v>0</v>
      </c>
      <c r="M3001" s="2">
        <v>500</v>
      </c>
    </row>
    <row r="3002" spans="6:13" ht="12.75" hidden="1">
      <c r="F3002" s="30"/>
      <c r="H3002" s="6">
        <f t="shared" si="117"/>
        <v>0</v>
      </c>
      <c r="I3002" s="25">
        <f t="shared" si="118"/>
        <v>0</v>
      </c>
      <c r="M3002" s="2">
        <v>500</v>
      </c>
    </row>
    <row r="3003" spans="6:13" ht="12.75" hidden="1">
      <c r="F3003" s="30"/>
      <c r="H3003" s="6">
        <f t="shared" si="117"/>
        <v>0</v>
      </c>
      <c r="I3003" s="25">
        <f aca="true" t="shared" si="119" ref="I3003:I3066">+B3003/M3003</f>
        <v>0</v>
      </c>
      <c r="M3003" s="2">
        <v>500</v>
      </c>
    </row>
    <row r="3004" spans="6:13" ht="12.75" hidden="1">
      <c r="F3004" s="30"/>
      <c r="H3004" s="6">
        <f t="shared" si="117"/>
        <v>0</v>
      </c>
      <c r="I3004" s="25">
        <f t="shared" si="119"/>
        <v>0</v>
      </c>
      <c r="M3004" s="2">
        <v>500</v>
      </c>
    </row>
    <row r="3005" spans="6:13" ht="12.75" hidden="1">
      <c r="F3005" s="30"/>
      <c r="H3005" s="6">
        <f t="shared" si="117"/>
        <v>0</v>
      </c>
      <c r="I3005" s="25">
        <f t="shared" si="119"/>
        <v>0</v>
      </c>
      <c r="M3005" s="2">
        <v>500</v>
      </c>
    </row>
    <row r="3006" spans="6:13" ht="12.75" hidden="1">
      <c r="F3006" s="30"/>
      <c r="H3006" s="6">
        <f t="shared" si="117"/>
        <v>0</v>
      </c>
      <c r="I3006" s="25">
        <f t="shared" si="119"/>
        <v>0</v>
      </c>
      <c r="M3006" s="2">
        <v>500</v>
      </c>
    </row>
    <row r="3007" spans="6:13" ht="12.75" hidden="1">
      <c r="F3007" s="30"/>
      <c r="H3007" s="6">
        <f t="shared" si="117"/>
        <v>0</v>
      </c>
      <c r="I3007" s="25">
        <f t="shared" si="119"/>
        <v>0</v>
      </c>
      <c r="M3007" s="2">
        <v>500</v>
      </c>
    </row>
    <row r="3008" spans="6:13" ht="12.75" hidden="1">
      <c r="F3008" s="30"/>
      <c r="H3008" s="6">
        <f t="shared" si="117"/>
        <v>0</v>
      </c>
      <c r="I3008" s="25">
        <f t="shared" si="119"/>
        <v>0</v>
      </c>
      <c r="M3008" s="2">
        <v>500</v>
      </c>
    </row>
    <row r="3009" spans="6:13" ht="12.75" hidden="1">
      <c r="F3009" s="30"/>
      <c r="H3009" s="6">
        <f t="shared" si="117"/>
        <v>0</v>
      </c>
      <c r="I3009" s="25">
        <f t="shared" si="119"/>
        <v>0</v>
      </c>
      <c r="M3009" s="2">
        <v>500</v>
      </c>
    </row>
    <row r="3010" spans="6:13" ht="12.75" hidden="1">
      <c r="F3010" s="30"/>
      <c r="H3010" s="6">
        <f t="shared" si="117"/>
        <v>0</v>
      </c>
      <c r="I3010" s="25">
        <f t="shared" si="119"/>
        <v>0</v>
      </c>
      <c r="M3010" s="2">
        <v>500</v>
      </c>
    </row>
    <row r="3011" spans="6:13" ht="12.75" hidden="1">
      <c r="F3011" s="30"/>
      <c r="H3011" s="6">
        <f t="shared" si="117"/>
        <v>0</v>
      </c>
      <c r="I3011" s="25">
        <f t="shared" si="119"/>
        <v>0</v>
      </c>
      <c r="M3011" s="2">
        <v>500</v>
      </c>
    </row>
    <row r="3012" spans="6:13" ht="12.75" hidden="1">
      <c r="F3012" s="30"/>
      <c r="H3012" s="6">
        <f t="shared" si="117"/>
        <v>0</v>
      </c>
      <c r="I3012" s="25">
        <f t="shared" si="119"/>
        <v>0</v>
      </c>
      <c r="M3012" s="2">
        <v>500</v>
      </c>
    </row>
    <row r="3013" spans="6:13" ht="12.75" hidden="1">
      <c r="F3013" s="30"/>
      <c r="H3013" s="6">
        <f t="shared" si="117"/>
        <v>0</v>
      </c>
      <c r="I3013" s="25">
        <f t="shared" si="119"/>
        <v>0</v>
      </c>
      <c r="M3013" s="2">
        <v>500</v>
      </c>
    </row>
    <row r="3014" spans="6:13" ht="12.75" hidden="1">
      <c r="F3014" s="30"/>
      <c r="H3014" s="6">
        <f t="shared" si="117"/>
        <v>0</v>
      </c>
      <c r="I3014" s="25">
        <f t="shared" si="119"/>
        <v>0</v>
      </c>
      <c r="M3014" s="2">
        <v>500</v>
      </c>
    </row>
    <row r="3015" spans="6:13" ht="12.75" hidden="1">
      <c r="F3015" s="30"/>
      <c r="H3015" s="6">
        <f aca="true" t="shared" si="120" ref="H3015:H3059">H3014-B3015</f>
        <v>0</v>
      </c>
      <c r="I3015" s="25">
        <f t="shared" si="119"/>
        <v>0</v>
      </c>
      <c r="M3015" s="2">
        <v>500</v>
      </c>
    </row>
    <row r="3016" spans="6:13" ht="12.75" hidden="1">
      <c r="F3016" s="30"/>
      <c r="H3016" s="6">
        <f t="shared" si="120"/>
        <v>0</v>
      </c>
      <c r="I3016" s="25">
        <f t="shared" si="119"/>
        <v>0</v>
      </c>
      <c r="M3016" s="2">
        <v>500</v>
      </c>
    </row>
    <row r="3017" spans="6:13" ht="12.75" hidden="1">
      <c r="F3017" s="30"/>
      <c r="H3017" s="6">
        <f t="shared" si="120"/>
        <v>0</v>
      </c>
      <c r="I3017" s="25">
        <f t="shared" si="119"/>
        <v>0</v>
      </c>
      <c r="M3017" s="2">
        <v>500</v>
      </c>
    </row>
    <row r="3018" spans="6:13" ht="12.75" hidden="1">
      <c r="F3018" s="30"/>
      <c r="H3018" s="6">
        <f t="shared" si="120"/>
        <v>0</v>
      </c>
      <c r="I3018" s="25">
        <f t="shared" si="119"/>
        <v>0</v>
      </c>
      <c r="M3018" s="2">
        <v>500</v>
      </c>
    </row>
    <row r="3019" spans="6:13" ht="12.75" hidden="1">
      <c r="F3019" s="30"/>
      <c r="H3019" s="6">
        <f t="shared" si="120"/>
        <v>0</v>
      </c>
      <c r="I3019" s="25">
        <f t="shared" si="119"/>
        <v>0</v>
      </c>
      <c r="M3019" s="2">
        <v>500</v>
      </c>
    </row>
    <row r="3020" spans="6:13" ht="12.75" hidden="1">
      <c r="F3020" s="30"/>
      <c r="H3020" s="6">
        <f t="shared" si="120"/>
        <v>0</v>
      </c>
      <c r="I3020" s="25">
        <f t="shared" si="119"/>
        <v>0</v>
      </c>
      <c r="M3020" s="2">
        <v>500</v>
      </c>
    </row>
    <row r="3021" spans="6:13" ht="12.75" hidden="1">
      <c r="F3021" s="30"/>
      <c r="H3021" s="6">
        <f t="shared" si="120"/>
        <v>0</v>
      </c>
      <c r="I3021" s="25">
        <f t="shared" si="119"/>
        <v>0</v>
      </c>
      <c r="M3021" s="2">
        <v>500</v>
      </c>
    </row>
    <row r="3022" spans="6:13" ht="12.75" hidden="1">
      <c r="F3022" s="30"/>
      <c r="H3022" s="6">
        <f t="shared" si="120"/>
        <v>0</v>
      </c>
      <c r="I3022" s="25">
        <f t="shared" si="119"/>
        <v>0</v>
      </c>
      <c r="M3022" s="2">
        <v>500</v>
      </c>
    </row>
    <row r="3023" spans="6:13" ht="12.75" hidden="1">
      <c r="F3023" s="30"/>
      <c r="H3023" s="6">
        <f t="shared" si="120"/>
        <v>0</v>
      </c>
      <c r="I3023" s="25">
        <f t="shared" si="119"/>
        <v>0</v>
      </c>
      <c r="M3023" s="2">
        <v>500</v>
      </c>
    </row>
    <row r="3024" spans="6:13" ht="12.75" hidden="1">
      <c r="F3024" s="30"/>
      <c r="H3024" s="6">
        <f t="shared" si="120"/>
        <v>0</v>
      </c>
      <c r="I3024" s="25">
        <f t="shared" si="119"/>
        <v>0</v>
      </c>
      <c r="M3024" s="2">
        <v>500</v>
      </c>
    </row>
    <row r="3025" spans="6:13" ht="12.75" hidden="1">
      <c r="F3025" s="30"/>
      <c r="H3025" s="6">
        <f t="shared" si="120"/>
        <v>0</v>
      </c>
      <c r="I3025" s="25">
        <f t="shared" si="119"/>
        <v>0</v>
      </c>
      <c r="M3025" s="2">
        <v>500</v>
      </c>
    </row>
    <row r="3026" spans="6:13" ht="12.75" hidden="1">
      <c r="F3026" s="30"/>
      <c r="H3026" s="6">
        <f t="shared" si="120"/>
        <v>0</v>
      </c>
      <c r="I3026" s="25">
        <f t="shared" si="119"/>
        <v>0</v>
      </c>
      <c r="M3026" s="2">
        <v>500</v>
      </c>
    </row>
    <row r="3027" spans="6:13" ht="12.75" hidden="1">
      <c r="F3027" s="30"/>
      <c r="H3027" s="6">
        <f t="shared" si="120"/>
        <v>0</v>
      </c>
      <c r="I3027" s="25">
        <f t="shared" si="119"/>
        <v>0</v>
      </c>
      <c r="M3027" s="2">
        <v>500</v>
      </c>
    </row>
    <row r="3028" spans="6:13" ht="12.75" hidden="1">
      <c r="F3028" s="30"/>
      <c r="H3028" s="6">
        <f t="shared" si="120"/>
        <v>0</v>
      </c>
      <c r="I3028" s="25">
        <f t="shared" si="119"/>
        <v>0</v>
      </c>
      <c r="M3028" s="2">
        <v>500</v>
      </c>
    </row>
    <row r="3029" spans="6:13" ht="12.75" hidden="1">
      <c r="F3029" s="30"/>
      <c r="H3029" s="6">
        <f t="shared" si="120"/>
        <v>0</v>
      </c>
      <c r="I3029" s="25">
        <f t="shared" si="119"/>
        <v>0</v>
      </c>
      <c r="M3029" s="2">
        <v>500</v>
      </c>
    </row>
    <row r="3030" spans="6:13" ht="12.75" hidden="1">
      <c r="F3030" s="30"/>
      <c r="H3030" s="6">
        <f t="shared" si="120"/>
        <v>0</v>
      </c>
      <c r="I3030" s="25">
        <f t="shared" si="119"/>
        <v>0</v>
      </c>
      <c r="M3030" s="2">
        <v>500</v>
      </c>
    </row>
    <row r="3031" spans="6:13" ht="12.75" hidden="1">
      <c r="F3031" s="30"/>
      <c r="H3031" s="6">
        <f t="shared" si="120"/>
        <v>0</v>
      </c>
      <c r="I3031" s="25">
        <f t="shared" si="119"/>
        <v>0</v>
      </c>
      <c r="M3031" s="2">
        <v>500</v>
      </c>
    </row>
    <row r="3032" spans="6:13" ht="12.75" hidden="1">
      <c r="F3032" s="30"/>
      <c r="H3032" s="6">
        <f t="shared" si="120"/>
        <v>0</v>
      </c>
      <c r="I3032" s="25">
        <f t="shared" si="119"/>
        <v>0</v>
      </c>
      <c r="M3032" s="2">
        <v>500</v>
      </c>
    </row>
    <row r="3033" spans="6:13" ht="12.75" hidden="1">
      <c r="F3033" s="30"/>
      <c r="H3033" s="6">
        <f t="shared" si="120"/>
        <v>0</v>
      </c>
      <c r="I3033" s="25">
        <f t="shared" si="119"/>
        <v>0</v>
      </c>
      <c r="M3033" s="2">
        <v>500</v>
      </c>
    </row>
    <row r="3034" spans="6:13" ht="12.75" hidden="1">
      <c r="F3034" s="30"/>
      <c r="H3034" s="6">
        <f t="shared" si="120"/>
        <v>0</v>
      </c>
      <c r="I3034" s="25">
        <f t="shared" si="119"/>
        <v>0</v>
      </c>
      <c r="M3034" s="2">
        <v>500</v>
      </c>
    </row>
    <row r="3035" spans="6:13" ht="12.75" hidden="1">
      <c r="F3035" s="30"/>
      <c r="H3035" s="6">
        <f t="shared" si="120"/>
        <v>0</v>
      </c>
      <c r="I3035" s="25">
        <f t="shared" si="119"/>
        <v>0</v>
      </c>
      <c r="M3035" s="2">
        <v>500</v>
      </c>
    </row>
    <row r="3036" spans="6:13" ht="12.75" hidden="1">
      <c r="F3036" s="30"/>
      <c r="H3036" s="6">
        <f t="shared" si="120"/>
        <v>0</v>
      </c>
      <c r="I3036" s="25">
        <f t="shared" si="119"/>
        <v>0</v>
      </c>
      <c r="M3036" s="2">
        <v>500</v>
      </c>
    </row>
    <row r="3037" spans="6:13" ht="12.75" hidden="1">
      <c r="F3037" s="30"/>
      <c r="H3037" s="6">
        <f t="shared" si="120"/>
        <v>0</v>
      </c>
      <c r="I3037" s="25">
        <f t="shared" si="119"/>
        <v>0</v>
      </c>
      <c r="M3037" s="2">
        <v>500</v>
      </c>
    </row>
    <row r="3038" spans="6:13" ht="12.75" hidden="1">
      <c r="F3038" s="30"/>
      <c r="H3038" s="6">
        <f t="shared" si="120"/>
        <v>0</v>
      </c>
      <c r="I3038" s="25">
        <f t="shared" si="119"/>
        <v>0</v>
      </c>
      <c r="M3038" s="2">
        <v>500</v>
      </c>
    </row>
    <row r="3039" spans="6:13" ht="12.75" hidden="1">
      <c r="F3039" s="30"/>
      <c r="H3039" s="6">
        <f t="shared" si="120"/>
        <v>0</v>
      </c>
      <c r="I3039" s="25">
        <f t="shared" si="119"/>
        <v>0</v>
      </c>
      <c r="M3039" s="2">
        <v>500</v>
      </c>
    </row>
    <row r="3040" spans="6:13" ht="12.75" hidden="1">
      <c r="F3040" s="30"/>
      <c r="H3040" s="6">
        <f t="shared" si="120"/>
        <v>0</v>
      </c>
      <c r="I3040" s="25">
        <f t="shared" si="119"/>
        <v>0</v>
      </c>
      <c r="M3040" s="2">
        <v>500</v>
      </c>
    </row>
    <row r="3041" spans="6:13" ht="12.75" hidden="1">
      <c r="F3041" s="30"/>
      <c r="H3041" s="6">
        <f t="shared" si="120"/>
        <v>0</v>
      </c>
      <c r="I3041" s="25">
        <f t="shared" si="119"/>
        <v>0</v>
      </c>
      <c r="M3041" s="2">
        <v>500</v>
      </c>
    </row>
    <row r="3042" spans="6:13" ht="12.75" hidden="1">
      <c r="F3042" s="30"/>
      <c r="H3042" s="6">
        <f t="shared" si="120"/>
        <v>0</v>
      </c>
      <c r="I3042" s="25">
        <f t="shared" si="119"/>
        <v>0</v>
      </c>
      <c r="M3042" s="2">
        <v>500</v>
      </c>
    </row>
    <row r="3043" spans="6:13" ht="12.75" hidden="1">
      <c r="F3043" s="30"/>
      <c r="H3043" s="6">
        <f t="shared" si="120"/>
        <v>0</v>
      </c>
      <c r="I3043" s="25">
        <f t="shared" si="119"/>
        <v>0</v>
      </c>
      <c r="M3043" s="2">
        <v>500</v>
      </c>
    </row>
    <row r="3044" spans="6:13" ht="12.75" hidden="1">
      <c r="F3044" s="30"/>
      <c r="H3044" s="6">
        <f t="shared" si="120"/>
        <v>0</v>
      </c>
      <c r="I3044" s="25">
        <f t="shared" si="119"/>
        <v>0</v>
      </c>
      <c r="M3044" s="2">
        <v>500</v>
      </c>
    </row>
    <row r="3045" spans="6:13" ht="12.75" hidden="1">
      <c r="F3045" s="30"/>
      <c r="H3045" s="6">
        <f t="shared" si="120"/>
        <v>0</v>
      </c>
      <c r="I3045" s="25">
        <f t="shared" si="119"/>
        <v>0</v>
      </c>
      <c r="M3045" s="2">
        <v>500</v>
      </c>
    </row>
    <row r="3046" spans="6:13" ht="12.75" hidden="1">
      <c r="F3046" s="30"/>
      <c r="H3046" s="6">
        <f t="shared" si="120"/>
        <v>0</v>
      </c>
      <c r="I3046" s="25">
        <f t="shared" si="119"/>
        <v>0</v>
      </c>
      <c r="M3046" s="2">
        <v>500</v>
      </c>
    </row>
    <row r="3047" spans="6:13" ht="12.75" hidden="1">
      <c r="F3047" s="30"/>
      <c r="H3047" s="6">
        <f t="shared" si="120"/>
        <v>0</v>
      </c>
      <c r="I3047" s="25">
        <f t="shared" si="119"/>
        <v>0</v>
      </c>
      <c r="M3047" s="2">
        <v>500</v>
      </c>
    </row>
    <row r="3048" spans="6:13" ht="12.75" hidden="1">
      <c r="F3048" s="30"/>
      <c r="H3048" s="6">
        <f t="shared" si="120"/>
        <v>0</v>
      </c>
      <c r="I3048" s="25">
        <f t="shared" si="119"/>
        <v>0</v>
      </c>
      <c r="M3048" s="2">
        <v>500</v>
      </c>
    </row>
    <row r="3049" spans="6:13" ht="12.75" hidden="1">
      <c r="F3049" s="30"/>
      <c r="H3049" s="6">
        <f t="shared" si="120"/>
        <v>0</v>
      </c>
      <c r="I3049" s="25">
        <f t="shared" si="119"/>
        <v>0</v>
      </c>
      <c r="M3049" s="2">
        <v>500</v>
      </c>
    </row>
    <row r="3050" spans="6:13" ht="12.75" hidden="1">
      <c r="F3050" s="30"/>
      <c r="H3050" s="6">
        <f t="shared" si="120"/>
        <v>0</v>
      </c>
      <c r="I3050" s="25">
        <f t="shared" si="119"/>
        <v>0</v>
      </c>
      <c r="M3050" s="2">
        <v>500</v>
      </c>
    </row>
    <row r="3051" spans="6:13" ht="12.75" hidden="1">
      <c r="F3051" s="30"/>
      <c r="H3051" s="6">
        <f t="shared" si="120"/>
        <v>0</v>
      </c>
      <c r="I3051" s="25">
        <f t="shared" si="119"/>
        <v>0</v>
      </c>
      <c r="M3051" s="2">
        <v>500</v>
      </c>
    </row>
    <row r="3052" spans="2:13" ht="12.75" hidden="1">
      <c r="B3052" s="9"/>
      <c r="F3052" s="30"/>
      <c r="H3052" s="6">
        <f t="shared" si="120"/>
        <v>0</v>
      </c>
      <c r="I3052" s="25">
        <f t="shared" si="119"/>
        <v>0</v>
      </c>
      <c r="M3052" s="2">
        <v>500</v>
      </c>
    </row>
    <row r="3053" spans="2:13" ht="12.75" hidden="1">
      <c r="B3053" s="8"/>
      <c r="F3053" s="30"/>
      <c r="H3053" s="6">
        <f t="shared" si="120"/>
        <v>0</v>
      </c>
      <c r="I3053" s="25">
        <f t="shared" si="119"/>
        <v>0</v>
      </c>
      <c r="M3053" s="2">
        <v>500</v>
      </c>
    </row>
    <row r="3054" spans="2:13" ht="12.75" hidden="1">
      <c r="B3054" s="8"/>
      <c r="F3054" s="30"/>
      <c r="H3054" s="6">
        <f t="shared" si="120"/>
        <v>0</v>
      </c>
      <c r="I3054" s="25">
        <f t="shared" si="119"/>
        <v>0</v>
      </c>
      <c r="M3054" s="2">
        <v>500</v>
      </c>
    </row>
    <row r="3055" spans="6:13" ht="12.75" hidden="1">
      <c r="F3055" s="30"/>
      <c r="H3055" s="6">
        <f t="shared" si="120"/>
        <v>0</v>
      </c>
      <c r="I3055" s="25">
        <f t="shared" si="119"/>
        <v>0</v>
      </c>
      <c r="M3055" s="2">
        <v>500</v>
      </c>
    </row>
    <row r="3056" spans="2:13" ht="12.75" hidden="1">
      <c r="B3056" s="10"/>
      <c r="F3056" s="30"/>
      <c r="H3056" s="6">
        <f t="shared" si="120"/>
        <v>0</v>
      </c>
      <c r="I3056" s="25">
        <f t="shared" si="119"/>
        <v>0</v>
      </c>
      <c r="M3056" s="2">
        <v>500</v>
      </c>
    </row>
    <row r="3057" spans="2:13" ht="12.75" hidden="1">
      <c r="B3057" s="10"/>
      <c r="F3057" s="30"/>
      <c r="H3057" s="6">
        <f t="shared" si="120"/>
        <v>0</v>
      </c>
      <c r="I3057" s="25">
        <f t="shared" si="119"/>
        <v>0</v>
      </c>
      <c r="M3057" s="2">
        <v>500</v>
      </c>
    </row>
    <row r="3058" spans="2:13" ht="12.75" hidden="1">
      <c r="B3058" s="10"/>
      <c r="F3058" s="30"/>
      <c r="H3058" s="6">
        <f t="shared" si="120"/>
        <v>0</v>
      </c>
      <c r="I3058" s="25">
        <f t="shared" si="119"/>
        <v>0</v>
      </c>
      <c r="M3058" s="2">
        <v>500</v>
      </c>
    </row>
    <row r="3059" spans="2:13" ht="12.75" hidden="1">
      <c r="B3059" s="10"/>
      <c r="F3059" s="30"/>
      <c r="H3059" s="6">
        <f t="shared" si="120"/>
        <v>0</v>
      </c>
      <c r="I3059" s="25">
        <f t="shared" si="119"/>
        <v>0</v>
      </c>
      <c r="M3059" s="2">
        <v>500</v>
      </c>
    </row>
    <row r="3060" spans="2:13" ht="12.75" hidden="1">
      <c r="B3060" s="10"/>
      <c r="F3060" s="30"/>
      <c r="H3060" s="6">
        <f>H3059-B3060</f>
        <v>0</v>
      </c>
      <c r="I3060" s="25">
        <f t="shared" si="119"/>
        <v>0</v>
      </c>
      <c r="M3060" s="2">
        <v>500</v>
      </c>
    </row>
    <row r="3061" spans="2:13" ht="12.75" hidden="1">
      <c r="B3061" s="10"/>
      <c r="F3061" s="30"/>
      <c r="H3061" s="6">
        <f aca="true" t="shared" si="121" ref="H3061:H3124">H3060-B3061</f>
        <v>0</v>
      </c>
      <c r="I3061" s="25">
        <f t="shared" si="119"/>
        <v>0</v>
      </c>
      <c r="M3061" s="2">
        <v>500</v>
      </c>
    </row>
    <row r="3062" spans="2:13" ht="12.75" hidden="1">
      <c r="B3062" s="10"/>
      <c r="F3062" s="30"/>
      <c r="H3062" s="6">
        <f t="shared" si="121"/>
        <v>0</v>
      </c>
      <c r="I3062" s="25">
        <f t="shared" si="119"/>
        <v>0</v>
      </c>
      <c r="M3062" s="2">
        <v>500</v>
      </c>
    </row>
    <row r="3063" spans="2:13" ht="12.75" hidden="1">
      <c r="B3063" s="10"/>
      <c r="F3063" s="30"/>
      <c r="H3063" s="6">
        <f t="shared" si="121"/>
        <v>0</v>
      </c>
      <c r="I3063" s="25">
        <f t="shared" si="119"/>
        <v>0</v>
      </c>
      <c r="M3063" s="2">
        <v>500</v>
      </c>
    </row>
    <row r="3064" spans="2:13" ht="12.75" hidden="1">
      <c r="B3064" s="10"/>
      <c r="F3064" s="30"/>
      <c r="H3064" s="6">
        <f t="shared" si="121"/>
        <v>0</v>
      </c>
      <c r="I3064" s="25">
        <f t="shared" si="119"/>
        <v>0</v>
      </c>
      <c r="M3064" s="2">
        <v>500</v>
      </c>
    </row>
    <row r="3065" spans="2:13" ht="12.75" hidden="1">
      <c r="B3065" s="10"/>
      <c r="F3065" s="30"/>
      <c r="H3065" s="6">
        <f t="shared" si="121"/>
        <v>0</v>
      </c>
      <c r="I3065" s="25">
        <f t="shared" si="119"/>
        <v>0</v>
      </c>
      <c r="M3065" s="2">
        <v>500</v>
      </c>
    </row>
    <row r="3066" spans="2:13" ht="12.75" hidden="1">
      <c r="B3066" s="10"/>
      <c r="F3066" s="30"/>
      <c r="H3066" s="6">
        <f t="shared" si="121"/>
        <v>0</v>
      </c>
      <c r="I3066" s="25">
        <f t="shared" si="119"/>
        <v>0</v>
      </c>
      <c r="M3066" s="2">
        <v>500</v>
      </c>
    </row>
    <row r="3067" spans="2:13" ht="12.75" hidden="1">
      <c r="B3067" s="10"/>
      <c r="F3067" s="30"/>
      <c r="H3067" s="6">
        <f t="shared" si="121"/>
        <v>0</v>
      </c>
      <c r="I3067" s="25">
        <f aca="true" t="shared" si="122" ref="I3067:I3130">+B3067/M3067</f>
        <v>0</v>
      </c>
      <c r="M3067" s="2">
        <v>500</v>
      </c>
    </row>
    <row r="3068" spans="2:13" ht="12.75" hidden="1">
      <c r="B3068" s="10"/>
      <c r="F3068" s="30"/>
      <c r="H3068" s="6">
        <f t="shared" si="121"/>
        <v>0</v>
      </c>
      <c r="I3068" s="25">
        <f t="shared" si="122"/>
        <v>0</v>
      </c>
      <c r="M3068" s="2">
        <v>500</v>
      </c>
    </row>
    <row r="3069" spans="2:13" ht="12.75" hidden="1">
      <c r="B3069" s="10"/>
      <c r="F3069" s="30"/>
      <c r="H3069" s="6">
        <f t="shared" si="121"/>
        <v>0</v>
      </c>
      <c r="I3069" s="25">
        <f t="shared" si="122"/>
        <v>0</v>
      </c>
      <c r="M3069" s="2">
        <v>500</v>
      </c>
    </row>
    <row r="3070" spans="2:13" ht="12.75" hidden="1">
      <c r="B3070" s="10"/>
      <c r="F3070" s="30"/>
      <c r="H3070" s="6">
        <f t="shared" si="121"/>
        <v>0</v>
      </c>
      <c r="I3070" s="25">
        <f t="shared" si="122"/>
        <v>0</v>
      </c>
      <c r="M3070" s="2">
        <v>500</v>
      </c>
    </row>
    <row r="3071" spans="2:13" ht="12.75" hidden="1">
      <c r="B3071" s="10"/>
      <c r="F3071" s="30"/>
      <c r="H3071" s="6">
        <f t="shared" si="121"/>
        <v>0</v>
      </c>
      <c r="I3071" s="25">
        <f t="shared" si="122"/>
        <v>0</v>
      </c>
      <c r="M3071" s="2">
        <v>500</v>
      </c>
    </row>
    <row r="3072" spans="2:13" ht="12.75" hidden="1">
      <c r="B3072" s="10"/>
      <c r="F3072" s="30"/>
      <c r="H3072" s="6">
        <f t="shared" si="121"/>
        <v>0</v>
      </c>
      <c r="I3072" s="25">
        <f t="shared" si="122"/>
        <v>0</v>
      </c>
      <c r="M3072" s="2">
        <v>500</v>
      </c>
    </row>
    <row r="3073" spans="2:13" ht="12.75" hidden="1">
      <c r="B3073" s="10"/>
      <c r="F3073" s="30"/>
      <c r="H3073" s="6">
        <f t="shared" si="121"/>
        <v>0</v>
      </c>
      <c r="I3073" s="25">
        <f t="shared" si="122"/>
        <v>0</v>
      </c>
      <c r="M3073" s="2">
        <v>500</v>
      </c>
    </row>
    <row r="3074" spans="6:13" ht="12.75" hidden="1">
      <c r="F3074" s="30"/>
      <c r="H3074" s="6">
        <f t="shared" si="121"/>
        <v>0</v>
      </c>
      <c r="I3074" s="25">
        <f t="shared" si="122"/>
        <v>0</v>
      </c>
      <c r="M3074" s="2">
        <v>500</v>
      </c>
    </row>
    <row r="3075" spans="2:13" ht="12.75" hidden="1">
      <c r="B3075" s="8"/>
      <c r="F3075" s="30"/>
      <c r="H3075" s="6">
        <f t="shared" si="121"/>
        <v>0</v>
      </c>
      <c r="I3075" s="25">
        <f t="shared" si="122"/>
        <v>0</v>
      </c>
      <c r="M3075" s="2">
        <v>500</v>
      </c>
    </row>
    <row r="3076" spans="6:13" ht="12.75" hidden="1">
      <c r="F3076" s="30"/>
      <c r="H3076" s="6">
        <f t="shared" si="121"/>
        <v>0</v>
      </c>
      <c r="I3076" s="25">
        <f t="shared" si="122"/>
        <v>0</v>
      </c>
      <c r="M3076" s="2">
        <v>500</v>
      </c>
    </row>
    <row r="3077" spans="6:13" ht="12.75" hidden="1">
      <c r="F3077" s="30"/>
      <c r="H3077" s="6">
        <f t="shared" si="121"/>
        <v>0</v>
      </c>
      <c r="I3077" s="25">
        <f t="shared" si="122"/>
        <v>0</v>
      </c>
      <c r="M3077" s="2">
        <v>500</v>
      </c>
    </row>
    <row r="3078" spans="6:13" ht="12.75" hidden="1">
      <c r="F3078" s="30"/>
      <c r="H3078" s="6">
        <f t="shared" si="121"/>
        <v>0</v>
      </c>
      <c r="I3078" s="25">
        <f t="shared" si="122"/>
        <v>0</v>
      </c>
      <c r="M3078" s="2">
        <v>500</v>
      </c>
    </row>
    <row r="3079" spans="6:13" ht="12.75" hidden="1">
      <c r="F3079" s="30"/>
      <c r="H3079" s="6">
        <f t="shared" si="121"/>
        <v>0</v>
      </c>
      <c r="I3079" s="25">
        <f t="shared" si="122"/>
        <v>0</v>
      </c>
      <c r="M3079" s="2">
        <v>500</v>
      </c>
    </row>
    <row r="3080" spans="6:13" ht="12.75" hidden="1">
      <c r="F3080" s="30"/>
      <c r="H3080" s="6">
        <f t="shared" si="121"/>
        <v>0</v>
      </c>
      <c r="I3080" s="25">
        <f t="shared" si="122"/>
        <v>0</v>
      </c>
      <c r="M3080" s="2">
        <v>500</v>
      </c>
    </row>
    <row r="3081" spans="6:13" ht="12.75" hidden="1">
      <c r="F3081" s="30"/>
      <c r="H3081" s="6">
        <f t="shared" si="121"/>
        <v>0</v>
      </c>
      <c r="I3081" s="25">
        <f t="shared" si="122"/>
        <v>0</v>
      </c>
      <c r="M3081" s="2">
        <v>500</v>
      </c>
    </row>
    <row r="3082" spans="6:13" ht="12.75" hidden="1">
      <c r="F3082" s="30"/>
      <c r="H3082" s="6">
        <f t="shared" si="121"/>
        <v>0</v>
      </c>
      <c r="I3082" s="25">
        <f t="shared" si="122"/>
        <v>0</v>
      </c>
      <c r="M3082" s="2">
        <v>500</v>
      </c>
    </row>
    <row r="3083" spans="6:13" ht="12.75" hidden="1">
      <c r="F3083" s="30"/>
      <c r="H3083" s="6">
        <f t="shared" si="121"/>
        <v>0</v>
      </c>
      <c r="I3083" s="25">
        <f t="shared" si="122"/>
        <v>0</v>
      </c>
      <c r="M3083" s="2">
        <v>500</v>
      </c>
    </row>
    <row r="3084" spans="6:13" ht="12.75" hidden="1">
      <c r="F3084" s="30"/>
      <c r="H3084" s="6">
        <f t="shared" si="121"/>
        <v>0</v>
      </c>
      <c r="I3084" s="25">
        <f t="shared" si="122"/>
        <v>0</v>
      </c>
      <c r="M3084" s="2">
        <v>500</v>
      </c>
    </row>
    <row r="3085" spans="6:13" ht="12.75" hidden="1">
      <c r="F3085" s="30"/>
      <c r="H3085" s="6">
        <f t="shared" si="121"/>
        <v>0</v>
      </c>
      <c r="I3085" s="25">
        <f t="shared" si="122"/>
        <v>0</v>
      </c>
      <c r="M3085" s="2">
        <v>500</v>
      </c>
    </row>
    <row r="3086" spans="6:13" ht="12.75" hidden="1">
      <c r="F3086" s="30"/>
      <c r="H3086" s="6">
        <f t="shared" si="121"/>
        <v>0</v>
      </c>
      <c r="I3086" s="25">
        <f t="shared" si="122"/>
        <v>0</v>
      </c>
      <c r="M3086" s="2">
        <v>500</v>
      </c>
    </row>
    <row r="3087" spans="6:13" ht="12.75" hidden="1">
      <c r="F3087" s="30"/>
      <c r="H3087" s="6">
        <f t="shared" si="121"/>
        <v>0</v>
      </c>
      <c r="I3087" s="25">
        <f t="shared" si="122"/>
        <v>0</v>
      </c>
      <c r="M3087" s="2">
        <v>500</v>
      </c>
    </row>
    <row r="3088" spans="6:13" ht="12.75" hidden="1">
      <c r="F3088" s="30"/>
      <c r="H3088" s="6">
        <f t="shared" si="121"/>
        <v>0</v>
      </c>
      <c r="I3088" s="25">
        <f t="shared" si="122"/>
        <v>0</v>
      </c>
      <c r="M3088" s="2">
        <v>500</v>
      </c>
    </row>
    <row r="3089" spans="6:13" ht="12.75" hidden="1">
      <c r="F3089" s="30"/>
      <c r="H3089" s="6">
        <f t="shared" si="121"/>
        <v>0</v>
      </c>
      <c r="I3089" s="25">
        <f t="shared" si="122"/>
        <v>0</v>
      </c>
      <c r="M3089" s="2">
        <v>500</v>
      </c>
    </row>
    <row r="3090" spans="6:13" ht="12.75" hidden="1">
      <c r="F3090" s="30"/>
      <c r="H3090" s="6">
        <f t="shared" si="121"/>
        <v>0</v>
      </c>
      <c r="I3090" s="25">
        <f t="shared" si="122"/>
        <v>0</v>
      </c>
      <c r="M3090" s="2">
        <v>500</v>
      </c>
    </row>
    <row r="3091" spans="6:13" ht="12.75" hidden="1">
      <c r="F3091" s="30"/>
      <c r="H3091" s="6">
        <f t="shared" si="121"/>
        <v>0</v>
      </c>
      <c r="I3091" s="25">
        <f t="shared" si="122"/>
        <v>0</v>
      </c>
      <c r="M3091" s="2">
        <v>500</v>
      </c>
    </row>
    <row r="3092" spans="6:13" ht="12.75" hidden="1">
      <c r="F3092" s="30"/>
      <c r="H3092" s="6">
        <f t="shared" si="121"/>
        <v>0</v>
      </c>
      <c r="I3092" s="25">
        <f t="shared" si="122"/>
        <v>0</v>
      </c>
      <c r="M3092" s="2">
        <v>500</v>
      </c>
    </row>
    <row r="3093" spans="6:13" ht="12.75" hidden="1">
      <c r="F3093" s="30"/>
      <c r="H3093" s="6">
        <f t="shared" si="121"/>
        <v>0</v>
      </c>
      <c r="I3093" s="25">
        <f t="shared" si="122"/>
        <v>0</v>
      </c>
      <c r="M3093" s="2">
        <v>500</v>
      </c>
    </row>
    <row r="3094" spans="6:13" ht="12.75" hidden="1">
      <c r="F3094" s="30"/>
      <c r="H3094" s="6">
        <f t="shared" si="121"/>
        <v>0</v>
      </c>
      <c r="I3094" s="25">
        <f t="shared" si="122"/>
        <v>0</v>
      </c>
      <c r="M3094" s="2">
        <v>500</v>
      </c>
    </row>
    <row r="3095" spans="6:13" ht="12.75" hidden="1">
      <c r="F3095" s="30"/>
      <c r="H3095" s="6">
        <f t="shared" si="121"/>
        <v>0</v>
      </c>
      <c r="I3095" s="25">
        <f t="shared" si="122"/>
        <v>0</v>
      </c>
      <c r="M3095" s="2">
        <v>500</v>
      </c>
    </row>
    <row r="3096" spans="6:13" ht="12.75" hidden="1">
      <c r="F3096" s="30"/>
      <c r="H3096" s="6">
        <f t="shared" si="121"/>
        <v>0</v>
      </c>
      <c r="I3096" s="25">
        <f t="shared" si="122"/>
        <v>0</v>
      </c>
      <c r="M3096" s="2">
        <v>500</v>
      </c>
    </row>
    <row r="3097" spans="6:13" ht="12.75" hidden="1">
      <c r="F3097" s="30"/>
      <c r="H3097" s="6">
        <f t="shared" si="121"/>
        <v>0</v>
      </c>
      <c r="I3097" s="25">
        <f t="shared" si="122"/>
        <v>0</v>
      </c>
      <c r="M3097" s="2">
        <v>500</v>
      </c>
    </row>
    <row r="3098" spans="6:13" ht="12.75" hidden="1">
      <c r="F3098" s="30"/>
      <c r="H3098" s="6">
        <f t="shared" si="121"/>
        <v>0</v>
      </c>
      <c r="I3098" s="25">
        <f t="shared" si="122"/>
        <v>0</v>
      </c>
      <c r="M3098" s="2">
        <v>500</v>
      </c>
    </row>
    <row r="3099" spans="6:13" ht="12.75" hidden="1">
      <c r="F3099" s="30"/>
      <c r="H3099" s="6">
        <f t="shared" si="121"/>
        <v>0</v>
      </c>
      <c r="I3099" s="25">
        <f t="shared" si="122"/>
        <v>0</v>
      </c>
      <c r="M3099" s="2">
        <v>500</v>
      </c>
    </row>
    <row r="3100" spans="6:13" ht="12.75" hidden="1">
      <c r="F3100" s="30"/>
      <c r="H3100" s="6">
        <f t="shared" si="121"/>
        <v>0</v>
      </c>
      <c r="I3100" s="25">
        <f t="shared" si="122"/>
        <v>0</v>
      </c>
      <c r="M3100" s="2">
        <v>500</v>
      </c>
    </row>
    <row r="3101" spans="6:13" ht="12.75" hidden="1">
      <c r="F3101" s="30"/>
      <c r="H3101" s="6">
        <f t="shared" si="121"/>
        <v>0</v>
      </c>
      <c r="I3101" s="25">
        <f t="shared" si="122"/>
        <v>0</v>
      </c>
      <c r="M3101" s="2">
        <v>500</v>
      </c>
    </row>
    <row r="3102" spans="6:13" ht="12.75" hidden="1">
      <c r="F3102" s="30"/>
      <c r="H3102" s="6">
        <f t="shared" si="121"/>
        <v>0</v>
      </c>
      <c r="I3102" s="25">
        <f t="shared" si="122"/>
        <v>0</v>
      </c>
      <c r="M3102" s="2">
        <v>500</v>
      </c>
    </row>
    <row r="3103" spans="6:13" ht="12.75" hidden="1">
      <c r="F3103" s="30"/>
      <c r="H3103" s="6">
        <f t="shared" si="121"/>
        <v>0</v>
      </c>
      <c r="I3103" s="25">
        <f t="shared" si="122"/>
        <v>0</v>
      </c>
      <c r="M3103" s="2">
        <v>500</v>
      </c>
    </row>
    <row r="3104" spans="6:13" ht="12.75" hidden="1">
      <c r="F3104" s="30"/>
      <c r="H3104" s="6">
        <f t="shared" si="121"/>
        <v>0</v>
      </c>
      <c r="I3104" s="25">
        <f t="shared" si="122"/>
        <v>0</v>
      </c>
      <c r="M3104" s="2">
        <v>500</v>
      </c>
    </row>
    <row r="3105" spans="6:13" ht="12.75" hidden="1">
      <c r="F3105" s="30"/>
      <c r="H3105" s="6">
        <f t="shared" si="121"/>
        <v>0</v>
      </c>
      <c r="I3105" s="25">
        <f t="shared" si="122"/>
        <v>0</v>
      </c>
      <c r="M3105" s="2">
        <v>500</v>
      </c>
    </row>
    <row r="3106" spans="6:13" ht="12.75" hidden="1">
      <c r="F3106" s="30"/>
      <c r="H3106" s="6">
        <f t="shared" si="121"/>
        <v>0</v>
      </c>
      <c r="I3106" s="25">
        <f t="shared" si="122"/>
        <v>0</v>
      </c>
      <c r="M3106" s="2">
        <v>500</v>
      </c>
    </row>
    <row r="3107" spans="6:13" ht="12.75" hidden="1">
      <c r="F3107" s="30"/>
      <c r="H3107" s="6">
        <f t="shared" si="121"/>
        <v>0</v>
      </c>
      <c r="I3107" s="25">
        <f t="shared" si="122"/>
        <v>0</v>
      </c>
      <c r="M3107" s="2">
        <v>500</v>
      </c>
    </row>
    <row r="3108" spans="6:13" ht="12.75" hidden="1">
      <c r="F3108" s="30"/>
      <c r="H3108" s="6">
        <f t="shared" si="121"/>
        <v>0</v>
      </c>
      <c r="I3108" s="25">
        <f t="shared" si="122"/>
        <v>0</v>
      </c>
      <c r="M3108" s="2">
        <v>500</v>
      </c>
    </row>
    <row r="3109" spans="6:13" ht="12.75" hidden="1">
      <c r="F3109" s="30"/>
      <c r="H3109" s="6">
        <f t="shared" si="121"/>
        <v>0</v>
      </c>
      <c r="I3109" s="25">
        <f t="shared" si="122"/>
        <v>0</v>
      </c>
      <c r="M3109" s="2">
        <v>500</v>
      </c>
    </row>
    <row r="3110" spans="6:13" ht="12.75" hidden="1">
      <c r="F3110" s="30"/>
      <c r="H3110" s="6">
        <f t="shared" si="121"/>
        <v>0</v>
      </c>
      <c r="I3110" s="25">
        <f t="shared" si="122"/>
        <v>0</v>
      </c>
      <c r="M3110" s="2">
        <v>500</v>
      </c>
    </row>
    <row r="3111" spans="6:13" ht="12.75" hidden="1">
      <c r="F3111" s="30"/>
      <c r="H3111" s="6">
        <f t="shared" si="121"/>
        <v>0</v>
      </c>
      <c r="I3111" s="25">
        <f t="shared" si="122"/>
        <v>0</v>
      </c>
      <c r="M3111" s="2">
        <v>500</v>
      </c>
    </row>
    <row r="3112" spans="6:13" ht="12.75" hidden="1">
      <c r="F3112" s="30"/>
      <c r="H3112" s="6">
        <f t="shared" si="121"/>
        <v>0</v>
      </c>
      <c r="I3112" s="25">
        <f t="shared" si="122"/>
        <v>0</v>
      </c>
      <c r="M3112" s="2">
        <v>500</v>
      </c>
    </row>
    <row r="3113" spans="6:13" ht="12.75" hidden="1">
      <c r="F3113" s="30"/>
      <c r="H3113" s="6">
        <f t="shared" si="121"/>
        <v>0</v>
      </c>
      <c r="I3113" s="25">
        <f t="shared" si="122"/>
        <v>0</v>
      </c>
      <c r="M3113" s="2">
        <v>500</v>
      </c>
    </row>
    <row r="3114" spans="6:13" ht="12.75" hidden="1">
      <c r="F3114" s="30"/>
      <c r="H3114" s="6">
        <f t="shared" si="121"/>
        <v>0</v>
      </c>
      <c r="I3114" s="25">
        <f t="shared" si="122"/>
        <v>0</v>
      </c>
      <c r="M3114" s="2">
        <v>500</v>
      </c>
    </row>
    <row r="3115" spans="6:13" ht="12.75" hidden="1">
      <c r="F3115" s="30"/>
      <c r="H3115" s="6">
        <f t="shared" si="121"/>
        <v>0</v>
      </c>
      <c r="I3115" s="25">
        <f t="shared" si="122"/>
        <v>0</v>
      </c>
      <c r="M3115" s="2">
        <v>500</v>
      </c>
    </row>
    <row r="3116" spans="6:13" ht="12.75" hidden="1">
      <c r="F3116" s="30"/>
      <c r="H3116" s="6">
        <f t="shared" si="121"/>
        <v>0</v>
      </c>
      <c r="I3116" s="25">
        <f t="shared" si="122"/>
        <v>0</v>
      </c>
      <c r="M3116" s="2">
        <v>500</v>
      </c>
    </row>
    <row r="3117" spans="6:13" ht="12.75" hidden="1">
      <c r="F3117" s="30"/>
      <c r="H3117" s="6">
        <f t="shared" si="121"/>
        <v>0</v>
      </c>
      <c r="I3117" s="25">
        <f t="shared" si="122"/>
        <v>0</v>
      </c>
      <c r="M3117" s="2">
        <v>500</v>
      </c>
    </row>
    <row r="3118" spans="6:13" ht="12.75" hidden="1">
      <c r="F3118" s="30"/>
      <c r="H3118" s="6">
        <f t="shared" si="121"/>
        <v>0</v>
      </c>
      <c r="I3118" s="25">
        <f t="shared" si="122"/>
        <v>0</v>
      </c>
      <c r="M3118" s="2">
        <v>500</v>
      </c>
    </row>
    <row r="3119" spans="6:13" ht="12.75" hidden="1">
      <c r="F3119" s="30"/>
      <c r="H3119" s="6">
        <f t="shared" si="121"/>
        <v>0</v>
      </c>
      <c r="I3119" s="25">
        <f t="shared" si="122"/>
        <v>0</v>
      </c>
      <c r="M3119" s="2">
        <v>500</v>
      </c>
    </row>
    <row r="3120" spans="6:13" ht="12.75" hidden="1">
      <c r="F3120" s="30"/>
      <c r="H3120" s="6">
        <f t="shared" si="121"/>
        <v>0</v>
      </c>
      <c r="I3120" s="25">
        <f t="shared" si="122"/>
        <v>0</v>
      </c>
      <c r="M3120" s="2">
        <v>500</v>
      </c>
    </row>
    <row r="3121" spans="6:13" ht="12.75" hidden="1">
      <c r="F3121" s="30"/>
      <c r="H3121" s="6">
        <f t="shared" si="121"/>
        <v>0</v>
      </c>
      <c r="I3121" s="25">
        <f t="shared" si="122"/>
        <v>0</v>
      </c>
      <c r="M3121" s="2">
        <v>500</v>
      </c>
    </row>
    <row r="3122" spans="6:13" ht="12.75" hidden="1">
      <c r="F3122" s="30"/>
      <c r="H3122" s="6">
        <f t="shared" si="121"/>
        <v>0</v>
      </c>
      <c r="I3122" s="25">
        <f t="shared" si="122"/>
        <v>0</v>
      </c>
      <c r="M3122" s="2">
        <v>500</v>
      </c>
    </row>
    <row r="3123" spans="6:13" ht="12.75" hidden="1">
      <c r="F3123" s="30"/>
      <c r="H3123" s="6">
        <f t="shared" si="121"/>
        <v>0</v>
      </c>
      <c r="I3123" s="25">
        <f t="shared" si="122"/>
        <v>0</v>
      </c>
      <c r="M3123" s="2">
        <v>500</v>
      </c>
    </row>
    <row r="3124" spans="6:13" ht="12.75" hidden="1">
      <c r="F3124" s="30"/>
      <c r="H3124" s="6">
        <f t="shared" si="121"/>
        <v>0</v>
      </c>
      <c r="I3124" s="25">
        <f t="shared" si="122"/>
        <v>0</v>
      </c>
      <c r="M3124" s="2">
        <v>500</v>
      </c>
    </row>
    <row r="3125" spans="6:13" ht="12.75" hidden="1">
      <c r="F3125" s="30"/>
      <c r="H3125" s="6">
        <f aca="true" t="shared" si="123" ref="H3125:H3200">H3124-B3125</f>
        <v>0</v>
      </c>
      <c r="I3125" s="25">
        <f t="shared" si="122"/>
        <v>0</v>
      </c>
      <c r="M3125" s="2">
        <v>500</v>
      </c>
    </row>
    <row r="3126" spans="6:13" ht="12.75" hidden="1">
      <c r="F3126" s="30"/>
      <c r="H3126" s="6">
        <f t="shared" si="123"/>
        <v>0</v>
      </c>
      <c r="I3126" s="25">
        <f t="shared" si="122"/>
        <v>0</v>
      </c>
      <c r="M3126" s="2">
        <v>500</v>
      </c>
    </row>
    <row r="3127" spans="6:13" ht="12.75" hidden="1">
      <c r="F3127" s="30"/>
      <c r="H3127" s="6">
        <f t="shared" si="123"/>
        <v>0</v>
      </c>
      <c r="I3127" s="25">
        <f t="shared" si="122"/>
        <v>0</v>
      </c>
      <c r="M3127" s="2">
        <v>500</v>
      </c>
    </row>
    <row r="3128" spans="6:13" ht="12.75" hidden="1">
      <c r="F3128" s="30"/>
      <c r="H3128" s="6">
        <f t="shared" si="123"/>
        <v>0</v>
      </c>
      <c r="I3128" s="25">
        <f t="shared" si="122"/>
        <v>0</v>
      </c>
      <c r="M3128" s="2">
        <v>500</v>
      </c>
    </row>
    <row r="3129" spans="6:13" ht="12.75" hidden="1">
      <c r="F3129" s="30"/>
      <c r="H3129" s="6">
        <f t="shared" si="123"/>
        <v>0</v>
      </c>
      <c r="I3129" s="25">
        <f t="shared" si="122"/>
        <v>0</v>
      </c>
      <c r="M3129" s="2">
        <v>500</v>
      </c>
    </row>
    <row r="3130" spans="6:13" ht="12.75" hidden="1">
      <c r="F3130" s="30"/>
      <c r="H3130" s="6">
        <f t="shared" si="123"/>
        <v>0</v>
      </c>
      <c r="I3130" s="25">
        <f t="shared" si="122"/>
        <v>0</v>
      </c>
      <c r="M3130" s="2">
        <v>500</v>
      </c>
    </row>
    <row r="3131" spans="6:13" ht="12.75" hidden="1">
      <c r="F3131" s="30"/>
      <c r="H3131" s="6">
        <f t="shared" si="123"/>
        <v>0</v>
      </c>
      <c r="I3131" s="25">
        <f aca="true" t="shared" si="124" ref="I3131:I3194">+B3131/M3131</f>
        <v>0</v>
      </c>
      <c r="M3131" s="2">
        <v>500</v>
      </c>
    </row>
    <row r="3132" spans="6:13" ht="12.75" hidden="1">
      <c r="F3132" s="30"/>
      <c r="H3132" s="6">
        <f t="shared" si="123"/>
        <v>0</v>
      </c>
      <c r="I3132" s="25">
        <f t="shared" si="124"/>
        <v>0</v>
      </c>
      <c r="M3132" s="2">
        <v>500</v>
      </c>
    </row>
    <row r="3133" spans="6:13" ht="12.75" hidden="1">
      <c r="F3133" s="30"/>
      <c r="H3133" s="6">
        <f t="shared" si="123"/>
        <v>0</v>
      </c>
      <c r="I3133" s="25">
        <f t="shared" si="124"/>
        <v>0</v>
      </c>
      <c r="M3133" s="2">
        <v>500</v>
      </c>
    </row>
    <row r="3134" spans="6:13" ht="12.75" hidden="1">
      <c r="F3134" s="30"/>
      <c r="H3134" s="6">
        <f t="shared" si="123"/>
        <v>0</v>
      </c>
      <c r="I3134" s="25">
        <f t="shared" si="124"/>
        <v>0</v>
      </c>
      <c r="M3134" s="2">
        <v>500</v>
      </c>
    </row>
    <row r="3135" spans="6:13" ht="12.75" hidden="1">
      <c r="F3135" s="30"/>
      <c r="H3135" s="6">
        <f t="shared" si="123"/>
        <v>0</v>
      </c>
      <c r="I3135" s="25">
        <f t="shared" si="124"/>
        <v>0</v>
      </c>
      <c r="M3135" s="2">
        <v>500</v>
      </c>
    </row>
    <row r="3136" spans="6:13" ht="12.75" hidden="1">
      <c r="F3136" s="30"/>
      <c r="H3136" s="6">
        <f t="shared" si="123"/>
        <v>0</v>
      </c>
      <c r="I3136" s="25">
        <f t="shared" si="124"/>
        <v>0</v>
      </c>
      <c r="M3136" s="2">
        <v>500</v>
      </c>
    </row>
    <row r="3137" spans="6:13" ht="12.75" hidden="1">
      <c r="F3137" s="30"/>
      <c r="H3137" s="6">
        <f t="shared" si="123"/>
        <v>0</v>
      </c>
      <c r="I3137" s="25">
        <f t="shared" si="124"/>
        <v>0</v>
      </c>
      <c r="M3137" s="2">
        <v>500</v>
      </c>
    </row>
    <row r="3138" spans="6:13" ht="12.75" hidden="1">
      <c r="F3138" s="30"/>
      <c r="H3138" s="6">
        <f t="shared" si="123"/>
        <v>0</v>
      </c>
      <c r="I3138" s="25">
        <f t="shared" si="124"/>
        <v>0</v>
      </c>
      <c r="M3138" s="2">
        <v>500</v>
      </c>
    </row>
    <row r="3139" spans="6:13" ht="12.75" hidden="1">
      <c r="F3139" s="30"/>
      <c r="H3139" s="6">
        <f t="shared" si="123"/>
        <v>0</v>
      </c>
      <c r="I3139" s="25">
        <f t="shared" si="124"/>
        <v>0</v>
      </c>
      <c r="M3139" s="2">
        <v>500</v>
      </c>
    </row>
    <row r="3140" spans="6:13" ht="12.75" hidden="1">
      <c r="F3140" s="30"/>
      <c r="H3140" s="6">
        <f t="shared" si="123"/>
        <v>0</v>
      </c>
      <c r="I3140" s="25">
        <f t="shared" si="124"/>
        <v>0</v>
      </c>
      <c r="M3140" s="2">
        <v>500</v>
      </c>
    </row>
    <row r="3141" spans="6:13" ht="12.75" hidden="1">
      <c r="F3141" s="30"/>
      <c r="H3141" s="6">
        <f t="shared" si="123"/>
        <v>0</v>
      </c>
      <c r="I3141" s="25">
        <f t="shared" si="124"/>
        <v>0</v>
      </c>
      <c r="M3141" s="2">
        <v>500</v>
      </c>
    </row>
    <row r="3142" spans="6:13" ht="12.75" hidden="1">
      <c r="F3142" s="30"/>
      <c r="H3142" s="6">
        <f t="shared" si="123"/>
        <v>0</v>
      </c>
      <c r="I3142" s="25">
        <f t="shared" si="124"/>
        <v>0</v>
      </c>
      <c r="M3142" s="2">
        <v>500</v>
      </c>
    </row>
    <row r="3143" spans="6:13" ht="12.75" hidden="1">
      <c r="F3143" s="30"/>
      <c r="H3143" s="6">
        <f t="shared" si="123"/>
        <v>0</v>
      </c>
      <c r="I3143" s="25">
        <f t="shared" si="124"/>
        <v>0</v>
      </c>
      <c r="M3143" s="2">
        <v>500</v>
      </c>
    </row>
    <row r="3144" spans="6:13" ht="12.75" hidden="1">
      <c r="F3144" s="30"/>
      <c r="H3144" s="6">
        <f t="shared" si="123"/>
        <v>0</v>
      </c>
      <c r="I3144" s="25">
        <f t="shared" si="124"/>
        <v>0</v>
      </c>
      <c r="M3144" s="2">
        <v>500</v>
      </c>
    </row>
    <row r="3145" spans="6:13" ht="12.75" hidden="1">
      <c r="F3145" s="30"/>
      <c r="H3145" s="6">
        <f t="shared" si="123"/>
        <v>0</v>
      </c>
      <c r="I3145" s="25">
        <f t="shared" si="124"/>
        <v>0</v>
      </c>
      <c r="M3145" s="2">
        <v>500</v>
      </c>
    </row>
    <row r="3146" spans="6:13" ht="12.75" hidden="1">
      <c r="F3146" s="30"/>
      <c r="H3146" s="6">
        <f t="shared" si="123"/>
        <v>0</v>
      </c>
      <c r="I3146" s="25">
        <f t="shared" si="124"/>
        <v>0</v>
      </c>
      <c r="M3146" s="2">
        <v>500</v>
      </c>
    </row>
    <row r="3147" spans="6:13" ht="12.75" hidden="1">
      <c r="F3147" s="30"/>
      <c r="H3147" s="6">
        <f t="shared" si="123"/>
        <v>0</v>
      </c>
      <c r="I3147" s="25">
        <f t="shared" si="124"/>
        <v>0</v>
      </c>
      <c r="M3147" s="2">
        <v>500</v>
      </c>
    </row>
    <row r="3148" spans="6:13" ht="12.75" hidden="1">
      <c r="F3148" s="30"/>
      <c r="H3148" s="6">
        <f t="shared" si="123"/>
        <v>0</v>
      </c>
      <c r="I3148" s="25">
        <f t="shared" si="124"/>
        <v>0</v>
      </c>
      <c r="M3148" s="2">
        <v>500</v>
      </c>
    </row>
    <row r="3149" spans="6:13" ht="12.75" hidden="1">
      <c r="F3149" s="30"/>
      <c r="H3149" s="6">
        <f t="shared" si="123"/>
        <v>0</v>
      </c>
      <c r="I3149" s="25">
        <f t="shared" si="124"/>
        <v>0</v>
      </c>
      <c r="M3149" s="2">
        <v>500</v>
      </c>
    </row>
    <row r="3150" spans="6:13" ht="12.75" hidden="1">
      <c r="F3150" s="30"/>
      <c r="H3150" s="6">
        <f t="shared" si="123"/>
        <v>0</v>
      </c>
      <c r="I3150" s="25">
        <f t="shared" si="124"/>
        <v>0</v>
      </c>
      <c r="M3150" s="2">
        <v>500</v>
      </c>
    </row>
    <row r="3151" spans="6:13" ht="12.75" hidden="1">
      <c r="F3151" s="30"/>
      <c r="H3151" s="6">
        <f t="shared" si="123"/>
        <v>0</v>
      </c>
      <c r="I3151" s="25">
        <f t="shared" si="124"/>
        <v>0</v>
      </c>
      <c r="M3151" s="2">
        <v>500</v>
      </c>
    </row>
    <row r="3152" spans="6:13" ht="12.75" hidden="1">
      <c r="F3152" s="30"/>
      <c r="H3152" s="6">
        <f t="shared" si="123"/>
        <v>0</v>
      </c>
      <c r="I3152" s="25">
        <f t="shared" si="124"/>
        <v>0</v>
      </c>
      <c r="M3152" s="2">
        <v>500</v>
      </c>
    </row>
    <row r="3153" spans="6:13" ht="12.75" hidden="1">
      <c r="F3153" s="30"/>
      <c r="H3153" s="6">
        <f t="shared" si="123"/>
        <v>0</v>
      </c>
      <c r="I3153" s="25">
        <f t="shared" si="124"/>
        <v>0</v>
      </c>
      <c r="M3153" s="2">
        <v>500</v>
      </c>
    </row>
    <row r="3154" spans="6:13" ht="12.75" hidden="1">
      <c r="F3154" s="30"/>
      <c r="H3154" s="6">
        <f t="shared" si="123"/>
        <v>0</v>
      </c>
      <c r="I3154" s="25">
        <f t="shared" si="124"/>
        <v>0</v>
      </c>
      <c r="M3154" s="2">
        <v>500</v>
      </c>
    </row>
    <row r="3155" spans="6:13" ht="12.75" hidden="1">
      <c r="F3155" s="30"/>
      <c r="H3155" s="6">
        <f t="shared" si="123"/>
        <v>0</v>
      </c>
      <c r="I3155" s="25">
        <f t="shared" si="124"/>
        <v>0</v>
      </c>
      <c r="M3155" s="2">
        <v>500</v>
      </c>
    </row>
    <row r="3156" spans="6:13" ht="12.75" hidden="1">
      <c r="F3156" s="30"/>
      <c r="H3156" s="6">
        <f t="shared" si="123"/>
        <v>0</v>
      </c>
      <c r="I3156" s="25">
        <f t="shared" si="124"/>
        <v>0</v>
      </c>
      <c r="M3156" s="2">
        <v>500</v>
      </c>
    </row>
    <row r="3157" spans="6:13" ht="12.75" hidden="1">
      <c r="F3157" s="30"/>
      <c r="H3157" s="6">
        <f t="shared" si="123"/>
        <v>0</v>
      </c>
      <c r="I3157" s="25">
        <f t="shared" si="124"/>
        <v>0</v>
      </c>
      <c r="M3157" s="2">
        <v>500</v>
      </c>
    </row>
    <row r="3158" spans="6:13" ht="12.75" hidden="1">
      <c r="F3158" s="30"/>
      <c r="H3158" s="6">
        <f t="shared" si="123"/>
        <v>0</v>
      </c>
      <c r="I3158" s="25">
        <f t="shared" si="124"/>
        <v>0</v>
      </c>
      <c r="M3158" s="2">
        <v>500</v>
      </c>
    </row>
    <row r="3159" spans="6:13" ht="12.75" hidden="1">
      <c r="F3159" s="30"/>
      <c r="H3159" s="6">
        <f t="shared" si="123"/>
        <v>0</v>
      </c>
      <c r="I3159" s="25">
        <f t="shared" si="124"/>
        <v>0</v>
      </c>
      <c r="M3159" s="2">
        <v>500</v>
      </c>
    </row>
    <row r="3160" spans="6:13" ht="12.75" hidden="1">
      <c r="F3160" s="30"/>
      <c r="H3160" s="6">
        <f t="shared" si="123"/>
        <v>0</v>
      </c>
      <c r="I3160" s="25">
        <f t="shared" si="124"/>
        <v>0</v>
      </c>
      <c r="M3160" s="2">
        <v>500</v>
      </c>
    </row>
    <row r="3161" spans="6:13" ht="12.75" hidden="1">
      <c r="F3161" s="30"/>
      <c r="H3161" s="6">
        <f t="shared" si="123"/>
        <v>0</v>
      </c>
      <c r="I3161" s="25">
        <f t="shared" si="124"/>
        <v>0</v>
      </c>
      <c r="M3161" s="2">
        <v>500</v>
      </c>
    </row>
    <row r="3162" spans="6:13" ht="12.75" hidden="1">
      <c r="F3162" s="30"/>
      <c r="H3162" s="6">
        <f t="shared" si="123"/>
        <v>0</v>
      </c>
      <c r="I3162" s="25">
        <f t="shared" si="124"/>
        <v>0</v>
      </c>
      <c r="M3162" s="2">
        <v>500</v>
      </c>
    </row>
    <row r="3163" spans="6:13" ht="12.75" hidden="1">
      <c r="F3163" s="30"/>
      <c r="H3163" s="6">
        <f t="shared" si="123"/>
        <v>0</v>
      </c>
      <c r="I3163" s="25">
        <f t="shared" si="124"/>
        <v>0</v>
      </c>
      <c r="M3163" s="2">
        <v>500</v>
      </c>
    </row>
    <row r="3164" spans="6:13" ht="12.75" hidden="1">
      <c r="F3164" s="30"/>
      <c r="H3164" s="6">
        <f t="shared" si="123"/>
        <v>0</v>
      </c>
      <c r="I3164" s="25">
        <f t="shared" si="124"/>
        <v>0</v>
      </c>
      <c r="M3164" s="2">
        <v>500</v>
      </c>
    </row>
    <row r="3165" spans="6:13" ht="12.75" hidden="1">
      <c r="F3165" s="30"/>
      <c r="H3165" s="6">
        <f t="shared" si="123"/>
        <v>0</v>
      </c>
      <c r="I3165" s="25">
        <f t="shared" si="124"/>
        <v>0</v>
      </c>
      <c r="M3165" s="2">
        <v>500</v>
      </c>
    </row>
    <row r="3166" spans="6:13" ht="12.75" hidden="1">
      <c r="F3166" s="30"/>
      <c r="H3166" s="6">
        <f t="shared" si="123"/>
        <v>0</v>
      </c>
      <c r="I3166" s="25">
        <f t="shared" si="124"/>
        <v>0</v>
      </c>
      <c r="M3166" s="2">
        <v>500</v>
      </c>
    </row>
    <row r="3167" spans="6:13" ht="12.75" hidden="1">
      <c r="F3167" s="30"/>
      <c r="H3167" s="6">
        <f t="shared" si="123"/>
        <v>0</v>
      </c>
      <c r="I3167" s="25">
        <f t="shared" si="124"/>
        <v>0</v>
      </c>
      <c r="M3167" s="2">
        <v>500</v>
      </c>
    </row>
    <row r="3168" spans="6:13" ht="12.75" hidden="1">
      <c r="F3168" s="30"/>
      <c r="H3168" s="6">
        <f t="shared" si="123"/>
        <v>0</v>
      </c>
      <c r="I3168" s="25">
        <f t="shared" si="124"/>
        <v>0</v>
      </c>
      <c r="M3168" s="2">
        <v>500</v>
      </c>
    </row>
    <row r="3169" spans="6:13" ht="12.75" hidden="1">
      <c r="F3169" s="30"/>
      <c r="H3169" s="6">
        <f t="shared" si="123"/>
        <v>0</v>
      </c>
      <c r="I3169" s="25">
        <f t="shared" si="124"/>
        <v>0</v>
      </c>
      <c r="M3169" s="2">
        <v>500</v>
      </c>
    </row>
    <row r="3170" spans="6:13" ht="12.75" hidden="1">
      <c r="F3170" s="30"/>
      <c r="H3170" s="6">
        <f t="shared" si="123"/>
        <v>0</v>
      </c>
      <c r="I3170" s="25">
        <f t="shared" si="124"/>
        <v>0</v>
      </c>
      <c r="M3170" s="2">
        <v>500</v>
      </c>
    </row>
    <row r="3171" spans="6:13" ht="12.75" hidden="1">
      <c r="F3171" s="30"/>
      <c r="H3171" s="6">
        <f t="shared" si="123"/>
        <v>0</v>
      </c>
      <c r="I3171" s="25">
        <f t="shared" si="124"/>
        <v>0</v>
      </c>
      <c r="M3171" s="2">
        <v>500</v>
      </c>
    </row>
    <row r="3172" spans="6:13" ht="12.75" hidden="1">
      <c r="F3172" s="30"/>
      <c r="H3172" s="6">
        <f t="shared" si="123"/>
        <v>0</v>
      </c>
      <c r="I3172" s="25">
        <f t="shared" si="124"/>
        <v>0</v>
      </c>
      <c r="M3172" s="2">
        <v>500</v>
      </c>
    </row>
    <row r="3173" spans="6:13" ht="12.75" hidden="1">
      <c r="F3173" s="30"/>
      <c r="H3173" s="6">
        <f t="shared" si="123"/>
        <v>0</v>
      </c>
      <c r="I3173" s="25">
        <f t="shared" si="124"/>
        <v>0</v>
      </c>
      <c r="M3173" s="2">
        <v>500</v>
      </c>
    </row>
    <row r="3174" spans="6:13" ht="12.75" hidden="1">
      <c r="F3174" s="30"/>
      <c r="H3174" s="6">
        <f t="shared" si="123"/>
        <v>0</v>
      </c>
      <c r="I3174" s="25">
        <f t="shared" si="124"/>
        <v>0</v>
      </c>
      <c r="M3174" s="2">
        <v>500</v>
      </c>
    </row>
    <row r="3175" spans="6:13" ht="12.75" hidden="1">
      <c r="F3175" s="30"/>
      <c r="H3175" s="6">
        <f t="shared" si="123"/>
        <v>0</v>
      </c>
      <c r="I3175" s="25">
        <f t="shared" si="124"/>
        <v>0</v>
      </c>
      <c r="M3175" s="2">
        <v>500</v>
      </c>
    </row>
    <row r="3176" spans="6:13" ht="12.75" hidden="1">
      <c r="F3176" s="30"/>
      <c r="H3176" s="6">
        <f t="shared" si="123"/>
        <v>0</v>
      </c>
      <c r="I3176" s="25">
        <f t="shared" si="124"/>
        <v>0</v>
      </c>
      <c r="M3176" s="2">
        <v>500</v>
      </c>
    </row>
    <row r="3177" spans="6:13" ht="12.75" hidden="1">
      <c r="F3177" s="30"/>
      <c r="H3177" s="6">
        <f t="shared" si="123"/>
        <v>0</v>
      </c>
      <c r="I3177" s="25">
        <f t="shared" si="124"/>
        <v>0</v>
      </c>
      <c r="M3177" s="2">
        <v>500</v>
      </c>
    </row>
    <row r="3178" spans="6:13" ht="12.75" hidden="1">
      <c r="F3178" s="30"/>
      <c r="H3178" s="6">
        <f t="shared" si="123"/>
        <v>0</v>
      </c>
      <c r="I3178" s="25">
        <f t="shared" si="124"/>
        <v>0</v>
      </c>
      <c r="M3178" s="2">
        <v>500</v>
      </c>
    </row>
    <row r="3179" spans="6:13" ht="12.75" hidden="1">
      <c r="F3179" s="30"/>
      <c r="H3179" s="6">
        <f t="shared" si="123"/>
        <v>0</v>
      </c>
      <c r="I3179" s="25">
        <f t="shared" si="124"/>
        <v>0</v>
      </c>
      <c r="M3179" s="2">
        <v>500</v>
      </c>
    </row>
    <row r="3180" spans="6:13" ht="12.75" hidden="1">
      <c r="F3180" s="30"/>
      <c r="H3180" s="6">
        <f t="shared" si="123"/>
        <v>0</v>
      </c>
      <c r="I3180" s="25">
        <f t="shared" si="124"/>
        <v>0</v>
      </c>
      <c r="M3180" s="2">
        <v>500</v>
      </c>
    </row>
    <row r="3181" spans="6:13" ht="12.75" hidden="1">
      <c r="F3181" s="30"/>
      <c r="H3181" s="6">
        <f t="shared" si="123"/>
        <v>0</v>
      </c>
      <c r="I3181" s="25">
        <f t="shared" si="124"/>
        <v>0</v>
      </c>
      <c r="M3181" s="2">
        <v>500</v>
      </c>
    </row>
    <row r="3182" spans="6:13" ht="12.75" hidden="1">
      <c r="F3182" s="30"/>
      <c r="H3182" s="6">
        <f t="shared" si="123"/>
        <v>0</v>
      </c>
      <c r="I3182" s="25">
        <f t="shared" si="124"/>
        <v>0</v>
      </c>
      <c r="M3182" s="2">
        <v>500</v>
      </c>
    </row>
    <row r="3183" spans="6:13" ht="12.75" hidden="1">
      <c r="F3183" s="30"/>
      <c r="H3183" s="6">
        <f t="shared" si="123"/>
        <v>0</v>
      </c>
      <c r="I3183" s="25">
        <f t="shared" si="124"/>
        <v>0</v>
      </c>
      <c r="M3183" s="2">
        <v>500</v>
      </c>
    </row>
    <row r="3184" spans="6:13" ht="12.75" hidden="1">
      <c r="F3184" s="30"/>
      <c r="H3184" s="6">
        <f t="shared" si="123"/>
        <v>0</v>
      </c>
      <c r="I3184" s="25">
        <f t="shared" si="124"/>
        <v>0</v>
      </c>
      <c r="M3184" s="2">
        <v>500</v>
      </c>
    </row>
    <row r="3185" spans="6:13" ht="12.75" hidden="1">
      <c r="F3185" s="30"/>
      <c r="H3185" s="6">
        <f t="shared" si="123"/>
        <v>0</v>
      </c>
      <c r="I3185" s="25">
        <f t="shared" si="124"/>
        <v>0</v>
      </c>
      <c r="M3185" s="2">
        <v>500</v>
      </c>
    </row>
    <row r="3186" spans="6:13" ht="12.75" hidden="1">
      <c r="F3186" s="30"/>
      <c r="H3186" s="6">
        <f t="shared" si="123"/>
        <v>0</v>
      </c>
      <c r="I3186" s="25">
        <f t="shared" si="124"/>
        <v>0</v>
      </c>
      <c r="M3186" s="2">
        <v>500</v>
      </c>
    </row>
    <row r="3187" spans="6:13" ht="12.75" hidden="1">
      <c r="F3187" s="30"/>
      <c r="H3187" s="6">
        <f t="shared" si="123"/>
        <v>0</v>
      </c>
      <c r="I3187" s="25">
        <f t="shared" si="124"/>
        <v>0</v>
      </c>
      <c r="M3187" s="2">
        <v>500</v>
      </c>
    </row>
    <row r="3188" spans="6:13" ht="12.75" hidden="1">
      <c r="F3188" s="30"/>
      <c r="H3188" s="6">
        <f t="shared" si="123"/>
        <v>0</v>
      </c>
      <c r="I3188" s="25">
        <f t="shared" si="124"/>
        <v>0</v>
      </c>
      <c r="M3188" s="2">
        <v>500</v>
      </c>
    </row>
    <row r="3189" spans="6:13" ht="12.75" hidden="1">
      <c r="F3189" s="30"/>
      <c r="H3189" s="6">
        <f t="shared" si="123"/>
        <v>0</v>
      </c>
      <c r="I3189" s="25">
        <f t="shared" si="124"/>
        <v>0</v>
      </c>
      <c r="M3189" s="2">
        <v>500</v>
      </c>
    </row>
    <row r="3190" spans="6:13" ht="12.75" hidden="1">
      <c r="F3190" s="30"/>
      <c r="H3190" s="6">
        <f t="shared" si="123"/>
        <v>0</v>
      </c>
      <c r="I3190" s="25">
        <f t="shared" si="124"/>
        <v>0</v>
      </c>
      <c r="M3190" s="2">
        <v>500</v>
      </c>
    </row>
    <row r="3191" spans="6:13" ht="12.75" hidden="1">
      <c r="F3191" s="30"/>
      <c r="H3191" s="6">
        <f t="shared" si="123"/>
        <v>0</v>
      </c>
      <c r="I3191" s="25">
        <f t="shared" si="124"/>
        <v>0</v>
      </c>
      <c r="M3191" s="2">
        <v>500</v>
      </c>
    </row>
    <row r="3192" spans="6:13" ht="12.75" hidden="1">
      <c r="F3192" s="30"/>
      <c r="H3192" s="6">
        <f t="shared" si="123"/>
        <v>0</v>
      </c>
      <c r="I3192" s="25">
        <f t="shared" si="124"/>
        <v>0</v>
      </c>
      <c r="M3192" s="2">
        <v>500</v>
      </c>
    </row>
    <row r="3193" spans="6:13" ht="12.75" hidden="1">
      <c r="F3193" s="30"/>
      <c r="H3193" s="6">
        <f t="shared" si="123"/>
        <v>0</v>
      </c>
      <c r="I3193" s="25">
        <f t="shared" si="124"/>
        <v>0</v>
      </c>
      <c r="M3193" s="2">
        <v>500</v>
      </c>
    </row>
    <row r="3194" spans="6:13" ht="12.75" hidden="1">
      <c r="F3194" s="30"/>
      <c r="H3194" s="6">
        <f t="shared" si="123"/>
        <v>0</v>
      </c>
      <c r="I3194" s="25">
        <f t="shared" si="124"/>
        <v>0</v>
      </c>
      <c r="M3194" s="2">
        <v>500</v>
      </c>
    </row>
    <row r="3195" spans="6:13" ht="12.75" hidden="1">
      <c r="F3195" s="30"/>
      <c r="H3195" s="6">
        <f t="shared" si="123"/>
        <v>0</v>
      </c>
      <c r="I3195" s="25">
        <f aca="true" t="shared" si="125" ref="I3195:I3258">+B3195/M3195</f>
        <v>0</v>
      </c>
      <c r="M3195" s="2">
        <v>500</v>
      </c>
    </row>
    <row r="3196" spans="6:13" ht="12.75" hidden="1">
      <c r="F3196" s="30"/>
      <c r="H3196" s="6">
        <f t="shared" si="123"/>
        <v>0</v>
      </c>
      <c r="I3196" s="25">
        <f t="shared" si="125"/>
        <v>0</v>
      </c>
      <c r="M3196" s="2">
        <v>500</v>
      </c>
    </row>
    <row r="3197" spans="6:13" ht="12.75" hidden="1">
      <c r="F3197" s="30"/>
      <c r="H3197" s="6">
        <f t="shared" si="123"/>
        <v>0</v>
      </c>
      <c r="I3197" s="25">
        <f t="shared" si="125"/>
        <v>0</v>
      </c>
      <c r="M3197" s="2">
        <v>500</v>
      </c>
    </row>
    <row r="3198" spans="6:13" ht="12.75" hidden="1">
      <c r="F3198" s="30"/>
      <c r="H3198" s="6">
        <f t="shared" si="123"/>
        <v>0</v>
      </c>
      <c r="I3198" s="25">
        <f t="shared" si="125"/>
        <v>0</v>
      </c>
      <c r="M3198" s="2">
        <v>500</v>
      </c>
    </row>
    <row r="3199" spans="6:13" ht="12.75" hidden="1">
      <c r="F3199" s="30"/>
      <c r="H3199" s="6">
        <f t="shared" si="123"/>
        <v>0</v>
      </c>
      <c r="I3199" s="25">
        <f t="shared" si="125"/>
        <v>0</v>
      </c>
      <c r="M3199" s="2">
        <v>500</v>
      </c>
    </row>
    <row r="3200" spans="6:13" ht="12.75" hidden="1">
      <c r="F3200" s="30"/>
      <c r="H3200" s="6">
        <f t="shared" si="123"/>
        <v>0</v>
      </c>
      <c r="I3200" s="25">
        <f t="shared" si="125"/>
        <v>0</v>
      </c>
      <c r="M3200" s="2">
        <v>500</v>
      </c>
    </row>
    <row r="3201" spans="6:13" ht="12.75" hidden="1">
      <c r="F3201" s="30"/>
      <c r="H3201" s="6">
        <f aca="true" t="shared" si="126" ref="H3201:H3253">H3200-B3201</f>
        <v>0</v>
      </c>
      <c r="I3201" s="25">
        <f t="shared" si="125"/>
        <v>0</v>
      </c>
      <c r="M3201" s="2">
        <v>500</v>
      </c>
    </row>
    <row r="3202" spans="6:13" ht="12.75" hidden="1">
      <c r="F3202" s="30"/>
      <c r="H3202" s="6">
        <f t="shared" si="126"/>
        <v>0</v>
      </c>
      <c r="I3202" s="25">
        <f t="shared" si="125"/>
        <v>0</v>
      </c>
      <c r="M3202" s="2">
        <v>500</v>
      </c>
    </row>
    <row r="3203" spans="6:13" ht="12.75" hidden="1">
      <c r="F3203" s="30"/>
      <c r="H3203" s="6">
        <f t="shared" si="126"/>
        <v>0</v>
      </c>
      <c r="I3203" s="25">
        <f t="shared" si="125"/>
        <v>0</v>
      </c>
      <c r="M3203" s="2">
        <v>500</v>
      </c>
    </row>
    <row r="3204" spans="6:13" ht="12.75" hidden="1">
      <c r="F3204" s="30"/>
      <c r="H3204" s="6">
        <f t="shared" si="126"/>
        <v>0</v>
      </c>
      <c r="I3204" s="25">
        <f t="shared" si="125"/>
        <v>0</v>
      </c>
      <c r="M3204" s="2">
        <v>500</v>
      </c>
    </row>
    <row r="3205" spans="6:13" ht="12.75" hidden="1">
      <c r="F3205" s="30"/>
      <c r="H3205" s="6">
        <f t="shared" si="126"/>
        <v>0</v>
      </c>
      <c r="I3205" s="25">
        <f t="shared" si="125"/>
        <v>0</v>
      </c>
      <c r="M3205" s="2">
        <v>500</v>
      </c>
    </row>
    <row r="3206" spans="6:13" ht="12.75" hidden="1">
      <c r="F3206" s="30"/>
      <c r="H3206" s="6">
        <f t="shared" si="126"/>
        <v>0</v>
      </c>
      <c r="I3206" s="25">
        <f t="shared" si="125"/>
        <v>0</v>
      </c>
      <c r="M3206" s="2">
        <v>500</v>
      </c>
    </row>
    <row r="3207" spans="6:13" ht="12.75" hidden="1">
      <c r="F3207" s="30"/>
      <c r="H3207" s="6">
        <f t="shared" si="126"/>
        <v>0</v>
      </c>
      <c r="I3207" s="25">
        <f t="shared" si="125"/>
        <v>0</v>
      </c>
      <c r="M3207" s="2">
        <v>500</v>
      </c>
    </row>
    <row r="3208" spans="6:13" ht="12.75" hidden="1">
      <c r="F3208" s="30"/>
      <c r="H3208" s="6">
        <f t="shared" si="126"/>
        <v>0</v>
      </c>
      <c r="I3208" s="25">
        <f t="shared" si="125"/>
        <v>0</v>
      </c>
      <c r="M3208" s="2">
        <v>500</v>
      </c>
    </row>
    <row r="3209" spans="6:13" ht="12.75" hidden="1">
      <c r="F3209" s="30"/>
      <c r="H3209" s="6">
        <f t="shared" si="126"/>
        <v>0</v>
      </c>
      <c r="I3209" s="25">
        <f t="shared" si="125"/>
        <v>0</v>
      </c>
      <c r="M3209" s="2">
        <v>500</v>
      </c>
    </row>
    <row r="3210" spans="6:13" ht="12.75" hidden="1">
      <c r="F3210" s="30"/>
      <c r="H3210" s="6">
        <f t="shared" si="126"/>
        <v>0</v>
      </c>
      <c r="I3210" s="25">
        <f t="shared" si="125"/>
        <v>0</v>
      </c>
      <c r="M3210" s="2">
        <v>500</v>
      </c>
    </row>
    <row r="3211" spans="6:13" ht="12.75" hidden="1">
      <c r="F3211" s="30"/>
      <c r="H3211" s="6">
        <f t="shared" si="126"/>
        <v>0</v>
      </c>
      <c r="I3211" s="25">
        <f t="shared" si="125"/>
        <v>0</v>
      </c>
      <c r="M3211" s="2">
        <v>500</v>
      </c>
    </row>
    <row r="3212" spans="6:13" ht="12.75" hidden="1">
      <c r="F3212" s="30"/>
      <c r="H3212" s="6">
        <f t="shared" si="126"/>
        <v>0</v>
      </c>
      <c r="I3212" s="25">
        <f t="shared" si="125"/>
        <v>0</v>
      </c>
      <c r="M3212" s="2">
        <v>500</v>
      </c>
    </row>
    <row r="3213" spans="6:13" ht="12.75" hidden="1">
      <c r="F3213" s="30"/>
      <c r="H3213" s="6">
        <f t="shared" si="126"/>
        <v>0</v>
      </c>
      <c r="I3213" s="25">
        <f t="shared" si="125"/>
        <v>0</v>
      </c>
      <c r="M3213" s="2">
        <v>500</v>
      </c>
    </row>
    <row r="3214" spans="6:13" ht="12.75" hidden="1">
      <c r="F3214" s="30"/>
      <c r="H3214" s="6">
        <f t="shared" si="126"/>
        <v>0</v>
      </c>
      <c r="I3214" s="25">
        <f t="shared" si="125"/>
        <v>0</v>
      </c>
      <c r="M3214" s="2">
        <v>500</v>
      </c>
    </row>
    <row r="3215" spans="6:13" ht="12.75" hidden="1">
      <c r="F3215" s="30"/>
      <c r="H3215" s="6">
        <f t="shared" si="126"/>
        <v>0</v>
      </c>
      <c r="I3215" s="25">
        <f t="shared" si="125"/>
        <v>0</v>
      </c>
      <c r="M3215" s="2">
        <v>500</v>
      </c>
    </row>
    <row r="3216" spans="6:13" ht="12.75" hidden="1">
      <c r="F3216" s="30"/>
      <c r="H3216" s="6">
        <f t="shared" si="126"/>
        <v>0</v>
      </c>
      <c r="I3216" s="25">
        <f t="shared" si="125"/>
        <v>0</v>
      </c>
      <c r="M3216" s="2">
        <v>500</v>
      </c>
    </row>
    <row r="3217" spans="6:13" ht="12.75" hidden="1">
      <c r="F3217" s="30"/>
      <c r="H3217" s="6">
        <f t="shared" si="126"/>
        <v>0</v>
      </c>
      <c r="I3217" s="25">
        <f t="shared" si="125"/>
        <v>0</v>
      </c>
      <c r="M3217" s="2">
        <v>500</v>
      </c>
    </row>
    <row r="3218" spans="6:13" ht="12.75" hidden="1">
      <c r="F3218" s="30"/>
      <c r="H3218" s="6">
        <f t="shared" si="126"/>
        <v>0</v>
      </c>
      <c r="I3218" s="25">
        <f t="shared" si="125"/>
        <v>0</v>
      </c>
      <c r="M3218" s="2">
        <v>500</v>
      </c>
    </row>
    <row r="3219" spans="6:13" ht="12.75" hidden="1">
      <c r="F3219" s="30"/>
      <c r="H3219" s="6">
        <f t="shared" si="126"/>
        <v>0</v>
      </c>
      <c r="I3219" s="25">
        <f t="shared" si="125"/>
        <v>0</v>
      </c>
      <c r="M3219" s="2">
        <v>500</v>
      </c>
    </row>
    <row r="3220" spans="6:13" ht="12.75" hidden="1">
      <c r="F3220" s="30"/>
      <c r="H3220" s="6">
        <f t="shared" si="126"/>
        <v>0</v>
      </c>
      <c r="I3220" s="25">
        <f t="shared" si="125"/>
        <v>0</v>
      </c>
      <c r="M3220" s="2">
        <v>500</v>
      </c>
    </row>
    <row r="3221" spans="6:13" ht="12.75" hidden="1">
      <c r="F3221" s="30"/>
      <c r="H3221" s="6">
        <f t="shared" si="126"/>
        <v>0</v>
      </c>
      <c r="I3221" s="25">
        <f t="shared" si="125"/>
        <v>0</v>
      </c>
      <c r="M3221" s="2">
        <v>500</v>
      </c>
    </row>
    <row r="3222" spans="6:13" ht="12.75" hidden="1">
      <c r="F3222" s="30"/>
      <c r="H3222" s="6">
        <f t="shared" si="126"/>
        <v>0</v>
      </c>
      <c r="I3222" s="25">
        <f t="shared" si="125"/>
        <v>0</v>
      </c>
      <c r="M3222" s="2">
        <v>500</v>
      </c>
    </row>
    <row r="3223" spans="6:13" ht="12.75" hidden="1">
      <c r="F3223" s="30"/>
      <c r="H3223" s="6">
        <f t="shared" si="126"/>
        <v>0</v>
      </c>
      <c r="I3223" s="25">
        <f t="shared" si="125"/>
        <v>0</v>
      </c>
      <c r="M3223" s="2">
        <v>500</v>
      </c>
    </row>
    <row r="3224" spans="6:13" ht="12.75" hidden="1">
      <c r="F3224" s="30"/>
      <c r="H3224" s="6">
        <f t="shared" si="126"/>
        <v>0</v>
      </c>
      <c r="I3224" s="25">
        <f t="shared" si="125"/>
        <v>0</v>
      </c>
      <c r="M3224" s="2">
        <v>500</v>
      </c>
    </row>
    <row r="3225" spans="6:13" ht="12.75" hidden="1">
      <c r="F3225" s="30"/>
      <c r="H3225" s="6">
        <f t="shared" si="126"/>
        <v>0</v>
      </c>
      <c r="I3225" s="25">
        <f t="shared" si="125"/>
        <v>0</v>
      </c>
      <c r="M3225" s="2">
        <v>500</v>
      </c>
    </row>
    <row r="3226" spans="6:13" ht="12.75" hidden="1">
      <c r="F3226" s="30"/>
      <c r="H3226" s="6">
        <f t="shared" si="126"/>
        <v>0</v>
      </c>
      <c r="I3226" s="25">
        <f t="shared" si="125"/>
        <v>0</v>
      </c>
      <c r="M3226" s="2">
        <v>500</v>
      </c>
    </row>
    <row r="3227" spans="6:13" ht="12.75" hidden="1">
      <c r="F3227" s="30"/>
      <c r="H3227" s="6">
        <f t="shared" si="126"/>
        <v>0</v>
      </c>
      <c r="I3227" s="25">
        <f t="shared" si="125"/>
        <v>0</v>
      </c>
      <c r="M3227" s="2">
        <v>500</v>
      </c>
    </row>
    <row r="3228" spans="6:13" ht="12.75" hidden="1">
      <c r="F3228" s="30"/>
      <c r="H3228" s="6">
        <f t="shared" si="126"/>
        <v>0</v>
      </c>
      <c r="I3228" s="25">
        <f t="shared" si="125"/>
        <v>0</v>
      </c>
      <c r="M3228" s="2">
        <v>500</v>
      </c>
    </row>
    <row r="3229" spans="6:13" ht="12.75" hidden="1">
      <c r="F3229" s="30"/>
      <c r="H3229" s="6">
        <f t="shared" si="126"/>
        <v>0</v>
      </c>
      <c r="I3229" s="25">
        <f t="shared" si="125"/>
        <v>0</v>
      </c>
      <c r="M3229" s="2">
        <v>500</v>
      </c>
    </row>
    <row r="3230" spans="6:13" ht="12.75" hidden="1">
      <c r="F3230" s="30"/>
      <c r="H3230" s="6">
        <f t="shared" si="126"/>
        <v>0</v>
      </c>
      <c r="I3230" s="25">
        <f t="shared" si="125"/>
        <v>0</v>
      </c>
      <c r="M3230" s="2">
        <v>500</v>
      </c>
    </row>
    <row r="3231" spans="6:13" ht="12.75" hidden="1">
      <c r="F3231" s="30"/>
      <c r="H3231" s="6">
        <f t="shared" si="126"/>
        <v>0</v>
      </c>
      <c r="I3231" s="25">
        <f t="shared" si="125"/>
        <v>0</v>
      </c>
      <c r="M3231" s="2">
        <v>500</v>
      </c>
    </row>
    <row r="3232" spans="6:13" ht="12.75" hidden="1">
      <c r="F3232" s="30"/>
      <c r="H3232" s="6">
        <f t="shared" si="126"/>
        <v>0</v>
      </c>
      <c r="I3232" s="25">
        <f t="shared" si="125"/>
        <v>0</v>
      </c>
      <c r="M3232" s="2">
        <v>500</v>
      </c>
    </row>
    <row r="3233" spans="6:13" ht="12.75" hidden="1">
      <c r="F3233" s="30"/>
      <c r="H3233" s="6">
        <f t="shared" si="126"/>
        <v>0</v>
      </c>
      <c r="I3233" s="25">
        <f t="shared" si="125"/>
        <v>0</v>
      </c>
      <c r="M3233" s="2">
        <v>500</v>
      </c>
    </row>
    <row r="3234" spans="6:13" ht="12.75" hidden="1">
      <c r="F3234" s="30"/>
      <c r="H3234" s="6">
        <f t="shared" si="126"/>
        <v>0</v>
      </c>
      <c r="I3234" s="25">
        <f t="shared" si="125"/>
        <v>0</v>
      </c>
      <c r="M3234" s="2">
        <v>500</v>
      </c>
    </row>
    <row r="3235" spans="6:13" ht="12.75" hidden="1">
      <c r="F3235" s="30"/>
      <c r="H3235" s="6">
        <f t="shared" si="126"/>
        <v>0</v>
      </c>
      <c r="I3235" s="25">
        <f t="shared" si="125"/>
        <v>0</v>
      </c>
      <c r="M3235" s="2">
        <v>500</v>
      </c>
    </row>
    <row r="3236" spans="6:13" ht="12.75" hidden="1">
      <c r="F3236" s="30"/>
      <c r="H3236" s="6">
        <f t="shared" si="126"/>
        <v>0</v>
      </c>
      <c r="I3236" s="25">
        <f t="shared" si="125"/>
        <v>0</v>
      </c>
      <c r="M3236" s="2">
        <v>500</v>
      </c>
    </row>
    <row r="3237" spans="6:13" ht="12.75" hidden="1">
      <c r="F3237" s="30"/>
      <c r="H3237" s="6">
        <f t="shared" si="126"/>
        <v>0</v>
      </c>
      <c r="I3237" s="25">
        <f t="shared" si="125"/>
        <v>0</v>
      </c>
      <c r="M3237" s="2">
        <v>500</v>
      </c>
    </row>
    <row r="3238" spans="6:13" ht="12.75" hidden="1">
      <c r="F3238" s="30"/>
      <c r="H3238" s="6">
        <f t="shared" si="126"/>
        <v>0</v>
      </c>
      <c r="I3238" s="25">
        <f t="shared" si="125"/>
        <v>0</v>
      </c>
      <c r="M3238" s="2">
        <v>500</v>
      </c>
    </row>
    <row r="3239" spans="6:13" ht="12.75" hidden="1">
      <c r="F3239" s="30"/>
      <c r="H3239" s="6">
        <f t="shared" si="126"/>
        <v>0</v>
      </c>
      <c r="I3239" s="25">
        <f t="shared" si="125"/>
        <v>0</v>
      </c>
      <c r="M3239" s="2">
        <v>500</v>
      </c>
    </row>
    <row r="3240" spans="6:13" ht="12.75" hidden="1">
      <c r="F3240" s="30"/>
      <c r="H3240" s="6">
        <f t="shared" si="126"/>
        <v>0</v>
      </c>
      <c r="I3240" s="25">
        <f t="shared" si="125"/>
        <v>0</v>
      </c>
      <c r="M3240" s="2">
        <v>500</v>
      </c>
    </row>
    <row r="3241" spans="6:13" ht="12.75" hidden="1">
      <c r="F3241" s="30"/>
      <c r="H3241" s="6">
        <f t="shared" si="126"/>
        <v>0</v>
      </c>
      <c r="I3241" s="25">
        <f t="shared" si="125"/>
        <v>0</v>
      </c>
      <c r="M3241" s="2">
        <v>500</v>
      </c>
    </row>
    <row r="3242" spans="6:13" ht="12.75" hidden="1">
      <c r="F3242" s="30"/>
      <c r="H3242" s="6">
        <f t="shared" si="126"/>
        <v>0</v>
      </c>
      <c r="I3242" s="25">
        <f t="shared" si="125"/>
        <v>0</v>
      </c>
      <c r="M3242" s="2">
        <v>500</v>
      </c>
    </row>
    <row r="3243" spans="6:13" ht="12.75" hidden="1">
      <c r="F3243" s="30"/>
      <c r="H3243" s="6">
        <f t="shared" si="126"/>
        <v>0</v>
      </c>
      <c r="I3243" s="25">
        <f t="shared" si="125"/>
        <v>0</v>
      </c>
      <c r="M3243" s="2">
        <v>500</v>
      </c>
    </row>
    <row r="3244" spans="6:13" ht="12.75" hidden="1">
      <c r="F3244" s="30"/>
      <c r="H3244" s="6">
        <f t="shared" si="126"/>
        <v>0</v>
      </c>
      <c r="I3244" s="25">
        <f t="shared" si="125"/>
        <v>0</v>
      </c>
      <c r="M3244" s="2">
        <v>500</v>
      </c>
    </row>
    <row r="3245" spans="6:13" ht="12.75" hidden="1">
      <c r="F3245" s="30"/>
      <c r="H3245" s="6">
        <f t="shared" si="126"/>
        <v>0</v>
      </c>
      <c r="I3245" s="25">
        <f t="shared" si="125"/>
        <v>0</v>
      </c>
      <c r="M3245" s="2">
        <v>500</v>
      </c>
    </row>
    <row r="3246" spans="6:13" ht="12.75" hidden="1">
      <c r="F3246" s="30"/>
      <c r="H3246" s="6">
        <f t="shared" si="126"/>
        <v>0</v>
      </c>
      <c r="I3246" s="25">
        <f t="shared" si="125"/>
        <v>0</v>
      </c>
      <c r="M3246" s="2">
        <v>500</v>
      </c>
    </row>
    <row r="3247" spans="6:13" ht="12.75" hidden="1">
      <c r="F3247" s="30"/>
      <c r="H3247" s="6">
        <f t="shared" si="126"/>
        <v>0</v>
      </c>
      <c r="I3247" s="25">
        <f t="shared" si="125"/>
        <v>0</v>
      </c>
      <c r="M3247" s="2">
        <v>500</v>
      </c>
    </row>
    <row r="3248" spans="6:13" ht="12.75" hidden="1">
      <c r="F3248" s="30"/>
      <c r="H3248" s="6">
        <f t="shared" si="126"/>
        <v>0</v>
      </c>
      <c r="I3248" s="25">
        <f t="shared" si="125"/>
        <v>0</v>
      </c>
      <c r="M3248" s="2">
        <v>500</v>
      </c>
    </row>
    <row r="3249" spans="6:13" ht="12.75" hidden="1">
      <c r="F3249" s="30"/>
      <c r="H3249" s="6">
        <f t="shared" si="126"/>
        <v>0</v>
      </c>
      <c r="I3249" s="25">
        <f t="shared" si="125"/>
        <v>0</v>
      </c>
      <c r="M3249" s="2">
        <v>500</v>
      </c>
    </row>
    <row r="3250" spans="6:13" ht="12.75" hidden="1">
      <c r="F3250" s="30"/>
      <c r="H3250" s="6">
        <f t="shared" si="126"/>
        <v>0</v>
      </c>
      <c r="I3250" s="25">
        <f t="shared" si="125"/>
        <v>0</v>
      </c>
      <c r="M3250" s="2">
        <v>500</v>
      </c>
    </row>
    <row r="3251" spans="6:13" ht="12.75" hidden="1">
      <c r="F3251" s="30"/>
      <c r="H3251" s="6">
        <f t="shared" si="126"/>
        <v>0</v>
      </c>
      <c r="I3251" s="25">
        <f t="shared" si="125"/>
        <v>0</v>
      </c>
      <c r="M3251" s="2">
        <v>500</v>
      </c>
    </row>
    <row r="3252" spans="6:13" ht="12.75" hidden="1">
      <c r="F3252" s="30"/>
      <c r="H3252" s="6">
        <f t="shared" si="126"/>
        <v>0</v>
      </c>
      <c r="I3252" s="25">
        <f t="shared" si="125"/>
        <v>0</v>
      </c>
      <c r="M3252" s="2">
        <v>500</v>
      </c>
    </row>
    <row r="3253" spans="6:13" ht="12.75" hidden="1">
      <c r="F3253" s="30"/>
      <c r="H3253" s="6">
        <f t="shared" si="126"/>
        <v>0</v>
      </c>
      <c r="I3253" s="25">
        <f t="shared" si="125"/>
        <v>0</v>
      </c>
      <c r="M3253" s="2">
        <v>500</v>
      </c>
    </row>
    <row r="3254" spans="6:13" ht="12.75" hidden="1">
      <c r="F3254" s="30"/>
      <c r="H3254" s="6">
        <f>H3253-B3254</f>
        <v>0</v>
      </c>
      <c r="I3254" s="25">
        <f t="shared" si="125"/>
        <v>0</v>
      </c>
      <c r="M3254" s="2">
        <v>500</v>
      </c>
    </row>
    <row r="3255" spans="6:13" ht="12.75" hidden="1">
      <c r="F3255" s="30"/>
      <c r="H3255" s="6">
        <f aca="true" t="shared" si="127" ref="H3255:H3281">H3254-B3255</f>
        <v>0</v>
      </c>
      <c r="I3255" s="25">
        <f t="shared" si="125"/>
        <v>0</v>
      </c>
      <c r="M3255" s="2">
        <v>500</v>
      </c>
    </row>
    <row r="3256" spans="6:13" ht="12.75" hidden="1">
      <c r="F3256" s="30"/>
      <c r="H3256" s="6">
        <f t="shared" si="127"/>
        <v>0</v>
      </c>
      <c r="I3256" s="25">
        <f t="shared" si="125"/>
        <v>0</v>
      </c>
      <c r="M3256" s="2">
        <v>500</v>
      </c>
    </row>
    <row r="3257" spans="6:13" ht="12.75" hidden="1">
      <c r="F3257" s="30"/>
      <c r="H3257" s="6">
        <f t="shared" si="127"/>
        <v>0</v>
      </c>
      <c r="I3257" s="25">
        <f t="shared" si="125"/>
        <v>0</v>
      </c>
      <c r="M3257" s="2">
        <v>500</v>
      </c>
    </row>
    <row r="3258" spans="6:13" ht="12.75" hidden="1">
      <c r="F3258" s="30"/>
      <c r="H3258" s="6">
        <f t="shared" si="127"/>
        <v>0</v>
      </c>
      <c r="I3258" s="25">
        <f t="shared" si="125"/>
        <v>0</v>
      </c>
      <c r="M3258" s="2">
        <v>500</v>
      </c>
    </row>
    <row r="3259" spans="6:13" ht="12.75" hidden="1">
      <c r="F3259" s="30"/>
      <c r="H3259" s="6">
        <f t="shared" si="127"/>
        <v>0</v>
      </c>
      <c r="I3259" s="25">
        <f aca="true" t="shared" si="128" ref="I3259:I3281">+B3259/M3259</f>
        <v>0</v>
      </c>
      <c r="M3259" s="2">
        <v>500</v>
      </c>
    </row>
    <row r="3260" spans="6:13" ht="12.75" hidden="1">
      <c r="F3260" s="30"/>
      <c r="H3260" s="6">
        <f t="shared" si="127"/>
        <v>0</v>
      </c>
      <c r="I3260" s="25">
        <f t="shared" si="128"/>
        <v>0</v>
      </c>
      <c r="M3260" s="2">
        <v>500</v>
      </c>
    </row>
    <row r="3261" spans="6:13" ht="12.75" hidden="1">
      <c r="F3261" s="30"/>
      <c r="H3261" s="6">
        <f t="shared" si="127"/>
        <v>0</v>
      </c>
      <c r="I3261" s="25">
        <f t="shared" si="128"/>
        <v>0</v>
      </c>
      <c r="M3261" s="2">
        <v>500</v>
      </c>
    </row>
    <row r="3262" spans="6:13" ht="12.75" hidden="1">
      <c r="F3262" s="30"/>
      <c r="H3262" s="6">
        <f t="shared" si="127"/>
        <v>0</v>
      </c>
      <c r="I3262" s="25">
        <f t="shared" si="128"/>
        <v>0</v>
      </c>
      <c r="M3262" s="2">
        <v>500</v>
      </c>
    </row>
    <row r="3263" spans="6:13" ht="12.75" hidden="1">
      <c r="F3263" s="30"/>
      <c r="H3263" s="6">
        <f t="shared" si="127"/>
        <v>0</v>
      </c>
      <c r="I3263" s="25">
        <f t="shared" si="128"/>
        <v>0</v>
      </c>
      <c r="M3263" s="2">
        <v>500</v>
      </c>
    </row>
    <row r="3264" spans="6:13" ht="12.75" hidden="1">
      <c r="F3264" s="30"/>
      <c r="H3264" s="6">
        <f t="shared" si="127"/>
        <v>0</v>
      </c>
      <c r="I3264" s="25">
        <f t="shared" si="128"/>
        <v>0</v>
      </c>
      <c r="M3264" s="2">
        <v>500</v>
      </c>
    </row>
    <row r="3265" spans="6:13" ht="12.75" hidden="1">
      <c r="F3265" s="30"/>
      <c r="H3265" s="6">
        <f t="shared" si="127"/>
        <v>0</v>
      </c>
      <c r="I3265" s="25">
        <f t="shared" si="128"/>
        <v>0</v>
      </c>
      <c r="M3265" s="2">
        <v>500</v>
      </c>
    </row>
    <row r="3266" spans="6:13" ht="12.75" hidden="1">
      <c r="F3266" s="30"/>
      <c r="H3266" s="6">
        <f t="shared" si="127"/>
        <v>0</v>
      </c>
      <c r="I3266" s="25">
        <f t="shared" si="128"/>
        <v>0</v>
      </c>
      <c r="M3266" s="2">
        <v>500</v>
      </c>
    </row>
    <row r="3267" spans="6:13" ht="12.75" hidden="1">
      <c r="F3267" s="30"/>
      <c r="H3267" s="6">
        <f t="shared" si="127"/>
        <v>0</v>
      </c>
      <c r="I3267" s="25">
        <f t="shared" si="128"/>
        <v>0</v>
      </c>
      <c r="M3267" s="2">
        <v>500</v>
      </c>
    </row>
    <row r="3268" spans="6:13" ht="12.75" hidden="1">
      <c r="F3268" s="30"/>
      <c r="H3268" s="6">
        <f t="shared" si="127"/>
        <v>0</v>
      </c>
      <c r="I3268" s="25">
        <f t="shared" si="128"/>
        <v>0</v>
      </c>
      <c r="M3268" s="2">
        <v>500</v>
      </c>
    </row>
    <row r="3269" spans="6:13" ht="12.75" hidden="1">
      <c r="F3269" s="30"/>
      <c r="H3269" s="6">
        <f t="shared" si="127"/>
        <v>0</v>
      </c>
      <c r="I3269" s="25">
        <f t="shared" si="128"/>
        <v>0</v>
      </c>
      <c r="M3269" s="2">
        <v>500</v>
      </c>
    </row>
    <row r="3270" spans="6:13" ht="12.75" hidden="1">
      <c r="F3270" s="30"/>
      <c r="H3270" s="6">
        <f t="shared" si="127"/>
        <v>0</v>
      </c>
      <c r="I3270" s="25">
        <f t="shared" si="128"/>
        <v>0</v>
      </c>
      <c r="M3270" s="2">
        <v>500</v>
      </c>
    </row>
    <row r="3271" spans="6:13" ht="12.75" hidden="1">
      <c r="F3271" s="30"/>
      <c r="H3271" s="6">
        <f t="shared" si="127"/>
        <v>0</v>
      </c>
      <c r="I3271" s="25">
        <f t="shared" si="128"/>
        <v>0</v>
      </c>
      <c r="M3271" s="2">
        <v>500</v>
      </c>
    </row>
    <row r="3272" spans="6:13" ht="12.75" hidden="1">
      <c r="F3272" s="30"/>
      <c r="H3272" s="6">
        <f t="shared" si="127"/>
        <v>0</v>
      </c>
      <c r="I3272" s="25">
        <f t="shared" si="128"/>
        <v>0</v>
      </c>
      <c r="M3272" s="2">
        <v>500</v>
      </c>
    </row>
    <row r="3273" spans="6:13" ht="12.75" hidden="1">
      <c r="F3273" s="30"/>
      <c r="H3273" s="6">
        <f t="shared" si="127"/>
        <v>0</v>
      </c>
      <c r="I3273" s="25">
        <f t="shared" si="128"/>
        <v>0</v>
      </c>
      <c r="M3273" s="2">
        <v>500</v>
      </c>
    </row>
    <row r="3274" spans="6:13" ht="12.75" hidden="1">
      <c r="F3274" s="30"/>
      <c r="H3274" s="6">
        <f t="shared" si="127"/>
        <v>0</v>
      </c>
      <c r="I3274" s="25">
        <f t="shared" si="128"/>
        <v>0</v>
      </c>
      <c r="M3274" s="2">
        <v>500</v>
      </c>
    </row>
    <row r="3275" spans="6:13" ht="12.75" hidden="1">
      <c r="F3275" s="30"/>
      <c r="H3275" s="6">
        <f t="shared" si="127"/>
        <v>0</v>
      </c>
      <c r="I3275" s="25">
        <f t="shared" si="128"/>
        <v>0</v>
      </c>
      <c r="M3275" s="2">
        <v>500</v>
      </c>
    </row>
    <row r="3276" spans="6:13" ht="12.75" hidden="1">
      <c r="F3276" s="30"/>
      <c r="H3276" s="6">
        <f t="shared" si="127"/>
        <v>0</v>
      </c>
      <c r="I3276" s="25">
        <f t="shared" si="128"/>
        <v>0</v>
      </c>
      <c r="M3276" s="2">
        <v>500</v>
      </c>
    </row>
    <row r="3277" spans="6:13" ht="12.75" hidden="1">
      <c r="F3277" s="30"/>
      <c r="H3277" s="6">
        <f t="shared" si="127"/>
        <v>0</v>
      </c>
      <c r="I3277" s="25">
        <f t="shared" si="128"/>
        <v>0</v>
      </c>
      <c r="M3277" s="2">
        <v>500</v>
      </c>
    </row>
    <row r="3278" spans="6:13" ht="12.75" hidden="1">
      <c r="F3278" s="30"/>
      <c r="H3278" s="6">
        <f t="shared" si="127"/>
        <v>0</v>
      </c>
      <c r="I3278" s="25">
        <f t="shared" si="128"/>
        <v>0</v>
      </c>
      <c r="M3278" s="2">
        <v>500</v>
      </c>
    </row>
    <row r="3279" spans="6:13" ht="12.75" hidden="1">
      <c r="F3279" s="30"/>
      <c r="H3279" s="6">
        <f t="shared" si="127"/>
        <v>0</v>
      </c>
      <c r="I3279" s="25">
        <f t="shared" si="128"/>
        <v>0</v>
      </c>
      <c r="M3279" s="2">
        <v>500</v>
      </c>
    </row>
    <row r="3280" spans="6:13" ht="12.75" hidden="1">
      <c r="F3280" s="30"/>
      <c r="H3280" s="6">
        <f t="shared" si="127"/>
        <v>0</v>
      </c>
      <c r="I3280" s="25">
        <f t="shared" si="128"/>
        <v>0</v>
      </c>
      <c r="M3280" s="2">
        <v>500</v>
      </c>
    </row>
    <row r="3281" spans="6:13" ht="12.75" hidden="1">
      <c r="F3281" s="30"/>
      <c r="H3281" s="6">
        <f t="shared" si="127"/>
        <v>0</v>
      </c>
      <c r="I3281" s="25">
        <f t="shared" si="128"/>
        <v>0</v>
      </c>
      <c r="M3281" s="2">
        <v>500</v>
      </c>
    </row>
    <row r="3282" ht="12.75" hidden="1">
      <c r="F3282" s="30"/>
    </row>
    <row r="3283" ht="12.75" hidden="1">
      <c r="F3283" s="30"/>
    </row>
    <row r="3284" ht="12.75" hidden="1">
      <c r="F3284" s="30"/>
    </row>
    <row r="3285" ht="12.75" hidden="1">
      <c r="F3285" s="30"/>
    </row>
    <row r="3286" ht="12.75" hidden="1">
      <c r="F3286" s="30"/>
    </row>
    <row r="3287" ht="12.75" hidden="1">
      <c r="F3287" s="30"/>
    </row>
    <row r="3288" ht="12.75" hidden="1">
      <c r="F3288" s="30"/>
    </row>
    <row r="3289" ht="12.75" hidden="1">
      <c r="F3289" s="30"/>
    </row>
    <row r="3290" ht="12.75" hidden="1">
      <c r="F3290" s="30"/>
    </row>
    <row r="3291" ht="12.75" hidden="1">
      <c r="F3291" s="30"/>
    </row>
    <row r="3292" ht="12.75" hidden="1">
      <c r="F3292" s="30"/>
    </row>
    <row r="3293" ht="12.75" hidden="1">
      <c r="F3293" s="30"/>
    </row>
    <row r="3294" ht="12.75" hidden="1">
      <c r="F3294" s="30"/>
    </row>
    <row r="3295" ht="12.75" hidden="1">
      <c r="F3295" s="30"/>
    </row>
    <row r="3296" ht="12.75" hidden="1">
      <c r="F3296" s="30"/>
    </row>
    <row r="3297" ht="12.75" hidden="1">
      <c r="F3297" s="30"/>
    </row>
    <row r="3298" ht="12.75" hidden="1">
      <c r="F3298" s="30"/>
    </row>
    <row r="3299" ht="12.75" hidden="1">
      <c r="F3299" s="30"/>
    </row>
    <row r="3300" ht="12.75" hidden="1">
      <c r="F3300" s="30"/>
    </row>
    <row r="3301" ht="12.75" hidden="1">
      <c r="F3301" s="30"/>
    </row>
    <row r="3302" ht="12.75" hidden="1">
      <c r="F3302" s="30"/>
    </row>
    <row r="3303" ht="12.75" hidden="1">
      <c r="F3303" s="30"/>
    </row>
    <row r="3304" ht="12.75" hidden="1">
      <c r="F3304" s="30"/>
    </row>
    <row r="3305" ht="12.75" hidden="1">
      <c r="F3305" s="30"/>
    </row>
    <row r="3306" ht="12.75" hidden="1">
      <c r="F3306" s="30"/>
    </row>
    <row r="3307" ht="12.75" hidden="1">
      <c r="F3307" s="30"/>
    </row>
    <row r="3308" ht="12.75" hidden="1">
      <c r="F3308" s="30"/>
    </row>
    <row r="3309" ht="12.75" hidden="1">
      <c r="F3309" s="30"/>
    </row>
    <row r="3310" ht="12.75" hidden="1">
      <c r="F3310" s="30"/>
    </row>
    <row r="3311" ht="12.75" hidden="1">
      <c r="F3311" s="30"/>
    </row>
    <row r="3312" ht="12.75" hidden="1">
      <c r="F3312" s="30"/>
    </row>
    <row r="3313" ht="12.75" hidden="1">
      <c r="F3313" s="30"/>
    </row>
    <row r="3314" ht="12.75" hidden="1">
      <c r="F3314" s="30"/>
    </row>
    <row r="3315" ht="12.75" hidden="1">
      <c r="F3315" s="30"/>
    </row>
    <row r="3316" ht="12.75" hidden="1">
      <c r="F3316" s="30"/>
    </row>
    <row r="3317" ht="12.75" hidden="1">
      <c r="F3317" s="30"/>
    </row>
    <row r="3318" ht="12.75" hidden="1">
      <c r="F3318" s="30"/>
    </row>
    <row r="3319" ht="12.75" hidden="1">
      <c r="F3319" s="30"/>
    </row>
    <row r="3320" ht="12.75" hidden="1">
      <c r="F3320" s="30"/>
    </row>
    <row r="3321" ht="12.75" hidden="1">
      <c r="F3321" s="30"/>
    </row>
    <row r="3322" ht="12.75" hidden="1">
      <c r="F3322" s="30"/>
    </row>
    <row r="3323" ht="12.75" hidden="1">
      <c r="F3323" s="30"/>
    </row>
    <row r="3324" ht="12.75" hidden="1">
      <c r="F3324" s="30"/>
    </row>
    <row r="3325" ht="12.75" hidden="1">
      <c r="F3325" s="30"/>
    </row>
    <row r="3326" ht="12.75" hidden="1">
      <c r="F3326" s="30"/>
    </row>
    <row r="3327" ht="12.75" hidden="1">
      <c r="F3327" s="30"/>
    </row>
    <row r="3328" ht="12.75" hidden="1">
      <c r="F3328" s="30"/>
    </row>
    <row r="3329" ht="12.75" hidden="1">
      <c r="F3329" s="30"/>
    </row>
    <row r="3330" ht="12.75" hidden="1">
      <c r="F3330" s="30"/>
    </row>
    <row r="3331" ht="12.75" hidden="1">
      <c r="F3331" s="30"/>
    </row>
    <row r="3332" ht="12.75" hidden="1">
      <c r="F3332" s="30"/>
    </row>
    <row r="3333" ht="12.75" hidden="1">
      <c r="F3333" s="30"/>
    </row>
    <row r="3334" ht="12.75" hidden="1">
      <c r="F3334" s="30"/>
    </row>
    <row r="3335" ht="12.75" hidden="1">
      <c r="F3335" s="30"/>
    </row>
    <row r="3336" ht="12.75" hidden="1">
      <c r="F3336" s="30"/>
    </row>
    <row r="3337" ht="12.75" hidden="1">
      <c r="F3337" s="30"/>
    </row>
    <row r="3338" ht="12.75" hidden="1">
      <c r="F3338" s="30"/>
    </row>
    <row r="3339" ht="12.75" hidden="1">
      <c r="F3339" s="30"/>
    </row>
    <row r="3340" ht="12.75" hidden="1">
      <c r="F3340" s="30"/>
    </row>
    <row r="3341" ht="12.75" hidden="1">
      <c r="F3341" s="30"/>
    </row>
    <row r="3342" ht="12.75" hidden="1">
      <c r="F3342" s="30"/>
    </row>
    <row r="3343" ht="12.75" hidden="1">
      <c r="F3343" s="30"/>
    </row>
    <row r="3344" ht="12.75" hidden="1">
      <c r="F3344" s="30"/>
    </row>
    <row r="3345" ht="12.75" hidden="1">
      <c r="F3345" s="30"/>
    </row>
    <row r="3346" ht="12.75" hidden="1">
      <c r="F3346" s="30"/>
    </row>
    <row r="3347" ht="12.75" hidden="1">
      <c r="F3347" s="30"/>
    </row>
    <row r="3348" ht="12.75" hidden="1">
      <c r="F3348" s="30"/>
    </row>
    <row r="3349" ht="12.75" hidden="1">
      <c r="F3349" s="30"/>
    </row>
    <row r="3350" ht="12.75" hidden="1">
      <c r="F3350" s="30"/>
    </row>
    <row r="3351" ht="12.75" hidden="1">
      <c r="F3351" s="30"/>
    </row>
    <row r="3352" ht="12.75" hidden="1">
      <c r="F3352" s="30"/>
    </row>
    <row r="3353" ht="12.75" hidden="1">
      <c r="F3353" s="30"/>
    </row>
    <row r="3354" ht="12.75" hidden="1">
      <c r="F3354" s="30"/>
    </row>
    <row r="3355" ht="12.75" hidden="1">
      <c r="F3355" s="30"/>
    </row>
    <row r="3356" ht="12.75" hidden="1">
      <c r="F3356" s="30"/>
    </row>
    <row r="3357" ht="12.75" hidden="1">
      <c r="F3357" s="30"/>
    </row>
    <row r="3358" ht="12.75" hidden="1">
      <c r="F3358" s="30"/>
    </row>
    <row r="3359" ht="12.75" hidden="1">
      <c r="F3359" s="30"/>
    </row>
    <row r="3360" ht="12.75">
      <c r="F3360" s="30"/>
    </row>
    <row r="3361" ht="12.75">
      <c r="F3361" s="30"/>
    </row>
    <row r="3362" spans="1:13" s="180" customFormat="1" ht="12.75">
      <c r="A3362" s="1"/>
      <c r="B3362" s="6"/>
      <c r="C3362" s="1"/>
      <c r="D3362" s="1"/>
      <c r="E3362" s="1"/>
      <c r="F3362" s="59"/>
      <c r="G3362" s="30"/>
      <c r="H3362" s="6"/>
      <c r="I3362" s="5"/>
      <c r="J3362"/>
      <c r="K3362"/>
      <c r="L3362"/>
      <c r="M3362"/>
    </row>
    <row r="3363" spans="1:11" s="273" customFormat="1" ht="12.75">
      <c r="A3363" s="306"/>
      <c r="B3363" s="307"/>
      <c r="C3363" s="308" t="s">
        <v>1258</v>
      </c>
      <c r="D3363" s="306"/>
      <c r="E3363" s="306"/>
      <c r="F3363" s="309"/>
      <c r="G3363" s="309"/>
      <c r="H3363" s="307"/>
      <c r="I3363" s="310"/>
      <c r="K3363" s="311"/>
    </row>
    <row r="3364" spans="1:11" s="273" customFormat="1" ht="12.75">
      <c r="A3364" s="306"/>
      <c r="B3364" s="307"/>
      <c r="C3364" s="306"/>
      <c r="D3364" s="306"/>
      <c r="E3364" s="306" t="s">
        <v>1256</v>
      </c>
      <c r="F3364" s="309"/>
      <c r="G3364" s="309"/>
      <c r="H3364" s="307"/>
      <c r="I3364" s="310"/>
      <c r="K3364" s="311"/>
    </row>
    <row r="3365" spans="1:13" s="273" customFormat="1" ht="12.75">
      <c r="A3365" s="306"/>
      <c r="B3365" s="312">
        <v>-629719</v>
      </c>
      <c r="C3365" s="307" t="s">
        <v>1240</v>
      </c>
      <c r="D3365" s="306"/>
      <c r="E3365" s="306" t="s">
        <v>1257</v>
      </c>
      <c r="F3365" s="309"/>
      <c r="G3365" s="309" t="s">
        <v>72</v>
      </c>
      <c r="H3365" s="307">
        <f>H3364-B3365</f>
        <v>629719</v>
      </c>
      <c r="I3365" s="313">
        <v>960</v>
      </c>
      <c r="K3365" s="314"/>
      <c r="M3365" s="315">
        <f>+-B3365/I3365</f>
        <v>655.9572916666667</v>
      </c>
    </row>
    <row r="3366" spans="1:13" s="273" customFormat="1" ht="12.75">
      <c r="A3366" s="306"/>
      <c r="B3366" s="307">
        <v>11925</v>
      </c>
      <c r="C3366" s="306" t="s">
        <v>1241</v>
      </c>
      <c r="D3366" s="306"/>
      <c r="E3366" s="306"/>
      <c r="F3366" s="309"/>
      <c r="G3366" s="309" t="s">
        <v>72</v>
      </c>
      <c r="H3366" s="307">
        <f>H3365-B3366</f>
        <v>617794</v>
      </c>
      <c r="I3366" s="313">
        <f>+B3366/M3366</f>
        <v>18.17946216232697</v>
      </c>
      <c r="K3366" s="314"/>
      <c r="M3366" s="273">
        <v>655.96</v>
      </c>
    </row>
    <row r="3367" spans="1:13" s="316" customFormat="1" ht="12.75">
      <c r="A3367" s="306"/>
      <c r="B3367" s="312">
        <f>SUM(B3365:B3366)</f>
        <v>-617794</v>
      </c>
      <c r="C3367" s="308" t="s">
        <v>1231</v>
      </c>
      <c r="D3367" s="306"/>
      <c r="E3367" s="306"/>
      <c r="F3367" s="309"/>
      <c r="G3367" s="309" t="s">
        <v>72</v>
      </c>
      <c r="H3367" s="307">
        <v>0</v>
      </c>
      <c r="I3367" s="313">
        <f>B3367/M3367</f>
        <v>-941.7591463414634</v>
      </c>
      <c r="J3367" s="273"/>
      <c r="K3367" s="311"/>
      <c r="L3367" s="273"/>
      <c r="M3367" s="273">
        <v>656</v>
      </c>
    </row>
    <row r="3368" ht="12.75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2009-03-21T00:58:16Z</dcterms:modified>
  <cp:category/>
  <cp:version/>
  <cp:contentType/>
  <cp:contentStatus/>
</cp:coreProperties>
</file>