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740" activeTab="1"/>
  </bookViews>
  <sheets>
    <sheet name="August 09 Summary" sheetId="1" r:id="rId1"/>
    <sheet name="August 09 Detailed" sheetId="2" r:id="rId2"/>
  </sheets>
  <definedNames>
    <definedName name="_xlnm.Print_Titles" localSheetId="1">'August 09 Detailed'!$1:$4</definedName>
    <definedName name="_xlnm.Print_Titles" localSheetId="0">'August 09 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USER</author>
    <author>MANAGEMENT</author>
    <author>Admin</author>
    <author>Valued Packard Bell Customer</author>
    <author>KABALE</author>
    <author>management</author>
    <author>NKWETTA AJONG FELIX</author>
    <author>media</author>
  </authors>
  <commentList>
    <comment ref="C33" authorId="0">
      <text>
        <r>
          <rPr>
            <b/>
            <sz val="8"/>
            <rFont val="Tahoma"/>
            <family val="0"/>
          </rPr>
          <t>i33: baby's illness</t>
        </r>
        <r>
          <rPr>
            <sz val="8"/>
            <rFont val="Tahoma"/>
            <family val="0"/>
          </rPr>
          <t xml:space="preserve">
</t>
        </r>
      </text>
    </comment>
    <comment ref="C39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0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1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42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61" authorId="1">
      <text>
        <r>
          <rPr>
            <b/>
            <sz val="8"/>
            <rFont val="Tahoma"/>
            <family val="0"/>
          </rPr>
          <t>i33: mineral water</t>
        </r>
        <r>
          <rPr>
            <sz val="8"/>
            <rFont val="Tahoma"/>
            <family val="0"/>
          </rPr>
          <t xml:space="preserve">
</t>
        </r>
      </text>
    </comment>
    <comment ref="C64" authorId="1">
      <text>
        <r>
          <rPr>
            <b/>
            <sz val="8"/>
            <rFont val="Tahoma"/>
            <family val="0"/>
          </rPr>
          <t>i33: mineral water</t>
        </r>
        <r>
          <rPr>
            <sz val="8"/>
            <rFont val="Tahoma"/>
            <family val="0"/>
          </rPr>
          <t xml:space="preserve">
</t>
        </r>
      </text>
    </comment>
    <comment ref="C66" authorId="1">
      <text>
        <r>
          <rPr>
            <b/>
            <sz val="8"/>
            <rFont val="Tahoma"/>
            <family val="0"/>
          </rPr>
          <t>i33: mineral water</t>
        </r>
        <r>
          <rPr>
            <sz val="8"/>
            <rFont val="Tahoma"/>
            <family val="0"/>
          </rPr>
          <t xml:space="preserve">
</t>
        </r>
      </text>
    </comment>
    <comment ref="C68" authorId="1">
      <text>
        <r>
          <rPr>
            <b/>
            <sz val="8"/>
            <rFont val="Tahoma"/>
            <family val="0"/>
          </rPr>
          <t>i33: mineral water</t>
        </r>
        <r>
          <rPr>
            <sz val="8"/>
            <rFont val="Tahoma"/>
            <family val="0"/>
          </rPr>
          <t xml:space="preserve">
</t>
        </r>
      </text>
    </comment>
    <comment ref="C90" authorId="1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91" authorId="1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92" authorId="1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93" authorId="1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94" authorId="1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95" authorId="1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</t>
        </r>
      </text>
    </comment>
    <comment ref="C96" authorId="1">
      <text>
        <r>
          <rPr>
            <b/>
            <sz val="8"/>
            <rFont val="Tahoma"/>
            <family val="0"/>
          </rPr>
          <t>i44: By clando.</t>
        </r>
        <r>
          <rPr>
            <sz val="8"/>
            <rFont val="Tahoma"/>
            <family val="0"/>
          </rPr>
          <t xml:space="preserve">
Left late at 9pm.</t>
        </r>
      </text>
    </comment>
    <comment ref="C123" authorId="1">
      <text>
        <r>
          <rPr>
            <b/>
            <sz val="8"/>
            <rFont val="Tahoma"/>
            <family val="0"/>
          </rPr>
          <t>i44: Posting of financial report from bafoussam to yaounde through kami erxpress.</t>
        </r>
        <r>
          <rPr>
            <sz val="8"/>
            <rFont val="Tahoma"/>
            <family val="0"/>
          </rPr>
          <t xml:space="preserve">
</t>
        </r>
      </text>
    </comment>
    <comment ref="C140" authorId="1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41" authorId="1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42" authorId="1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43" authorId="1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200" authorId="0">
      <text>
        <r>
          <rPr>
            <b/>
            <sz val="8"/>
            <rFont val="Tahoma"/>
            <family val="0"/>
          </rPr>
          <t>user: coordinating abongmbang investigations.</t>
        </r>
        <r>
          <rPr>
            <sz val="8"/>
            <rFont val="Tahoma"/>
            <family val="0"/>
          </rPr>
          <t xml:space="preserve">
</t>
        </r>
      </text>
    </comment>
    <comment ref="C206" authorId="2">
      <text>
        <r>
          <rPr>
            <b/>
            <sz val="8"/>
            <rFont val="Tahoma"/>
            <family val="0"/>
          </rPr>
          <t>Met no car in Abong Mbang that was moving to Lomie, so I had to hire a bike.</t>
        </r>
      </text>
    </comment>
    <comment ref="C207" authorId="2">
      <text>
        <r>
          <rPr>
            <b/>
            <sz val="8"/>
            <rFont val="Tahoma"/>
            <family val="0"/>
          </rPr>
          <t>Hired bike so as to meet dealer very early in the morning</t>
        </r>
      </text>
    </comment>
    <comment ref="C213" authorId="2">
      <text>
        <r>
          <rPr>
            <b/>
            <sz val="8"/>
            <rFont val="Tahoma"/>
            <family val="0"/>
          </rPr>
          <t>To Abesolo - informer in Lomie - for movement in and around Lomie when gathering information that can be used by LAGA</t>
        </r>
      </text>
    </comment>
    <comment ref="C249" authorId="1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253" authorId="1">
      <text>
        <r>
          <rPr>
            <b/>
            <sz val="8"/>
            <rFont val="Tahoma"/>
            <family val="0"/>
          </rPr>
          <t>i35:
damas-Mvan=300
Douche-entre carriere=800
entre carriere-chimpanzee bar=100
chimpanzee bar-entr carriere=100
entre carriere-douch=800
douch-bonaberi=500</t>
        </r>
        <r>
          <rPr>
            <sz val="8"/>
            <rFont val="Tahoma"/>
            <family val="0"/>
          </rPr>
          <t xml:space="preserve">
total=2600</t>
        </r>
      </text>
    </comment>
    <comment ref="C254" authorId="1">
      <text>
        <r>
          <rPr>
            <b/>
            <sz val="8"/>
            <rFont val="Tahoma"/>
            <family val="0"/>
          </rPr>
          <t>i35:</t>
        </r>
        <r>
          <rPr>
            <sz val="8"/>
            <rFont val="Tahoma"/>
            <family val="0"/>
          </rPr>
          <t xml:space="preserve">
Bonaberi-douch=500
douch-entre carriere=800
entre carriere-chimpanzee bar=100
chimpanzee bar-entre carriere=100
entre carriere-douch=800
douch-bonaberi=500</t>
        </r>
      </text>
    </comment>
    <comment ref="C255" authorId="1">
      <text>
        <r>
          <rPr>
            <b/>
            <sz val="8"/>
            <rFont val="Tahoma"/>
            <family val="0"/>
          </rPr>
          <t>i35:</t>
        </r>
        <r>
          <rPr>
            <sz val="8"/>
            <rFont val="Tahoma"/>
            <family val="0"/>
          </rPr>
          <t xml:space="preserve">
bonaberi-douch=500
douch-entre carriere=800
entre carriere-chimpanzee bar=100
chimpanzee bar-entre carriere=100
entre carriere=douch=800
mvan-damas=300
total= 2600</t>
        </r>
      </text>
    </comment>
    <comment ref="C256" authorId="1">
      <text>
        <r>
          <rPr>
            <b/>
            <sz val="8"/>
            <rFont val="Tahoma"/>
            <family val="0"/>
          </rPr>
          <t>i35: Transport to office and back to give financial report and plan for next mission.</t>
        </r>
        <r>
          <rPr>
            <sz val="8"/>
            <rFont val="Tahoma"/>
            <family val="0"/>
          </rPr>
          <t xml:space="preserve">
</t>
        </r>
      </text>
    </comment>
    <comment ref="C430" authorId="0">
      <text>
        <r>
          <rPr>
            <b/>
            <sz val="8"/>
            <rFont val="Tahoma"/>
            <family val="0"/>
          </rPr>
          <t>User: Buea internet operation</t>
        </r>
        <r>
          <rPr>
            <sz val="8"/>
            <rFont val="Tahoma"/>
            <family val="0"/>
          </rPr>
          <t xml:space="preserve">
</t>
        </r>
      </text>
    </comment>
    <comment ref="C431" authorId="0">
      <text>
        <r>
          <rPr>
            <b/>
            <sz val="8"/>
            <rFont val="Tahoma"/>
            <family val="0"/>
          </rPr>
          <t>i26: Buea internet operation</t>
        </r>
        <r>
          <rPr>
            <sz val="8"/>
            <rFont val="Tahoma"/>
            <family val="0"/>
          </rPr>
          <t xml:space="preserve">
</t>
        </r>
      </text>
    </comment>
    <comment ref="C432" authorId="0">
      <text>
        <r>
          <rPr>
            <b/>
            <sz val="8"/>
            <rFont val="Tahoma"/>
            <family val="0"/>
          </rPr>
          <t>user: Buea internet operation</t>
        </r>
        <r>
          <rPr>
            <sz val="8"/>
            <rFont val="Tahoma"/>
            <family val="0"/>
          </rPr>
          <t xml:space="preserve">
</t>
        </r>
      </text>
    </comment>
    <comment ref="C436" authorId="2">
      <text>
        <r>
          <rPr>
            <b/>
            <sz val="8"/>
            <rFont val="Tahoma"/>
            <family val="0"/>
          </rPr>
          <t>To IP2 Adolf for local transport during continuation of operations - locating and arresting target in Buea.</t>
        </r>
      </text>
    </comment>
    <comment ref="C512" authorId="1">
      <text>
        <r>
          <rPr>
            <b/>
            <sz val="8"/>
            <rFont val="Tahoma"/>
            <family val="0"/>
          </rPr>
          <t>i33: 
ADMIN-tike=500
tike-djabal=500
djabal-admin=700</t>
        </r>
        <r>
          <rPr>
            <sz val="8"/>
            <rFont val="Tahoma"/>
            <family val="0"/>
          </rPr>
          <t xml:space="preserve">
</t>
        </r>
      </text>
    </comment>
    <comment ref="C5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Abongmbang attempted operations.</t>
        </r>
      </text>
    </comment>
    <comment ref="C592" authorId="0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Begbis chimp follow up.</t>
        </r>
      </text>
    </comment>
    <comment ref="C614" authorId="1">
      <text>
        <r>
          <rPr>
            <b/>
            <sz val="8"/>
            <rFont val="Tahoma"/>
            <family val="0"/>
          </rPr>
          <t>i26: 128x25=3200 fcfa.
Field reports.</t>
        </r>
        <r>
          <rPr>
            <sz val="8"/>
            <rFont val="Tahoma"/>
            <family val="0"/>
          </rPr>
          <t xml:space="preserve">
</t>
        </r>
      </text>
    </comment>
    <comment ref="C668" authorId="0">
      <text>
        <r>
          <rPr>
            <b/>
            <sz val="8"/>
            <rFont val="Tahoma"/>
            <family val="0"/>
          </rPr>
          <t>Alain: passport and douala cases</t>
        </r>
        <r>
          <rPr>
            <sz val="8"/>
            <rFont val="Tahoma"/>
            <family val="0"/>
          </rPr>
          <t xml:space="preserve">
</t>
        </r>
      </text>
    </comment>
    <comment ref="C669" authorId="0">
      <text>
        <r>
          <rPr>
            <b/>
            <sz val="8"/>
            <rFont val="Tahoma"/>
            <family val="0"/>
          </rPr>
          <t>user: abongmbang and Bafoussam cases</t>
        </r>
        <r>
          <rPr>
            <sz val="8"/>
            <rFont val="Tahoma"/>
            <family val="0"/>
          </rPr>
          <t xml:space="preserve">
</t>
        </r>
      </text>
    </comment>
    <comment ref="C6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Abongmbang operation</t>
        </r>
      </text>
    </comment>
    <comment ref="C675" authorId="0">
      <text>
        <r>
          <rPr>
            <b/>
            <sz val="8"/>
            <rFont val="Tahoma"/>
            <family val="0"/>
          </rPr>
          <t>Ofir: follow up case of Prefer of abongmbang</t>
        </r>
        <r>
          <rPr>
            <sz val="8"/>
            <rFont val="Tahoma"/>
            <family val="0"/>
          </rPr>
          <t xml:space="preserve">
</t>
        </r>
      </text>
    </comment>
    <comment ref="C682" authorId="0">
      <text>
        <r>
          <rPr>
            <b/>
            <sz val="8"/>
            <rFont val="Tahoma"/>
            <family val="0"/>
          </rPr>
          <t>user: Bertoua gun and Abongmbang hearing</t>
        </r>
        <r>
          <rPr>
            <sz val="8"/>
            <rFont val="Tahoma"/>
            <family val="0"/>
          </rPr>
          <t xml:space="preserve">
</t>
        </r>
      </text>
    </comment>
    <comment ref="C686" authorId="0">
      <text>
        <r>
          <rPr>
            <b/>
            <sz val="8"/>
            <rFont val="Tahoma"/>
            <family val="0"/>
          </rPr>
          <t>user: Buea internet operation</t>
        </r>
        <r>
          <rPr>
            <sz val="8"/>
            <rFont val="Tahoma"/>
            <family val="0"/>
          </rPr>
          <t xml:space="preserve">
</t>
        </r>
      </text>
    </comment>
    <comment ref="C688" authorId="0">
      <text>
        <r>
          <rPr>
            <b/>
            <sz val="8"/>
            <rFont val="Tahoma"/>
            <family val="0"/>
          </rPr>
          <t>user: Buea internet operation</t>
        </r>
        <r>
          <rPr>
            <sz val="8"/>
            <rFont val="Tahoma"/>
            <family val="0"/>
          </rPr>
          <t xml:space="preserve">
</t>
        </r>
      </text>
    </comment>
    <comment ref="C689" authorId="0">
      <text>
        <r>
          <rPr>
            <b/>
            <sz val="8"/>
            <rFont val="Tahoma"/>
            <family val="0"/>
          </rPr>
          <t>Alain: Buea internet operation</t>
        </r>
        <r>
          <rPr>
            <sz val="8"/>
            <rFont val="Tahoma"/>
            <family val="0"/>
          </rPr>
          <t xml:space="preserve">
</t>
        </r>
      </text>
    </comment>
    <comment ref="C6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Begbis chimp</t>
        </r>
      </text>
    </comment>
    <comment ref="C6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Begbis chimp</t>
        </r>
      </text>
    </comment>
    <comment ref="C697" authorId="0">
      <text>
        <r>
          <rPr>
            <b/>
            <sz val="8"/>
            <rFont val="Tahoma"/>
            <family val="0"/>
          </rPr>
          <t>user: Bafoussam case</t>
        </r>
        <r>
          <rPr>
            <sz val="8"/>
            <rFont val="Tahoma"/>
            <family val="0"/>
          </rPr>
          <t xml:space="preserve">
</t>
        </r>
      </text>
    </comment>
    <comment ref="C725" authorId="0">
      <text>
        <r>
          <rPr>
            <b/>
            <sz val="8"/>
            <rFont val="Tahoma"/>
            <family val="0"/>
          </rPr>
          <t>user: Abongmbang case</t>
        </r>
        <r>
          <rPr>
            <sz val="8"/>
            <rFont val="Tahoma"/>
            <family val="0"/>
          </rPr>
          <t xml:space="preserve">
</t>
        </r>
      </text>
    </comment>
    <comment ref="C7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Abongmbang operation</t>
        </r>
      </text>
    </comment>
    <comment ref="C7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abongmbang gun case</t>
        </r>
      </text>
    </comment>
    <comment ref="C737" authorId="0">
      <text>
        <r>
          <rPr>
            <b/>
            <sz val="8"/>
            <rFont val="Tahoma"/>
            <family val="0"/>
          </rPr>
          <t>Abumbi: follow up gun case in Bertoua</t>
        </r>
        <r>
          <rPr>
            <sz val="8"/>
            <rFont val="Tahoma"/>
            <family val="0"/>
          </rPr>
          <t xml:space="preserve">
</t>
        </r>
      </text>
    </comment>
    <comment ref="C738" authorId="0">
      <text>
        <r>
          <rPr>
            <b/>
            <sz val="8"/>
            <rFont val="Tahoma"/>
            <family val="0"/>
          </rPr>
          <t>user: Bertoua gun and Abongmbang hearing</t>
        </r>
        <r>
          <rPr>
            <sz val="8"/>
            <rFont val="Tahoma"/>
            <family val="0"/>
          </rPr>
          <t xml:space="preserve">
</t>
        </r>
      </text>
    </comment>
    <comment ref="C777" authorId="0">
      <text>
        <r>
          <rPr>
            <b/>
            <sz val="8"/>
            <rFont val="Tahoma"/>
            <family val="0"/>
          </rPr>
          <t>Abumbi: Abongmbang gun case</t>
        </r>
        <r>
          <rPr>
            <sz val="8"/>
            <rFont val="Tahoma"/>
            <family val="0"/>
          </rPr>
          <t xml:space="preserve">
</t>
        </r>
      </text>
    </comment>
    <comment ref="C778" authorId="0">
      <text>
        <r>
          <rPr>
            <b/>
            <sz val="8"/>
            <rFont val="Tahoma"/>
            <family val="0"/>
          </rPr>
          <t>Abumbi: Abongmbang gun case</t>
        </r>
        <r>
          <rPr>
            <sz val="8"/>
            <rFont val="Tahoma"/>
            <family val="0"/>
          </rPr>
          <t xml:space="preserve">
</t>
        </r>
      </text>
    </comment>
    <comment ref="C779" authorId="0">
      <text>
        <r>
          <rPr>
            <b/>
            <sz val="8"/>
            <rFont val="Tahoma"/>
            <family val="0"/>
          </rPr>
          <t>Abumbi: follow up gun case in Bertoua</t>
        </r>
        <r>
          <rPr>
            <sz val="8"/>
            <rFont val="Tahoma"/>
            <family val="0"/>
          </rPr>
          <t xml:space="preserve">
</t>
        </r>
      </text>
    </comment>
    <comment ref="C7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Bertoua gun case</t>
        </r>
      </text>
    </comment>
    <comment ref="C7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Begbis chimp</t>
        </r>
      </text>
    </comment>
    <comment ref="C782" authorId="3">
      <text>
        <r>
          <rPr>
            <b/>
            <sz val="8"/>
            <rFont val="Tahoma"/>
            <family val="0"/>
          </rPr>
          <t>Aimé: call box in Bamenda to phone to Alain , no credit in office</t>
        </r>
        <r>
          <rPr>
            <sz val="8"/>
            <rFont val="Tahoma"/>
            <family val="0"/>
          </rPr>
          <t xml:space="preserve">
</t>
        </r>
      </text>
    </comment>
    <comment ref="C783" authorId="3">
      <text>
        <r>
          <rPr>
            <b/>
            <sz val="8"/>
            <rFont val="Tahoma"/>
            <family val="0"/>
          </rPr>
          <t>Aimé: In Yaounde No credit in the office, To call Alain and Felix</t>
        </r>
        <r>
          <rPr>
            <sz val="8"/>
            <rFont val="Tahoma"/>
            <family val="0"/>
          </rPr>
          <t xml:space="preserve">
</t>
        </r>
      </text>
    </comment>
    <comment ref="C787" authorId="3">
      <text>
        <r>
          <rPr>
            <b/>
            <sz val="8"/>
            <rFont val="Tahoma"/>
            <family val="0"/>
          </rPr>
          <t>Alain: In Buea to download  mails sent by Henry Ekema</t>
        </r>
        <r>
          <rPr>
            <sz val="8"/>
            <rFont val="Tahoma"/>
            <family val="0"/>
          </rPr>
          <t xml:space="preserve">
</t>
        </r>
      </text>
    </comment>
    <comment ref="C851" authorId="3">
      <text>
        <r>
          <rPr>
            <b/>
            <sz val="8"/>
            <rFont val="Tahoma"/>
            <family val="0"/>
          </rPr>
          <t>Aimé: special taxi arrived in Yaounde at 3 o'clok in the morning</t>
        </r>
        <r>
          <rPr>
            <sz val="8"/>
            <rFont val="Tahoma"/>
            <family val="0"/>
          </rPr>
          <t xml:space="preserve">
</t>
        </r>
      </text>
    </comment>
    <comment ref="C895" authorId="4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special taxi in bertoua arrived at 5.00 in the morning</t>
        </r>
      </text>
    </comment>
    <comment ref="C907" authorId="4">
      <text>
        <r>
          <rPr>
            <b/>
            <sz val="8"/>
            <rFont val="Tahoma"/>
            <family val="0"/>
          </rPr>
          <t>Alian: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special taxi in buea, arrived at 1.30 am</t>
        </r>
      </text>
    </comment>
    <comment ref="C914" authorId="4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yde, to meet Conservator of Dja Reserve to discuss about chimp case in South</t>
        </r>
      </text>
    </comment>
    <comment ref="C918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yde, special taxi to take chimp to office and send back officials of mvog betsi zoo</t>
        </r>
      </text>
    </comment>
    <comment ref="C930" authorId="5">
      <text>
        <r>
          <rPr>
            <b/>
            <sz val="8"/>
            <rFont val="Tahoma"/>
            <family val="0"/>
          </rPr>
          <t>Josias: I left to Me Djimi in order to collect file messamena case</t>
        </r>
        <r>
          <rPr>
            <sz val="8"/>
            <rFont val="Tahoma"/>
            <family val="0"/>
          </rPr>
          <t xml:space="preserve">
</t>
        </r>
      </text>
    </comment>
    <comment ref="C933" authorId="5">
      <text>
        <r>
          <rPr>
            <b/>
            <sz val="8"/>
            <rFont val="Tahoma"/>
            <family val="0"/>
          </rPr>
          <t>Josias:  special taxi arrived in yaounde at 5:00</t>
        </r>
      </text>
    </comment>
    <comment ref="C945" authorId="5">
      <text>
        <r>
          <rPr>
            <b/>
            <sz val="8"/>
            <rFont val="Tahoma"/>
            <family val="0"/>
          </rPr>
          <t>Josias:transport to office,conservation, and Mvan</t>
        </r>
        <r>
          <rPr>
            <sz val="8"/>
            <rFont val="Tahoma"/>
            <family val="0"/>
          </rPr>
          <t xml:space="preserve">
</t>
        </r>
      </text>
    </comment>
    <comment ref="C947" authorId="5">
      <text>
        <r>
          <rPr>
            <b/>
            <sz val="8"/>
            <rFont val="Tahoma"/>
            <family val="0"/>
          </rPr>
          <t>Josias: special taxi arrived in yaounde at 00:00 o'clock</t>
        </r>
        <r>
          <rPr>
            <sz val="8"/>
            <rFont val="Tahoma"/>
            <family val="0"/>
          </rPr>
          <t xml:space="preserve">
</t>
        </r>
      </text>
    </comment>
    <comment ref="C958" authorId="4">
      <text>
        <r>
          <rPr>
            <b/>
            <sz val="8"/>
            <rFont val="Tahoma"/>
            <family val="0"/>
          </rPr>
          <t>Rollin:</t>
        </r>
        <r>
          <rPr>
            <sz val="8"/>
            <rFont val="Tahoma"/>
            <family val="0"/>
          </rPr>
          <t xml:space="preserve">
local transport in yde to come to the office</t>
        </r>
      </text>
    </comment>
    <comment ref="C959" authorId="4">
      <text>
        <r>
          <rPr>
            <b/>
            <sz val="8"/>
            <rFont val="Tahoma"/>
            <family val="0"/>
          </rPr>
          <t>Rollin:</t>
        </r>
        <r>
          <rPr>
            <sz val="8"/>
            <rFont val="Tahoma"/>
            <family val="0"/>
          </rPr>
          <t xml:space="preserve">
local transport in bda</t>
        </r>
      </text>
    </comment>
    <comment ref="C972" authorId="6">
      <text>
        <r>
          <rPr>
            <b/>
            <sz val="8"/>
            <rFont val="Tahoma"/>
            <family val="0"/>
          </rPr>
          <t>Felix: lodging in Ntui</t>
        </r>
        <r>
          <rPr>
            <sz val="8"/>
            <rFont val="Tahoma"/>
            <family val="0"/>
          </rPr>
          <t xml:space="preserve">
</t>
        </r>
      </text>
    </comment>
    <comment ref="C978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no more rooms of 5000 in that hotel, the place is good because other hotels are really insecure</t>
        </r>
      </text>
    </comment>
    <comment ref="C983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attached is a receipt of 10000/night, used personal money because they were just hotels wit rooms of 5000 and 10000, hotel of 5000 very insecured</t>
        </r>
      </text>
    </comment>
    <comment ref="C990" authorId="6">
      <text>
        <r>
          <rPr>
            <b/>
            <sz val="8"/>
            <rFont val="Tahoma"/>
            <family val="0"/>
          </rPr>
          <t>Mandola: lodging in Ntui</t>
        </r>
        <r>
          <rPr>
            <sz val="8"/>
            <rFont val="Tahoma"/>
            <family val="0"/>
          </rPr>
          <t xml:space="preserve">
</t>
        </r>
      </text>
    </comment>
    <comment ref="C1007" authorId="7">
      <text>
        <r>
          <rPr>
            <b/>
            <sz val="9"/>
            <rFont val="Tahoma"/>
            <family val="0"/>
          </rPr>
          <t xml:space="preserve"> FELIX: mineral water at ntui</t>
        </r>
        <r>
          <rPr>
            <sz val="9"/>
            <rFont val="Tahoma"/>
            <family val="0"/>
          </rPr>
          <t xml:space="preserve">
</t>
        </r>
      </text>
    </comment>
    <comment ref="C1009" authorId="7">
      <text>
        <r>
          <rPr>
            <b/>
            <sz val="9"/>
            <rFont val="Tahoma"/>
            <family val="0"/>
          </rPr>
          <t xml:space="preserve"> FELIX: mineral water at Ntui</t>
        </r>
        <r>
          <rPr>
            <sz val="9"/>
            <rFont val="Tahoma"/>
            <family val="0"/>
          </rPr>
          <t xml:space="preserve">
</t>
        </r>
      </text>
    </comment>
    <comment ref="C1012" authorId="3">
      <text>
        <r>
          <rPr>
            <b/>
            <sz val="8"/>
            <rFont val="Tahoma"/>
            <family val="0"/>
          </rPr>
          <t>Alain: Mineral water at Abong-Mbang</t>
        </r>
        <r>
          <rPr>
            <sz val="8"/>
            <rFont val="Tahoma"/>
            <family val="0"/>
          </rPr>
          <t xml:space="preserve">
</t>
        </r>
      </text>
    </comment>
    <comment ref="C1014" authorId="3">
      <text>
        <r>
          <rPr>
            <sz val="8"/>
            <rFont val="Tahoma"/>
            <family val="0"/>
          </rPr>
          <t xml:space="preserve">Alain: Mineral water at Abong-Mbang
</t>
        </r>
      </text>
    </comment>
    <comment ref="C1027" authorId="5">
      <text>
        <r>
          <rPr>
            <b/>
            <sz val="8"/>
            <rFont val="Tahoma"/>
            <family val="0"/>
          </rPr>
          <t>Josias: mineral water at abong-mbang</t>
        </r>
      </text>
    </comment>
    <comment ref="C1029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at Abong-Mbang</t>
        </r>
      </text>
    </comment>
    <comment ref="C1031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at Abong- Mbang</t>
        </r>
      </text>
    </comment>
    <comment ref="C1033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at Abong-Mbang</t>
        </r>
      </text>
    </comment>
    <comment ref="C1035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at Bertoua</t>
        </r>
      </text>
    </comment>
    <comment ref="C1037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at Bertoua</t>
        </r>
      </text>
    </comment>
    <comment ref="C1039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at Bertoua</t>
        </r>
      </text>
    </comment>
    <comment ref="C1041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at abong-mbang</t>
        </r>
      </text>
    </comment>
    <comment ref="C1043" authorId="5">
      <text>
        <r>
          <rPr>
            <b/>
            <sz val="8"/>
            <rFont val="Tahoma"/>
            <family val="0"/>
          </rPr>
          <t>Josias: mineral water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at Abong-Mbang</t>
        </r>
      </text>
    </comment>
    <comment ref="C1046" authorId="3">
      <text>
        <r>
          <rPr>
            <b/>
            <sz val="8"/>
            <rFont val="Tahoma"/>
            <family val="0"/>
          </rPr>
          <t>Madola: Mineral water at Ntui</t>
        </r>
        <r>
          <rPr>
            <sz val="8"/>
            <rFont val="Tahoma"/>
            <family val="0"/>
          </rPr>
          <t xml:space="preserve">
</t>
        </r>
      </text>
    </comment>
    <comment ref="C1048" authorId="3">
      <text>
        <r>
          <rPr>
            <b/>
            <sz val="8"/>
            <rFont val="Tahoma"/>
            <family val="0"/>
          </rPr>
          <t>Madola: Mineral water at Ntui</t>
        </r>
        <r>
          <rPr>
            <sz val="8"/>
            <rFont val="Tahoma"/>
            <family val="0"/>
          </rPr>
          <t xml:space="preserve">
</t>
        </r>
      </text>
    </comment>
    <comment ref="C1054" authorId="3">
      <text>
        <r>
          <rPr>
            <b/>
            <sz val="8"/>
            <rFont val="Tahoma"/>
            <family val="0"/>
          </rPr>
          <t xml:space="preserve">Alain: News paper on the liste of wildlife cases, One page at 75 fcfa </t>
        </r>
        <r>
          <rPr>
            <sz val="8"/>
            <rFont val="Tahoma"/>
            <family val="0"/>
          </rPr>
          <t xml:space="preserve">
</t>
        </r>
      </text>
    </comment>
    <comment ref="C1055" authorId="3">
      <text>
        <r>
          <rPr>
            <b/>
            <sz val="8"/>
            <rFont val="Tahoma"/>
            <family val="0"/>
          </rPr>
          <t>Aimé: financial form</t>
        </r>
        <r>
          <rPr>
            <sz val="8"/>
            <rFont val="Tahoma"/>
            <family val="0"/>
          </rPr>
          <t xml:space="preserve">
</t>
        </r>
      </text>
    </comment>
    <comment ref="C1056" authorId="3">
      <text>
        <r>
          <rPr>
            <b/>
            <sz val="8"/>
            <rFont val="Tahoma"/>
            <family val="0"/>
          </rPr>
          <t>Felix: passport photos for the professionnal card</t>
        </r>
        <r>
          <rPr>
            <sz val="8"/>
            <rFont val="Tahoma"/>
            <family val="0"/>
          </rPr>
          <t xml:space="preserve">
</t>
        </r>
      </text>
    </comment>
    <comment ref="C1058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in buea, printing of emails for scammer case</t>
        </r>
      </text>
    </comment>
    <comment ref="C1059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bought a receipt booklet in Buea  to make receipts for elements</t>
        </r>
      </text>
    </comment>
    <comment ref="C1060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in buea, photocopy of case file of Henry Ekema</t>
        </r>
      </text>
    </comment>
    <comment ref="C1061" authorId="3">
      <text>
        <r>
          <rPr>
            <b/>
            <sz val="8"/>
            <rFont val="Tahoma"/>
            <family val="0"/>
          </rPr>
          <t>Alain: Photocopy of casefile of Ebale in Bengbis</t>
        </r>
        <r>
          <rPr>
            <sz val="8"/>
            <rFont val="Tahoma"/>
            <family val="0"/>
          </rPr>
          <t xml:space="preserve">
</t>
        </r>
      </text>
    </comment>
    <comment ref="C1062" authorId="5">
      <text>
        <r>
          <rPr>
            <b/>
            <sz val="8"/>
            <rFont val="Tahoma"/>
            <family val="0"/>
          </rPr>
          <t>JOSIAS: photocopy for reconstitution SAMA jonathan file</t>
        </r>
        <r>
          <rPr>
            <sz val="8"/>
            <rFont val="Tahoma"/>
            <family val="0"/>
          </rPr>
          <t xml:space="preserve">
</t>
        </r>
      </text>
    </comment>
    <comment ref="C1064" authorId="5">
      <text>
        <r>
          <rPr>
            <b/>
            <sz val="8"/>
            <rFont val="Tahoma"/>
            <family val="0"/>
          </rPr>
          <t>Josias: photocopies of case file of the Divisional officer of Mbouba et Ngoko</t>
        </r>
      </text>
    </comment>
    <comment ref="C1065" authorId="5">
      <text>
        <r>
          <rPr>
            <b/>
            <sz val="8"/>
            <rFont val="Tahoma"/>
            <family val="0"/>
          </rPr>
          <t>Josias: photocopies of the financial form</t>
        </r>
        <r>
          <rPr>
            <sz val="8"/>
            <rFont val="Tahoma"/>
            <family val="0"/>
          </rPr>
          <t xml:space="preserve">
</t>
        </r>
      </text>
    </comment>
    <comment ref="C1069" authorId="3">
      <text>
        <r>
          <rPr>
            <b/>
            <sz val="8"/>
            <rFont val="Tahoma"/>
            <family val="0"/>
          </rPr>
          <t>Felix: logistics anda transport from Bamenda to Nkambe for the case Mengong Mathieu anda others</t>
        </r>
        <r>
          <rPr>
            <sz val="8"/>
            <rFont val="Tahoma"/>
            <family val="0"/>
          </rPr>
          <t xml:space="preserve">
</t>
        </r>
      </text>
    </comment>
    <comment ref="C1070" authorId="4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transport and logistics from Kumba to Mamfe for the case of Agbor and others (part of the fees)</t>
        </r>
      </text>
    </comment>
    <comment ref="C1071" authorId="4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 xml:space="preserve">transport and logistics paid in delay for hearing of August 4th in Abong Mbang for the case of Megnone </t>
        </r>
      </text>
    </comment>
    <comment ref="C1072" authorId="4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balance of transport and logistics paid to Me Tambe on August 7th for case of Agbor and others (part of the fees)  in Mamfe</t>
        </r>
      </text>
    </comment>
    <comment ref="C1073" authorId="4">
      <text>
        <r>
          <rPr>
            <b/>
            <sz val="8"/>
            <rFont val="Tahoma"/>
            <family val="2"/>
          </rPr>
          <t>Alain: transport and logistics paid to Me Djimi for hearing in Abong Mbang (Mebihi case)</t>
        </r>
      </text>
    </comment>
    <comment ref="C1074" authorId="5">
      <text>
        <r>
          <rPr>
            <b/>
            <sz val="8"/>
            <rFont val="Tahoma"/>
            <family val="0"/>
          </rPr>
          <t>JOSIAS: complete Me Djimi's case for cases Megnone and Mebihi</t>
        </r>
        <r>
          <rPr>
            <sz val="8"/>
            <rFont val="Tahoma"/>
            <family val="0"/>
          </rPr>
          <t xml:space="preserve">
in Abong-Mbang</t>
        </r>
      </text>
    </comment>
    <comment ref="C1075" authorId="5">
      <text>
        <r>
          <rPr>
            <b/>
            <sz val="8"/>
            <rFont val="Tahoma"/>
            <family val="0"/>
          </rPr>
          <t xml:space="preserve">Josias:  logistics and transport from Yaounde to Ntui for the case of Ramoni </t>
        </r>
        <r>
          <rPr>
            <sz val="8"/>
            <rFont val="Tahoma"/>
            <family val="0"/>
          </rPr>
          <t xml:space="preserve">
</t>
        </r>
      </text>
    </comment>
    <comment ref="C1076" authorId="5">
      <text>
        <r>
          <rPr>
            <b/>
            <sz val="8"/>
            <rFont val="Tahoma"/>
            <family val="0"/>
          </rPr>
          <t>Josias:  Advance logistics and transport to Me Djimi for Megenone case in Abong-Mbang</t>
        </r>
        <r>
          <rPr>
            <sz val="8"/>
            <rFont val="Tahoma"/>
            <family val="0"/>
          </rPr>
          <t xml:space="preserve">
</t>
        </r>
      </text>
    </comment>
    <comment ref="C1080" authorId="3">
      <text>
        <r>
          <rPr>
            <b/>
            <sz val="8"/>
            <rFont val="Tahoma"/>
            <family val="0"/>
          </rPr>
          <t>Alain: Fees for  registration of Sama case in court</t>
        </r>
        <r>
          <rPr>
            <sz val="8"/>
            <rFont val="Tahoma"/>
            <family val="0"/>
          </rPr>
          <t xml:space="preserve">
</t>
        </r>
      </text>
    </comment>
    <comment ref="C1084" authorId="7">
      <text>
        <r>
          <rPr>
            <b/>
            <sz val="9"/>
            <rFont val="Tahoma"/>
            <family val="0"/>
          </rPr>
          <t xml:space="preserve"> FELIX: Send the file of kang Ruffin to Aime in Bamenda through Vatican </t>
        </r>
        <r>
          <rPr>
            <sz val="9"/>
            <rFont val="Tahoma"/>
            <family val="0"/>
          </rPr>
          <t xml:space="preserve">
</t>
        </r>
      </text>
    </comment>
    <comment ref="C1232" authorId="0">
      <text>
        <r>
          <rPr>
            <b/>
            <sz val="8"/>
            <rFont val="Tahoma"/>
            <family val="0"/>
          </rPr>
          <t>Eric: Transport volunteer</t>
        </r>
        <r>
          <rPr>
            <sz val="8"/>
            <rFont val="Tahoma"/>
            <family val="0"/>
          </rPr>
          <t xml:space="preserve">
</t>
        </r>
      </text>
    </comment>
    <comment ref="C1233" authorId="0">
      <text>
        <r>
          <rPr>
            <b/>
            <sz val="8"/>
            <rFont val="Tahoma"/>
            <family val="0"/>
          </rPr>
          <t>Eric: Transport volunteer</t>
        </r>
        <r>
          <rPr>
            <sz val="8"/>
            <rFont val="Tahoma"/>
            <family val="0"/>
          </rPr>
          <t xml:space="preserve">
</t>
        </r>
      </text>
    </comment>
    <comment ref="C1234" authorId="0">
      <text>
        <r>
          <rPr>
            <b/>
            <sz val="8"/>
            <rFont val="Tahoma"/>
            <family val="0"/>
          </rPr>
          <t>Eric: Transport voluteer distributio of 6th edition of wildlife justice</t>
        </r>
        <r>
          <rPr>
            <sz val="8"/>
            <rFont val="Tahoma"/>
            <family val="0"/>
          </rPr>
          <t xml:space="preserve">
</t>
        </r>
      </text>
    </comment>
    <comment ref="C1235" authorId="0">
      <text>
        <r>
          <rPr>
            <b/>
            <sz val="8"/>
            <rFont val="Tahoma"/>
            <family val="0"/>
          </rPr>
          <t>Eric: transport voluteer distribution wildlife justice</t>
        </r>
        <r>
          <rPr>
            <sz val="8"/>
            <rFont val="Tahoma"/>
            <family val="0"/>
          </rPr>
          <t xml:space="preserve">
</t>
        </r>
      </text>
    </comment>
    <comment ref="C1236" authorId="0">
      <text>
        <r>
          <rPr>
            <b/>
            <sz val="8"/>
            <rFont val="Tahoma"/>
            <family val="0"/>
          </rPr>
          <t>Eric: transport volunteer distribution of wildlife justice</t>
        </r>
        <r>
          <rPr>
            <sz val="8"/>
            <rFont val="Tahoma"/>
            <family val="0"/>
          </rPr>
          <t xml:space="preserve">
</t>
        </r>
      </text>
    </comment>
    <comment ref="C1237" authorId="0">
      <text>
        <r>
          <rPr>
            <b/>
            <sz val="8"/>
            <rFont val="Tahoma"/>
            <family val="0"/>
          </rPr>
          <t>Rric: transport volunteer</t>
        </r>
        <r>
          <rPr>
            <sz val="8"/>
            <rFont val="Tahoma"/>
            <family val="0"/>
          </rPr>
          <t xml:space="preserve">
</t>
        </r>
      </text>
    </comment>
    <comment ref="C1238" authorId="0">
      <text>
        <r>
          <rPr>
            <b/>
            <sz val="8"/>
            <rFont val="Tahoma"/>
            <family val="0"/>
          </rPr>
          <t xml:space="preserve">Eric: transport volunteer </t>
        </r>
        <r>
          <rPr>
            <sz val="8"/>
            <rFont val="Tahoma"/>
            <family val="0"/>
          </rPr>
          <t xml:space="preserve">
</t>
        </r>
      </text>
    </comment>
    <comment ref="C1239" authorId="0">
      <text>
        <r>
          <rPr>
            <b/>
            <sz val="8"/>
            <rFont val="Tahoma"/>
            <family val="0"/>
          </rPr>
          <t>Eric: transport volunteer</t>
        </r>
        <r>
          <rPr>
            <sz val="8"/>
            <rFont val="Tahoma"/>
            <family val="0"/>
          </rPr>
          <t xml:space="preserve">
</t>
        </r>
      </text>
    </comment>
    <comment ref="C1240" authorId="0">
      <text>
        <r>
          <rPr>
            <b/>
            <sz val="8"/>
            <rFont val="Tahoma"/>
            <family val="0"/>
          </rPr>
          <t>Eric: transport volunteer</t>
        </r>
        <r>
          <rPr>
            <sz val="8"/>
            <rFont val="Tahoma"/>
            <family val="0"/>
          </rPr>
          <t xml:space="preserve">
</t>
        </r>
      </text>
    </comment>
    <comment ref="C1241" authorId="0">
      <text>
        <r>
          <rPr>
            <b/>
            <sz val="8"/>
            <rFont val="Tahoma"/>
            <family val="0"/>
          </rPr>
          <t>Eric: transport volunteer</t>
        </r>
        <r>
          <rPr>
            <sz val="8"/>
            <rFont val="Tahoma"/>
            <family val="0"/>
          </rPr>
          <t xml:space="preserve">
</t>
        </r>
      </text>
    </comment>
    <comment ref="C1242" authorId="0">
      <text>
        <r>
          <rPr>
            <b/>
            <sz val="8"/>
            <rFont val="Tahoma"/>
            <family val="0"/>
          </rPr>
          <t>Eric: transport volunteer distribution of wildlife justice</t>
        </r>
        <r>
          <rPr>
            <sz val="8"/>
            <rFont val="Tahoma"/>
            <family val="0"/>
          </rPr>
          <t xml:space="preserve">
</t>
        </r>
      </text>
    </comment>
    <comment ref="C1243" authorId="0">
      <text>
        <r>
          <rPr>
            <b/>
            <sz val="8"/>
            <rFont val="Tahoma"/>
            <family val="0"/>
          </rPr>
          <t>Eric: transport volunteer</t>
        </r>
        <r>
          <rPr>
            <sz val="8"/>
            <rFont val="Tahoma"/>
            <family val="0"/>
          </rPr>
          <t xml:space="preserve">
</t>
        </r>
      </text>
    </comment>
    <comment ref="C1244" authorId="0">
      <text>
        <r>
          <rPr>
            <b/>
            <sz val="8"/>
            <rFont val="Tahoma"/>
            <family val="0"/>
          </rPr>
          <t>Eric: transport volunteer</t>
        </r>
        <r>
          <rPr>
            <sz val="8"/>
            <rFont val="Tahoma"/>
            <family val="0"/>
          </rPr>
          <t xml:space="preserve">
</t>
        </r>
      </text>
    </comment>
    <comment ref="C1245" authorId="0">
      <text>
        <r>
          <rPr>
            <b/>
            <sz val="8"/>
            <rFont val="Tahoma"/>
            <family val="0"/>
          </rPr>
          <t>Eric: transport volunteer</t>
        </r>
        <r>
          <rPr>
            <sz val="8"/>
            <rFont val="Tahoma"/>
            <family val="0"/>
          </rPr>
          <t xml:space="preserve">
</t>
        </r>
      </text>
    </comment>
    <comment ref="C1341" authorId="8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42" authorId="8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43" authorId="6">
      <text>
        <r>
          <rPr>
            <b/>
            <sz val="8"/>
            <rFont val="Tahoma"/>
            <family val="0"/>
          </rPr>
          <t>Anna: duplication of office keys</t>
        </r>
        <r>
          <rPr>
            <sz val="8"/>
            <rFont val="Tahoma"/>
            <family val="0"/>
          </rPr>
          <t xml:space="preserve">
</t>
        </r>
      </text>
    </comment>
    <comment ref="C1344" authorId="6">
      <text>
        <r>
          <rPr>
            <b/>
            <sz val="8"/>
            <rFont val="Tahoma"/>
            <family val="0"/>
          </rPr>
          <t>Anna: plastication of professional cards</t>
        </r>
        <r>
          <rPr>
            <sz val="8"/>
            <rFont val="Tahoma"/>
            <family val="0"/>
          </rPr>
          <t xml:space="preserve">
</t>
        </r>
      </text>
    </comment>
    <comment ref="C1345" authorId="8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46" authorId="8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47" authorId="8">
      <text>
        <r>
          <rPr>
            <b/>
            <sz val="8"/>
            <rFont val="Tahoma"/>
            <family val="0"/>
          </rPr>
          <t>anna: news paper for Monday only. This is don't this way in order to avoid problem with my financial report of August.</t>
        </r>
        <r>
          <rPr>
            <sz val="8"/>
            <rFont val="Tahoma"/>
            <family val="0"/>
          </rPr>
          <t xml:space="preserve">
</t>
        </r>
      </text>
    </comment>
    <comment ref="C1348" authorId="0">
      <text>
        <r>
          <rPr>
            <b/>
            <sz val="8"/>
            <rFont val="Tahoma"/>
            <family val="0"/>
          </rPr>
          <t>Eric: for copying and edititing  of video archives for Director's trip</t>
        </r>
        <r>
          <rPr>
            <sz val="8"/>
            <rFont val="Tahoma"/>
            <family val="0"/>
          </rPr>
          <t xml:space="preserve">
</t>
        </r>
      </text>
    </comment>
    <comment ref="C1349" authorId="0">
      <text>
        <r>
          <rPr>
            <b/>
            <sz val="8"/>
            <rFont val="Tahoma"/>
            <family val="0"/>
          </rPr>
          <t>Eric: Backup of photo archive</t>
        </r>
        <r>
          <rPr>
            <sz val="8"/>
            <rFont val="Tahoma"/>
            <family val="0"/>
          </rPr>
          <t xml:space="preserve">
</t>
        </r>
      </text>
    </comment>
    <comment ref="C1350" authorId="0">
      <text>
        <r>
          <rPr>
            <b/>
            <sz val="8"/>
            <rFont val="Tahoma"/>
            <family val="0"/>
          </rPr>
          <t>Eric: Copy of photo archive for Director and office DVDs</t>
        </r>
        <r>
          <rPr>
            <sz val="8"/>
            <rFont val="Tahoma"/>
            <family val="0"/>
          </rPr>
          <t xml:space="preserve">
</t>
        </r>
      </text>
    </comment>
    <comment ref="C1351" authorId="0">
      <text>
        <r>
          <rPr>
            <b/>
            <sz val="8"/>
            <rFont val="Tahoma"/>
            <family val="0"/>
          </rPr>
          <t>Eric: Edited video images for Director's visist to Israel</t>
        </r>
        <r>
          <rPr>
            <sz val="8"/>
            <rFont val="Tahoma"/>
            <family val="0"/>
          </rPr>
          <t xml:space="preserve">
</t>
        </r>
      </text>
    </comment>
    <comment ref="C1352" authorId="0">
      <text>
        <r>
          <rPr>
            <b/>
            <sz val="8"/>
            <rFont val="Tahoma"/>
            <family val="0"/>
          </rPr>
          <t>Eric: Edited video images for Director's visit to Israel</t>
        </r>
        <r>
          <rPr>
            <sz val="8"/>
            <rFont val="Tahoma"/>
            <family val="0"/>
          </rPr>
          <t xml:space="preserve">
</t>
        </r>
      </text>
    </comment>
    <comment ref="C1353" authorId="0">
      <text>
        <r>
          <rPr>
            <b/>
            <sz val="8"/>
            <rFont val="Tahoma"/>
            <family val="0"/>
          </rPr>
          <t>Eric: cable used for editing of video footages</t>
        </r>
        <r>
          <rPr>
            <sz val="8"/>
            <rFont val="Tahoma"/>
            <family val="0"/>
          </rPr>
          <t xml:space="preserve">
</t>
        </r>
      </text>
    </comment>
    <comment ref="C1354" authorId="0">
      <text>
        <r>
          <rPr>
            <b/>
            <sz val="8"/>
            <rFont val="Tahoma"/>
            <family val="0"/>
          </rPr>
          <t>E ric: Photocopies of letters for distribution of wildlife justice 6th edition</t>
        </r>
        <r>
          <rPr>
            <sz val="8"/>
            <rFont val="Tahoma"/>
            <family val="0"/>
          </rPr>
          <t xml:space="preserve">
</t>
        </r>
      </text>
    </comment>
    <comment ref="C1355" authorId="0">
      <text>
        <r>
          <rPr>
            <b/>
            <sz val="8"/>
            <rFont val="Tahoma"/>
            <family val="0"/>
          </rPr>
          <t>Eric: photocopies letters for distributing 6th edition of wildlife justice</t>
        </r>
        <r>
          <rPr>
            <sz val="8"/>
            <rFont val="Tahoma"/>
            <family val="0"/>
          </rPr>
          <t xml:space="preserve">
</t>
        </r>
      </text>
    </comment>
    <comment ref="C1356" authorId="0">
      <text>
        <r>
          <rPr>
            <b/>
            <sz val="8"/>
            <rFont val="Tahoma"/>
            <family val="0"/>
          </rPr>
          <t>Eric: photocopies press releases</t>
        </r>
        <r>
          <rPr>
            <sz val="8"/>
            <rFont val="Tahoma"/>
            <family val="0"/>
          </rPr>
          <t xml:space="preserve">
</t>
        </r>
      </text>
    </comment>
    <comment ref="C1361" authorId="0">
      <text>
        <r>
          <rPr>
            <b/>
            <sz val="8"/>
            <rFont val="Tahoma"/>
            <family val="0"/>
          </rPr>
          <t>Eric: photocopies letters distribution of wildlife justice</t>
        </r>
        <r>
          <rPr>
            <sz val="8"/>
            <rFont val="Tahoma"/>
            <family val="0"/>
          </rPr>
          <t xml:space="preserve">
</t>
        </r>
      </text>
    </comment>
    <comment ref="C1362" authorId="8">
      <text>
        <r>
          <rPr>
            <b/>
            <sz val="8"/>
            <rFont val="Tahoma"/>
            <family val="0"/>
          </rPr>
          <t xml:space="preserve">vincent: Reel to reel tape for recording of interviews, programmes on machine for broadcast. </t>
        </r>
        <r>
          <rPr>
            <sz val="8"/>
            <rFont val="Tahoma"/>
            <family val="0"/>
          </rPr>
          <t xml:space="preserve">
</t>
        </r>
      </text>
    </comment>
    <comment ref="C1367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380" authorId="0">
      <text>
        <r>
          <rPr>
            <b/>
            <sz val="8"/>
            <rFont val="Tahoma"/>
            <family val="0"/>
          </rPr>
          <t>user:Josias</t>
        </r>
        <r>
          <rPr>
            <sz val="8"/>
            <rFont val="Tahoma"/>
            <family val="0"/>
          </rPr>
          <t xml:space="preserve">
</t>
        </r>
      </text>
    </comment>
    <comment ref="C1381" authorId="0">
      <text>
        <r>
          <rPr>
            <b/>
            <sz val="8"/>
            <rFont val="Tahoma"/>
            <family val="0"/>
          </rPr>
          <t>user: Congo</t>
        </r>
        <r>
          <rPr>
            <sz val="8"/>
            <rFont val="Tahoma"/>
            <family val="0"/>
          </rPr>
          <t xml:space="preserve">
</t>
        </r>
      </text>
    </comment>
    <comment ref="C1382" authorId="0">
      <text>
        <r>
          <rPr>
            <b/>
            <sz val="8"/>
            <rFont val="Tahoma"/>
            <family val="0"/>
          </rPr>
          <t>user: Josias</t>
        </r>
      </text>
    </comment>
    <comment ref="C1383" authorId="0">
      <text>
        <r>
          <rPr>
            <b/>
            <sz val="8"/>
            <rFont val="Tahoma"/>
            <family val="0"/>
          </rPr>
          <t>user: Josias</t>
        </r>
      </text>
    </comment>
    <comment ref="C1384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388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1389" authorId="0">
      <text>
        <r>
          <rPr>
            <b/>
            <sz val="8"/>
            <rFont val="Tahoma"/>
            <family val="0"/>
          </rPr>
          <t>user: Abumbi</t>
        </r>
        <r>
          <rPr>
            <sz val="8"/>
            <rFont val="Tahoma"/>
            <family val="0"/>
          </rPr>
          <t xml:space="preserve">
</t>
        </r>
      </text>
    </comment>
    <comment ref="C1390" authorId="0">
      <text>
        <r>
          <rPr>
            <b/>
            <sz val="8"/>
            <rFont val="Tahoma"/>
            <family val="0"/>
          </rPr>
          <t>user: Josias</t>
        </r>
        <r>
          <rPr>
            <sz val="8"/>
            <rFont val="Tahoma"/>
            <family val="0"/>
          </rPr>
          <t xml:space="preserve">
</t>
        </r>
      </text>
    </comment>
    <comment ref="C1391" authorId="0">
      <text>
        <r>
          <rPr>
            <b/>
            <sz val="8"/>
            <rFont val="Tahoma"/>
            <family val="0"/>
          </rPr>
          <t>user: vincent</t>
        </r>
        <r>
          <rPr>
            <sz val="8"/>
            <rFont val="Tahoma"/>
            <family val="0"/>
          </rPr>
          <t xml:space="preserve">
</t>
        </r>
      </text>
    </comment>
    <comment ref="C1392" authorId="0">
      <text>
        <r>
          <rPr>
            <b/>
            <sz val="8"/>
            <rFont val="Tahoma"/>
            <family val="0"/>
          </rPr>
          <t>user: i26</t>
        </r>
        <r>
          <rPr>
            <sz val="8"/>
            <rFont val="Tahoma"/>
            <family val="0"/>
          </rPr>
          <t xml:space="preserve">
</t>
        </r>
      </text>
    </comment>
    <comment ref="C1393" authorId="0">
      <text>
        <r>
          <rPr>
            <b/>
            <sz val="8"/>
            <rFont val="Tahoma"/>
            <family val="0"/>
          </rPr>
          <t>user: Anna</t>
        </r>
        <r>
          <rPr>
            <sz val="8"/>
            <rFont val="Tahoma"/>
            <family val="0"/>
          </rPr>
          <t xml:space="preserve">
</t>
        </r>
      </text>
    </comment>
    <comment ref="C1394" authorId="0">
      <text>
        <r>
          <rPr>
            <b/>
            <sz val="8"/>
            <rFont val="Tahoma"/>
            <family val="0"/>
          </rPr>
          <t>user:i26</t>
        </r>
        <r>
          <rPr>
            <sz val="8"/>
            <rFont val="Tahoma"/>
            <family val="0"/>
          </rPr>
          <t xml:space="preserve">
</t>
        </r>
      </text>
    </comment>
    <comment ref="C1395" authorId="0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</t>
        </r>
      </text>
    </comment>
    <comment ref="C1399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400" authorId="0">
      <text>
        <r>
          <rPr>
            <b/>
            <sz val="8"/>
            <rFont val="Tahoma"/>
            <family val="0"/>
          </rPr>
          <t xml:space="preserve"> Emeline: called Ofir's father in Thailand for details of money he transferred</t>
        </r>
        <r>
          <rPr>
            <sz val="8"/>
            <rFont val="Tahoma"/>
            <family val="0"/>
          </rPr>
          <t xml:space="preserve">
</t>
        </r>
      </text>
    </comment>
    <comment ref="C1401" authorId="0">
      <text>
        <r>
          <rPr>
            <b/>
            <sz val="8"/>
            <rFont val="Tahoma"/>
            <family val="0"/>
          </rPr>
          <t xml:space="preserve"> User: Emeline</t>
        </r>
        <r>
          <rPr>
            <sz val="8"/>
            <rFont val="Tahoma"/>
            <family val="0"/>
          </rPr>
          <t xml:space="preserve">
</t>
        </r>
      </text>
    </comment>
    <comment ref="C1405" authorId="0">
      <text>
        <r>
          <rPr>
            <b/>
            <sz val="8"/>
            <rFont val="Tahoma"/>
            <family val="0"/>
          </rPr>
          <t>Anna: called cynthia in UK</t>
        </r>
        <r>
          <rPr>
            <sz val="8"/>
            <rFont val="Tahoma"/>
            <family val="0"/>
          </rPr>
          <t xml:space="preserve">
</t>
        </r>
      </text>
    </comment>
    <comment ref="C1406" authorId="6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407" authorId="0">
      <text>
        <r>
          <rPr>
            <b/>
            <sz val="8"/>
            <rFont val="Tahoma"/>
            <family val="0"/>
          </rPr>
          <t>Anna: called cynthia in UK</t>
        </r>
        <r>
          <rPr>
            <sz val="8"/>
            <rFont val="Tahoma"/>
            <family val="0"/>
          </rPr>
          <t xml:space="preserve">
</t>
        </r>
      </text>
    </comment>
    <comment ref="C1408" authorId="0">
      <text>
        <r>
          <rPr>
            <b/>
            <sz val="8"/>
            <rFont val="Tahoma"/>
            <family val="0"/>
          </rPr>
          <t>USER: Anna</t>
        </r>
        <r>
          <rPr>
            <sz val="8"/>
            <rFont val="Tahoma"/>
            <family val="0"/>
          </rPr>
          <t xml:space="preserve">
</t>
        </r>
      </text>
    </comment>
    <comment ref="C1412" authorId="0">
      <text>
        <r>
          <rPr>
            <b/>
            <sz val="8"/>
            <rFont val="Tahoma"/>
            <family val="0"/>
          </rPr>
          <t>Arrey: called Jean Paul in France</t>
        </r>
        <r>
          <rPr>
            <sz val="8"/>
            <rFont val="Tahoma"/>
            <family val="0"/>
          </rPr>
          <t xml:space="preserve">
</t>
        </r>
      </text>
    </comment>
    <comment ref="C1413" authorId="0">
      <text>
        <r>
          <rPr>
            <b/>
            <sz val="8"/>
            <rFont val="Tahoma"/>
            <family val="0"/>
          </rPr>
          <t>I26: CALLED Jean Paul in France</t>
        </r>
        <r>
          <rPr>
            <sz val="8"/>
            <rFont val="Tahoma"/>
            <family val="0"/>
          </rPr>
          <t xml:space="preserve">
</t>
        </r>
      </text>
    </comment>
    <comment ref="C1414" authorId="0">
      <text>
        <r>
          <rPr>
            <b/>
            <sz val="8"/>
            <rFont val="Tahoma"/>
            <family val="0"/>
          </rPr>
          <t xml:space="preserve">Ofir: called volunteer </t>
        </r>
      </text>
    </comment>
    <comment ref="C1415" authorId="0">
      <text>
        <r>
          <rPr>
            <b/>
            <sz val="8"/>
            <rFont val="Tahoma"/>
            <family val="0"/>
          </rPr>
          <t>user:Ofir</t>
        </r>
        <r>
          <rPr>
            <sz val="8"/>
            <rFont val="Tahoma"/>
            <family val="0"/>
          </rPr>
          <t xml:space="preserve">
</t>
        </r>
      </text>
    </comment>
    <comment ref="C1416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417" authorId="0">
      <text>
        <r>
          <rPr>
            <b/>
            <sz val="8"/>
            <rFont val="Tahoma"/>
            <family val="0"/>
          </rPr>
          <t>user: i26</t>
        </r>
        <r>
          <rPr>
            <sz val="8"/>
            <rFont val="Tahoma"/>
            <family val="0"/>
          </rPr>
          <t xml:space="preserve">
</t>
        </r>
      </text>
    </comment>
    <comment ref="C1421" authorId="4">
      <text>
        <r>
          <rPr>
            <b/>
            <sz val="8"/>
            <rFont val="Tahoma"/>
            <family val="0"/>
          </rPr>
          <t xml:space="preserve">Alain: </t>
        </r>
        <r>
          <rPr>
            <b/>
            <sz val="8"/>
            <rFont val="Tahoma"/>
            <family val="2"/>
          </rPr>
          <t>in yde, to make passport for Brazil; no receipt delivered; photocopies of pages 1, 30 and 31 attached to financial report</t>
        </r>
      </text>
    </comment>
    <comment ref="C1422" authorId="4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vaccination against hepatitis B and yellow fever for Brazil visa file</t>
        </r>
      </text>
    </comment>
    <comment ref="C1423" authorId="3">
      <text>
        <r>
          <rPr>
            <b/>
            <sz val="8"/>
            <rFont val="Tahoma"/>
            <family val="0"/>
          </rPr>
          <t>Alain: fees paid for a certification of non-conviction for Brazil journey</t>
        </r>
      </text>
    </comment>
    <comment ref="C1445" authorId="0">
      <text>
        <r>
          <rPr>
            <b/>
            <sz val="8"/>
            <rFont val="Tahoma"/>
            <family val="0"/>
          </rPr>
          <t xml:space="preserve">Ofir: follow up case of Prefer of abongmbang </t>
        </r>
        <r>
          <rPr>
            <sz val="8"/>
            <rFont val="Tahoma"/>
            <family val="0"/>
          </rPr>
          <t xml:space="preserve">
</t>
        </r>
      </text>
    </comment>
    <comment ref="C1448" authorId="0">
      <text>
        <r>
          <rPr>
            <b/>
            <sz val="8"/>
            <rFont val="Tahoma"/>
            <family val="0"/>
          </rPr>
          <t xml:space="preserve">Ofir: follow up case of Prefer of abongmbang </t>
        </r>
        <r>
          <rPr>
            <sz val="8"/>
            <rFont val="Tahoma"/>
            <family val="0"/>
          </rPr>
          <t xml:space="preserve">
</t>
        </r>
      </text>
    </comment>
    <comment ref="C14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bertoua gun case</t>
        </r>
      </text>
    </comment>
    <comment ref="C1490" authorId="0">
      <text>
        <r>
          <rPr>
            <b/>
            <sz val="8"/>
            <rFont val="Tahoma"/>
            <family val="0"/>
          </rPr>
          <t>user: Bertoua gun and Abongmbang hearing</t>
        </r>
        <r>
          <rPr>
            <sz val="8"/>
            <rFont val="Tahoma"/>
            <family val="0"/>
          </rPr>
          <t xml:space="preserve">
</t>
        </r>
      </text>
    </comment>
    <comment ref="C1496" authorId="0">
      <text>
        <r>
          <rPr>
            <b/>
            <sz val="8"/>
            <rFont val="Tahoma"/>
            <family val="0"/>
          </rPr>
          <t>user: Buea internet operation</t>
        </r>
        <r>
          <rPr>
            <sz val="8"/>
            <rFont val="Tahoma"/>
            <family val="0"/>
          </rPr>
          <t xml:space="preserve">
 one mtn and one orange card</t>
        </r>
      </text>
    </comment>
    <comment ref="C149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Begbis chimp</t>
        </r>
      </text>
    </comment>
    <comment ref="C15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calling Hotels</t>
        </r>
      </text>
    </comment>
    <comment ref="C1513" authorId="0">
      <text>
        <r>
          <rPr>
            <b/>
            <sz val="8"/>
            <rFont val="Tahoma"/>
            <family val="0"/>
          </rPr>
          <t>Arrey: calling investigators to correct financial reports</t>
        </r>
        <r>
          <rPr>
            <sz val="8"/>
            <rFont val="Tahoma"/>
            <family val="0"/>
          </rPr>
          <t xml:space="preserve">
</t>
        </r>
      </text>
    </comment>
    <comment ref="C15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calling hotels and investigators for clarification of financial report.</t>
        </r>
      </text>
    </comment>
    <comment ref="C15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calling hotels</t>
        </r>
      </text>
    </comment>
    <comment ref="C15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called investigators for clarification of their financial reports</t>
        </r>
      </text>
    </comment>
    <comment ref="C15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many calls because Emeline was not in office</t>
        </r>
      </text>
    </comment>
    <comment ref="C1540" authorId="0">
      <text>
        <r>
          <rPr>
            <b/>
            <sz val="8"/>
            <rFont val="Tahoma"/>
            <family val="0"/>
          </rPr>
          <t>Emeline: office  to Town to exchange money</t>
        </r>
        <r>
          <rPr>
            <sz val="8"/>
            <rFont val="Tahoma"/>
            <family val="0"/>
          </rPr>
          <t xml:space="preserve">
</t>
        </r>
      </text>
    </comment>
    <comment ref="C1577" authorId="1">
      <text>
        <r>
          <rPr>
            <b/>
            <sz val="8"/>
            <rFont val="Tahoma"/>
            <family val="0"/>
          </rPr>
          <t>arrey: transport to office for security check.</t>
        </r>
        <r>
          <rPr>
            <sz val="8"/>
            <rFont val="Tahoma"/>
            <family val="0"/>
          </rPr>
          <t xml:space="preserve">
</t>
        </r>
      </text>
    </comment>
    <comment ref="C1589" authorId="0">
      <text>
        <r>
          <rPr>
            <b/>
            <sz val="8"/>
            <rFont val="Tahoma"/>
            <family val="0"/>
          </rPr>
          <t>Emeline: formatting and installation of win xp, office 2003 and symatec antivirus on AC laptop</t>
        </r>
        <r>
          <rPr>
            <sz val="8"/>
            <rFont val="Tahoma"/>
            <family val="0"/>
          </rPr>
          <t xml:space="preserve">
</t>
        </r>
      </text>
    </comment>
    <comment ref="C1594" authorId="1">
      <text>
        <r>
          <rPr>
            <b/>
            <sz val="8"/>
            <rFont val="Tahoma"/>
            <family val="0"/>
          </rPr>
          <t>arrey: 3x333,333= 1000fcfa.</t>
        </r>
        <r>
          <rPr>
            <sz val="8"/>
            <rFont val="Tahoma"/>
            <family val="0"/>
          </rPr>
          <t xml:space="preserve">
Yellow stickers used for comments on receipts.</t>
        </r>
      </text>
    </comment>
    <comment ref="C1595" authorId="1">
      <text>
        <r>
          <rPr>
            <b/>
            <sz val="8"/>
            <rFont val="Tahoma"/>
            <family val="0"/>
          </rPr>
          <t>arrey: 3x375=1125 fcfa.</t>
        </r>
        <r>
          <rPr>
            <sz val="8"/>
            <rFont val="Tahoma"/>
            <family val="0"/>
          </rPr>
          <t xml:space="preserve">
</t>
        </r>
      </text>
    </comment>
    <comment ref="C1597" authorId="1">
      <text>
        <r>
          <rPr>
            <b/>
            <sz val="8"/>
            <rFont val="Tahoma"/>
            <family val="0"/>
          </rPr>
          <t>arrey: 3x300=900 fcfa.</t>
        </r>
        <r>
          <rPr>
            <sz val="8"/>
            <rFont val="Tahoma"/>
            <family val="0"/>
          </rPr>
          <t xml:space="preserve">
</t>
        </r>
      </text>
    </comment>
    <comment ref="C1598" authorId="1">
      <text>
        <r>
          <rPr>
            <b/>
            <sz val="8"/>
            <rFont val="Tahoma"/>
            <family val="0"/>
          </rPr>
          <t>arrey: 45x10 A4 envelopes=450 fcfa</t>
        </r>
        <r>
          <rPr>
            <sz val="8"/>
            <rFont val="Tahoma"/>
            <family val="0"/>
          </rPr>
          <t xml:space="preserve">
</t>
        </r>
      </text>
    </comment>
    <comment ref="C1599" authorId="1">
      <text>
        <r>
          <rPr>
            <b/>
            <sz val="8"/>
            <rFont val="Tahoma"/>
            <family val="0"/>
          </rPr>
          <t>arrey: 12x30 A5 envelopes= 360 fcfa.</t>
        </r>
        <r>
          <rPr>
            <sz val="8"/>
            <rFont val="Tahoma"/>
            <family val="0"/>
          </rPr>
          <t xml:space="preserve">
</t>
        </r>
      </text>
    </comment>
    <comment ref="C1600" authorId="1">
      <text>
        <r>
          <rPr>
            <b/>
            <sz val="8"/>
            <rFont val="Tahoma"/>
            <family val="0"/>
          </rPr>
          <t>arrey: 23.75x20=475 fcfa. A6 envelopes.</t>
        </r>
        <r>
          <rPr>
            <sz val="8"/>
            <rFont val="Tahoma"/>
            <family val="0"/>
          </rPr>
          <t xml:space="preserve">
</t>
        </r>
      </text>
    </comment>
    <comment ref="C1601" authorId="1">
      <text>
        <r>
          <rPr>
            <b/>
            <sz val="8"/>
            <rFont val="Tahoma"/>
            <family val="0"/>
          </rPr>
          <t>arrey: 250x4=1000 fcfa.</t>
        </r>
        <r>
          <rPr>
            <sz val="8"/>
            <rFont val="Tahoma"/>
            <family val="0"/>
          </rPr>
          <t xml:space="preserve">
</t>
        </r>
      </text>
    </comment>
    <comment ref="C1603" authorId="1">
      <text>
        <r>
          <rPr>
            <b/>
            <sz val="8"/>
            <rFont val="Tahoma"/>
            <family val="0"/>
          </rPr>
          <t>arrey: 12x100=1200 fcfa.</t>
        </r>
        <r>
          <rPr>
            <sz val="8"/>
            <rFont val="Tahoma"/>
            <family val="0"/>
          </rPr>
          <t xml:space="preserve">
</t>
        </r>
      </text>
    </comment>
    <comment ref="C1606" authorId="1">
      <text>
        <r>
          <rPr>
            <b/>
            <sz val="8"/>
            <rFont val="Tahoma"/>
            <family val="0"/>
          </rPr>
          <t>arrey: photos used for professional card.</t>
        </r>
        <r>
          <rPr>
            <sz val="8"/>
            <rFont val="Tahoma"/>
            <family val="0"/>
          </rPr>
          <t xml:space="preserve">
</t>
        </r>
      </text>
    </comment>
    <comment ref="C1617" authorId="8">
      <text>
        <r>
          <rPr>
            <b/>
            <sz val="8"/>
            <rFont val="Tahoma"/>
            <family val="0"/>
          </rPr>
          <t>anna: photocopies of the following books:
x2 trouble with Africa, x2 Africa works, x2 bottom billion, x2 economic gansters, x2 The road to hell, x2 Capitalim's Achilles heel, x2 secrets of survillance, and x2 Professional training No 5 Wildlife law enforcement.</t>
        </r>
        <r>
          <rPr>
            <sz val="8"/>
            <rFont val="Tahoma"/>
            <family val="0"/>
          </rPr>
          <t xml:space="preserve">
</t>
        </r>
      </text>
    </comment>
    <comment ref="C1618" authorId="8">
      <text>
        <r>
          <rPr>
            <b/>
            <sz val="8"/>
            <rFont val="Tahoma"/>
            <family val="0"/>
          </rPr>
          <t>anna: Binding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of the following books:
x2 trouble with Africa, x2 Africa works, x2 bottom billion, x2 economic gansters, x2 The road to hell, x2 Capitalim's Achilles heel, x2 secrets of survillance, and x2 Professional training No 5 Wildlife law enforcement.</t>
        </r>
      </text>
    </comment>
    <comment ref="C1619" authorId="0">
      <text>
        <r>
          <rPr>
            <b/>
            <sz val="8"/>
            <rFont val="Tahoma"/>
            <family val="0"/>
          </rPr>
          <t>Eric: Projector hire for powerpoint presentation by LAGA staff in office</t>
        </r>
        <r>
          <rPr>
            <sz val="8"/>
            <rFont val="Tahoma"/>
            <family val="0"/>
          </rPr>
          <t xml:space="preserve">
</t>
        </r>
      </text>
    </comment>
    <comment ref="C1620" authorId="0">
      <text>
        <r>
          <rPr>
            <b/>
            <sz val="8"/>
            <rFont val="Tahoma"/>
            <family val="0"/>
          </rPr>
          <t>Eric: Projector hire for powerpoint presentation by LAGA staff in office</t>
        </r>
        <r>
          <rPr>
            <sz val="8"/>
            <rFont val="Tahoma"/>
            <family val="0"/>
          </rPr>
          <t xml:space="preserve">
</t>
        </r>
      </text>
    </comment>
    <comment ref="C1621" authorId="0">
      <text>
        <r>
          <rPr>
            <b/>
            <sz val="8"/>
            <rFont val="Tahoma"/>
            <family val="0"/>
          </rPr>
          <t>Eric: Projector hire for powerpoint presentation by LAGA staff in office</t>
        </r>
        <r>
          <rPr>
            <sz val="8"/>
            <rFont val="Tahoma"/>
            <family val="0"/>
          </rPr>
          <t xml:space="preserve">
</t>
        </r>
      </text>
    </comment>
    <comment ref="C1622" authorId="0">
      <text>
        <r>
          <rPr>
            <b/>
            <sz val="8"/>
            <rFont val="Tahoma"/>
            <family val="0"/>
          </rPr>
          <t>Eric: Door bolts for  enforcing  security of back  doors</t>
        </r>
        <r>
          <rPr>
            <sz val="8"/>
            <rFont val="Tahoma"/>
            <family val="0"/>
          </rPr>
          <t xml:space="preserve">
</t>
        </r>
      </text>
    </comment>
    <comment ref="C1623" authorId="0">
      <text>
        <r>
          <rPr>
            <b/>
            <sz val="8"/>
            <rFont val="Tahoma"/>
            <family val="0"/>
          </rPr>
          <t>Eric: Door bolts for  enforcing  security of back  doors</t>
        </r>
        <r>
          <rPr>
            <sz val="8"/>
            <rFont val="Tahoma"/>
            <family val="0"/>
          </rPr>
          <t xml:space="preserve">
</t>
        </r>
      </text>
    </comment>
    <comment ref="C1624" authorId="0">
      <text>
        <r>
          <rPr>
            <b/>
            <sz val="8"/>
            <rFont val="Tahoma"/>
            <family val="0"/>
          </rPr>
          <t>Eric: putting of bolt for enforcing security in back door</t>
        </r>
      </text>
    </comment>
    <comment ref="C1628" authorId="1">
      <text>
        <r>
          <rPr>
            <b/>
            <sz val="8"/>
            <rFont val="Tahoma"/>
            <family val="0"/>
          </rPr>
          <t>arrey: transferred 26,500 fcfa to aime in bamenda.</t>
        </r>
        <r>
          <rPr>
            <sz val="8"/>
            <rFont val="Tahoma"/>
            <family val="0"/>
          </rPr>
          <t xml:space="preserve">
</t>
        </r>
      </text>
    </comment>
    <comment ref="C1629" authorId="1">
      <text>
        <r>
          <rPr>
            <b/>
            <sz val="8"/>
            <rFont val="Tahoma"/>
            <family val="0"/>
          </rPr>
          <t>arrey: transferred 10,000 fcfa to i44 in Bafoussam.</t>
        </r>
        <r>
          <rPr>
            <sz val="8"/>
            <rFont val="Tahoma"/>
            <family val="0"/>
          </rPr>
          <t xml:space="preserve">
</t>
        </r>
      </text>
    </comment>
    <comment ref="C1630" authorId="1">
      <text>
        <r>
          <rPr>
            <b/>
            <sz val="8"/>
            <rFont val="Tahoma"/>
            <family val="0"/>
          </rPr>
          <t>arrey: transferded 33,500 fcfa to i44 in Magba.</t>
        </r>
        <r>
          <rPr>
            <sz val="8"/>
            <rFont val="Tahoma"/>
            <family val="0"/>
          </rPr>
          <t xml:space="preserve">
</t>
        </r>
      </text>
    </comment>
    <comment ref="C1631" authorId="1">
      <text>
        <r>
          <rPr>
            <b/>
            <sz val="8"/>
            <rFont val="Tahoma"/>
            <family val="0"/>
          </rPr>
          <t>arrey: transferred 9,000 fc fa to josias in Abongmbang.</t>
        </r>
        <r>
          <rPr>
            <sz val="8"/>
            <rFont val="Tahoma"/>
            <family val="0"/>
          </rPr>
          <t xml:space="preserve">
</t>
        </r>
      </text>
    </comment>
    <comment ref="C1632" authorId="1">
      <text>
        <r>
          <rPr>
            <b/>
            <sz val="8"/>
            <rFont val="Tahoma"/>
            <family val="0"/>
          </rPr>
          <t>arrey: transferred 9000 fcfa to josias in Abongmbang.</t>
        </r>
        <r>
          <rPr>
            <sz val="8"/>
            <rFont val="Tahoma"/>
            <family val="0"/>
          </rPr>
          <t xml:space="preserve">
</t>
        </r>
      </text>
    </comment>
    <comment ref="C1633" authorId="1">
      <text>
        <r>
          <rPr>
            <b/>
            <sz val="8"/>
            <rFont val="Tahoma"/>
            <family val="0"/>
          </rPr>
          <t>arrey: transfere3d 8000 fcfa ti felix in Douala.</t>
        </r>
        <r>
          <rPr>
            <sz val="8"/>
            <rFont val="Tahoma"/>
            <family val="0"/>
          </rPr>
          <t xml:space="preserve">
</t>
        </r>
      </text>
    </comment>
    <comment ref="C1634" authorId="1">
      <text>
        <r>
          <rPr>
            <b/>
            <sz val="8"/>
            <rFont val="Tahoma"/>
            <family val="0"/>
          </rPr>
          <t>arrey: transferred 20,000 fcfa to i35 in Batouri.</t>
        </r>
        <r>
          <rPr>
            <sz val="8"/>
            <rFont val="Tahoma"/>
            <family val="0"/>
          </rPr>
          <t xml:space="preserve">
</t>
        </r>
      </text>
    </comment>
    <comment ref="C1635" authorId="1">
      <text>
        <r>
          <rPr>
            <b/>
            <sz val="8"/>
            <rFont val="Tahoma"/>
            <family val="0"/>
          </rPr>
          <t>arrey: transferred 20,000 fcfa to tanyi kennethy in mamfe.</t>
        </r>
        <r>
          <rPr>
            <sz val="8"/>
            <rFont val="Tahoma"/>
            <family val="0"/>
          </rPr>
          <t xml:space="preserve">
</t>
        </r>
      </text>
    </comment>
    <comment ref="C1636" authorId="1">
      <text>
        <r>
          <rPr>
            <b/>
            <sz val="8"/>
            <rFont val="Tahoma"/>
            <family val="0"/>
          </rPr>
          <t>arret: transferred 13,500 fcfa to i35 in batouri.</t>
        </r>
        <r>
          <rPr>
            <sz val="8"/>
            <rFont val="Tahoma"/>
            <family val="0"/>
          </rPr>
          <t xml:space="preserve">
</t>
        </r>
      </text>
    </comment>
    <comment ref="C1637" authorId="1">
      <text>
        <r>
          <rPr>
            <b/>
            <sz val="8"/>
            <rFont val="Tahoma"/>
            <family val="0"/>
          </rPr>
          <t>arrey: transferred 30,000 fcfa to tambe kenneth in Kumba.</t>
        </r>
        <r>
          <rPr>
            <sz val="8"/>
            <rFont val="Tahoma"/>
            <family val="0"/>
          </rPr>
          <t xml:space="preserve">
</t>
        </r>
      </text>
    </comment>
    <comment ref="C1638" authorId="1">
      <text>
        <r>
          <rPr>
            <b/>
            <sz val="8"/>
            <rFont val="Tahoma"/>
            <family val="0"/>
          </rPr>
          <t>arrey: transferred 40,000 fcfa to alain in Abongmbang.</t>
        </r>
        <r>
          <rPr>
            <sz val="8"/>
            <rFont val="Tahoma"/>
            <family val="0"/>
          </rPr>
          <t xml:space="preserve">
</t>
        </r>
      </text>
    </comment>
    <comment ref="C1639" authorId="1">
      <text>
        <r>
          <rPr>
            <b/>
            <sz val="8"/>
            <rFont val="Tahoma"/>
            <family val="0"/>
          </rPr>
          <t>arrey: transferred 5,000 fcfa to i44 in bafoussam.</t>
        </r>
        <r>
          <rPr>
            <sz val="8"/>
            <rFont val="Tahoma"/>
            <family val="0"/>
          </rPr>
          <t xml:space="preserve">
</t>
        </r>
      </text>
    </comment>
    <comment ref="C1640" authorId="1">
      <text>
        <r>
          <rPr>
            <b/>
            <sz val="8"/>
            <rFont val="Tahoma"/>
            <family val="0"/>
          </rPr>
          <t>arrey: transferred 40,000 fcfa to i30 in Baham.</t>
        </r>
        <r>
          <rPr>
            <sz val="8"/>
            <rFont val="Tahoma"/>
            <family val="0"/>
          </rPr>
          <t xml:space="preserve">
</t>
        </r>
      </text>
    </comment>
    <comment ref="C1641" authorId="1">
      <text>
        <r>
          <rPr>
            <b/>
            <sz val="8"/>
            <rFont val="Tahoma"/>
            <family val="0"/>
          </rPr>
          <t>arrey: transferred 21,000 fcfa to Alain in Buea.</t>
        </r>
        <r>
          <rPr>
            <sz val="8"/>
            <rFont val="Tahoma"/>
            <family val="0"/>
          </rPr>
          <t xml:space="preserve">
</t>
        </r>
      </text>
    </comment>
    <comment ref="C1642" authorId="1">
      <text>
        <r>
          <rPr>
            <b/>
            <sz val="8"/>
            <rFont val="Tahoma"/>
            <family val="0"/>
          </rPr>
          <t>arrey: transferred 10,000 fcfa to i35 in Douala.</t>
        </r>
        <r>
          <rPr>
            <sz val="8"/>
            <rFont val="Tahoma"/>
            <family val="0"/>
          </rPr>
          <t xml:space="preserve">
</t>
        </r>
      </text>
    </comment>
    <comment ref="C1643" authorId="1">
      <text>
        <r>
          <rPr>
            <b/>
            <sz val="8"/>
            <rFont val="Tahoma"/>
            <family val="0"/>
          </rPr>
          <t>arrey: transferred 35,000 fcfa to i33 in ngoundere.</t>
        </r>
        <r>
          <rPr>
            <sz val="8"/>
            <rFont val="Tahoma"/>
            <family val="0"/>
          </rPr>
          <t xml:space="preserve">
</t>
        </r>
      </text>
    </comment>
    <comment ref="C1644" authorId="1">
      <text>
        <r>
          <rPr>
            <b/>
            <sz val="8"/>
            <rFont val="Tahoma"/>
            <family val="0"/>
          </rPr>
          <t>arrey: transferred 76,000 fcfa to Alain in Buea.</t>
        </r>
        <r>
          <rPr>
            <sz val="8"/>
            <rFont val="Tahoma"/>
            <family val="0"/>
          </rPr>
          <t xml:space="preserve">
</t>
        </r>
      </text>
    </comment>
    <comment ref="C1645" authorId="1">
      <text>
        <r>
          <rPr>
            <b/>
            <sz val="8"/>
            <rFont val="Tahoma"/>
            <family val="0"/>
          </rPr>
          <t>arrey: transferred 43,000 fcfa to i33 in banyo.</t>
        </r>
        <r>
          <rPr>
            <sz val="8"/>
            <rFont val="Tahoma"/>
            <family val="0"/>
          </rPr>
          <t xml:space="preserve">
</t>
        </r>
      </text>
    </comment>
    <comment ref="C1646" authorId="1">
      <text>
        <r>
          <rPr>
            <b/>
            <sz val="8"/>
            <rFont val="Tahoma"/>
            <family val="0"/>
          </rPr>
          <t>arrey: transferred 50,000 fcfa to Me. Teme Valentine in Bamenda</t>
        </r>
        <r>
          <rPr>
            <sz val="8"/>
            <rFont val="Tahoma"/>
            <family val="0"/>
          </rPr>
          <t xml:space="preserve">
</t>
        </r>
      </text>
    </comment>
    <comment ref="C1647" authorId="1">
      <text>
        <r>
          <rPr>
            <b/>
            <sz val="8"/>
            <rFont val="Tahoma"/>
            <family val="0"/>
          </rPr>
          <t>arrey: transferred 12,000 fcfa to i33 in Ngaoundere.</t>
        </r>
        <r>
          <rPr>
            <sz val="8"/>
            <rFont val="Tahoma"/>
            <family val="0"/>
          </rPr>
          <t xml:space="preserve">
</t>
        </r>
      </text>
    </comment>
    <comment ref="C43" authorId="1">
      <text>
        <r>
          <rPr>
            <b/>
            <sz val="8"/>
            <rFont val="Tahoma"/>
            <family val="0"/>
          </rPr>
          <t>i33: By clando</t>
        </r>
        <r>
          <rPr>
            <sz val="8"/>
            <rFont val="Tahoma"/>
            <family val="0"/>
          </rPr>
          <t xml:space="preserve">
</t>
        </r>
      </text>
    </comment>
    <comment ref="C1615" authorId="6">
      <text>
        <r>
          <rPr>
            <b/>
            <sz val="8"/>
            <rFont val="Tahoma"/>
            <family val="0"/>
          </rPr>
          <t>Arrey: financial report forms</t>
        </r>
        <r>
          <rPr>
            <sz val="8"/>
            <rFont val="Tahoma"/>
            <family val="0"/>
          </rPr>
          <t xml:space="preserve">
</t>
        </r>
      </text>
    </comment>
    <comment ref="C1602" authorId="6">
      <text>
        <r>
          <rPr>
            <b/>
            <sz val="8"/>
            <rFont val="Tahoma"/>
            <family val="0"/>
          </rPr>
          <t>Arrey: field report forms</t>
        </r>
        <r>
          <rPr>
            <sz val="8"/>
            <rFont val="Tahoma"/>
            <family val="0"/>
          </rPr>
          <t xml:space="preserve">
</t>
        </r>
      </text>
    </comment>
    <comment ref="C1510" authorId="0">
      <text>
        <r>
          <rPr>
            <b/>
            <sz val="8"/>
            <rFont val="Tahoma"/>
            <family val="0"/>
          </rPr>
          <t>Arrey: calling investigators to correct financial reports</t>
        </r>
        <r>
          <rPr>
            <sz val="8"/>
            <rFont val="Tahoma"/>
            <family val="0"/>
          </rPr>
          <t xml:space="preserve">
</t>
        </r>
      </text>
    </comment>
    <comment ref="C979" authorId="6">
      <text>
        <r>
          <rPr>
            <b/>
            <sz val="8"/>
            <rFont val="Tahoma"/>
            <family val="0"/>
          </rPr>
          <t>management:</t>
        </r>
        <r>
          <rPr>
            <sz val="8"/>
            <rFont val="Tahoma"/>
            <family val="0"/>
          </rPr>
          <t xml:space="preserve">
Alain said he told Ofir</t>
        </r>
      </text>
    </comment>
    <comment ref="C305" authorId="6">
      <text>
        <r>
          <rPr>
            <b/>
            <sz val="8"/>
            <rFont val="Tahoma"/>
            <family val="0"/>
          </rPr>
          <t>i26: coordinating investigations in Buea.</t>
        </r>
        <r>
          <rPr>
            <sz val="8"/>
            <rFont val="Tahoma"/>
            <family val="0"/>
          </rPr>
          <t xml:space="preserve">
</t>
        </r>
      </text>
    </comment>
    <comment ref="C464" authorId="1">
      <text>
        <r>
          <rPr>
            <b/>
            <sz val="8"/>
            <rFont val="Tahoma"/>
            <family val="0"/>
          </rPr>
          <t>julius: hired car from mvan to ecole de police. Arrived late.</t>
        </r>
        <r>
          <rPr>
            <sz val="8"/>
            <rFont val="Tahoma"/>
            <family val="0"/>
          </rPr>
          <t xml:space="preserve">
</t>
        </r>
      </text>
    </comment>
    <comment ref="C488" authorId="1">
      <text>
        <r>
          <rPr>
            <b/>
            <sz val="8"/>
            <rFont val="Tahoma"/>
            <family val="0"/>
          </rPr>
          <t>abumbi: Mineral water.</t>
        </r>
        <r>
          <rPr>
            <sz val="8"/>
            <rFont val="Tahoma"/>
            <family val="0"/>
          </rPr>
          <t xml:space="preserve">
</t>
        </r>
      </text>
    </comment>
    <comment ref="C490" authorId="1">
      <text>
        <r>
          <rPr>
            <b/>
            <sz val="8"/>
            <rFont val="Tahoma"/>
            <family val="0"/>
          </rPr>
          <t>abumbi: Mineral water.</t>
        </r>
        <r>
          <rPr>
            <sz val="8"/>
            <rFont val="Tahoma"/>
            <family val="0"/>
          </rPr>
          <t xml:space="preserve">
</t>
        </r>
      </text>
    </comment>
    <comment ref="C479" authorId="1">
      <text>
        <r>
          <rPr>
            <b/>
            <sz val="8"/>
            <rFont val="Tahoma"/>
            <family val="0"/>
          </rPr>
          <t>julius: hired car from mvan to ecole de police. Arrived late.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<sst xmlns="http://schemas.openxmlformats.org/spreadsheetml/2006/main" count="7562" uniqueCount="1033">
  <si>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</si>
  <si>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</si>
  <si>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</si>
  <si>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</si>
  <si>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</si>
  <si>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</si>
  <si>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</si>
  <si>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</si>
  <si>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</si>
  <si>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</si>
  <si>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Amount CFA</t>
  </si>
  <si>
    <t>Budget line</t>
  </si>
  <si>
    <t>Details</t>
  </si>
  <si>
    <t>Amount USD</t>
  </si>
  <si>
    <t>Investigations</t>
  </si>
  <si>
    <t>Operations</t>
  </si>
  <si>
    <t>legal</t>
  </si>
  <si>
    <t>total exp</t>
  </si>
  <si>
    <t>investigations</t>
  </si>
  <si>
    <t xml:space="preserve">      TOTAL EXPENDITURE AUGUST</t>
  </si>
  <si>
    <t>3/8</t>
  </si>
  <si>
    <t>i33</t>
  </si>
  <si>
    <t>7/8</t>
  </si>
  <si>
    <t>East</t>
  </si>
  <si>
    <t>i35</t>
  </si>
  <si>
    <t>10/8</t>
  </si>
  <si>
    <t>Mission 5</t>
  </si>
  <si>
    <t>11-13/8/2009</t>
  </si>
  <si>
    <t>Abong Mbang</t>
  </si>
  <si>
    <t>Protected Species</t>
  </si>
  <si>
    <t>i26</t>
  </si>
  <si>
    <t>12/8</t>
  </si>
  <si>
    <t>17/8</t>
  </si>
  <si>
    <t>31/8</t>
  </si>
  <si>
    <t>25/8</t>
  </si>
  <si>
    <t>29/8</t>
  </si>
  <si>
    <t>bank file</t>
  </si>
  <si>
    <t>CNPS</t>
  </si>
  <si>
    <t>Bonus</t>
  </si>
  <si>
    <t>personnel</t>
  </si>
  <si>
    <t>operations</t>
  </si>
  <si>
    <t>Legal</t>
  </si>
  <si>
    <t>alain</t>
  </si>
  <si>
    <t>2/8</t>
  </si>
  <si>
    <t>felix</t>
  </si>
  <si>
    <t>josias</t>
  </si>
  <si>
    <t>lawyer fees</t>
  </si>
  <si>
    <t xml:space="preserve">Me Tum </t>
  </si>
  <si>
    <t>fel-9</t>
  </si>
  <si>
    <t>Me Tambe</t>
  </si>
  <si>
    <t>al-2</t>
  </si>
  <si>
    <t>Me Djimi</t>
  </si>
  <si>
    <t>al-3</t>
  </si>
  <si>
    <t>al-4</t>
  </si>
  <si>
    <t>al-10</t>
  </si>
  <si>
    <t>jos-4</t>
  </si>
  <si>
    <t>jos-12</t>
  </si>
  <si>
    <t>jos-19</t>
  </si>
  <si>
    <t>court fees</t>
  </si>
  <si>
    <t>registration of Sama case in court</t>
  </si>
  <si>
    <t>al-23</t>
  </si>
  <si>
    <t>postage</t>
  </si>
  <si>
    <t>file of kang Ruffin</t>
  </si>
  <si>
    <t>fel-1</t>
  </si>
  <si>
    <t>x1 minfof</t>
  </si>
  <si>
    <t>operation</t>
  </si>
  <si>
    <t>bonus</t>
  </si>
  <si>
    <t>jos-8</t>
  </si>
  <si>
    <t>jos-9</t>
  </si>
  <si>
    <t>jos-10</t>
  </si>
  <si>
    <t>x1 gendarme</t>
  </si>
  <si>
    <t>jos-11</t>
  </si>
  <si>
    <t>4/9</t>
  </si>
  <si>
    <t>NEU Foundation</t>
  </si>
  <si>
    <t>Used July</t>
  </si>
  <si>
    <t>Used June</t>
  </si>
  <si>
    <t>Used April</t>
  </si>
  <si>
    <t>Used May</t>
  </si>
  <si>
    <t>Donated  April</t>
  </si>
  <si>
    <t>Used August</t>
  </si>
  <si>
    <t>Passing to September  09</t>
  </si>
  <si>
    <t xml:space="preserve">FINANCIAL REPORT      -   AUGUST  2009     </t>
  </si>
  <si>
    <t>$1=460CFA</t>
  </si>
  <si>
    <t>16 inv, 7 Regions</t>
  </si>
  <si>
    <t>3 Operations against 5 dealers</t>
  </si>
  <si>
    <t>follow up 33 cases 13 locked subjects</t>
  </si>
  <si>
    <t>Media</t>
  </si>
  <si>
    <t xml:space="preserve">27 media pieces </t>
  </si>
  <si>
    <t>Policy &amp; External Relations</t>
  </si>
  <si>
    <t>Congo/Brazil/DRC</t>
  </si>
  <si>
    <t>Management</t>
  </si>
  <si>
    <t>Coordination</t>
  </si>
  <si>
    <t xml:space="preserve">     </t>
  </si>
  <si>
    <t>Office</t>
  </si>
  <si>
    <t>Mission 1</t>
  </si>
  <si>
    <t>3-7/8/2009</t>
  </si>
  <si>
    <t>Center</t>
  </si>
  <si>
    <t>Ngoro</t>
  </si>
  <si>
    <t>Baboon</t>
  </si>
  <si>
    <t>phone</t>
  </si>
  <si>
    <t>4/8</t>
  </si>
  <si>
    <t>5/8</t>
  </si>
  <si>
    <t>6/8</t>
  </si>
  <si>
    <t>Yaounde-Bafia</t>
  </si>
  <si>
    <t>Traveling expenses</t>
  </si>
  <si>
    <t>1-i33-1</t>
  </si>
  <si>
    <t>Bafia-Ngoro</t>
  </si>
  <si>
    <t>1-i33-2</t>
  </si>
  <si>
    <t>Ngoro-Deuk</t>
  </si>
  <si>
    <t>1-i33-r</t>
  </si>
  <si>
    <t>Deuk-Ngoro</t>
  </si>
  <si>
    <t>Ngoro-Boko</t>
  </si>
  <si>
    <t>Boko-Ngoro</t>
  </si>
  <si>
    <t>Ngoro-bafia</t>
  </si>
  <si>
    <t>Bafia-Yaounde</t>
  </si>
  <si>
    <t>1-i33-4</t>
  </si>
  <si>
    <t>Transport</t>
  </si>
  <si>
    <t>Lodging</t>
  </si>
  <si>
    <t>1-i33-3</t>
  </si>
  <si>
    <t>Feeding</t>
  </si>
  <si>
    <t>Drinks with informer</t>
  </si>
  <si>
    <t>Trust building</t>
  </si>
  <si>
    <t xml:space="preserve"> </t>
  </si>
  <si>
    <t>Mission 2</t>
  </si>
  <si>
    <t>3-6/8/2009</t>
  </si>
  <si>
    <t>North west</t>
  </si>
  <si>
    <t>Sabongari</t>
  </si>
  <si>
    <t>Apes</t>
  </si>
  <si>
    <t>i44</t>
  </si>
  <si>
    <t>Bafoussam-Magba</t>
  </si>
  <si>
    <t>2-i44-2</t>
  </si>
  <si>
    <t>Magba-Ntaba</t>
  </si>
  <si>
    <t>2-i44-r</t>
  </si>
  <si>
    <t>Ntaba-Sabongari</t>
  </si>
  <si>
    <t>Sabongari-Mboso</t>
  </si>
  <si>
    <t>Mboso-Sabongari</t>
  </si>
  <si>
    <t>Sabongari-Ntaba</t>
  </si>
  <si>
    <t>Ntaba-Magba</t>
  </si>
  <si>
    <t>magba-Bafoussam</t>
  </si>
  <si>
    <t>2-i44-3</t>
  </si>
  <si>
    <t>Postage</t>
  </si>
  <si>
    <t>2-i44-1</t>
  </si>
  <si>
    <t>20/7</t>
  </si>
  <si>
    <t>Mission 3</t>
  </si>
  <si>
    <t>4-9/8/2009</t>
  </si>
  <si>
    <t>Batouri</t>
  </si>
  <si>
    <t>Leopard Skins</t>
  </si>
  <si>
    <t>8/8</t>
  </si>
  <si>
    <t>Yaounde-Bertoua</t>
  </si>
  <si>
    <t>3-i35-1</t>
  </si>
  <si>
    <t>Bertoua-Batouri</t>
  </si>
  <si>
    <t>3-i35-r</t>
  </si>
  <si>
    <t>Batouri-Gadji</t>
  </si>
  <si>
    <t>Gadji-Batouri</t>
  </si>
  <si>
    <t>Batouri-Bertoua</t>
  </si>
  <si>
    <t>9/8</t>
  </si>
  <si>
    <t>Bertoua-Yaounde</t>
  </si>
  <si>
    <t>3-i35-3</t>
  </si>
  <si>
    <t>3-i35-2</t>
  </si>
  <si>
    <t>Trust builbing</t>
  </si>
  <si>
    <t>Mission 4</t>
  </si>
  <si>
    <t>Yaounde</t>
  </si>
  <si>
    <t>Ivory</t>
  </si>
  <si>
    <t>4-i35-r</t>
  </si>
  <si>
    <t>local transport</t>
  </si>
  <si>
    <t>11/8</t>
  </si>
  <si>
    <t>13/8</t>
  </si>
  <si>
    <t>Yaounde-Abong Mbang</t>
  </si>
  <si>
    <t xml:space="preserve"> Investigations</t>
  </si>
  <si>
    <t>5-i26-03</t>
  </si>
  <si>
    <t>Abong-Mbang-Lomie</t>
  </si>
  <si>
    <t>5-i26-r</t>
  </si>
  <si>
    <t>Abong Mbang - Atok</t>
  </si>
  <si>
    <t>Abong Mbang - Yaounde</t>
  </si>
  <si>
    <t>5-i26-06</t>
  </si>
  <si>
    <t>Local Transport</t>
  </si>
  <si>
    <t>5-i26-4</t>
  </si>
  <si>
    <t>11/08</t>
  </si>
  <si>
    <t>5-i26-5</t>
  </si>
  <si>
    <t>12/08</t>
  </si>
  <si>
    <t>13/08</t>
  </si>
  <si>
    <t>Drink with Informer</t>
  </si>
  <si>
    <t>Trust Building</t>
  </si>
  <si>
    <t>Mission 6</t>
  </si>
  <si>
    <t>11-17/8/2009</t>
  </si>
  <si>
    <t>Littoral</t>
  </si>
  <si>
    <t>Douala</t>
  </si>
  <si>
    <t>Yaounde-Douala</t>
  </si>
  <si>
    <t>6-i35-4</t>
  </si>
  <si>
    <t>Douala-Yaounde</t>
  </si>
  <si>
    <t>6-i35-r</t>
  </si>
  <si>
    <t>Mission 7</t>
  </si>
  <si>
    <t>13-15/8/2009</t>
  </si>
  <si>
    <t>14/8</t>
  </si>
  <si>
    <t>15/8</t>
  </si>
  <si>
    <t>Bafoussam-Yaounde</t>
  </si>
  <si>
    <t>7-i44-4</t>
  </si>
  <si>
    <t>7-i44-5</t>
  </si>
  <si>
    <t>7-i44-r</t>
  </si>
  <si>
    <t>Mission 8</t>
  </si>
  <si>
    <t>i30</t>
  </si>
  <si>
    <t>Mission 9</t>
  </si>
  <si>
    <t>19-22/8/2009</t>
  </si>
  <si>
    <t>South west</t>
  </si>
  <si>
    <t>Buea</t>
  </si>
  <si>
    <t>Internet Fraud</t>
  </si>
  <si>
    <t>19/8</t>
  </si>
  <si>
    <t>21/8</t>
  </si>
  <si>
    <t>x6 Hrs Internet</t>
  </si>
  <si>
    <t>Communication</t>
  </si>
  <si>
    <t>9-i26-r</t>
  </si>
  <si>
    <t xml:space="preserve">x7 Internet </t>
  </si>
  <si>
    <t>9-i26-10</t>
  </si>
  <si>
    <t>x7 Hrs Internet</t>
  </si>
  <si>
    <t>20/8</t>
  </si>
  <si>
    <t xml:space="preserve">x7 Hrs Internet </t>
  </si>
  <si>
    <t>22/8</t>
  </si>
  <si>
    <t>Internet</t>
  </si>
  <si>
    <t>Yaounde-Mutengene</t>
  </si>
  <si>
    <t>9-i26-7</t>
  </si>
  <si>
    <t>Buea-Yaounde</t>
  </si>
  <si>
    <t>9-i26-14</t>
  </si>
  <si>
    <t>9-i26-9</t>
  </si>
  <si>
    <t>9-i26-8</t>
  </si>
  <si>
    <t>x1 Undercover</t>
  </si>
  <si>
    <t>External Assistance</t>
  </si>
  <si>
    <t>9-i26-11</t>
  </si>
  <si>
    <t>9-i26-12</t>
  </si>
  <si>
    <t>9-i26-13</t>
  </si>
  <si>
    <t>9-i26-15</t>
  </si>
  <si>
    <t>Mission 10</t>
  </si>
  <si>
    <t>20-31/8/2009</t>
  </si>
  <si>
    <t>10-i35-7</t>
  </si>
  <si>
    <t>10-i35-8</t>
  </si>
  <si>
    <t>10-i35-r</t>
  </si>
  <si>
    <t>Mission 11</t>
  </si>
  <si>
    <t>18-22/8/2009</t>
  </si>
  <si>
    <t>Adamawa</t>
  </si>
  <si>
    <t>Ngaoundere</t>
  </si>
  <si>
    <t>Lion Skins</t>
  </si>
  <si>
    <t>18/8</t>
  </si>
  <si>
    <t>Yaounde-Ngaoundere</t>
  </si>
  <si>
    <t>11-i33-5</t>
  </si>
  <si>
    <t>11-i33-r</t>
  </si>
  <si>
    <t>11-i33-6</t>
  </si>
  <si>
    <t>Mission 12</t>
  </si>
  <si>
    <t>20-24/8/2009</t>
  </si>
  <si>
    <t>24/8</t>
  </si>
  <si>
    <t>12-i26-r</t>
  </si>
  <si>
    <t>22/08</t>
  </si>
  <si>
    <t>Mission 13</t>
  </si>
  <si>
    <t>17-20/8/2009</t>
  </si>
  <si>
    <t>Bertoua</t>
  </si>
  <si>
    <t>13-i35-5</t>
  </si>
  <si>
    <t>13-i35-6</t>
  </si>
  <si>
    <t>13-jul-3</t>
  </si>
  <si>
    <t>13-jul-1</t>
  </si>
  <si>
    <t>yaounde-bertoua</t>
  </si>
  <si>
    <t>13-i35-r</t>
  </si>
  <si>
    <t>13-jul-r</t>
  </si>
  <si>
    <t>Hired car</t>
  </si>
  <si>
    <t>13-jul-2</t>
  </si>
  <si>
    <t>Mission 14</t>
  </si>
  <si>
    <t>23-25/8/2009</t>
  </si>
  <si>
    <t>Banyo</t>
  </si>
  <si>
    <t>Ngaoundere-Banyo</t>
  </si>
  <si>
    <t>14-i33-7</t>
  </si>
  <si>
    <t>23/8</t>
  </si>
  <si>
    <t>14-i33-r</t>
  </si>
  <si>
    <t>14-i33-8</t>
  </si>
  <si>
    <t>Mission 15</t>
  </si>
  <si>
    <t>26-28/8/2009</t>
  </si>
  <si>
    <t>26/8</t>
  </si>
  <si>
    <t>27/8</t>
  </si>
  <si>
    <t>28/8</t>
  </si>
  <si>
    <t>Banyo -Ngaoundere</t>
  </si>
  <si>
    <t>15-i33-9</t>
  </si>
  <si>
    <t>Ngaoundere-Poli</t>
  </si>
  <si>
    <t>15-i33-11</t>
  </si>
  <si>
    <t>Ploi-Ngaoundere</t>
  </si>
  <si>
    <t>15-i33-12</t>
  </si>
  <si>
    <t>Ngaoundere-Yaounde</t>
  </si>
  <si>
    <t>15-i33-13</t>
  </si>
  <si>
    <t>15-i33-r</t>
  </si>
  <si>
    <t>15-i33-10</t>
  </si>
  <si>
    <t>Mission 16</t>
  </si>
  <si>
    <t>1/8</t>
  </si>
  <si>
    <t>16/8</t>
  </si>
  <si>
    <t>30/8</t>
  </si>
  <si>
    <t>16-i26-r</t>
  </si>
  <si>
    <t>01/8</t>
  </si>
  <si>
    <t>03/8</t>
  </si>
  <si>
    <t>04/8</t>
  </si>
  <si>
    <t>05/8</t>
  </si>
  <si>
    <t>06/8</t>
  </si>
  <si>
    <t>07/8</t>
  </si>
  <si>
    <t>Internet Investigations</t>
  </si>
  <si>
    <t>x128 Photocopies</t>
  </si>
  <si>
    <t>16-i26-1</t>
  </si>
  <si>
    <t>x2 Fax Copies</t>
  </si>
  <si>
    <t>16-i26-2</t>
  </si>
  <si>
    <t>12-i26-16</t>
  </si>
  <si>
    <t>24/08</t>
  </si>
  <si>
    <t>12-i26-17</t>
  </si>
  <si>
    <t>12-i26-18</t>
  </si>
  <si>
    <t>Alain</t>
  </si>
  <si>
    <t>Aime</t>
  </si>
  <si>
    <t>Josias</t>
  </si>
  <si>
    <t>Felix</t>
  </si>
  <si>
    <t>stephanie</t>
  </si>
  <si>
    <t>Rollin</t>
  </si>
  <si>
    <t>Dja conservator</t>
  </si>
  <si>
    <t>communication</t>
  </si>
  <si>
    <t>aim-r</t>
  </si>
  <si>
    <t>aimé</t>
  </si>
  <si>
    <t>x 30 min internet</t>
  </si>
  <si>
    <t>al-17</t>
  </si>
  <si>
    <t>internet</t>
  </si>
  <si>
    <t>Yde-Bafsam</t>
  </si>
  <si>
    <t>aim-1</t>
  </si>
  <si>
    <t>Bafsam-Bamenda</t>
  </si>
  <si>
    <t>Bamenda-Bafsam</t>
  </si>
  <si>
    <t>Bafsam-Batie</t>
  </si>
  <si>
    <t>Batie-Bafsam</t>
  </si>
  <si>
    <t>Bafsam-Yde</t>
  </si>
  <si>
    <t>aim-4</t>
  </si>
  <si>
    <t>aim-7</t>
  </si>
  <si>
    <t>aim-9</t>
  </si>
  <si>
    <t>aim-10</t>
  </si>
  <si>
    <t>aim-12</t>
  </si>
  <si>
    <t>aim-13</t>
  </si>
  <si>
    <t>aim-15</t>
  </si>
  <si>
    <t>1/9</t>
  </si>
  <si>
    <t>Yde- Douala</t>
  </si>
  <si>
    <t>fel-2</t>
  </si>
  <si>
    <t>Douala-Yde</t>
  </si>
  <si>
    <t>fel-4</t>
  </si>
  <si>
    <t>Yde-Ntui</t>
  </si>
  <si>
    <t>fel-6</t>
  </si>
  <si>
    <t>Ntui- Sa'a</t>
  </si>
  <si>
    <t>fel-r</t>
  </si>
  <si>
    <t>Sa'a- Yde</t>
  </si>
  <si>
    <t>fel-8</t>
  </si>
  <si>
    <t>Yde-Bertoua</t>
  </si>
  <si>
    <t>al-5</t>
  </si>
  <si>
    <t>Bertoua-Abong Mbang</t>
  </si>
  <si>
    <t>al-7</t>
  </si>
  <si>
    <t>Abong Mbang-Yde</t>
  </si>
  <si>
    <t>al-9</t>
  </si>
  <si>
    <t>Yde-Dla</t>
  </si>
  <si>
    <t>al-11</t>
  </si>
  <si>
    <t>Dla-Buea</t>
  </si>
  <si>
    <t>al-r</t>
  </si>
  <si>
    <t>Buea-Dla</t>
  </si>
  <si>
    <t>Dla-Yde</t>
  </si>
  <si>
    <t>al-14</t>
  </si>
  <si>
    <t>al-15</t>
  </si>
  <si>
    <t>al-21</t>
  </si>
  <si>
    <t>Yde-Sangmelima</t>
  </si>
  <si>
    <t>al-24</t>
  </si>
  <si>
    <t>Sgmlima-Bengbis</t>
  </si>
  <si>
    <t>Bengbis-Meyomessala</t>
  </si>
  <si>
    <t>Meyomessala-Bengbis</t>
  </si>
  <si>
    <t>Bengbis-Sgmlima</t>
  </si>
  <si>
    <t>Sgmlima-Yde</t>
  </si>
  <si>
    <t>al-26</t>
  </si>
  <si>
    <t>2/9</t>
  </si>
  <si>
    <t>Yde-Abg-Mbang</t>
  </si>
  <si>
    <t>travel expenses</t>
  </si>
  <si>
    <t>jos-1</t>
  </si>
  <si>
    <t>Abg-Mbang-Yde</t>
  </si>
  <si>
    <t>jos-7</t>
  </si>
  <si>
    <t>jos-15</t>
  </si>
  <si>
    <t>Bertoua-Yde</t>
  </si>
  <si>
    <t>jos-18</t>
  </si>
  <si>
    <t>Yde-Abong-mbang</t>
  </si>
  <si>
    <t>jos-20</t>
  </si>
  <si>
    <t>jos-22</t>
  </si>
  <si>
    <t>mad-1</t>
  </si>
  <si>
    <t>madola</t>
  </si>
  <si>
    <t>Yde-Bda</t>
  </si>
  <si>
    <t>rol-1</t>
  </si>
  <si>
    <t>rollin</t>
  </si>
  <si>
    <t>Bda-Yde</t>
  </si>
  <si>
    <t>rol-2</t>
  </si>
  <si>
    <t>inter-city transport</t>
  </si>
  <si>
    <t>jos-r</t>
  </si>
  <si>
    <t>mad-r</t>
  </si>
  <si>
    <t>rol-r</t>
  </si>
  <si>
    <t>lodging</t>
  </si>
  <si>
    <t>aim-2</t>
  </si>
  <si>
    <t>aim-3</t>
  </si>
  <si>
    <t>aim-8</t>
  </si>
  <si>
    <t>aim-11</t>
  </si>
  <si>
    <t>aim-14</t>
  </si>
  <si>
    <t>fel-3</t>
  </si>
  <si>
    <t>fel-7</t>
  </si>
  <si>
    <t>al-6</t>
  </si>
  <si>
    <t>al-8</t>
  </si>
  <si>
    <t>al-12</t>
  </si>
  <si>
    <t>al-13</t>
  </si>
  <si>
    <t>al-16</t>
  </si>
  <si>
    <t>al-20</t>
  </si>
  <si>
    <t>al-25</t>
  </si>
  <si>
    <t>jos-2</t>
  </si>
  <si>
    <t>jos-6</t>
  </si>
  <si>
    <t>jos-17</t>
  </si>
  <si>
    <t>jos-21</t>
  </si>
  <si>
    <t>mad-2</t>
  </si>
  <si>
    <t>feeding</t>
  </si>
  <si>
    <t>x 75 photocopies</t>
  </si>
  <si>
    <t>office</t>
  </si>
  <si>
    <t>aim-5</t>
  </si>
  <si>
    <t>x 40 photocopies</t>
  </si>
  <si>
    <t>aim-6</t>
  </si>
  <si>
    <t>x 8 passport photos</t>
  </si>
  <si>
    <t>fel-5</t>
  </si>
  <si>
    <t>highlighter</t>
  </si>
  <si>
    <t>fel-5a</t>
  </si>
  <si>
    <t>x 8 printing</t>
  </si>
  <si>
    <t>23/11</t>
  </si>
  <si>
    <t>receipt booklet</t>
  </si>
  <si>
    <t>al-18</t>
  </si>
  <si>
    <t>23/12</t>
  </si>
  <si>
    <t>x 128 photocopies</t>
  </si>
  <si>
    <t>al-19</t>
  </si>
  <si>
    <t>x 72 photocopies</t>
  </si>
  <si>
    <t>x 52 photocopiesl</t>
  </si>
  <si>
    <t>jos-3</t>
  </si>
  <si>
    <t>x 1 folder</t>
  </si>
  <si>
    <t>x 26 photocpies</t>
  </si>
  <si>
    <t>jos-5</t>
  </si>
  <si>
    <t>x10 photocopies</t>
  </si>
  <si>
    <t>Nya Aime</t>
  </si>
  <si>
    <t>Alain Bernard</t>
  </si>
  <si>
    <t xml:space="preserve">Josias Sipehovo  Mentchebong  </t>
  </si>
  <si>
    <t>personel</t>
  </si>
  <si>
    <t>media</t>
  </si>
  <si>
    <t>vincent</t>
  </si>
  <si>
    <t>Eric</t>
  </si>
  <si>
    <t>Anna</t>
  </si>
  <si>
    <t>ann-r</t>
  </si>
  <si>
    <t>eri-r</t>
  </si>
  <si>
    <t>vin-r</t>
  </si>
  <si>
    <t>Bonuses scared to results</t>
  </si>
  <si>
    <t>radio news flash E</t>
  </si>
  <si>
    <t>chimp arrest in Donga Mantung</t>
  </si>
  <si>
    <t xml:space="preserve">vin-r </t>
  </si>
  <si>
    <t>radio news flash F</t>
  </si>
  <si>
    <t>radio talk show E</t>
  </si>
  <si>
    <t>Cameroon Tribune newspaper E</t>
  </si>
  <si>
    <t xml:space="preserve">Bamenda chimp arrest </t>
  </si>
  <si>
    <t>elepahant trafficker arrest around Dja reserve</t>
  </si>
  <si>
    <t>elephant extinction-Dja reserve</t>
  </si>
  <si>
    <t>elepahant trafficker arrest - Dja reserve</t>
  </si>
  <si>
    <t>Le Liberal newspaper F</t>
  </si>
  <si>
    <t>internet wildlife trade in Bamenda</t>
  </si>
  <si>
    <t>The Post newspaper E</t>
  </si>
  <si>
    <t>Tv news feature E</t>
  </si>
  <si>
    <t>internet wildlife trade arrest - Bamenda</t>
  </si>
  <si>
    <t>internet wildlife trade in Buea</t>
  </si>
  <si>
    <t>internet wildlife fraud arrest - Buea</t>
  </si>
  <si>
    <t>leopard skin arrest in Bafoussam</t>
  </si>
  <si>
    <t>radio news feature E</t>
  </si>
  <si>
    <t>radio news feature F</t>
  </si>
  <si>
    <t>Editting cost</t>
  </si>
  <si>
    <t>x1cd production</t>
  </si>
  <si>
    <t>internet wildlife trade</t>
  </si>
  <si>
    <t>vin-4</t>
  </si>
  <si>
    <t>x1 cd production</t>
  </si>
  <si>
    <t>vin-1</t>
  </si>
  <si>
    <t>vin-2</t>
  </si>
  <si>
    <t>August recordings</t>
  </si>
  <si>
    <t>recording of news flashes, features and talk shows</t>
  </si>
  <si>
    <t>vin-6</t>
  </si>
  <si>
    <t>x18 news papers</t>
  </si>
  <si>
    <t>ann-1</t>
  </si>
  <si>
    <t>ann-3</t>
  </si>
  <si>
    <t>x4 key duplicate</t>
  </si>
  <si>
    <t>ann-4</t>
  </si>
  <si>
    <t>x5 card plastification</t>
  </si>
  <si>
    <t>ann-5</t>
  </si>
  <si>
    <t>ann-6</t>
  </si>
  <si>
    <t>x4 newspaper</t>
  </si>
  <si>
    <t>ann-7</t>
  </si>
  <si>
    <t>x5 mini dv cassettes</t>
  </si>
  <si>
    <t>eri-2</t>
  </si>
  <si>
    <t>x2 DVDs</t>
  </si>
  <si>
    <t>eri-3</t>
  </si>
  <si>
    <t>x5 DVDs</t>
  </si>
  <si>
    <t>eri-4</t>
  </si>
  <si>
    <t>x4 CD</t>
  </si>
  <si>
    <t>eri-5</t>
  </si>
  <si>
    <t>x2 CD</t>
  </si>
  <si>
    <t>eri-6</t>
  </si>
  <si>
    <t>x1 i-link cable</t>
  </si>
  <si>
    <t>eri-7</t>
  </si>
  <si>
    <t>x7 Photocopy</t>
  </si>
  <si>
    <t>eri-10</t>
  </si>
  <si>
    <t>x3 Photocopy</t>
  </si>
  <si>
    <t>eri11</t>
  </si>
  <si>
    <t>x12 photocopy</t>
  </si>
  <si>
    <t>eri-12</t>
  </si>
  <si>
    <t>x50 A4 Envelopes</t>
  </si>
  <si>
    <t>eri13</t>
  </si>
  <si>
    <t>x50 file jackets</t>
  </si>
  <si>
    <t>eri-13</t>
  </si>
  <si>
    <t>x25 A5 envelopes</t>
  </si>
  <si>
    <t>x25 A6 envelopes</t>
  </si>
  <si>
    <t>eri-16</t>
  </si>
  <si>
    <t>x1reel to reel tape</t>
  </si>
  <si>
    <t>vin-3</t>
  </si>
  <si>
    <t>Development assistant</t>
  </si>
  <si>
    <t>phone international</t>
  </si>
  <si>
    <t>policy and external relations</t>
  </si>
  <si>
    <t>congo</t>
  </si>
  <si>
    <t>DRC</t>
  </si>
  <si>
    <t>Replication of LAGA Congo, DRC</t>
  </si>
  <si>
    <t>Israel</t>
  </si>
  <si>
    <t>Thailand</t>
  </si>
  <si>
    <t>UK</t>
  </si>
  <si>
    <t>UK-Work on Website</t>
  </si>
  <si>
    <t>France</t>
  </si>
  <si>
    <t>USA</t>
  </si>
  <si>
    <t>Italy</t>
  </si>
  <si>
    <t>Holland</t>
  </si>
  <si>
    <t>France,USA,Italy,Holland</t>
  </si>
  <si>
    <t>passport</t>
  </si>
  <si>
    <t>Brazil</t>
  </si>
  <si>
    <t>al-1</t>
  </si>
  <si>
    <t>vaccination fees</t>
  </si>
  <si>
    <t>al-22</t>
  </si>
  <si>
    <t>non conviction</t>
  </si>
  <si>
    <t>al-22a</t>
  </si>
  <si>
    <t>Interpool Wildlife Group Meeting Brazil</t>
  </si>
  <si>
    <t>Hr-internet 9.8</t>
  </si>
  <si>
    <t>management</t>
  </si>
  <si>
    <t>Ofir</t>
  </si>
  <si>
    <t>Ofir-r</t>
  </si>
  <si>
    <t>Director</t>
  </si>
  <si>
    <t>salary</t>
  </si>
  <si>
    <t>Emeline</t>
  </si>
  <si>
    <t>Arrey</t>
  </si>
  <si>
    <t>Eme-r</t>
  </si>
  <si>
    <t>x2 hrs taxi</t>
  </si>
  <si>
    <t>arrey-r</t>
  </si>
  <si>
    <t>arrey</t>
  </si>
  <si>
    <t>Eme-1</t>
  </si>
  <si>
    <t>computer repairs</t>
  </si>
  <si>
    <t>Eme-2</t>
  </si>
  <si>
    <t>Eme-3</t>
  </si>
  <si>
    <t>Eme-4</t>
  </si>
  <si>
    <t>Eme-5</t>
  </si>
  <si>
    <t>Gabbage bags</t>
  </si>
  <si>
    <t>arrey-1</t>
  </si>
  <si>
    <t>x3 infonotes</t>
  </si>
  <si>
    <t>x3 account  books</t>
  </si>
  <si>
    <t>x1 Receipt booklet</t>
  </si>
  <si>
    <t>x3 block notes</t>
  </si>
  <si>
    <t>x10 Envelopes</t>
  </si>
  <si>
    <t>x12 Envelopes</t>
  </si>
  <si>
    <t>x20 envelopes</t>
  </si>
  <si>
    <t>x4 toilet tissues</t>
  </si>
  <si>
    <t>arrey-5</t>
  </si>
  <si>
    <t>x120 Photocopies</t>
  </si>
  <si>
    <t>arrey-4a</t>
  </si>
  <si>
    <t>x12 Folders</t>
  </si>
  <si>
    <t>arrey-9</t>
  </si>
  <si>
    <t>Plastic sleeves</t>
  </si>
  <si>
    <t>x1 Black ink</t>
  </si>
  <si>
    <t>X 6 Passport photos</t>
  </si>
  <si>
    <t>arrey-12</t>
  </si>
  <si>
    <t>x1 rim of papers</t>
  </si>
  <si>
    <t>arrey-15</t>
  </si>
  <si>
    <t>rubber band</t>
  </si>
  <si>
    <t>arrey-18</t>
  </si>
  <si>
    <t>arrey-19</t>
  </si>
  <si>
    <t>air fresher</t>
  </si>
  <si>
    <t>arrey-21</t>
  </si>
  <si>
    <t>x2L window cleaning liquid</t>
  </si>
  <si>
    <t>x1L liquid soap</t>
  </si>
  <si>
    <t>arrey-22</t>
  </si>
  <si>
    <t>x2L Floor cleaning liquid</t>
  </si>
  <si>
    <t>arrey-26</t>
  </si>
  <si>
    <t>x80 photocopies</t>
  </si>
  <si>
    <t>arrey-31</t>
  </si>
  <si>
    <t>arrey-30</t>
  </si>
  <si>
    <t>book photocopy</t>
  </si>
  <si>
    <t>ann-2</t>
  </si>
  <si>
    <t>x20 binding</t>
  </si>
  <si>
    <t>x1 day projector</t>
  </si>
  <si>
    <t>eri-1</t>
  </si>
  <si>
    <t>eri-14</t>
  </si>
  <si>
    <t>eri-15</t>
  </si>
  <si>
    <t>x1 door bolt</t>
  </si>
  <si>
    <t>eri-8</t>
  </si>
  <si>
    <t>x1door repair</t>
  </si>
  <si>
    <t>eri-9</t>
  </si>
  <si>
    <t>transfer fees</t>
  </si>
  <si>
    <t>express union</t>
  </si>
  <si>
    <t>arrey-2</t>
  </si>
  <si>
    <t>Transfer fees</t>
  </si>
  <si>
    <t>arrey-3</t>
  </si>
  <si>
    <t>arrey-4</t>
  </si>
  <si>
    <t>arrey-6</t>
  </si>
  <si>
    <t>arrey-7</t>
  </si>
  <si>
    <t>arrey-8</t>
  </si>
  <si>
    <t>arrey-10</t>
  </si>
  <si>
    <t>arrey-11</t>
  </si>
  <si>
    <t>arrey-13</t>
  </si>
  <si>
    <t>arrey-14</t>
  </si>
  <si>
    <t>arrey-16</t>
  </si>
  <si>
    <t>arrey-17</t>
  </si>
  <si>
    <t>arrey-20</t>
  </si>
  <si>
    <t>arrey-23</t>
  </si>
  <si>
    <t>arrey-24</t>
  </si>
  <si>
    <t>arrey-25</t>
  </si>
  <si>
    <t>arrey-27</t>
  </si>
  <si>
    <t>arrey-28</t>
  </si>
  <si>
    <t>arrey-29</t>
  </si>
  <si>
    <t>Bank charges</t>
  </si>
  <si>
    <t>UNICS</t>
  </si>
  <si>
    <t>Afriland</t>
  </si>
  <si>
    <t>water-SNEC</t>
  </si>
  <si>
    <t>Rent + Bills</t>
  </si>
  <si>
    <t>Hr-water-9.8</t>
  </si>
  <si>
    <t>Electricity-SONEL</t>
  </si>
  <si>
    <t>Hr-Electricity-9.8</t>
  </si>
  <si>
    <t>Rent + bills</t>
  </si>
  <si>
    <t>AmountCFA</t>
  </si>
  <si>
    <t>Donor</t>
  </si>
  <si>
    <t>BornFree Foundation</t>
  </si>
  <si>
    <t>Used</t>
  </si>
  <si>
    <t>August</t>
  </si>
  <si>
    <t>FWS</t>
  </si>
  <si>
    <t>Rufford Foundation</t>
  </si>
  <si>
    <t>ARCUS Foundation</t>
  </si>
  <si>
    <t>SFS France</t>
  </si>
  <si>
    <t>Parrot Trust</t>
  </si>
  <si>
    <t>TOTAL</t>
  </si>
  <si>
    <t>BornFree</t>
  </si>
  <si>
    <t>Donated July</t>
  </si>
  <si>
    <t>US FWS</t>
  </si>
  <si>
    <t>Used September</t>
  </si>
  <si>
    <t>Used October</t>
  </si>
  <si>
    <t>Used November</t>
  </si>
  <si>
    <t>Donated December</t>
  </si>
  <si>
    <t>Used December</t>
  </si>
  <si>
    <t>Used January 09</t>
  </si>
  <si>
    <t>Used February</t>
  </si>
  <si>
    <t>Used March</t>
  </si>
  <si>
    <t>Passing to September 09</t>
  </si>
  <si>
    <t>Donated August</t>
  </si>
  <si>
    <t>Used Augut</t>
  </si>
  <si>
    <t xml:space="preserve">             </t>
  </si>
  <si>
    <t>SFS FRANCE</t>
  </si>
  <si>
    <t>Real Ex Rate=656</t>
  </si>
  <si>
    <t>Money transferred to the Bank</t>
  </si>
  <si>
    <t>Bank Ex Rate=655.957</t>
  </si>
  <si>
    <t>Bank commission+tax</t>
  </si>
  <si>
    <t>08/09</t>
  </si>
  <si>
    <t>Transaction to the account</t>
  </si>
  <si>
    <t>Salary of media officer is supplemented by bonuses scaled to the results he provides</t>
  </si>
  <si>
    <t>13-i45-1</t>
  </si>
  <si>
    <t>i45</t>
  </si>
  <si>
    <t>13-i45-3</t>
  </si>
  <si>
    <t>13-i45-r</t>
  </si>
  <si>
    <t>13-i45-2</t>
  </si>
  <si>
    <t>Phone</t>
  </si>
  <si>
    <t>1-Phone-17</t>
  </si>
  <si>
    <t>1-Phone-23a</t>
  </si>
  <si>
    <t>1-Phone-27</t>
  </si>
  <si>
    <t>1-Phone-47</t>
  </si>
  <si>
    <t>1-Phone-52</t>
  </si>
  <si>
    <t>1-Phone-78</t>
  </si>
  <si>
    <t>1-Phone-95-96</t>
  </si>
  <si>
    <t>2-Phone-18</t>
  </si>
  <si>
    <t>2-Phone-34</t>
  </si>
  <si>
    <t>2-Phone-46</t>
  </si>
  <si>
    <t>2-Phone-79</t>
  </si>
  <si>
    <t>3-Phone-25</t>
  </si>
  <si>
    <t>3-Phone-44</t>
  </si>
  <si>
    <t>3-Phone-79</t>
  </si>
  <si>
    <t>3-Phone-91</t>
  </si>
  <si>
    <t>3-Phone-105</t>
  </si>
  <si>
    <t>4-Phone-116</t>
  </si>
  <si>
    <t>5-Phone-126</t>
  </si>
  <si>
    <t>5-Phone-152-153</t>
  </si>
  <si>
    <t>5-Phone-164</t>
  </si>
  <si>
    <t>6-Phone-132</t>
  </si>
  <si>
    <t>6-Phone-136</t>
  </si>
  <si>
    <t>6-Phone-143</t>
  </si>
  <si>
    <t>6-Phone-149</t>
  </si>
  <si>
    <t>6-Phone-165</t>
  </si>
  <si>
    <t>6-Phone-210</t>
  </si>
  <si>
    <t>7-Phone-163</t>
  </si>
  <si>
    <t>7-Phone-187</t>
  </si>
  <si>
    <t>7-Phone-192</t>
  </si>
  <si>
    <t>8-Phone-14</t>
  </si>
  <si>
    <t>9-Phone-256-257</t>
  </si>
  <si>
    <t>9-Phone-277</t>
  </si>
  <si>
    <t>10-Phone-265</t>
  </si>
  <si>
    <t>10-Phone-279</t>
  </si>
  <si>
    <t>10-Phone-297</t>
  </si>
  <si>
    <t>11-Phone-237</t>
  </si>
  <si>
    <t>11-Phone-249</t>
  </si>
  <si>
    <t>11-Phone-267</t>
  </si>
  <si>
    <t>11-Phone-285</t>
  </si>
  <si>
    <t>11-Phone-296</t>
  </si>
  <si>
    <t>12-Phone-262-262a</t>
  </si>
  <si>
    <t>12-Phone-295-295a</t>
  </si>
  <si>
    <t>12-Phone-310-310a</t>
  </si>
  <si>
    <t>13-Phone-213</t>
  </si>
  <si>
    <t>13-Phone-231</t>
  </si>
  <si>
    <t>13-Phone-234</t>
  </si>
  <si>
    <t>13-Phone-264</t>
  </si>
  <si>
    <t>14-Phone-308</t>
  </si>
  <si>
    <t>14-Phone-323</t>
  </si>
  <si>
    <t>15-Phone-339</t>
  </si>
  <si>
    <t>15-Phone-356</t>
  </si>
  <si>
    <t>15-Phone-366</t>
  </si>
  <si>
    <t>16-Phone-3</t>
  </si>
  <si>
    <t>16-Phone-10</t>
  </si>
  <si>
    <t>16-Phone-30</t>
  </si>
  <si>
    <t>16-Phone-64-65</t>
  </si>
  <si>
    <t>16-Phone-76</t>
  </si>
  <si>
    <t>16-Phone-86</t>
  </si>
  <si>
    <t>16-Phone-97</t>
  </si>
  <si>
    <t>16-Phone-122-123</t>
  </si>
  <si>
    <t>16-Phone-182</t>
  </si>
  <si>
    <t>16-Phone-197</t>
  </si>
  <si>
    <t>16-Phone-203</t>
  </si>
  <si>
    <t>16-Phone-206</t>
  </si>
  <si>
    <t>16-Phone-236</t>
  </si>
  <si>
    <t>16-Phone-305</t>
  </si>
  <si>
    <t>16-Phone-324</t>
  </si>
  <si>
    <t>16-Phone-333</t>
  </si>
  <si>
    <t>16-Phone-358</t>
  </si>
  <si>
    <t>16-Phone-365-365a</t>
  </si>
  <si>
    <t>16-Phone-372</t>
  </si>
  <si>
    <t>16-Phone-383c</t>
  </si>
  <si>
    <t>16-Phone-391</t>
  </si>
  <si>
    <t>12-Phone-275</t>
  </si>
  <si>
    <t>12-Phone-287</t>
  </si>
  <si>
    <t>12-Phone-303</t>
  </si>
  <si>
    <t>Phone-20-21</t>
  </si>
  <si>
    <t>Phone-36-37</t>
  </si>
  <si>
    <t>Phone-55-57</t>
  </si>
  <si>
    <t>Phone-68</t>
  </si>
  <si>
    <t>Phone-93-94</t>
  </si>
  <si>
    <t>Phone-104</t>
  </si>
  <si>
    <t>Phone-120-121</t>
  </si>
  <si>
    <t>Phone-139-141</t>
  </si>
  <si>
    <t>Phone-156-157</t>
  </si>
  <si>
    <t>Phone-162</t>
  </si>
  <si>
    <t>Phone-177</t>
  </si>
  <si>
    <t>Phone-196</t>
  </si>
  <si>
    <t>Phone-205</t>
  </si>
  <si>
    <t>Phone-224-225</t>
  </si>
  <si>
    <t>Phone-242-243</t>
  </si>
  <si>
    <t>Phone-244</t>
  </si>
  <si>
    <t>Phone-258-259</t>
  </si>
  <si>
    <t>Phone-276</t>
  </si>
  <si>
    <t>Phone-292-292b</t>
  </si>
  <si>
    <t>Phone-302</t>
  </si>
  <si>
    <t>Phone-318-319</t>
  </si>
  <si>
    <t>Phone-331-332</t>
  </si>
  <si>
    <t>Phone-334</t>
  </si>
  <si>
    <t>Phone-350</t>
  </si>
  <si>
    <t>Phone-369-371</t>
  </si>
  <si>
    <t>Phone-379-380</t>
  </si>
  <si>
    <t>Phone-382</t>
  </si>
  <si>
    <t>Phone-394-395</t>
  </si>
  <si>
    <t>Phone-11</t>
  </si>
  <si>
    <t>Phone-38-39</t>
  </si>
  <si>
    <t>Phone-50</t>
  </si>
  <si>
    <t>Phone-74</t>
  </si>
  <si>
    <t>Phone-84</t>
  </si>
  <si>
    <t>Phone-106</t>
  </si>
  <si>
    <t>Phone-125</t>
  </si>
  <si>
    <t>Phone-128</t>
  </si>
  <si>
    <t>Phone-147</t>
  </si>
  <si>
    <t>Phone-172</t>
  </si>
  <si>
    <t>Phone-184</t>
  </si>
  <si>
    <t>Phone-200</t>
  </si>
  <si>
    <t>Phone-212</t>
  </si>
  <si>
    <t>Phone-230</t>
  </si>
  <si>
    <t>Phone-254</t>
  </si>
  <si>
    <t>Phone-269</t>
  </si>
  <si>
    <t>Phone-282</t>
  </si>
  <si>
    <t>Phone-288</t>
  </si>
  <si>
    <t>Phone-300</t>
  </si>
  <si>
    <t>Phone-311</t>
  </si>
  <si>
    <t>Phone-321</t>
  </si>
  <si>
    <t>Phone-340</t>
  </si>
  <si>
    <t>Phone-352</t>
  </si>
  <si>
    <t>Phone-364</t>
  </si>
  <si>
    <t>Phone-375</t>
  </si>
  <si>
    <t>Phone-381</t>
  </si>
  <si>
    <t>Phone-385</t>
  </si>
  <si>
    <t>Phone-1</t>
  </si>
  <si>
    <t>Phone-15</t>
  </si>
  <si>
    <t>Phone-40-41</t>
  </si>
  <si>
    <t>Phone-58-61</t>
  </si>
  <si>
    <t>Phone-73</t>
  </si>
  <si>
    <t>Phone-90</t>
  </si>
  <si>
    <t>Phone-102</t>
  </si>
  <si>
    <t>Phone-113</t>
  </si>
  <si>
    <t>Phone-135</t>
  </si>
  <si>
    <t>Phone-154-155</t>
  </si>
  <si>
    <t>Phone-161</t>
  </si>
  <si>
    <t>Phone-171</t>
  </si>
  <si>
    <t>Phone-179</t>
  </si>
  <si>
    <t>Phone-204</t>
  </si>
  <si>
    <t>Phone-218-219</t>
  </si>
  <si>
    <t>Phone-240-241</t>
  </si>
  <si>
    <t>Phone-253</t>
  </si>
  <si>
    <t>Phone-270</t>
  </si>
  <si>
    <t>Phone-278</t>
  </si>
  <si>
    <t>Phone-294</t>
  </si>
  <si>
    <t>Phone-307</t>
  </si>
  <si>
    <t>Phone-329</t>
  </si>
  <si>
    <t>Phone-342</t>
  </si>
  <si>
    <t>Phone-351</t>
  </si>
  <si>
    <t>Phone-363</t>
  </si>
  <si>
    <t>Phone-377</t>
  </si>
  <si>
    <t>Phone-386</t>
  </si>
  <si>
    <t>Phone-4</t>
  </si>
  <si>
    <t>Phone-12</t>
  </si>
  <si>
    <t>Phone-35</t>
  </si>
  <si>
    <t>Phone-48</t>
  </si>
  <si>
    <t>Phone-75</t>
  </si>
  <si>
    <t>Phone-83</t>
  </si>
  <si>
    <t>Phone-103</t>
  </si>
  <si>
    <t>Phone-124</t>
  </si>
  <si>
    <t>Phone-129</t>
  </si>
  <si>
    <t>Phone-150</t>
  </si>
  <si>
    <t>Phone-169</t>
  </si>
  <si>
    <t>Phone-183</t>
  </si>
  <si>
    <t>Phone-215</t>
  </si>
  <si>
    <t>Phone-229</t>
  </si>
  <si>
    <t>Phone-252</t>
  </si>
  <si>
    <t>Phone-268</t>
  </si>
  <si>
    <t>Phone-283</t>
  </si>
  <si>
    <t>Phone-289</t>
  </si>
  <si>
    <t>Phone-313</t>
  </si>
  <si>
    <t>Phone-330</t>
  </si>
  <si>
    <t>Phone-335</t>
  </si>
  <si>
    <t>Phone-349</t>
  </si>
  <si>
    <t>Phone-390</t>
  </si>
  <si>
    <t>Phone-13</t>
  </si>
  <si>
    <t>Phone-251</t>
  </si>
  <si>
    <t>Phone-312a</t>
  </si>
  <si>
    <t>Phone-355</t>
  </si>
  <si>
    <t>Phone-168</t>
  </si>
  <si>
    <t>Phone-193</t>
  </si>
  <si>
    <t>Phone-214</t>
  </si>
  <si>
    <t>Phone-233</t>
  </si>
  <si>
    <t>Phone-393</t>
  </si>
  <si>
    <t>Phone-6</t>
  </si>
  <si>
    <t>Phone-22-23</t>
  </si>
  <si>
    <t>Phone-33</t>
  </si>
  <si>
    <t>Phone-53-54</t>
  </si>
  <si>
    <t>Phone-67-67a</t>
  </si>
  <si>
    <t>Phone-88</t>
  </si>
  <si>
    <t>Phone-98</t>
  </si>
  <si>
    <t>Phone-118-119</t>
  </si>
  <si>
    <t>Phone-127</t>
  </si>
  <si>
    <t>Phone-145</t>
  </si>
  <si>
    <t>Phone-167</t>
  </si>
  <si>
    <t>Phone-181</t>
  </si>
  <si>
    <t>Phone-194</t>
  </si>
  <si>
    <t>Phone-201</t>
  </si>
  <si>
    <t>Phone-207</t>
  </si>
  <si>
    <t>Phone-226</t>
  </si>
  <si>
    <t>Phone-245</t>
  </si>
  <si>
    <t>Phone-246</t>
  </si>
  <si>
    <t>Phone-260-261</t>
  </si>
  <si>
    <t>Phone-285</t>
  </si>
  <si>
    <t>Phone-293</t>
  </si>
  <si>
    <t>Phone-306</t>
  </si>
  <si>
    <t>Phone-309-309a</t>
  </si>
  <si>
    <t>Phone-325</t>
  </si>
  <si>
    <t>Phone-338</t>
  </si>
  <si>
    <t>Phone-348</t>
  </si>
  <si>
    <t>Phone-359</t>
  </si>
  <si>
    <t>Phone-374</t>
  </si>
  <si>
    <t>Phone-383a</t>
  </si>
  <si>
    <t>Phone-389</t>
  </si>
  <si>
    <t>Phone-2</t>
  </si>
  <si>
    <t>Phone-9</t>
  </si>
  <si>
    <t>Phone-28</t>
  </si>
  <si>
    <t>Phone-43</t>
  </si>
  <si>
    <t>Phone-71</t>
  </si>
  <si>
    <t>Phone-99</t>
  </si>
  <si>
    <t>Phone-111</t>
  </si>
  <si>
    <t>Phone-131</t>
  </si>
  <si>
    <t>Phone-148</t>
  </si>
  <si>
    <t>Phone-170</t>
  </si>
  <si>
    <t>Phone-180</t>
  </si>
  <si>
    <t>Phone-191</t>
  </si>
  <si>
    <t>Phone-217</t>
  </si>
  <si>
    <t>Phone-228</t>
  </si>
  <si>
    <t>Phone-247</t>
  </si>
  <si>
    <t>Phone-271</t>
  </si>
  <si>
    <t>Phone-281</t>
  </si>
  <si>
    <t>Phone-290</t>
  </si>
  <si>
    <t>Phone-312</t>
  </si>
  <si>
    <t>Phone-322</t>
  </si>
  <si>
    <t>Phone-337</t>
  </si>
  <si>
    <t>Phone-347</t>
  </si>
  <si>
    <t>Phone-360</t>
  </si>
  <si>
    <t>Phone-376</t>
  </si>
  <si>
    <t>Phone-387</t>
  </si>
  <si>
    <t>Phone-7</t>
  </si>
  <si>
    <t>Phone-26</t>
  </si>
  <si>
    <t>Phone-45</t>
  </si>
  <si>
    <t>Phone-72</t>
  </si>
  <si>
    <t>Phone-85</t>
  </si>
  <si>
    <t>Phone-92</t>
  </si>
  <si>
    <t>Phone-100</t>
  </si>
  <si>
    <t>Phone-112</t>
  </si>
  <si>
    <t>Phone-130</t>
  </si>
  <si>
    <t>Phone-186</t>
  </si>
  <si>
    <t>Phone-211</t>
  </si>
  <si>
    <t>Phone-227</t>
  </si>
  <si>
    <t>Phone-272</t>
  </si>
  <si>
    <t>Phone-280</t>
  </si>
  <si>
    <t>Phone-291</t>
  </si>
  <si>
    <t>Phone-315</t>
  </si>
  <si>
    <t>Phone-320</t>
  </si>
  <si>
    <t>Phone-341</t>
  </si>
  <si>
    <t>Phone-353</t>
  </si>
  <si>
    <t>Phone-361</t>
  </si>
  <si>
    <t>Phone-384</t>
  </si>
  <si>
    <t>Phone international</t>
  </si>
  <si>
    <t>Phone-266</t>
  </si>
  <si>
    <t>Phone-286</t>
  </si>
  <si>
    <t>Phone-328</t>
  </si>
  <si>
    <t>Phone-343</t>
  </si>
  <si>
    <t>Phone-144</t>
  </si>
  <si>
    <t>Phone-198</t>
  </si>
  <si>
    <t>Phone-199</t>
  </si>
  <si>
    <t>Phone-209</t>
  </si>
  <si>
    <t>Phone-220-221</t>
  </si>
  <si>
    <t>Phone-235</t>
  </si>
  <si>
    <t>Phone-248</t>
  </si>
  <si>
    <t>Phone-263</t>
  </si>
  <si>
    <t>Phone-344</t>
  </si>
  <si>
    <t>Phone-81</t>
  </si>
  <si>
    <t>Phone-345</t>
  </si>
  <si>
    <t>Phone-346</t>
  </si>
  <si>
    <t>Phone-42</t>
  </si>
  <si>
    <t>Phone-80</t>
  </si>
  <si>
    <t>Phone-133</t>
  </si>
  <si>
    <t>Phone-188</t>
  </si>
  <si>
    <t>Phone-24</t>
  </si>
  <si>
    <t>Phone-66</t>
  </si>
  <si>
    <t>Phone-70A-B</t>
  </si>
  <si>
    <t>Phone-151</t>
  </si>
  <si>
    <t>Phone-173</t>
  </si>
  <si>
    <t>Phone-208</t>
  </si>
  <si>
    <t>Phone-5</t>
  </si>
  <si>
    <t>Phone-19</t>
  </si>
  <si>
    <t>Phone-32-32a</t>
  </si>
  <si>
    <t>Phone-51</t>
  </si>
  <si>
    <t>Phone-70</t>
  </si>
  <si>
    <t>Phone-82</t>
  </si>
  <si>
    <t>Phone-107</t>
  </si>
  <si>
    <t>Phone-108-109</t>
  </si>
  <si>
    <t>Phone-117</t>
  </si>
  <si>
    <t>Phone-137-138A</t>
  </si>
  <si>
    <t>Phone-158-159</t>
  </si>
  <si>
    <t>Phone-176</t>
  </si>
  <si>
    <t>Phone-185-185a</t>
  </si>
  <si>
    <t>Phone-16</t>
  </si>
  <si>
    <t>Phone-29</t>
  </si>
  <si>
    <t>Phone-49</t>
  </si>
  <si>
    <t>Phone-77</t>
  </si>
  <si>
    <t>Phone-89</t>
  </si>
  <si>
    <t>Phone-115</t>
  </si>
  <si>
    <t>Phone-134</t>
  </si>
  <si>
    <t>Phone-160</t>
  </si>
  <si>
    <t>Phone-174-175</t>
  </si>
  <si>
    <t>Phone-178</t>
  </si>
  <si>
    <t>Phone-195</t>
  </si>
  <si>
    <t>Phone-202</t>
  </si>
  <si>
    <t>Phone-222-223</t>
  </si>
  <si>
    <t>Phone-238-239a</t>
  </si>
  <si>
    <t>Phone-255</t>
  </si>
  <si>
    <t>Phone-274</t>
  </si>
  <si>
    <t>Phone-289a-b</t>
  </si>
  <si>
    <t>Phone-304</t>
  </si>
  <si>
    <t>Phone-316-317</t>
  </si>
  <si>
    <t>Phone-327</t>
  </si>
  <si>
    <t>Phone-354-354a</t>
  </si>
  <si>
    <t>Phone-362-362a</t>
  </si>
  <si>
    <t>Phone-373</t>
  </si>
  <si>
    <t>Phone-383b</t>
  </si>
  <si>
    <t>Phone-388</t>
  </si>
  <si>
    <t>Phone-8</t>
  </si>
  <si>
    <t>Phone-31</t>
  </si>
  <si>
    <t>Phone-62-63</t>
  </si>
  <si>
    <t>Phone-69</t>
  </si>
  <si>
    <t>Phone-87</t>
  </si>
  <si>
    <t>Phone-101</t>
  </si>
  <si>
    <t>Phone-114</t>
  </si>
  <si>
    <t>Phone-142</t>
  </si>
  <si>
    <t>Phone-146</t>
  </si>
  <si>
    <t>Phone-166</t>
  </si>
  <si>
    <t>Phone-189-190</t>
  </si>
  <si>
    <t>Phone-216</t>
  </si>
  <si>
    <t>Phone-232</t>
  </si>
  <si>
    <t>Phone-250</t>
  </si>
  <si>
    <t>Phone-273</t>
  </si>
  <si>
    <t>Phone-284-284a</t>
  </si>
  <si>
    <t>Phone-298-299</t>
  </si>
  <si>
    <t>Phone-301</t>
  </si>
  <si>
    <t>Phone-314</t>
  </si>
  <si>
    <t>Phone-326</t>
  </si>
  <si>
    <t>Phone-336</t>
  </si>
  <si>
    <t>Phone-357</t>
  </si>
  <si>
    <t>Phone-367-368</t>
  </si>
  <si>
    <t>Phone-378</t>
  </si>
  <si>
    <t>Phone-392</t>
  </si>
  <si>
    <t>i77</t>
  </si>
  <si>
    <t>Traveling Expenses</t>
  </si>
  <si>
    <t>Inter City-Transport</t>
  </si>
  <si>
    <t>inter City-Transport</t>
  </si>
  <si>
    <t>inter-city Transport</t>
  </si>
  <si>
    <t>Salary of media Officer is supplemented by bonuses scaled to the results he provides</t>
  </si>
  <si>
    <t>media Officer</t>
  </si>
  <si>
    <t>Office cleaner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</si>
</sst>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₪&quot;\ #,##0;&quot;₪&quot;\ \-#,##0"/>
    <numFmt numFmtId="185" formatCode="&quot;₪&quot;\ #,##0;[Red]&quot;₪&quot;\ \-#,##0"/>
    <numFmt numFmtId="186" formatCode="&quot;₪&quot;\ #,##0.00;&quot;₪&quot;\ \-#,##0.00"/>
    <numFmt numFmtId="187" formatCode="&quot;₪&quot;\ #,##0.00;[Red]&quot;₪&quot;\ \-#,##0.00"/>
    <numFmt numFmtId="188" formatCode="_ &quot;₪&quot;\ * #,##0_ ;_ &quot;₪&quot;\ * \-#,##0_ ;_ &quot;₪&quot;\ * &quot;-&quot;_ ;_ @_ "/>
    <numFmt numFmtId="189" formatCode="_ * #,##0_ ;_ * \-#,##0_ ;_ * &quot;-&quot;_ ;_ @_ "/>
    <numFmt numFmtId="190" formatCode="_ &quot;₪&quot;\ * #,##0.00_ ;_ &quot;₪&quot;\ * \-#,##0.00_ ;_ &quot;₪&quot;\ * &quot;-&quot;??_ ;_ @_ "/>
    <numFmt numFmtId="191" formatCode="_ * #,##0.00_ ;_ * \-#,##0.00_ ;_ * &quot;-&quot;??_ ;_ @_ "/>
    <numFmt numFmtId="192" formatCode="m/d"/>
    <numFmt numFmtId="193" formatCode="m/d/yy"/>
    <numFmt numFmtId="194" formatCode="#,##0;[Red]#,##0"/>
    <numFmt numFmtId="195" formatCode="#,##0_ ;[Red]\-#,##0\ "/>
    <numFmt numFmtId="196" formatCode="[$$-409]#,##0.0;[Red][$$-409]#,##0.0"/>
    <numFmt numFmtId="197" formatCode="[$$-409]#,##0;[Red][$$-409]#,##0"/>
    <numFmt numFmtId="198" formatCode="[$£-809]#,##0"/>
    <numFmt numFmtId="199" formatCode="#,##0.00;[Red]#,##0.00"/>
    <numFmt numFmtId="200" formatCode="[$€-2]\ #,##0"/>
    <numFmt numFmtId="201" formatCode="[$€-2]\ #,##0.000"/>
    <numFmt numFmtId="202" formatCode="#,##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8"/>
      <color indexed="14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0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10"/>
      <color indexed="20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0"/>
    </font>
    <font>
      <sz val="8"/>
      <color indexed="53"/>
      <name val="Arial"/>
      <family val="0"/>
    </font>
    <font>
      <sz val="9"/>
      <color indexed="53"/>
      <name val="Arial"/>
      <family val="0"/>
    </font>
    <font>
      <sz val="8"/>
      <color indexed="20"/>
      <name val="Arial"/>
      <family val="2"/>
    </font>
    <font>
      <sz val="10"/>
      <color indexed="17"/>
      <name val="Arial"/>
      <family val="2"/>
    </font>
    <font>
      <b/>
      <sz val="9"/>
      <color indexed="50"/>
      <name val="Arial"/>
      <family val="2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60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4" fontId="1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4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4" fontId="0" fillId="2" borderId="0" xfId="0" applyNumberFormat="1" applyFill="1" applyAlignment="1">
      <alignment/>
    </xf>
    <xf numFmtId="194" fontId="5" fillId="2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96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197" fontId="0" fillId="0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49" fontId="1" fillId="2" borderId="0" xfId="0" applyNumberFormat="1" applyFont="1" applyFill="1" applyBorder="1" applyAlignment="1">
      <alignment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6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196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left"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1" fontId="0" fillId="0" borderId="0" xfId="0" applyNumberFormat="1" applyFill="1" applyBorder="1" applyAlignment="1">
      <alignment/>
    </xf>
    <xf numFmtId="49" fontId="0" fillId="2" borderId="0" xfId="0" applyNumberFormat="1" applyFont="1" applyFill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shrinkToFi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3" fontId="0" fillId="0" borderId="3" xfId="0" applyNumberFormat="1" applyFont="1" applyFill="1" applyBorder="1" applyAlignment="1">
      <alignment/>
    </xf>
    <xf numFmtId="196" fontId="0" fillId="0" borderId="3" xfId="0" applyNumberFormat="1" applyFont="1" applyFill="1" applyBorder="1" applyAlignment="1">
      <alignment/>
    </xf>
    <xf numFmtId="196" fontId="11" fillId="0" borderId="3" xfId="0" applyNumberFormat="1" applyFont="1" applyBorder="1" applyAlignment="1">
      <alignment/>
    </xf>
    <xf numFmtId="0" fontId="12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49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196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center"/>
    </xf>
    <xf numFmtId="3" fontId="13" fillId="0" borderId="0" xfId="0" applyNumberFormat="1" applyFont="1" applyFill="1" applyAlignment="1">
      <alignment/>
    </xf>
    <xf numFmtId="196" fontId="16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 horizontal="center"/>
    </xf>
    <xf numFmtId="196" fontId="16" fillId="2" borderId="0" xfId="0" applyNumberFormat="1" applyFont="1" applyFill="1" applyAlignment="1">
      <alignment/>
    </xf>
    <xf numFmtId="196" fontId="0" fillId="2" borderId="0" xfId="0" applyNumberFormat="1" applyFont="1" applyFill="1" applyAlignment="1">
      <alignment/>
    </xf>
    <xf numFmtId="49" fontId="0" fillId="0" borderId="2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5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17" fillId="0" borderId="0" xfId="0" applyNumberFormat="1" applyFont="1" applyAlignment="1" quotePrefix="1">
      <alignment/>
    </xf>
    <xf numFmtId="3" fontId="17" fillId="2" borderId="0" xfId="0" applyNumberFormat="1" applyFont="1" applyFill="1" applyAlignment="1" quotePrefix="1">
      <alignment/>
    </xf>
    <xf numFmtId="3" fontId="0" fillId="0" borderId="0" xfId="0" applyNumberFormat="1" applyAlignment="1" quotePrefix="1">
      <alignment/>
    </xf>
    <xf numFmtId="3" fontId="20" fillId="0" borderId="0" xfId="0" applyNumberFormat="1" applyFont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2" borderId="0" xfId="0" applyNumberFormat="1" applyFont="1" applyFill="1" applyAlignment="1" quotePrefix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Alignment="1" quotePrefix="1">
      <alignment/>
    </xf>
    <xf numFmtId="19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1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2" borderId="0" xfId="0" applyNumberFormat="1" applyFill="1" applyAlignment="1">
      <alignment horizontal="left"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Alignment="1" quotePrefix="1">
      <alignment/>
    </xf>
    <xf numFmtId="3" fontId="21" fillId="2" borderId="0" xfId="0" applyNumberFormat="1" applyFont="1" applyFill="1" applyAlignment="1">
      <alignment/>
    </xf>
    <xf numFmtId="3" fontId="21" fillId="0" borderId="0" xfId="19" applyNumberFormat="1" applyFont="1" applyFill="1">
      <alignment/>
      <protection/>
    </xf>
    <xf numFmtId="49" fontId="0" fillId="0" borderId="0" xfId="19" applyNumberFormat="1" applyFont="1" applyFill="1">
      <alignment/>
      <protection/>
    </xf>
    <xf numFmtId="49" fontId="0" fillId="0" borderId="0" xfId="19" applyNumberFormat="1" applyFont="1" applyFill="1" applyAlignment="1">
      <alignment horizontal="center"/>
      <protection/>
    </xf>
    <xf numFmtId="3" fontId="2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1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2" borderId="0" xfId="0" applyNumberFormat="1" applyFont="1" applyFill="1" applyAlignment="1">
      <alignment/>
    </xf>
    <xf numFmtId="3" fontId="0" fillId="0" borderId="3" xfId="0" applyNumberFormat="1" applyFill="1" applyBorder="1" applyAlignment="1">
      <alignment/>
    </xf>
    <xf numFmtId="49" fontId="0" fillId="0" borderId="3" xfId="0" applyNumberFormat="1" applyFill="1" applyBorder="1" applyAlignment="1">
      <alignment horizontal="center"/>
    </xf>
    <xf numFmtId="196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1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/>
    </xf>
    <xf numFmtId="3" fontId="23" fillId="2" borderId="0" xfId="0" applyNumberFormat="1" applyFont="1" applyFill="1" applyAlignment="1">
      <alignment/>
    </xf>
    <xf numFmtId="3" fontId="17" fillId="0" borderId="0" xfId="0" applyNumberFormat="1" applyFont="1" applyFill="1" applyAlignment="1" quotePrefix="1">
      <alignment/>
    </xf>
    <xf numFmtId="3" fontId="17" fillId="0" borderId="0" xfId="0" applyNumberFormat="1" applyFont="1" applyFill="1" applyBorder="1" applyAlignment="1" quotePrefix="1">
      <alignment/>
    </xf>
    <xf numFmtId="3" fontId="17" fillId="0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24" fillId="0" borderId="3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Alignment="1" quotePrefix="1">
      <alignment/>
    </xf>
    <xf numFmtId="3" fontId="2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196" fontId="0" fillId="0" borderId="2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26" fillId="0" borderId="0" xfId="0" applyNumberFormat="1" applyFont="1" applyFill="1" applyAlignment="1">
      <alignment/>
    </xf>
    <xf numFmtId="3" fontId="26" fillId="0" borderId="2" xfId="0" applyNumberFormat="1" applyFont="1" applyBorder="1" applyAlignment="1">
      <alignment/>
    </xf>
    <xf numFmtId="49" fontId="26" fillId="0" borderId="2" xfId="0" applyNumberFormat="1" applyFont="1" applyBorder="1" applyAlignment="1">
      <alignment/>
    </xf>
    <xf numFmtId="49" fontId="26" fillId="0" borderId="2" xfId="0" applyNumberFormat="1" applyFont="1" applyBorder="1" applyAlignment="1">
      <alignment horizontal="left"/>
    </xf>
    <xf numFmtId="49" fontId="26" fillId="0" borderId="2" xfId="0" applyNumberFormat="1" applyFont="1" applyBorder="1" applyAlignment="1">
      <alignment horizontal="center"/>
    </xf>
    <xf numFmtId="196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/>
    </xf>
    <xf numFmtId="49" fontId="22" fillId="0" borderId="2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2" xfId="0" applyNumberFormat="1" applyFont="1" applyFill="1" applyBorder="1" applyAlignment="1">
      <alignment/>
    </xf>
    <xf numFmtId="49" fontId="22" fillId="0" borderId="2" xfId="0" applyNumberFormat="1" applyFont="1" applyBorder="1" applyAlignment="1">
      <alignment/>
    </xf>
    <xf numFmtId="49" fontId="22" fillId="0" borderId="2" xfId="0" applyNumberFormat="1" applyFont="1" applyFill="1" applyBorder="1" applyAlignment="1">
      <alignment/>
    </xf>
    <xf numFmtId="3" fontId="6" fillId="0" borderId="2" xfId="0" applyNumberFormat="1" applyFont="1" applyBorder="1" applyAlignment="1">
      <alignment/>
    </xf>
    <xf numFmtId="49" fontId="13" fillId="0" borderId="0" xfId="0" applyNumberFormat="1" applyFont="1" applyFill="1" applyAlignment="1">
      <alignment/>
    </xf>
    <xf numFmtId="3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center"/>
    </xf>
    <xf numFmtId="196" fontId="0" fillId="0" borderId="2" xfId="0" applyNumberFormat="1" applyFont="1" applyBorder="1" applyAlignment="1">
      <alignment/>
    </xf>
    <xf numFmtId="196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9" fontId="17" fillId="0" borderId="0" xfId="0" applyNumberFormat="1" applyFont="1" applyFill="1" applyAlignment="1">
      <alignment/>
    </xf>
    <xf numFmtId="3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 horizontal="left"/>
    </xf>
    <xf numFmtId="49" fontId="17" fillId="0" borderId="2" xfId="0" applyNumberFormat="1" applyFont="1" applyFill="1" applyBorder="1" applyAlignment="1">
      <alignment horizontal="center"/>
    </xf>
    <xf numFmtId="196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49" fontId="12" fillId="0" borderId="0" xfId="0" applyNumberFormat="1" applyFont="1" applyFill="1" applyAlignment="1">
      <alignment/>
    </xf>
    <xf numFmtId="3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center"/>
    </xf>
    <xf numFmtId="196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20" fillId="0" borderId="2" xfId="0" applyNumberFormat="1" applyFont="1" applyBorder="1" applyAlignment="1">
      <alignment/>
    </xf>
    <xf numFmtId="49" fontId="20" fillId="0" borderId="2" xfId="0" applyNumberFormat="1" applyFont="1" applyBorder="1" applyAlignment="1">
      <alignment horizontal="center"/>
    </xf>
    <xf numFmtId="196" fontId="1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26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left"/>
    </xf>
    <xf numFmtId="49" fontId="26" fillId="0" borderId="0" xfId="0" applyNumberFormat="1" applyFont="1" applyFill="1" applyAlignment="1">
      <alignment horizontal="center"/>
    </xf>
    <xf numFmtId="3" fontId="26" fillId="0" borderId="0" xfId="0" applyNumberFormat="1" applyFont="1" applyAlignment="1">
      <alignment/>
    </xf>
    <xf numFmtId="196" fontId="26" fillId="0" borderId="0" xfId="0" applyNumberFormat="1" applyFont="1" applyAlignment="1">
      <alignment/>
    </xf>
    <xf numFmtId="196" fontId="26" fillId="0" borderId="0" xfId="0" applyNumberFormat="1" applyFont="1" applyFill="1" applyAlignment="1">
      <alignment/>
    </xf>
    <xf numFmtId="0" fontId="26" fillId="0" borderId="0" xfId="0" applyFont="1" applyFill="1" applyBorder="1" applyAlignment="1">
      <alignment/>
    </xf>
    <xf numFmtId="49" fontId="26" fillId="2" borderId="0" xfId="0" applyNumberFormat="1" applyFont="1" applyFill="1" applyAlignment="1">
      <alignment/>
    </xf>
    <xf numFmtId="3" fontId="27" fillId="2" borderId="0" xfId="0" applyNumberFormat="1" applyFont="1" applyFill="1" applyAlignment="1">
      <alignment/>
    </xf>
    <xf numFmtId="49" fontId="26" fillId="2" borderId="0" xfId="0" applyNumberFormat="1" applyFont="1" applyFill="1" applyAlignment="1">
      <alignment horizontal="left"/>
    </xf>
    <xf numFmtId="49" fontId="26" fillId="2" borderId="0" xfId="0" applyNumberFormat="1" applyFont="1" applyFill="1" applyAlignment="1">
      <alignment horizontal="center"/>
    </xf>
    <xf numFmtId="3" fontId="28" fillId="2" borderId="0" xfId="0" applyNumberFormat="1" applyFont="1" applyFill="1" applyAlignment="1">
      <alignment/>
    </xf>
    <xf numFmtId="196" fontId="26" fillId="2" borderId="0" xfId="0" applyNumberFormat="1" applyFont="1" applyFill="1" applyAlignment="1">
      <alignment/>
    </xf>
    <xf numFmtId="196" fontId="27" fillId="2" borderId="0" xfId="0" applyNumberFormat="1" applyFont="1" applyFill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Fill="1" applyAlignment="1">
      <alignment horizontal="center"/>
    </xf>
    <xf numFmtId="196" fontId="16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196" fontId="11" fillId="0" borderId="0" xfId="0" applyNumberFormat="1" applyFont="1" applyFill="1" applyAlignment="1">
      <alignment/>
    </xf>
    <xf numFmtId="3" fontId="29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/>
    </xf>
    <xf numFmtId="196" fontId="11" fillId="2" borderId="0" xfId="0" applyNumberFormat="1" applyFont="1" applyFill="1" applyAlignment="1">
      <alignment/>
    </xf>
    <xf numFmtId="49" fontId="30" fillId="0" borderId="0" xfId="0" applyNumberFormat="1" applyFont="1" applyFill="1" applyAlignment="1">
      <alignment/>
    </xf>
    <xf numFmtId="49" fontId="30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center"/>
    </xf>
    <xf numFmtId="196" fontId="22" fillId="0" borderId="0" xfId="0" applyNumberFormat="1" applyFont="1" applyFill="1" applyAlignment="1">
      <alignment/>
    </xf>
    <xf numFmtId="49" fontId="22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center"/>
    </xf>
    <xf numFmtId="196" fontId="22" fillId="2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196" fontId="32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2" borderId="0" xfId="0" applyFont="1" applyFill="1" applyAlignment="1">
      <alignment/>
    </xf>
    <xf numFmtId="49" fontId="17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196" fontId="32" fillId="2" borderId="0" xfId="0" applyNumberFormat="1" applyFont="1" applyFill="1" applyAlignment="1">
      <alignment/>
    </xf>
    <xf numFmtId="49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196" fontId="33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Border="1" applyAlignment="1">
      <alignment/>
    </xf>
    <xf numFmtId="49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left"/>
    </xf>
    <xf numFmtId="49" fontId="20" fillId="2" borderId="0" xfId="0" applyNumberFormat="1" applyFont="1" applyFill="1" applyAlignment="1">
      <alignment horizontal="center"/>
    </xf>
    <xf numFmtId="196" fontId="33" fillId="2" borderId="0" xfId="0" applyNumberFormat="1" applyFont="1" applyFill="1" applyAlignment="1">
      <alignment/>
    </xf>
    <xf numFmtId="0" fontId="20" fillId="2" borderId="0" xfId="0" applyFont="1" applyFill="1" applyBorder="1" applyAlignment="1">
      <alignment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/>
    </xf>
    <xf numFmtId="196" fontId="3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2" borderId="0" xfId="0" applyFont="1" applyFill="1" applyAlignment="1">
      <alignment/>
    </xf>
    <xf numFmtId="49" fontId="12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196" fontId="34" fillId="2" borderId="0" xfId="0" applyNumberFormat="1" applyFont="1" applyFill="1" applyAlignment="1">
      <alignment/>
    </xf>
    <xf numFmtId="49" fontId="35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19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3" fontId="36" fillId="0" borderId="0" xfId="0" applyNumberFormat="1" applyFont="1" applyFill="1" applyAlignment="1">
      <alignment/>
    </xf>
    <xf numFmtId="200" fontId="20" fillId="0" borderId="0" xfId="0" applyNumberFormat="1" applyFont="1" applyFill="1" applyAlignment="1">
      <alignment/>
    </xf>
    <xf numFmtId="199" fontId="20" fillId="0" borderId="0" xfId="0" applyNumberFormat="1" applyFont="1" applyFill="1" applyBorder="1" applyAlignment="1">
      <alignment/>
    </xf>
    <xf numFmtId="202" fontId="20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196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5"/>
  <sheetViews>
    <sheetView workbookViewId="0" topLeftCell="A1">
      <pane ySplit="5" topLeftCell="BM109" activePane="bottomLeft" state="frozen"/>
      <selection pane="topLeft" activeCell="A1" sqref="A1"/>
      <selection pane="bottomLeft" activeCell="A115" sqref="A115:IV115"/>
    </sheetView>
  </sheetViews>
  <sheetFormatPr defaultColWidth="9.140625" defaultRowHeight="12.75" zeroHeight="1"/>
  <cols>
    <col min="1" max="1" width="5.140625" style="1" customWidth="1"/>
    <col min="2" max="2" width="12.14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5" customWidth="1"/>
    <col min="7" max="7" width="6.8515625" style="25" customWidth="1"/>
    <col min="8" max="8" width="10.140625" style="5" customWidth="1"/>
    <col min="9" max="9" width="10.421875" style="4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5"/>
      <c r="B1" s="6"/>
      <c r="C1" s="7"/>
      <c r="D1" s="7"/>
      <c r="E1" s="8"/>
      <c r="F1" s="7"/>
      <c r="G1" s="7"/>
      <c r="H1" s="6"/>
      <c r="I1" s="3"/>
    </row>
    <row r="2" spans="1:9" ht="17.25" customHeight="1">
      <c r="A2" s="9"/>
      <c r="B2" s="377" t="s">
        <v>81</v>
      </c>
      <c r="C2" s="377"/>
      <c r="D2" s="377"/>
      <c r="E2" s="377"/>
      <c r="F2" s="377"/>
      <c r="G2" s="377"/>
      <c r="H2" s="377"/>
      <c r="I2" s="19"/>
    </row>
    <row r="3" spans="1:9" s="13" customFormat="1" ht="18" customHeight="1">
      <c r="A3" s="10"/>
      <c r="B3" s="11"/>
      <c r="C3" s="11"/>
      <c r="D3" s="11"/>
      <c r="E3" s="11"/>
      <c r="F3" s="11"/>
      <c r="G3" s="11"/>
      <c r="H3" s="11"/>
      <c r="I3" s="12"/>
    </row>
    <row r="4" spans="1:9" ht="15" customHeight="1">
      <c r="A4" s="9"/>
      <c r="B4" s="17" t="s">
        <v>0</v>
      </c>
      <c r="C4" s="16" t="s">
        <v>6</v>
      </c>
      <c r="D4" s="16" t="s">
        <v>1</v>
      </c>
      <c r="E4" s="16" t="s">
        <v>7</v>
      </c>
      <c r="F4" s="16" t="s">
        <v>2</v>
      </c>
      <c r="G4" s="14" t="s">
        <v>4</v>
      </c>
      <c r="H4" s="17" t="s">
        <v>3</v>
      </c>
      <c r="I4" s="18" t="s">
        <v>5</v>
      </c>
    </row>
    <row r="5" spans="1:13" ht="18.75" customHeight="1">
      <c r="A5" s="21"/>
      <c r="B5" s="21" t="s">
        <v>82</v>
      </c>
      <c r="C5" s="21"/>
      <c r="D5" s="21"/>
      <c r="E5" s="21"/>
      <c r="F5" s="26"/>
      <c r="G5" s="24"/>
      <c r="H5" s="22">
        <v>0</v>
      </c>
      <c r="I5" s="23">
        <v>460</v>
      </c>
      <c r="K5" t="s">
        <v>8</v>
      </c>
      <c r="L5" t="s">
        <v>9</v>
      </c>
      <c r="M5" s="2">
        <v>460</v>
      </c>
    </row>
    <row r="6" spans="2:13" ht="12.75">
      <c r="B6" s="27"/>
      <c r="C6" s="10"/>
      <c r="D6" s="10"/>
      <c r="E6" s="10"/>
      <c r="F6" s="28"/>
      <c r="I6" s="20"/>
      <c r="M6" s="2">
        <v>460</v>
      </c>
    </row>
    <row r="7" spans="4:13" ht="12.75">
      <c r="D7" s="10"/>
      <c r="I7" s="20"/>
      <c r="M7" s="2">
        <v>460</v>
      </c>
    </row>
    <row r="8" spans="2:13" ht="12.75">
      <c r="B8" s="27"/>
      <c r="D8" s="10"/>
      <c r="G8" s="29"/>
      <c r="I8" s="20"/>
      <c r="M8" s="2">
        <v>460</v>
      </c>
    </row>
    <row r="9" spans="1:13" s="13" customFormat="1" ht="12.75">
      <c r="A9" s="38"/>
      <c r="B9" s="39" t="s">
        <v>10</v>
      </c>
      <c r="C9" s="40"/>
      <c r="D9" s="40" t="s">
        <v>11</v>
      </c>
      <c r="E9" s="40" t="s">
        <v>12</v>
      </c>
      <c r="F9" s="41"/>
      <c r="G9" s="42"/>
      <c r="H9" s="39"/>
      <c r="I9" s="43" t="s">
        <v>13</v>
      </c>
      <c r="J9" s="44"/>
      <c r="K9" s="36"/>
      <c r="M9" s="2">
        <v>460</v>
      </c>
    </row>
    <row r="10" spans="1:13" s="13" customFormat="1" ht="12.75">
      <c r="A10" s="38"/>
      <c r="B10" s="39">
        <v>1056015</v>
      </c>
      <c r="C10" s="45"/>
      <c r="D10" s="40" t="s">
        <v>14</v>
      </c>
      <c r="E10" s="127" t="s">
        <v>83</v>
      </c>
      <c r="F10" s="46"/>
      <c r="G10" s="47"/>
      <c r="H10" s="48">
        <v>1056015</v>
      </c>
      <c r="I10" s="49">
        <v>2295.6847826086955</v>
      </c>
      <c r="J10" s="36"/>
      <c r="K10" s="36"/>
      <c r="L10" s="36"/>
      <c r="M10" s="2">
        <v>460</v>
      </c>
    </row>
    <row r="11" spans="1:13" s="13" customFormat="1" ht="12.75">
      <c r="A11" s="38"/>
      <c r="B11" s="39">
        <v>292500</v>
      </c>
      <c r="C11" s="45"/>
      <c r="D11" s="40" t="s">
        <v>15</v>
      </c>
      <c r="E11" s="127" t="s">
        <v>84</v>
      </c>
      <c r="F11" s="46"/>
      <c r="G11" s="47"/>
      <c r="H11" s="48">
        <v>292500</v>
      </c>
      <c r="I11" s="49">
        <v>635.8695652173913</v>
      </c>
      <c r="J11" s="36"/>
      <c r="K11" s="36"/>
      <c r="L11" s="36"/>
      <c r="M11" s="2">
        <v>460</v>
      </c>
    </row>
    <row r="12" spans="1:13" s="13" customFormat="1" ht="12.75">
      <c r="A12" s="38"/>
      <c r="B12" s="39">
        <v>1914630</v>
      </c>
      <c r="C12" s="45"/>
      <c r="D12" s="40" t="s">
        <v>16</v>
      </c>
      <c r="E12" s="127" t="s">
        <v>85</v>
      </c>
      <c r="F12" s="46"/>
      <c r="G12" s="47"/>
      <c r="H12" s="48">
        <v>1914630</v>
      </c>
      <c r="I12" s="49">
        <v>4162.239130434783</v>
      </c>
      <c r="J12" s="36"/>
      <c r="K12" s="36"/>
      <c r="L12" s="36"/>
      <c r="M12" s="2">
        <v>460</v>
      </c>
    </row>
    <row r="13" spans="1:13" s="13" customFormat="1" ht="12.75">
      <c r="A13" s="38"/>
      <c r="B13" s="39">
        <v>1381460</v>
      </c>
      <c r="C13" s="45"/>
      <c r="D13" s="40" t="s">
        <v>86</v>
      </c>
      <c r="E13" s="127" t="s">
        <v>87</v>
      </c>
      <c r="F13" s="46"/>
      <c r="G13" s="47"/>
      <c r="H13" s="48">
        <v>1381460</v>
      </c>
      <c r="I13" s="49">
        <v>3003.1739130434785</v>
      </c>
      <c r="J13" s="36"/>
      <c r="K13" s="36"/>
      <c r="L13" s="36"/>
      <c r="M13" s="2">
        <v>460</v>
      </c>
    </row>
    <row r="14" spans="1:13" s="13" customFormat="1" ht="12.75">
      <c r="A14" s="38"/>
      <c r="B14" s="39">
        <v>215600</v>
      </c>
      <c r="C14" s="45"/>
      <c r="D14" s="40" t="s">
        <v>88</v>
      </c>
      <c r="E14" s="127" t="s">
        <v>89</v>
      </c>
      <c r="F14" s="46"/>
      <c r="G14" s="47"/>
      <c r="H14" s="48">
        <v>215600</v>
      </c>
      <c r="I14" s="49">
        <v>468.69565217391306</v>
      </c>
      <c r="J14" s="36"/>
      <c r="K14" s="36"/>
      <c r="L14" s="36"/>
      <c r="M14" s="2">
        <v>460</v>
      </c>
    </row>
    <row r="15" spans="1:13" s="13" customFormat="1" ht="12.75">
      <c r="A15" s="38"/>
      <c r="B15" s="39">
        <v>898400</v>
      </c>
      <c r="C15" s="45"/>
      <c r="D15" s="40" t="s">
        <v>90</v>
      </c>
      <c r="E15" s="45" t="s">
        <v>91</v>
      </c>
      <c r="F15" s="46"/>
      <c r="G15" s="47" t="s">
        <v>92</v>
      </c>
      <c r="H15" s="48">
        <v>898400</v>
      </c>
      <c r="I15" s="49">
        <v>1953.0434782608695</v>
      </c>
      <c r="J15" s="36"/>
      <c r="K15" s="36"/>
      <c r="L15" s="36"/>
      <c r="M15" s="2">
        <v>460</v>
      </c>
    </row>
    <row r="16" spans="1:13" s="13" customFormat="1" ht="12.75">
      <c r="A16" s="38"/>
      <c r="B16" s="39">
        <v>926116</v>
      </c>
      <c r="C16" s="45"/>
      <c r="D16" s="40" t="s">
        <v>93</v>
      </c>
      <c r="E16" s="45"/>
      <c r="F16" s="46"/>
      <c r="G16" s="47"/>
      <c r="H16" s="48">
        <v>926116</v>
      </c>
      <c r="I16" s="49">
        <v>2013.2956521739131</v>
      </c>
      <c r="J16" s="36"/>
      <c r="K16" s="36"/>
      <c r="L16" s="36"/>
      <c r="M16" s="2">
        <v>460</v>
      </c>
    </row>
    <row r="17" spans="1:13" ht="12.75">
      <c r="A17" s="51"/>
      <c r="B17" s="39">
        <v>6684721</v>
      </c>
      <c r="C17" s="40" t="s">
        <v>19</v>
      </c>
      <c r="D17" s="45"/>
      <c r="E17" s="45"/>
      <c r="F17" s="46"/>
      <c r="G17" s="47"/>
      <c r="H17" s="48">
        <v>0</v>
      </c>
      <c r="I17" s="49">
        <v>14532.002173913044</v>
      </c>
      <c r="J17" s="2"/>
      <c r="K17" s="2"/>
      <c r="L17" s="2"/>
      <c r="M17" s="2">
        <v>460</v>
      </c>
    </row>
    <row r="18" spans="2:13" ht="12.75">
      <c r="B18" s="37"/>
      <c r="F18" s="52"/>
      <c r="I18" s="20"/>
      <c r="M18" s="2">
        <v>460</v>
      </c>
    </row>
    <row r="19" spans="1:13" s="61" customFormat="1" ht="13.5" thickBot="1">
      <c r="A19" s="53"/>
      <c r="B19" s="54">
        <v>6684721</v>
      </c>
      <c r="C19" s="55" t="s">
        <v>17</v>
      </c>
      <c r="D19" s="56"/>
      <c r="E19" s="56"/>
      <c r="F19" s="57"/>
      <c r="G19" s="58"/>
      <c r="H19" s="59"/>
      <c r="I19" s="60"/>
      <c r="M19" s="2">
        <v>460</v>
      </c>
    </row>
    <row r="20" spans="4:13" ht="12.75">
      <c r="D20" s="10"/>
      <c r="F20" s="62"/>
      <c r="I20" s="20"/>
      <c r="M20" s="2">
        <v>460</v>
      </c>
    </row>
    <row r="21" spans="4:13" ht="12.75">
      <c r="D21" s="10"/>
      <c r="F21" s="62"/>
      <c r="I21" s="20"/>
      <c r="M21" s="2">
        <v>460</v>
      </c>
    </row>
    <row r="22" spans="1:13" s="61" customFormat="1" ht="13.5" thickBot="1">
      <c r="A22" s="53"/>
      <c r="B22" s="63">
        <v>1056015</v>
      </c>
      <c r="C22" s="53"/>
      <c r="D22" s="64" t="s">
        <v>18</v>
      </c>
      <c r="E22" s="56"/>
      <c r="F22" s="57"/>
      <c r="G22" s="58"/>
      <c r="H22" s="65">
        <v>-1056015</v>
      </c>
      <c r="I22" s="60">
        <v>2295.6847826086955</v>
      </c>
      <c r="M22" s="2">
        <v>460</v>
      </c>
    </row>
    <row r="23" spans="6:13" ht="12.75">
      <c r="F23" s="62"/>
      <c r="I23" s="20"/>
      <c r="M23" s="2">
        <v>460</v>
      </c>
    </row>
    <row r="24" spans="6:13" ht="12.75">
      <c r="F24" s="62"/>
      <c r="I24" s="20"/>
      <c r="M24" s="2">
        <v>460</v>
      </c>
    </row>
    <row r="25" spans="1:13" s="72" customFormat="1" ht="12.75">
      <c r="A25" s="9"/>
      <c r="B25" s="131">
        <v>68000</v>
      </c>
      <c r="C25" s="66" t="s">
        <v>94</v>
      </c>
      <c r="D25" s="67" t="s">
        <v>95</v>
      </c>
      <c r="E25" s="66" t="s">
        <v>96</v>
      </c>
      <c r="F25" s="68" t="s">
        <v>97</v>
      </c>
      <c r="G25" s="69" t="s">
        <v>98</v>
      </c>
      <c r="H25" s="70"/>
      <c r="I25" s="71">
        <v>147.82608695652175</v>
      </c>
      <c r="J25" s="71"/>
      <c r="K25" s="71"/>
      <c r="M25" s="2">
        <v>460</v>
      </c>
    </row>
    <row r="26" spans="2:13" ht="12.75">
      <c r="B26" s="132"/>
      <c r="D26" s="10"/>
      <c r="H26" s="5">
        <v>0</v>
      </c>
      <c r="I26" s="20">
        <v>0</v>
      </c>
      <c r="M26" s="2">
        <v>460</v>
      </c>
    </row>
    <row r="27" spans="1:13" s="72" customFormat="1" ht="12.75">
      <c r="A27" s="9"/>
      <c r="B27" s="131">
        <v>54200</v>
      </c>
      <c r="C27" s="66" t="s">
        <v>123</v>
      </c>
      <c r="D27" s="67" t="s">
        <v>124</v>
      </c>
      <c r="E27" s="66" t="s">
        <v>125</v>
      </c>
      <c r="F27" s="68" t="s">
        <v>126</v>
      </c>
      <c r="G27" s="69" t="s">
        <v>127</v>
      </c>
      <c r="H27" s="70"/>
      <c r="I27" s="71">
        <v>117.82608695652173</v>
      </c>
      <c r="J27" s="71"/>
      <c r="K27" s="71"/>
      <c r="M27" s="2">
        <v>460</v>
      </c>
    </row>
    <row r="28" spans="2:13" ht="12.75">
      <c r="B28" s="132"/>
      <c r="H28" s="5">
        <v>0</v>
      </c>
      <c r="I28" s="20">
        <v>0</v>
      </c>
      <c r="M28" s="2">
        <v>460</v>
      </c>
    </row>
    <row r="29" spans="1:13" s="72" customFormat="1" ht="12.75">
      <c r="A29" s="9"/>
      <c r="B29" s="144">
        <v>64200</v>
      </c>
      <c r="C29" s="66" t="s">
        <v>143</v>
      </c>
      <c r="D29" s="67" t="s">
        <v>144</v>
      </c>
      <c r="E29" s="66" t="s">
        <v>23</v>
      </c>
      <c r="F29" s="68" t="s">
        <v>145</v>
      </c>
      <c r="G29" s="69" t="s">
        <v>146</v>
      </c>
      <c r="H29" s="70"/>
      <c r="I29" s="71">
        <v>139.56521739130434</v>
      </c>
      <c r="J29" s="71"/>
      <c r="K29" s="71"/>
      <c r="M29" s="2">
        <v>460</v>
      </c>
    </row>
    <row r="30" spans="2:13" ht="12.75">
      <c r="B30" s="143"/>
      <c r="H30" s="5">
        <v>0</v>
      </c>
      <c r="I30" s="20">
        <v>0</v>
      </c>
      <c r="M30" s="2">
        <v>460</v>
      </c>
    </row>
    <row r="31" spans="1:13" s="72" customFormat="1" ht="12.75">
      <c r="A31" s="9"/>
      <c r="B31" s="131">
        <v>5000</v>
      </c>
      <c r="C31" s="66" t="s">
        <v>160</v>
      </c>
      <c r="D31" s="67">
        <v>40094</v>
      </c>
      <c r="E31" s="66" t="s">
        <v>96</v>
      </c>
      <c r="F31" s="68" t="s">
        <v>161</v>
      </c>
      <c r="G31" s="69" t="s">
        <v>162</v>
      </c>
      <c r="H31" s="70"/>
      <c r="I31" s="71">
        <v>10.869565217391305</v>
      </c>
      <c r="J31" s="71"/>
      <c r="K31" s="71"/>
      <c r="M31" s="2">
        <v>460</v>
      </c>
    </row>
    <row r="32" spans="2:13" ht="12.75">
      <c r="B32" s="132"/>
      <c r="H32" s="5">
        <v>0</v>
      </c>
      <c r="I32" s="20">
        <v>0</v>
      </c>
      <c r="M32" s="2">
        <v>460</v>
      </c>
    </row>
    <row r="33" spans="1:13" s="72" customFormat="1" ht="12.75">
      <c r="A33" s="9"/>
      <c r="B33" s="146">
        <v>50700</v>
      </c>
      <c r="C33" s="66" t="s">
        <v>26</v>
      </c>
      <c r="D33" s="67" t="s">
        <v>27</v>
      </c>
      <c r="E33" s="66" t="s">
        <v>23</v>
      </c>
      <c r="F33" s="68" t="s">
        <v>28</v>
      </c>
      <c r="G33" s="69" t="s">
        <v>29</v>
      </c>
      <c r="H33" s="70"/>
      <c r="I33" s="71">
        <v>110.21739130434783</v>
      </c>
      <c r="J33" s="71"/>
      <c r="K33" s="71"/>
      <c r="M33" s="2">
        <v>460</v>
      </c>
    </row>
    <row r="34" spans="2:13" ht="12.75">
      <c r="B34" s="147"/>
      <c r="H34" s="5">
        <v>0</v>
      </c>
      <c r="I34" s="20">
        <v>0</v>
      </c>
      <c r="M34" s="2">
        <v>460</v>
      </c>
    </row>
    <row r="35" spans="1:13" ht="12.75">
      <c r="A35" s="9"/>
      <c r="B35" s="131">
        <v>34800</v>
      </c>
      <c r="C35" s="66" t="s">
        <v>183</v>
      </c>
      <c r="D35" s="67" t="s">
        <v>184</v>
      </c>
      <c r="E35" s="66" t="s">
        <v>185</v>
      </c>
      <c r="F35" s="68" t="s">
        <v>186</v>
      </c>
      <c r="G35" s="69" t="s">
        <v>127</v>
      </c>
      <c r="H35" s="70"/>
      <c r="I35" s="71">
        <v>75.65217391304348</v>
      </c>
      <c r="J35" s="71"/>
      <c r="K35" s="71"/>
      <c r="L35" s="72"/>
      <c r="M35" s="2">
        <v>460</v>
      </c>
    </row>
    <row r="36" spans="2:13" ht="12.75">
      <c r="B36" s="132"/>
      <c r="H36" s="5">
        <v>0</v>
      </c>
      <c r="I36" s="20">
        <v>0</v>
      </c>
      <c r="M36" s="2">
        <v>460</v>
      </c>
    </row>
    <row r="37" spans="1:13" ht="12.75">
      <c r="A37" s="9"/>
      <c r="B37" s="146">
        <v>16400</v>
      </c>
      <c r="C37" s="66" t="s">
        <v>191</v>
      </c>
      <c r="D37" s="67" t="s">
        <v>192</v>
      </c>
      <c r="E37" s="66" t="s">
        <v>96</v>
      </c>
      <c r="F37" s="68" t="s">
        <v>161</v>
      </c>
      <c r="G37" s="69" t="s">
        <v>29</v>
      </c>
      <c r="H37" s="70"/>
      <c r="I37" s="71">
        <v>35.65217391304348</v>
      </c>
      <c r="J37" s="71"/>
      <c r="K37" s="71"/>
      <c r="L37" s="72"/>
      <c r="M37" s="2">
        <v>460</v>
      </c>
    </row>
    <row r="38" spans="2:13" ht="12.75">
      <c r="B38" s="147"/>
      <c r="H38" s="5">
        <v>0</v>
      </c>
      <c r="I38" s="20">
        <v>0</v>
      </c>
      <c r="M38" s="2">
        <v>460</v>
      </c>
    </row>
    <row r="39" spans="1:13" s="72" customFormat="1" ht="12.75">
      <c r="A39" s="9"/>
      <c r="B39" s="146">
        <v>3000</v>
      </c>
      <c r="C39" s="66" t="s">
        <v>199</v>
      </c>
      <c r="D39" s="67">
        <v>39880</v>
      </c>
      <c r="E39" s="66" t="s">
        <v>96</v>
      </c>
      <c r="F39" s="68" t="s">
        <v>161</v>
      </c>
      <c r="G39" s="69" t="s">
        <v>29</v>
      </c>
      <c r="H39" s="70"/>
      <c r="I39" s="71">
        <v>6.521739130434782</v>
      </c>
      <c r="J39" s="71"/>
      <c r="K39" s="71"/>
      <c r="M39" s="2">
        <v>460</v>
      </c>
    </row>
    <row r="40" spans="2:13" ht="12.75">
      <c r="B40" s="147"/>
      <c r="H40" s="5">
        <v>0</v>
      </c>
      <c r="I40" s="20">
        <v>0</v>
      </c>
      <c r="M40" s="2">
        <v>460</v>
      </c>
    </row>
    <row r="41" spans="1:13" ht="12.75">
      <c r="A41" s="9"/>
      <c r="B41" s="144">
        <v>73100</v>
      </c>
      <c r="C41" s="66" t="s">
        <v>201</v>
      </c>
      <c r="D41" s="67" t="s">
        <v>202</v>
      </c>
      <c r="E41" s="66" t="s">
        <v>203</v>
      </c>
      <c r="F41" s="68" t="s">
        <v>204</v>
      </c>
      <c r="G41" s="69" t="s">
        <v>205</v>
      </c>
      <c r="H41" s="70"/>
      <c r="I41" s="71">
        <v>158.91304347826087</v>
      </c>
      <c r="J41" s="71"/>
      <c r="K41" s="71"/>
      <c r="L41" s="72"/>
      <c r="M41" s="2">
        <v>460</v>
      </c>
    </row>
    <row r="42" spans="1:13" s="72" customFormat="1" ht="12.75">
      <c r="A42" s="1"/>
      <c r="B42" s="143"/>
      <c r="C42" s="1"/>
      <c r="D42" s="1"/>
      <c r="E42" s="1"/>
      <c r="F42" s="25"/>
      <c r="G42" s="25"/>
      <c r="H42" s="5">
        <v>0</v>
      </c>
      <c r="I42" s="20">
        <v>0</v>
      </c>
      <c r="J42"/>
      <c r="K42"/>
      <c r="L42"/>
      <c r="M42" s="2">
        <v>460</v>
      </c>
    </row>
    <row r="43" spans="1:13" ht="12.75">
      <c r="A43" s="9"/>
      <c r="B43" s="131">
        <v>28400</v>
      </c>
      <c r="C43" s="66" t="s">
        <v>230</v>
      </c>
      <c r="D43" s="67" t="s">
        <v>231</v>
      </c>
      <c r="E43" s="66" t="s">
        <v>185</v>
      </c>
      <c r="F43" s="68" t="s">
        <v>186</v>
      </c>
      <c r="G43" s="69" t="s">
        <v>127</v>
      </c>
      <c r="H43" s="70"/>
      <c r="I43" s="71">
        <v>61.73913043478261</v>
      </c>
      <c r="J43" s="71"/>
      <c r="K43" s="71"/>
      <c r="L43" s="72"/>
      <c r="M43" s="2">
        <v>460</v>
      </c>
    </row>
    <row r="44" spans="2:13" ht="12.75">
      <c r="B44" s="132"/>
      <c r="H44" s="5">
        <v>0</v>
      </c>
      <c r="I44" s="20">
        <v>0</v>
      </c>
      <c r="M44" s="2">
        <v>460</v>
      </c>
    </row>
    <row r="45" spans="1:13" ht="12.75">
      <c r="A45" s="9"/>
      <c r="B45" s="131">
        <v>66500</v>
      </c>
      <c r="C45" s="66" t="s">
        <v>235</v>
      </c>
      <c r="D45" s="67" t="s">
        <v>236</v>
      </c>
      <c r="E45" s="66" t="s">
        <v>237</v>
      </c>
      <c r="F45" s="68" t="s">
        <v>238</v>
      </c>
      <c r="G45" s="69" t="s">
        <v>127</v>
      </c>
      <c r="H45" s="154" t="s">
        <v>239</v>
      </c>
      <c r="I45" s="71">
        <v>144.56521739130434</v>
      </c>
      <c r="J45" s="71"/>
      <c r="K45" s="71"/>
      <c r="L45" s="72"/>
      <c r="M45" s="2">
        <v>460</v>
      </c>
    </row>
    <row r="46" spans="2:13" ht="12.75">
      <c r="B46" s="132"/>
      <c r="H46" s="5">
        <v>0</v>
      </c>
      <c r="I46" s="20">
        <v>0</v>
      </c>
      <c r="M46" s="2">
        <v>460</v>
      </c>
    </row>
    <row r="47" spans="1:13" ht="12.75">
      <c r="A47" s="9"/>
      <c r="B47" s="144">
        <v>18000</v>
      </c>
      <c r="C47" s="66" t="s">
        <v>245</v>
      </c>
      <c r="D47" s="67" t="s">
        <v>246</v>
      </c>
      <c r="E47" s="66" t="s">
        <v>203</v>
      </c>
      <c r="F47" s="68" t="s">
        <v>204</v>
      </c>
      <c r="G47" s="69" t="s">
        <v>205</v>
      </c>
      <c r="H47" s="154"/>
      <c r="I47" s="71">
        <v>39.130434782608695</v>
      </c>
      <c r="J47" s="71"/>
      <c r="K47" s="71"/>
      <c r="L47" s="72"/>
      <c r="M47" s="2">
        <v>460</v>
      </c>
    </row>
    <row r="48" spans="2:13" ht="12.75">
      <c r="B48" s="143"/>
      <c r="H48" s="5">
        <v>0</v>
      </c>
      <c r="I48" s="20">
        <v>0</v>
      </c>
      <c r="M48" s="2">
        <v>460</v>
      </c>
    </row>
    <row r="49" spans="1:13" ht="12.75">
      <c r="A49" s="9"/>
      <c r="B49" s="144">
        <v>81400</v>
      </c>
      <c r="C49" s="66" t="s">
        <v>250</v>
      </c>
      <c r="D49" s="67" t="s">
        <v>251</v>
      </c>
      <c r="E49" s="66" t="s">
        <v>23</v>
      </c>
      <c r="F49" s="68" t="s">
        <v>252</v>
      </c>
      <c r="G49" s="69" t="s">
        <v>146</v>
      </c>
      <c r="H49" s="154"/>
      <c r="I49" s="71">
        <v>176.95652173913044</v>
      </c>
      <c r="J49" s="71"/>
      <c r="K49" s="71"/>
      <c r="L49" s="72"/>
      <c r="M49" s="2">
        <v>460</v>
      </c>
    </row>
    <row r="50" spans="2:13" ht="12.75">
      <c r="B50" s="143"/>
      <c r="H50" s="5">
        <v>0</v>
      </c>
      <c r="I50" s="20">
        <v>0</v>
      </c>
      <c r="M50" s="2">
        <v>460</v>
      </c>
    </row>
    <row r="51" spans="1:13" ht="12.75">
      <c r="A51" s="9"/>
      <c r="B51" s="131">
        <v>37000</v>
      </c>
      <c r="C51" s="66" t="s">
        <v>262</v>
      </c>
      <c r="D51" s="67" t="s">
        <v>263</v>
      </c>
      <c r="E51" s="66" t="s">
        <v>237</v>
      </c>
      <c r="F51" s="68" t="s">
        <v>264</v>
      </c>
      <c r="G51" s="69" t="s">
        <v>162</v>
      </c>
      <c r="H51" s="154"/>
      <c r="I51" s="71">
        <v>80.43478260869566</v>
      </c>
      <c r="J51" s="71"/>
      <c r="K51" s="71"/>
      <c r="L51" s="72"/>
      <c r="M51" s="2">
        <v>460</v>
      </c>
    </row>
    <row r="52" spans="1:13" s="72" customFormat="1" ht="12.75">
      <c r="A52" s="1"/>
      <c r="B52" s="132"/>
      <c r="C52" s="1"/>
      <c r="D52" s="1"/>
      <c r="E52" s="1"/>
      <c r="F52" s="25"/>
      <c r="G52" s="25"/>
      <c r="H52" s="5">
        <v>0</v>
      </c>
      <c r="I52" s="20">
        <v>0</v>
      </c>
      <c r="J52"/>
      <c r="K52"/>
      <c r="L52"/>
      <c r="M52" s="2">
        <v>460</v>
      </c>
    </row>
    <row r="53" spans="1:13" ht="12.75">
      <c r="A53" s="9"/>
      <c r="B53" s="131">
        <v>62700</v>
      </c>
      <c r="C53" s="66" t="s">
        <v>270</v>
      </c>
      <c r="D53" s="67" t="s">
        <v>271</v>
      </c>
      <c r="E53" s="66" t="s">
        <v>237</v>
      </c>
      <c r="F53" s="68" t="s">
        <v>238</v>
      </c>
      <c r="G53" s="69" t="s">
        <v>239</v>
      </c>
      <c r="H53" s="154"/>
      <c r="I53" s="71">
        <v>136.30434782608697</v>
      </c>
      <c r="J53" s="71"/>
      <c r="K53" s="71"/>
      <c r="L53" s="72"/>
      <c r="M53" s="2">
        <v>460</v>
      </c>
    </row>
    <row r="54" spans="2:13" ht="12.75">
      <c r="B54" s="132"/>
      <c r="D54" s="10"/>
      <c r="H54" s="5">
        <v>0</v>
      </c>
      <c r="I54" s="20">
        <v>0</v>
      </c>
      <c r="M54" s="2">
        <v>460</v>
      </c>
    </row>
    <row r="55" spans="1:13" ht="12.75">
      <c r="A55" s="9"/>
      <c r="B55" s="131">
        <v>80600</v>
      </c>
      <c r="C55" s="66" t="s">
        <v>285</v>
      </c>
      <c r="D55" s="67" t="s">
        <v>271</v>
      </c>
      <c r="E55" s="66" t="s">
        <v>237</v>
      </c>
      <c r="F55" s="68" t="s">
        <v>238</v>
      </c>
      <c r="G55" s="69" t="s">
        <v>239</v>
      </c>
      <c r="H55" s="154"/>
      <c r="I55" s="71">
        <v>175.2173913043478</v>
      </c>
      <c r="J55" s="71"/>
      <c r="K55" s="71"/>
      <c r="L55" s="72"/>
      <c r="M55" s="2">
        <v>460</v>
      </c>
    </row>
    <row r="56" spans="2:13" ht="12.75">
      <c r="B56" s="132"/>
      <c r="D56" s="10"/>
      <c r="H56" s="5">
        <v>0</v>
      </c>
      <c r="I56" s="20">
        <v>0</v>
      </c>
      <c r="M56" s="2">
        <v>460</v>
      </c>
    </row>
    <row r="57" spans="1:13" s="72" customFormat="1" ht="12.75">
      <c r="A57" s="9"/>
      <c r="B57" s="129">
        <v>312015</v>
      </c>
      <c r="C57" s="9" t="s">
        <v>39</v>
      </c>
      <c r="D57" s="9"/>
      <c r="E57" s="9"/>
      <c r="F57" s="83"/>
      <c r="G57" s="16"/>
      <c r="H57" s="70">
        <v>0</v>
      </c>
      <c r="I57" s="71">
        <v>678.2934782608696</v>
      </c>
      <c r="M57" s="2">
        <v>460</v>
      </c>
    </row>
    <row r="58" spans="4:13" ht="12.75">
      <c r="D58" s="10"/>
      <c r="F58" s="62"/>
      <c r="H58" s="5">
        <v>0</v>
      </c>
      <c r="I58" s="20">
        <v>0</v>
      </c>
      <c r="M58" s="2">
        <v>460</v>
      </c>
    </row>
    <row r="59" spans="4:13" ht="12.75">
      <c r="D59" s="10"/>
      <c r="F59" s="62"/>
      <c r="H59" s="5">
        <v>0</v>
      </c>
      <c r="I59" s="20">
        <v>0</v>
      </c>
      <c r="M59" s="2">
        <v>460</v>
      </c>
    </row>
    <row r="60" spans="4:13" ht="12.75">
      <c r="D60" s="10"/>
      <c r="F60" s="62"/>
      <c r="H60" s="5">
        <v>0</v>
      </c>
      <c r="I60" s="20">
        <v>0</v>
      </c>
      <c r="M60" s="2">
        <v>460</v>
      </c>
    </row>
    <row r="61" spans="1:13" s="72" customFormat="1" ht="12.75">
      <c r="A61" s="1"/>
      <c r="B61" s="5"/>
      <c r="C61" s="1"/>
      <c r="D61" s="10"/>
      <c r="E61" s="1"/>
      <c r="F61" s="62"/>
      <c r="G61" s="25"/>
      <c r="H61" s="5">
        <v>0</v>
      </c>
      <c r="I61" s="20">
        <v>0</v>
      </c>
      <c r="J61"/>
      <c r="K61"/>
      <c r="L61"/>
      <c r="M61" s="2">
        <v>460</v>
      </c>
    </row>
    <row r="62" spans="1:13" ht="13.5" thickBot="1">
      <c r="A62" s="53"/>
      <c r="B62" s="63">
        <v>292500</v>
      </c>
      <c r="C62" s="53"/>
      <c r="D62" s="64" t="s">
        <v>40</v>
      </c>
      <c r="E62" s="56"/>
      <c r="F62" s="57"/>
      <c r="G62" s="58"/>
      <c r="H62" s="59">
        <v>0</v>
      </c>
      <c r="I62" s="60">
        <v>635.8695652173913</v>
      </c>
      <c r="J62" s="61"/>
      <c r="K62" s="61"/>
      <c r="L62" s="61"/>
      <c r="M62" s="2">
        <v>460</v>
      </c>
    </row>
    <row r="63" spans="2:13" ht="12.75">
      <c r="B63" s="27"/>
      <c r="D63" s="10"/>
      <c r="F63" s="62"/>
      <c r="G63" s="29"/>
      <c r="H63" s="5">
        <v>0</v>
      </c>
      <c r="I63" s="20">
        <v>0</v>
      </c>
      <c r="M63" s="2">
        <v>460</v>
      </c>
    </row>
    <row r="64" spans="2:13" ht="12.75">
      <c r="B64" s="27"/>
      <c r="D64" s="10"/>
      <c r="F64" s="62"/>
      <c r="G64" s="29"/>
      <c r="I64" s="20"/>
      <c r="M64" s="2"/>
    </row>
    <row r="65" spans="1:13" ht="12.75">
      <c r="A65" s="9"/>
      <c r="B65" s="144">
        <v>72500</v>
      </c>
      <c r="C65" s="66" t="s">
        <v>245</v>
      </c>
      <c r="D65" s="67" t="s">
        <v>246</v>
      </c>
      <c r="E65" s="66" t="s">
        <v>203</v>
      </c>
      <c r="F65" s="68" t="s">
        <v>204</v>
      </c>
      <c r="G65" s="69" t="s">
        <v>205</v>
      </c>
      <c r="H65" s="154"/>
      <c r="I65" s="71">
        <v>157.6086956521739</v>
      </c>
      <c r="J65" s="71"/>
      <c r="K65" s="71"/>
      <c r="L65" s="72"/>
      <c r="M65" s="2">
        <v>460</v>
      </c>
    </row>
    <row r="66" spans="2:14" ht="12.75">
      <c r="B66" s="143"/>
      <c r="C66" s="10"/>
      <c r="D66" s="10"/>
      <c r="H66" s="5">
        <v>0</v>
      </c>
      <c r="I66" s="20">
        <v>4</v>
      </c>
      <c r="M66" s="2">
        <v>460</v>
      </c>
      <c r="N66" s="35"/>
    </row>
    <row r="67" spans="1:13" s="72" customFormat="1" ht="12.75">
      <c r="A67" s="9"/>
      <c r="B67" s="129">
        <v>40000</v>
      </c>
      <c r="C67" s="66" t="s">
        <v>26</v>
      </c>
      <c r="D67" s="67" t="s">
        <v>27</v>
      </c>
      <c r="E67" s="66" t="s">
        <v>23</v>
      </c>
      <c r="F67" s="68" t="s">
        <v>28</v>
      </c>
      <c r="G67" s="69" t="s">
        <v>29</v>
      </c>
      <c r="H67" s="70"/>
      <c r="I67" s="71">
        <v>86.95652173913044</v>
      </c>
      <c r="J67" s="71"/>
      <c r="K67" s="71"/>
      <c r="M67" s="2">
        <v>460</v>
      </c>
    </row>
    <row r="68" spans="4:13" ht="12.75">
      <c r="D68" s="10"/>
      <c r="H68" s="5">
        <v>0</v>
      </c>
      <c r="I68" s="20">
        <v>0</v>
      </c>
      <c r="M68" s="2">
        <v>460</v>
      </c>
    </row>
    <row r="69" spans="1:13" s="87" customFormat="1" ht="12.75">
      <c r="A69" s="79"/>
      <c r="B69" s="122">
        <v>40000</v>
      </c>
      <c r="C69" s="79"/>
      <c r="D69" s="79"/>
      <c r="E69" s="79" t="s">
        <v>38</v>
      </c>
      <c r="F69" s="80"/>
      <c r="G69" s="80"/>
      <c r="H69" s="78">
        <v>0</v>
      </c>
      <c r="I69" s="95">
        <v>86.95652173913044</v>
      </c>
      <c r="M69" s="2">
        <v>460</v>
      </c>
    </row>
    <row r="70" spans="2:13" ht="12.75">
      <c r="B70" s="112"/>
      <c r="D70" s="10"/>
      <c r="H70" s="5">
        <v>0</v>
      </c>
      <c r="I70" s="20">
        <v>0</v>
      </c>
      <c r="M70" s="2">
        <v>460</v>
      </c>
    </row>
    <row r="71" spans="1:13" ht="12.75">
      <c r="A71" s="9"/>
      <c r="B71" s="122">
        <v>180000</v>
      </c>
      <c r="C71" s="9" t="s">
        <v>39</v>
      </c>
      <c r="D71" s="9"/>
      <c r="E71" s="9"/>
      <c r="F71" s="83"/>
      <c r="G71" s="16"/>
      <c r="H71" s="70">
        <v>0</v>
      </c>
      <c r="I71" s="126">
        <v>391.30434782608694</v>
      </c>
      <c r="J71" s="72"/>
      <c r="K71" s="72"/>
      <c r="L71" s="72"/>
      <c r="M71" s="2">
        <v>460</v>
      </c>
    </row>
    <row r="72" spans="4:13" ht="12.75">
      <c r="D72" s="10"/>
      <c r="H72" s="5">
        <v>0</v>
      </c>
      <c r="I72" s="20">
        <v>0</v>
      </c>
      <c r="M72" s="2">
        <v>460</v>
      </c>
    </row>
    <row r="73" spans="4:13" ht="12.75">
      <c r="D73" s="10"/>
      <c r="H73" s="5">
        <v>0</v>
      </c>
      <c r="I73" s="20">
        <v>0</v>
      </c>
      <c r="M73" s="2">
        <v>460</v>
      </c>
    </row>
    <row r="74" spans="4:13" ht="12.75">
      <c r="D74" s="10"/>
      <c r="H74" s="5">
        <v>0</v>
      </c>
      <c r="I74" s="20">
        <v>0</v>
      </c>
      <c r="M74" s="2">
        <v>460</v>
      </c>
    </row>
    <row r="75" spans="4:13" ht="12.75">
      <c r="D75" s="10"/>
      <c r="H75" s="5">
        <v>0</v>
      </c>
      <c r="I75" s="20">
        <v>0</v>
      </c>
      <c r="M75" s="2">
        <v>460</v>
      </c>
    </row>
    <row r="76" spans="1:13" ht="13.5" thickBot="1">
      <c r="A76" s="53"/>
      <c r="B76" s="54">
        <v>1914630</v>
      </c>
      <c r="C76" s="56"/>
      <c r="D76" s="84" t="s">
        <v>41</v>
      </c>
      <c r="E76" s="53"/>
      <c r="F76" s="85"/>
      <c r="G76" s="58"/>
      <c r="H76" s="59"/>
      <c r="I76" s="60">
        <v>4162.239130434783</v>
      </c>
      <c r="J76" s="61"/>
      <c r="K76" s="61"/>
      <c r="L76" s="61"/>
      <c r="M76" s="2">
        <v>460</v>
      </c>
    </row>
    <row r="77" spans="2:13" ht="12.75">
      <c r="B77" s="27"/>
      <c r="C77" s="10"/>
      <c r="D77" s="10"/>
      <c r="E77" s="10"/>
      <c r="G77" s="28"/>
      <c r="H77" s="5">
        <v>0</v>
      </c>
      <c r="I77" s="20">
        <v>0</v>
      </c>
      <c r="M77" s="2">
        <v>460</v>
      </c>
    </row>
    <row r="78" spans="1:13" s="13" customFormat="1" ht="12.75">
      <c r="A78" s="10"/>
      <c r="B78" s="27"/>
      <c r="C78" s="10"/>
      <c r="D78" s="10"/>
      <c r="E78" s="10"/>
      <c r="F78" s="25"/>
      <c r="G78" s="28"/>
      <c r="H78" s="5">
        <v>0</v>
      </c>
      <c r="I78" s="20">
        <v>0</v>
      </c>
      <c r="K78"/>
      <c r="M78" s="2">
        <v>460</v>
      </c>
    </row>
    <row r="79" spans="1:13" s="72" customFormat="1" ht="12.75">
      <c r="A79" s="9"/>
      <c r="B79" s="163">
        <v>366500</v>
      </c>
      <c r="C79" s="9" t="s">
        <v>99</v>
      </c>
      <c r="D79" s="9"/>
      <c r="E79" s="9"/>
      <c r="F79" s="16"/>
      <c r="G79" s="16"/>
      <c r="H79" s="70">
        <v>0</v>
      </c>
      <c r="I79" s="71">
        <v>796.7391304347826</v>
      </c>
      <c r="M79" s="2">
        <v>460</v>
      </c>
    </row>
    <row r="80" spans="2:13" ht="12.75">
      <c r="B80" s="160"/>
      <c r="H80" s="5">
        <v>0</v>
      </c>
      <c r="I80" s="20">
        <v>0</v>
      </c>
      <c r="M80" s="2">
        <v>460</v>
      </c>
    </row>
    <row r="81" spans="1:13" s="87" customFormat="1" ht="12.75">
      <c r="A81" s="79"/>
      <c r="B81" s="163">
        <v>100</v>
      </c>
      <c r="C81" s="79" t="s">
        <v>317</v>
      </c>
      <c r="D81" s="79"/>
      <c r="E81" s="79"/>
      <c r="F81" s="80"/>
      <c r="G81" s="80"/>
      <c r="H81" s="70">
        <v>0</v>
      </c>
      <c r="I81" s="71">
        <v>0.21739130434782608</v>
      </c>
      <c r="M81" s="2">
        <v>460</v>
      </c>
    </row>
    <row r="82" spans="1:13" s="86" customFormat="1" ht="12.75">
      <c r="A82" s="33"/>
      <c r="B82" s="161"/>
      <c r="C82" s="33"/>
      <c r="D82" s="33"/>
      <c r="E82" s="33"/>
      <c r="F82" s="34"/>
      <c r="G82" s="34"/>
      <c r="H82" s="5">
        <v>0</v>
      </c>
      <c r="I82" s="20">
        <v>0</v>
      </c>
      <c r="M82" s="2">
        <v>460</v>
      </c>
    </row>
    <row r="83" spans="1:13" s="87" customFormat="1" ht="12.75">
      <c r="A83" s="79"/>
      <c r="B83" s="163">
        <v>121700</v>
      </c>
      <c r="C83" s="79" t="s">
        <v>385</v>
      </c>
      <c r="D83" s="79"/>
      <c r="E83" s="79"/>
      <c r="F83" s="80"/>
      <c r="G83" s="80"/>
      <c r="H83" s="70">
        <v>0</v>
      </c>
      <c r="I83" s="71">
        <v>264.5652173913044</v>
      </c>
      <c r="M83" s="2">
        <v>460</v>
      </c>
    </row>
    <row r="84" spans="1:13" s="86" customFormat="1" ht="12.75">
      <c r="A84" s="33"/>
      <c r="B84" s="161"/>
      <c r="C84" s="33"/>
      <c r="D84" s="33"/>
      <c r="E84" s="33"/>
      <c r="F84" s="34"/>
      <c r="G84" s="34"/>
      <c r="H84" s="5">
        <v>0</v>
      </c>
      <c r="I84" s="20">
        <v>0</v>
      </c>
      <c r="M84" s="2">
        <v>460</v>
      </c>
    </row>
    <row r="85" spans="1:13" s="87" customFormat="1" ht="12.75">
      <c r="A85" s="79"/>
      <c r="B85" s="163">
        <v>158600</v>
      </c>
      <c r="C85" s="79" t="s">
        <v>164</v>
      </c>
      <c r="D85" s="79"/>
      <c r="E85" s="79"/>
      <c r="F85" s="80"/>
      <c r="G85" s="80"/>
      <c r="H85" s="70">
        <v>0</v>
      </c>
      <c r="I85" s="71">
        <v>344.7826086956522</v>
      </c>
      <c r="M85" s="2">
        <v>460</v>
      </c>
    </row>
    <row r="86" spans="1:13" s="86" customFormat="1" ht="12.75">
      <c r="A86" s="33"/>
      <c r="B86" s="161"/>
      <c r="C86" s="33"/>
      <c r="D86" s="33"/>
      <c r="E86" s="33"/>
      <c r="F86" s="34"/>
      <c r="G86" s="34"/>
      <c r="H86" s="5">
        <v>0</v>
      </c>
      <c r="I86" s="20">
        <v>0</v>
      </c>
      <c r="M86" s="2">
        <v>460</v>
      </c>
    </row>
    <row r="87" spans="1:13" s="87" customFormat="1" ht="12.75">
      <c r="A87" s="79"/>
      <c r="B87" s="163">
        <v>139000</v>
      </c>
      <c r="C87" s="79" t="s">
        <v>389</v>
      </c>
      <c r="D87" s="79"/>
      <c r="E87" s="79"/>
      <c r="F87" s="80"/>
      <c r="G87" s="80"/>
      <c r="H87" s="70">
        <v>0</v>
      </c>
      <c r="I87" s="71">
        <v>302.17391304347825</v>
      </c>
      <c r="M87" s="2">
        <v>460</v>
      </c>
    </row>
    <row r="88" spans="1:13" s="86" customFormat="1" ht="12.75">
      <c r="A88" s="33"/>
      <c r="B88" s="161"/>
      <c r="C88" s="33"/>
      <c r="D88" s="33"/>
      <c r="E88" s="33"/>
      <c r="F88" s="34"/>
      <c r="G88" s="34"/>
      <c r="H88" s="5">
        <v>0</v>
      </c>
      <c r="I88" s="20">
        <v>0</v>
      </c>
      <c r="M88" s="2">
        <v>460</v>
      </c>
    </row>
    <row r="89" spans="1:13" s="87" customFormat="1" ht="12.75">
      <c r="A89" s="79"/>
      <c r="B89" s="163">
        <v>89500</v>
      </c>
      <c r="C89" s="79" t="s">
        <v>409</v>
      </c>
      <c r="D89" s="79"/>
      <c r="E89" s="79"/>
      <c r="F89" s="80"/>
      <c r="G89" s="80"/>
      <c r="H89" s="70">
        <v>0</v>
      </c>
      <c r="I89" s="71">
        <v>194.56521739130434</v>
      </c>
      <c r="M89" s="2">
        <v>460</v>
      </c>
    </row>
    <row r="90" spans="1:13" s="86" customFormat="1" ht="12.75">
      <c r="A90" s="33"/>
      <c r="B90" s="161"/>
      <c r="C90" s="33"/>
      <c r="D90" s="33"/>
      <c r="E90" s="33"/>
      <c r="F90" s="34"/>
      <c r="G90" s="34"/>
      <c r="H90" s="5">
        <v>0</v>
      </c>
      <c r="I90" s="20">
        <v>0</v>
      </c>
      <c r="M90" s="2">
        <v>460</v>
      </c>
    </row>
    <row r="91" spans="1:13" s="87" customFormat="1" ht="12.75">
      <c r="A91" s="79"/>
      <c r="B91" s="163">
        <v>13300</v>
      </c>
      <c r="C91" s="79" t="s">
        <v>411</v>
      </c>
      <c r="D91" s="79"/>
      <c r="E91" s="79"/>
      <c r="F91" s="80"/>
      <c r="G91" s="80"/>
      <c r="H91" s="70">
        <v>0</v>
      </c>
      <c r="I91" s="71">
        <v>28.91304347826087</v>
      </c>
      <c r="M91" s="2">
        <v>460</v>
      </c>
    </row>
    <row r="92" spans="1:13" s="86" customFormat="1" ht="12.75">
      <c r="A92" s="33"/>
      <c r="B92" s="32"/>
      <c r="C92" s="33"/>
      <c r="D92" s="33"/>
      <c r="E92" s="33"/>
      <c r="F92" s="34"/>
      <c r="G92" s="34"/>
      <c r="H92" s="5">
        <v>0</v>
      </c>
      <c r="I92" s="20">
        <v>0</v>
      </c>
      <c r="M92" s="2">
        <v>460</v>
      </c>
    </row>
    <row r="93" spans="1:13" s="87" customFormat="1" ht="12.75">
      <c r="A93" s="79"/>
      <c r="B93" s="129">
        <v>280000</v>
      </c>
      <c r="C93" s="79" t="s">
        <v>46</v>
      </c>
      <c r="D93" s="79"/>
      <c r="E93" s="79"/>
      <c r="F93" s="80"/>
      <c r="G93" s="80"/>
      <c r="H93" s="78">
        <v>0</v>
      </c>
      <c r="I93" s="95">
        <v>608.695652173913</v>
      </c>
      <c r="M93" s="2">
        <v>460</v>
      </c>
    </row>
    <row r="94" spans="1:13" s="86" customFormat="1" ht="12.75">
      <c r="A94" s="33"/>
      <c r="B94" s="128"/>
      <c r="C94" s="33"/>
      <c r="D94" s="33"/>
      <c r="E94" s="33"/>
      <c r="F94" s="34"/>
      <c r="G94" s="34"/>
      <c r="H94" s="32">
        <v>0</v>
      </c>
      <c r="I94" s="94">
        <v>0</v>
      </c>
      <c r="M94" s="2">
        <v>460</v>
      </c>
    </row>
    <row r="95" spans="1:13" s="87" customFormat="1" ht="12.75">
      <c r="A95" s="79"/>
      <c r="B95" s="129">
        <v>5000</v>
      </c>
      <c r="C95" s="79" t="s">
        <v>58</v>
      </c>
      <c r="D95" s="79"/>
      <c r="E95" s="79"/>
      <c r="F95" s="80"/>
      <c r="G95" s="80"/>
      <c r="H95" s="78">
        <v>0</v>
      </c>
      <c r="I95" s="95">
        <v>10.869565217391305</v>
      </c>
      <c r="M95" s="2">
        <v>460</v>
      </c>
    </row>
    <row r="96" spans="1:13" s="86" customFormat="1" ht="12.75">
      <c r="A96" s="33"/>
      <c r="B96" s="128"/>
      <c r="C96" s="33"/>
      <c r="D96" s="33"/>
      <c r="E96" s="33"/>
      <c r="F96" s="34"/>
      <c r="G96" s="34"/>
      <c r="H96" s="32">
        <v>0</v>
      </c>
      <c r="I96" s="94">
        <v>0</v>
      </c>
      <c r="M96" s="2">
        <v>460</v>
      </c>
    </row>
    <row r="97" spans="1:13" s="87" customFormat="1" ht="12.75">
      <c r="A97" s="96"/>
      <c r="B97" s="130">
        <v>1000</v>
      </c>
      <c r="C97" s="96" t="s">
        <v>61</v>
      </c>
      <c r="D97" s="96"/>
      <c r="E97" s="96"/>
      <c r="F97" s="97"/>
      <c r="G97" s="97"/>
      <c r="H97" s="78">
        <v>0</v>
      </c>
      <c r="I97" s="95">
        <v>2.1739130434782608</v>
      </c>
      <c r="J97" s="98"/>
      <c r="K97" s="98"/>
      <c r="L97" s="98"/>
      <c r="M97" s="2">
        <v>460</v>
      </c>
    </row>
    <row r="98" spans="1:13" s="86" customFormat="1" ht="12.75">
      <c r="A98" s="33"/>
      <c r="B98" s="32"/>
      <c r="C98" s="33"/>
      <c r="D98" s="33"/>
      <c r="E98" s="33"/>
      <c r="F98" s="34"/>
      <c r="G98" s="34"/>
      <c r="H98" s="32">
        <v>0</v>
      </c>
      <c r="I98" s="94">
        <v>0</v>
      </c>
      <c r="M98" s="2">
        <v>460</v>
      </c>
    </row>
    <row r="99" spans="1:13" ht="12.75">
      <c r="A99" s="9"/>
      <c r="B99" s="181">
        <v>739930</v>
      </c>
      <c r="C99" s="9" t="s">
        <v>436</v>
      </c>
      <c r="D99" s="9"/>
      <c r="E99" s="9"/>
      <c r="F99" s="157"/>
      <c r="G99" s="16"/>
      <c r="H99" s="70">
        <v>0</v>
      </c>
      <c r="I99" s="71">
        <v>1608.5434782608695</v>
      </c>
      <c r="J99" s="72"/>
      <c r="K99" s="72"/>
      <c r="L99" s="72"/>
      <c r="M99" s="2">
        <v>460</v>
      </c>
    </row>
    <row r="100" spans="8:13" ht="12.75">
      <c r="H100" s="5">
        <v>0</v>
      </c>
      <c r="I100" s="20">
        <v>0</v>
      </c>
      <c r="M100" s="2">
        <v>460</v>
      </c>
    </row>
    <row r="101" spans="8:13" ht="12.75">
      <c r="H101" s="5">
        <v>0</v>
      </c>
      <c r="I101" s="20">
        <v>0</v>
      </c>
      <c r="M101" s="2">
        <v>460</v>
      </c>
    </row>
    <row r="102" spans="8:13" ht="12.75">
      <c r="H102" s="5">
        <v>0</v>
      </c>
      <c r="I102" s="20">
        <v>0</v>
      </c>
      <c r="M102" s="2">
        <v>460</v>
      </c>
    </row>
    <row r="103" spans="8:13" ht="12.75">
      <c r="H103" s="5">
        <v>0</v>
      </c>
      <c r="I103" s="20">
        <v>0</v>
      </c>
      <c r="M103" s="2">
        <v>460</v>
      </c>
    </row>
    <row r="104" spans="1:13" s="185" customFormat="1" ht="13.5" thickBot="1">
      <c r="A104" s="56"/>
      <c r="B104" s="182">
        <v>1381460</v>
      </c>
      <c r="C104" s="56" t="s">
        <v>86</v>
      </c>
      <c r="D104" s="56"/>
      <c r="E104" s="56"/>
      <c r="F104" s="183"/>
      <c r="G104" s="183"/>
      <c r="H104" s="182">
        <v>-1381460</v>
      </c>
      <c r="I104" s="184">
        <v>3003.1739130434785</v>
      </c>
      <c r="M104" s="2">
        <v>460</v>
      </c>
    </row>
    <row r="105" spans="2:13" ht="12.75">
      <c r="B105" s="27"/>
      <c r="D105" s="10"/>
      <c r="G105" s="29"/>
      <c r="H105" s="5">
        <v>0</v>
      </c>
      <c r="I105" s="20">
        <v>0</v>
      </c>
      <c r="M105" s="2">
        <v>460</v>
      </c>
    </row>
    <row r="106" spans="2:13" ht="12.75">
      <c r="B106" s="30"/>
      <c r="C106" s="31"/>
      <c r="D106" s="10"/>
      <c r="E106" s="31"/>
      <c r="F106" s="28"/>
      <c r="G106" s="29"/>
      <c r="H106" s="5">
        <v>0</v>
      </c>
      <c r="I106" s="20">
        <v>0</v>
      </c>
      <c r="M106" s="2">
        <v>460</v>
      </c>
    </row>
    <row r="107" spans="1:13" s="72" customFormat="1" ht="12.75">
      <c r="A107" s="9"/>
      <c r="B107" s="163">
        <v>205000</v>
      </c>
      <c r="C107" s="9" t="s">
        <v>99</v>
      </c>
      <c r="D107" s="9"/>
      <c r="E107" s="9"/>
      <c r="F107" s="16"/>
      <c r="G107" s="16"/>
      <c r="H107" s="70">
        <v>0</v>
      </c>
      <c r="I107" s="71">
        <v>445.6521739130435</v>
      </c>
      <c r="M107" s="2">
        <v>460</v>
      </c>
    </row>
    <row r="108" spans="2:13" ht="12.75">
      <c r="B108" s="160"/>
      <c r="H108" s="5">
        <v>0</v>
      </c>
      <c r="I108" s="20">
        <v>0</v>
      </c>
      <c r="M108" s="2">
        <v>460</v>
      </c>
    </row>
    <row r="109" spans="1:13" s="72" customFormat="1" ht="12.75">
      <c r="A109" s="9"/>
      <c r="B109" s="163">
        <v>125950</v>
      </c>
      <c r="C109" s="9"/>
      <c r="D109" s="9"/>
      <c r="E109" s="9" t="s">
        <v>164</v>
      </c>
      <c r="F109" s="16"/>
      <c r="G109" s="16"/>
      <c r="H109" s="70">
        <v>0</v>
      </c>
      <c r="I109" s="71">
        <v>273.80434782608694</v>
      </c>
      <c r="M109" s="2">
        <v>460</v>
      </c>
    </row>
    <row r="110" spans="8:13" ht="12.75">
      <c r="H110" s="5">
        <v>0</v>
      </c>
      <c r="I110" s="20">
        <v>0</v>
      </c>
      <c r="M110" s="2">
        <v>460</v>
      </c>
    </row>
    <row r="111" spans="8:13" ht="12.75">
      <c r="H111" s="5">
        <v>0</v>
      </c>
      <c r="I111" s="20">
        <v>0</v>
      </c>
      <c r="M111" s="2">
        <v>460</v>
      </c>
    </row>
    <row r="112" spans="8:13" ht="12.75">
      <c r="H112" s="5">
        <v>0</v>
      </c>
      <c r="I112" s="20">
        <v>0</v>
      </c>
      <c r="M112" s="2">
        <v>460</v>
      </c>
    </row>
    <row r="113" spans="8:13" ht="12.75">
      <c r="H113" s="5">
        <v>0</v>
      </c>
      <c r="I113" s="20">
        <v>0</v>
      </c>
      <c r="M113" s="2">
        <v>460</v>
      </c>
    </row>
    <row r="114" spans="1:13" s="72" customFormat="1" ht="12.75">
      <c r="A114" s="9"/>
      <c r="B114" s="186">
        <v>260000</v>
      </c>
      <c r="C114" s="187" t="s">
        <v>444</v>
      </c>
      <c r="D114" s="9"/>
      <c r="E114" s="9"/>
      <c r="F114" s="16"/>
      <c r="G114" s="16"/>
      <c r="H114" s="70">
        <v>-260000</v>
      </c>
      <c r="I114" s="71">
        <v>565.2173913043479</v>
      </c>
      <c r="M114" s="2">
        <v>460</v>
      </c>
    </row>
    <row r="115" spans="1:13" s="13" customFormat="1" ht="12.75">
      <c r="A115" s="10"/>
      <c r="B115" s="376" t="s">
        <v>662</v>
      </c>
      <c r="C115" s="10"/>
      <c r="D115" s="10"/>
      <c r="E115" s="10"/>
      <c r="F115" s="28"/>
      <c r="G115" s="75"/>
      <c r="H115" s="27"/>
      <c r="I115" s="76">
        <v>0</v>
      </c>
      <c r="M115" s="2">
        <v>460</v>
      </c>
    </row>
    <row r="116" spans="2:13" ht="12.75">
      <c r="B116" s="133"/>
      <c r="H116" s="5">
        <v>0</v>
      </c>
      <c r="I116" s="20">
        <v>0</v>
      </c>
      <c r="M116" s="2">
        <v>460</v>
      </c>
    </row>
    <row r="117" spans="1:13" s="72" customFormat="1" ht="12.75">
      <c r="A117" s="9"/>
      <c r="B117" s="131">
        <v>65000</v>
      </c>
      <c r="C117" s="9"/>
      <c r="D117" s="9"/>
      <c r="E117" s="191" t="s">
        <v>451</v>
      </c>
      <c r="F117" s="16"/>
      <c r="G117" s="16"/>
      <c r="H117" s="70"/>
      <c r="I117" s="71">
        <v>141.30434782608697</v>
      </c>
      <c r="M117" s="2">
        <v>460</v>
      </c>
    </row>
    <row r="118" spans="2:13" ht="12.75">
      <c r="B118" s="132"/>
      <c r="H118" s="5">
        <v>0</v>
      </c>
      <c r="I118" s="20">
        <v>0</v>
      </c>
      <c r="M118" s="2">
        <v>460</v>
      </c>
    </row>
    <row r="119" spans="1:13" s="72" customFormat="1" ht="12.75">
      <c r="A119" s="9"/>
      <c r="B119" s="131">
        <v>40000</v>
      </c>
      <c r="C119" s="9"/>
      <c r="D119" s="9"/>
      <c r="E119" s="191" t="s">
        <v>454</v>
      </c>
      <c r="F119" s="16"/>
      <c r="G119" s="16"/>
      <c r="H119" s="70"/>
      <c r="I119" s="71">
        <v>86.95652173913044</v>
      </c>
      <c r="M119" s="2">
        <v>460</v>
      </c>
    </row>
    <row r="120" spans="2:13" ht="12.75">
      <c r="B120" s="132"/>
      <c r="H120" s="5">
        <v>0</v>
      </c>
      <c r="I120" s="20">
        <v>0</v>
      </c>
      <c r="M120" s="2">
        <v>460</v>
      </c>
    </row>
    <row r="121" spans="1:13" s="72" customFormat="1" ht="12.75">
      <c r="A121" s="9"/>
      <c r="B121" s="131">
        <v>50000</v>
      </c>
      <c r="C121" s="192"/>
      <c r="E121" s="191" t="s">
        <v>459</v>
      </c>
      <c r="F121" s="193"/>
      <c r="G121" s="193"/>
      <c r="H121" s="70"/>
      <c r="I121" s="71">
        <v>108.69565217391305</v>
      </c>
      <c r="M121" s="2">
        <v>460</v>
      </c>
    </row>
    <row r="122" spans="1:13" s="13" customFormat="1" ht="12.75">
      <c r="A122" s="10"/>
      <c r="B122" s="133"/>
      <c r="C122" s="188"/>
      <c r="E122" s="189"/>
      <c r="F122" s="190"/>
      <c r="G122" s="190"/>
      <c r="H122" s="5">
        <v>0</v>
      </c>
      <c r="I122" s="20">
        <v>0</v>
      </c>
      <c r="M122" s="2">
        <v>460</v>
      </c>
    </row>
    <row r="123" spans="1:13" s="72" customFormat="1" ht="12.75">
      <c r="A123" s="9"/>
      <c r="B123" s="131">
        <v>10000</v>
      </c>
      <c r="C123" s="9"/>
      <c r="D123" s="9"/>
      <c r="E123" s="191" t="s">
        <v>461</v>
      </c>
      <c r="F123" s="16"/>
      <c r="G123" s="16"/>
      <c r="H123" s="70"/>
      <c r="I123" s="71">
        <v>21.73913043478261</v>
      </c>
      <c r="M123" s="2">
        <v>460</v>
      </c>
    </row>
    <row r="124" spans="2:13" ht="12.75">
      <c r="B124" s="132"/>
      <c r="H124" s="5">
        <v>0</v>
      </c>
      <c r="I124" s="20">
        <v>0</v>
      </c>
      <c r="M124" s="2">
        <v>460</v>
      </c>
    </row>
    <row r="125" spans="1:13" s="72" customFormat="1" ht="12.75">
      <c r="A125" s="9"/>
      <c r="B125" s="131">
        <v>95000</v>
      </c>
      <c r="C125" s="9"/>
      <c r="D125" s="9"/>
      <c r="E125" s="191" t="s">
        <v>462</v>
      </c>
      <c r="F125" s="16"/>
      <c r="G125" s="16"/>
      <c r="H125" s="70"/>
      <c r="I125" s="71">
        <v>206.52173913043478</v>
      </c>
      <c r="M125" s="2">
        <v>460</v>
      </c>
    </row>
    <row r="126" spans="2:13" ht="12.75">
      <c r="B126" s="194"/>
      <c r="H126" s="5">
        <v>0</v>
      </c>
      <c r="I126" s="20">
        <v>0</v>
      </c>
      <c r="M126" s="2">
        <v>460</v>
      </c>
    </row>
    <row r="127" spans="2:13" ht="12.75">
      <c r="B127" s="194"/>
      <c r="H127" s="5">
        <v>0</v>
      </c>
      <c r="I127" s="20">
        <v>0</v>
      </c>
      <c r="M127" s="2">
        <v>460</v>
      </c>
    </row>
    <row r="128" spans="2:13" ht="12.75">
      <c r="B128" s="194"/>
      <c r="H128" s="5">
        <v>0</v>
      </c>
      <c r="I128" s="20">
        <v>0</v>
      </c>
      <c r="M128" s="2">
        <v>460</v>
      </c>
    </row>
    <row r="129" spans="1:13" s="72" customFormat="1" ht="12.75">
      <c r="A129" s="9"/>
      <c r="B129" s="195">
        <v>50000</v>
      </c>
      <c r="C129" s="187" t="s">
        <v>465</v>
      </c>
      <c r="D129" s="9"/>
      <c r="E129" s="9"/>
      <c r="F129" s="16"/>
      <c r="G129" s="16"/>
      <c r="H129" s="70">
        <v>-50000</v>
      </c>
      <c r="I129" s="71">
        <v>108.69565217391305</v>
      </c>
      <c r="M129" s="2">
        <v>460</v>
      </c>
    </row>
    <row r="130" spans="2:13" ht="12.75">
      <c r="B130" s="194"/>
      <c r="H130" s="5">
        <v>0</v>
      </c>
      <c r="I130" s="20">
        <v>0</v>
      </c>
      <c r="M130" s="2">
        <v>460</v>
      </c>
    </row>
    <row r="131" spans="1:13" s="72" customFormat="1" ht="12.75">
      <c r="A131" s="9"/>
      <c r="B131" s="181">
        <v>15000</v>
      </c>
      <c r="C131" s="9"/>
      <c r="D131" s="9"/>
      <c r="E131" s="9" t="s">
        <v>467</v>
      </c>
      <c r="F131" s="16"/>
      <c r="G131" s="16"/>
      <c r="H131" s="70">
        <v>0</v>
      </c>
      <c r="I131" s="71">
        <v>32.608695652173914</v>
      </c>
      <c r="M131" s="2">
        <v>460</v>
      </c>
    </row>
    <row r="132" spans="2:13" ht="12.75">
      <c r="B132" s="194"/>
      <c r="H132" s="5">
        <v>0</v>
      </c>
      <c r="I132" s="20">
        <v>0</v>
      </c>
      <c r="M132" s="2">
        <v>460</v>
      </c>
    </row>
    <row r="133" spans="1:13" s="72" customFormat="1" ht="12.75">
      <c r="A133" s="9"/>
      <c r="B133" s="181">
        <v>30000</v>
      </c>
      <c r="C133" s="9"/>
      <c r="D133" s="9"/>
      <c r="E133" s="9" t="s">
        <v>462</v>
      </c>
      <c r="F133" s="16"/>
      <c r="G133" s="16"/>
      <c r="H133" s="70"/>
      <c r="I133" s="71">
        <v>65.21739130434783</v>
      </c>
      <c r="M133" s="2">
        <v>460</v>
      </c>
    </row>
    <row r="134" spans="2:13" ht="12.75">
      <c r="B134" s="194"/>
      <c r="H134" s="5">
        <v>0</v>
      </c>
      <c r="I134" s="20">
        <v>0</v>
      </c>
      <c r="M134" s="2">
        <v>460</v>
      </c>
    </row>
    <row r="135" spans="1:13" s="72" customFormat="1" ht="12.75">
      <c r="A135" s="9"/>
      <c r="B135" s="181">
        <v>5000</v>
      </c>
      <c r="C135" s="9"/>
      <c r="D135" s="9"/>
      <c r="E135" s="9" t="s">
        <v>473</v>
      </c>
      <c r="F135" s="16"/>
      <c r="G135" s="16"/>
      <c r="H135" s="70"/>
      <c r="I135" s="71">
        <v>10.869565217391305</v>
      </c>
      <c r="M135" s="2">
        <v>460</v>
      </c>
    </row>
    <row r="136" spans="8:13" ht="12.75">
      <c r="H136" s="5">
        <v>0</v>
      </c>
      <c r="I136" s="20">
        <v>0</v>
      </c>
      <c r="M136" s="2">
        <v>460</v>
      </c>
    </row>
    <row r="137" spans="1:13" s="72" customFormat="1" ht="12.75">
      <c r="A137" s="9"/>
      <c r="B137" s="163">
        <v>107775</v>
      </c>
      <c r="C137" s="9"/>
      <c r="D137" s="9"/>
      <c r="E137" s="9" t="s">
        <v>411</v>
      </c>
      <c r="F137" s="16"/>
      <c r="G137" s="16"/>
      <c r="H137" s="70">
        <v>0</v>
      </c>
      <c r="I137" s="71">
        <v>234.29347826086956</v>
      </c>
      <c r="M137" s="2">
        <v>460</v>
      </c>
    </row>
    <row r="138" spans="8:13" ht="12.75">
      <c r="H138" s="5">
        <v>0</v>
      </c>
      <c r="I138" s="20">
        <v>0</v>
      </c>
      <c r="M138" s="2">
        <v>460</v>
      </c>
    </row>
    <row r="139" spans="1:13" ht="12.75">
      <c r="A139" s="9"/>
      <c r="B139" s="199">
        <v>632735</v>
      </c>
      <c r="C139" s="9" t="s">
        <v>39</v>
      </c>
      <c r="D139" s="9"/>
      <c r="E139" s="9"/>
      <c r="F139" s="83"/>
      <c r="G139" s="16"/>
      <c r="H139" s="200">
        <v>0</v>
      </c>
      <c r="I139" s="71">
        <v>1375.5108695652175</v>
      </c>
      <c r="J139" s="72"/>
      <c r="K139" s="72"/>
      <c r="L139" s="72"/>
      <c r="M139" s="2">
        <v>460</v>
      </c>
    </row>
    <row r="140" spans="8:13" ht="12.75">
      <c r="H140" s="5">
        <v>0</v>
      </c>
      <c r="I140" s="20">
        <v>0</v>
      </c>
      <c r="M140" s="2">
        <v>460</v>
      </c>
    </row>
    <row r="141" spans="8:13" ht="12.75">
      <c r="H141" s="5">
        <v>0</v>
      </c>
      <c r="I141" s="20">
        <v>0</v>
      </c>
      <c r="M141" s="2">
        <v>460</v>
      </c>
    </row>
    <row r="142" spans="8:13" ht="12.75">
      <c r="H142" s="5">
        <v>0</v>
      </c>
      <c r="I142" s="20">
        <v>0</v>
      </c>
      <c r="M142" s="2">
        <v>460</v>
      </c>
    </row>
    <row r="143" spans="8:13" ht="12.75">
      <c r="H143" s="5">
        <v>0</v>
      </c>
      <c r="I143" s="20">
        <v>0</v>
      </c>
      <c r="M143" s="2">
        <v>460</v>
      </c>
    </row>
    <row r="144" spans="1:13" ht="13.5" thickBot="1">
      <c r="A144" s="56"/>
      <c r="B144" s="63">
        <v>215600</v>
      </c>
      <c r="C144" s="56"/>
      <c r="D144" s="64" t="s">
        <v>88</v>
      </c>
      <c r="E144" s="53"/>
      <c r="F144" s="85"/>
      <c r="G144" s="58"/>
      <c r="H144" s="99">
        <v>-215600</v>
      </c>
      <c r="I144" s="100">
        <v>468.69565217391306</v>
      </c>
      <c r="J144" s="61"/>
      <c r="K144" s="61"/>
      <c r="L144" s="61"/>
      <c r="M144" s="2">
        <v>460</v>
      </c>
    </row>
    <row r="145" spans="2:13" ht="12.75">
      <c r="B145" s="30"/>
      <c r="C145" s="31"/>
      <c r="D145" s="10"/>
      <c r="E145" s="31"/>
      <c r="G145" s="29"/>
      <c r="I145" s="20">
        <v>0</v>
      </c>
      <c r="M145" s="2">
        <v>460</v>
      </c>
    </row>
    <row r="146" spans="1:14" s="72" customFormat="1" ht="12.75">
      <c r="A146" s="9"/>
      <c r="B146" s="144">
        <v>13000</v>
      </c>
      <c r="C146" s="159" t="s">
        <v>513</v>
      </c>
      <c r="D146" s="9"/>
      <c r="E146" s="159" t="s">
        <v>517</v>
      </c>
      <c r="F146" s="16"/>
      <c r="G146" s="16"/>
      <c r="H146" s="70"/>
      <c r="I146" s="71">
        <v>28.26086956521739</v>
      </c>
      <c r="J146" s="159"/>
      <c r="L146" s="159"/>
      <c r="M146" s="2">
        <v>460</v>
      </c>
      <c r="N146" s="158"/>
    </row>
    <row r="147" spans="2:13" ht="12.75">
      <c r="B147" s="143"/>
      <c r="D147" s="10"/>
      <c r="H147" s="5">
        <v>0</v>
      </c>
      <c r="I147" s="20">
        <v>0</v>
      </c>
      <c r="M147" s="2">
        <v>460</v>
      </c>
    </row>
    <row r="148" spans="1:13" s="72" customFormat="1" ht="12.75">
      <c r="A148" s="9"/>
      <c r="B148" s="144">
        <v>23000</v>
      </c>
      <c r="C148" s="9"/>
      <c r="D148" s="9"/>
      <c r="E148" s="9" t="s">
        <v>518</v>
      </c>
      <c r="F148" s="16"/>
      <c r="G148" s="16"/>
      <c r="H148" s="70">
        <v>0</v>
      </c>
      <c r="I148" s="71">
        <v>50</v>
      </c>
      <c r="M148" s="2">
        <v>460</v>
      </c>
    </row>
    <row r="149" spans="2:13" ht="12.75">
      <c r="B149" s="143"/>
      <c r="D149" s="10"/>
      <c r="H149" s="5">
        <v>0</v>
      </c>
      <c r="I149" s="20">
        <v>0</v>
      </c>
      <c r="M149" s="2">
        <v>460</v>
      </c>
    </row>
    <row r="150" spans="1:13" s="72" customFormat="1" ht="12.75">
      <c r="A150" s="9"/>
      <c r="B150" s="144">
        <v>8000</v>
      </c>
      <c r="C150" s="9"/>
      <c r="D150" s="9"/>
      <c r="E150" s="9" t="s">
        <v>519</v>
      </c>
      <c r="F150" s="16"/>
      <c r="G150" s="16"/>
      <c r="H150" s="70">
        <v>0</v>
      </c>
      <c r="I150" s="71">
        <v>17.391304347826086</v>
      </c>
      <c r="M150" s="2">
        <v>460</v>
      </c>
    </row>
    <row r="151" spans="2:13" ht="12.75">
      <c r="B151" s="143"/>
      <c r="D151" s="10"/>
      <c r="H151" s="5">
        <v>0</v>
      </c>
      <c r="I151" s="20">
        <v>0</v>
      </c>
      <c r="M151" s="2">
        <v>460</v>
      </c>
    </row>
    <row r="152" spans="1:13" s="72" customFormat="1" ht="12.75">
      <c r="A152" s="9"/>
      <c r="B152" s="144">
        <v>10500</v>
      </c>
      <c r="C152" s="9"/>
      <c r="D152" s="9"/>
      <c r="E152" s="9" t="s">
        <v>521</v>
      </c>
      <c r="F152" s="16"/>
      <c r="G152" s="16"/>
      <c r="H152" s="70">
        <v>0</v>
      </c>
      <c r="I152" s="71">
        <v>22.82608695652174</v>
      </c>
      <c r="M152" s="2">
        <v>460</v>
      </c>
    </row>
    <row r="153" spans="2:13" ht="12.75">
      <c r="B153" s="143"/>
      <c r="D153" s="10"/>
      <c r="H153" s="5">
        <v>0</v>
      </c>
      <c r="I153" s="20">
        <v>0</v>
      </c>
      <c r="M153" s="2">
        <v>460</v>
      </c>
    </row>
    <row r="154" spans="1:13" s="72" customFormat="1" ht="12.75">
      <c r="A154" s="9"/>
      <c r="B154" s="144">
        <v>21500</v>
      </c>
      <c r="C154" s="9" t="s">
        <v>513</v>
      </c>
      <c r="D154" s="9"/>
      <c r="E154" s="9" t="s">
        <v>526</v>
      </c>
      <c r="F154" s="16"/>
      <c r="G154" s="16"/>
      <c r="H154" s="70"/>
      <c r="I154" s="71">
        <v>46.73913043478261</v>
      </c>
      <c r="M154" s="2">
        <v>460</v>
      </c>
    </row>
    <row r="155" spans="4:13" ht="12.75">
      <c r="D155" s="10"/>
      <c r="H155" s="5">
        <v>0</v>
      </c>
      <c r="I155" s="20">
        <v>0</v>
      </c>
      <c r="M155" s="2">
        <v>460</v>
      </c>
    </row>
    <row r="156" spans="1:13" s="87" customFormat="1" ht="12.75">
      <c r="A156" s="79"/>
      <c r="B156" s="199">
        <v>64600</v>
      </c>
      <c r="C156" s="79" t="s">
        <v>527</v>
      </c>
      <c r="D156" s="79" t="s">
        <v>534</v>
      </c>
      <c r="E156" s="79"/>
      <c r="F156" s="80"/>
      <c r="G156" s="80"/>
      <c r="H156" s="78">
        <v>0</v>
      </c>
      <c r="I156" s="95">
        <v>140.43478260869566</v>
      </c>
      <c r="M156" s="2">
        <v>460</v>
      </c>
    </row>
    <row r="157" spans="2:13" ht="12.75">
      <c r="B157" s="202"/>
      <c r="D157" s="10"/>
      <c r="H157" s="5">
        <v>0</v>
      </c>
      <c r="I157" s="20">
        <v>0</v>
      </c>
      <c r="M157" s="2">
        <v>460</v>
      </c>
    </row>
    <row r="158" spans="1:13" ht="12.75">
      <c r="A158" s="9"/>
      <c r="B158" s="199">
        <v>75000</v>
      </c>
      <c r="C158" s="9" t="s">
        <v>317</v>
      </c>
      <c r="D158" s="9"/>
      <c r="E158" s="9"/>
      <c r="F158" s="157"/>
      <c r="G158" s="16"/>
      <c r="H158" s="200">
        <v>0</v>
      </c>
      <c r="I158" s="71">
        <v>163.04347826086956</v>
      </c>
      <c r="J158" s="72"/>
      <c r="K158" s="72"/>
      <c r="L158" s="72"/>
      <c r="M158" s="2">
        <v>460</v>
      </c>
    </row>
    <row r="159" spans="1:13" s="139" customFormat="1" ht="12.75">
      <c r="A159" s="136"/>
      <c r="B159" s="204"/>
      <c r="C159" s="138"/>
      <c r="D159" s="33"/>
      <c r="E159" s="136"/>
      <c r="F159" s="34"/>
      <c r="G159" s="34"/>
      <c r="H159" s="5">
        <v>0</v>
      </c>
      <c r="I159" s="20">
        <v>0</v>
      </c>
      <c r="M159" s="2">
        <v>460</v>
      </c>
    </row>
    <row r="160" spans="4:13" ht="12.75">
      <c r="D160" s="10"/>
      <c r="H160" s="5">
        <v>0</v>
      </c>
      <c r="I160" s="20">
        <v>0</v>
      </c>
      <c r="M160" s="2">
        <v>460</v>
      </c>
    </row>
    <row r="161" spans="4:13" ht="12.75">
      <c r="D161" s="10"/>
      <c r="H161" s="5">
        <v>0</v>
      </c>
      <c r="I161" s="20">
        <v>0</v>
      </c>
      <c r="M161" s="2">
        <v>460</v>
      </c>
    </row>
    <row r="162" spans="4:13" ht="12.75">
      <c r="D162" s="10"/>
      <c r="H162" s="5">
        <v>0</v>
      </c>
      <c r="I162" s="20">
        <v>0</v>
      </c>
      <c r="M162" s="2">
        <v>460</v>
      </c>
    </row>
    <row r="163" spans="1:13" ht="13.5" thickBot="1">
      <c r="A163" s="56"/>
      <c r="B163" s="205">
        <v>898400</v>
      </c>
      <c r="C163" s="56"/>
      <c r="D163" s="64" t="s">
        <v>90</v>
      </c>
      <c r="E163" s="56"/>
      <c r="F163" s="85"/>
      <c r="G163" s="58"/>
      <c r="H163" s="99">
        <v>-898400</v>
      </c>
      <c r="I163" s="100">
        <v>1953.0434782608695</v>
      </c>
      <c r="J163" s="61"/>
      <c r="K163" s="61"/>
      <c r="L163" s="61"/>
      <c r="M163" s="2">
        <v>460</v>
      </c>
    </row>
    <row r="164" spans="2:13" ht="12.75">
      <c r="B164" s="206"/>
      <c r="D164" s="10"/>
      <c r="I164" s="20">
        <v>0</v>
      </c>
      <c r="M164" s="2">
        <v>460</v>
      </c>
    </row>
    <row r="165" spans="2:13" ht="12.75">
      <c r="B165" s="206"/>
      <c r="D165" s="10"/>
      <c r="H165" s="5">
        <v>0</v>
      </c>
      <c r="I165" s="20">
        <v>0</v>
      </c>
      <c r="M165" s="2">
        <v>460</v>
      </c>
    </row>
    <row r="166" spans="1:13" s="72" customFormat="1" ht="12.75">
      <c r="A166" s="9"/>
      <c r="B166" s="209">
        <v>76500</v>
      </c>
      <c r="C166" s="9" t="s">
        <v>99</v>
      </c>
      <c r="D166" s="9"/>
      <c r="E166" s="9"/>
      <c r="F166" s="16"/>
      <c r="G166" s="16"/>
      <c r="H166" s="70">
        <v>0</v>
      </c>
      <c r="I166" s="71">
        <v>166.30434782608697</v>
      </c>
      <c r="M166" s="2">
        <v>460</v>
      </c>
    </row>
    <row r="167" spans="2:13" ht="12.75">
      <c r="B167" s="206"/>
      <c r="H167" s="5">
        <v>0</v>
      </c>
      <c r="I167" s="20">
        <v>0</v>
      </c>
      <c r="M167" s="2">
        <v>460</v>
      </c>
    </row>
    <row r="168" spans="1:13" s="72" customFormat="1" ht="12.75">
      <c r="A168" s="9"/>
      <c r="B168" s="209">
        <v>21900</v>
      </c>
      <c r="C168" s="210" t="s">
        <v>164</v>
      </c>
      <c r="D168" s="9"/>
      <c r="E168" s="210"/>
      <c r="F168" s="16"/>
      <c r="G168" s="16"/>
      <c r="H168" s="70">
        <v>0</v>
      </c>
      <c r="I168" s="71">
        <v>47.608695652173914</v>
      </c>
      <c r="K168" s="72" t="s">
        <v>537</v>
      </c>
      <c r="M168" s="2">
        <v>460</v>
      </c>
    </row>
    <row r="169" spans="2:13" ht="12.75">
      <c r="B169" s="206"/>
      <c r="H169" s="5">
        <v>0</v>
      </c>
      <c r="I169" s="20">
        <v>0</v>
      </c>
      <c r="M169" s="2">
        <v>460</v>
      </c>
    </row>
    <row r="170" spans="1:13" ht="12.75">
      <c r="A170" s="9"/>
      <c r="B170" s="209">
        <v>800000</v>
      </c>
      <c r="C170" s="9" t="s">
        <v>39</v>
      </c>
      <c r="D170" s="9"/>
      <c r="E170" s="9"/>
      <c r="F170" s="83"/>
      <c r="G170" s="16"/>
      <c r="H170" s="70">
        <v>0</v>
      </c>
      <c r="I170" s="71">
        <v>1739.1304347826087</v>
      </c>
      <c r="J170" s="72"/>
      <c r="K170" s="72"/>
      <c r="L170" s="72"/>
      <c r="M170" s="2">
        <v>460</v>
      </c>
    </row>
    <row r="171" spans="2:13" ht="12.75">
      <c r="B171" s="211"/>
      <c r="H171" s="5">
        <v>0</v>
      </c>
      <c r="I171" s="20">
        <v>0</v>
      </c>
      <c r="M171" s="2">
        <v>460</v>
      </c>
    </row>
    <row r="172" spans="3:13" ht="12.75">
      <c r="C172" s="212"/>
      <c r="H172" s="5">
        <v>0</v>
      </c>
      <c r="I172" s="20">
        <v>0</v>
      </c>
      <c r="M172" s="2">
        <v>460</v>
      </c>
    </row>
    <row r="173" spans="8:13" ht="12.75">
      <c r="H173" s="5">
        <v>0</v>
      </c>
      <c r="I173" s="20">
        <v>0</v>
      </c>
      <c r="M173" s="2">
        <v>460</v>
      </c>
    </row>
    <row r="174" spans="2:13" ht="12.75">
      <c r="B174" s="142"/>
      <c r="H174" s="5">
        <v>0</v>
      </c>
      <c r="I174" s="20">
        <v>0</v>
      </c>
      <c r="M174" s="2">
        <v>460</v>
      </c>
    </row>
    <row r="175" spans="1:13" ht="13.5" thickBot="1">
      <c r="A175" s="56"/>
      <c r="B175" s="63">
        <v>926116</v>
      </c>
      <c r="C175" s="53"/>
      <c r="D175" s="55" t="s">
        <v>411</v>
      </c>
      <c r="E175" s="53"/>
      <c r="F175" s="85"/>
      <c r="G175" s="58"/>
      <c r="H175" s="99">
        <v>-926116</v>
      </c>
      <c r="I175" s="60">
        <v>2013.2956521739131</v>
      </c>
      <c r="J175" s="61"/>
      <c r="K175" s="61"/>
      <c r="L175" s="61"/>
      <c r="M175" s="2">
        <v>460</v>
      </c>
    </row>
    <row r="176" spans="8:13" ht="12.75">
      <c r="H176" s="5">
        <v>0</v>
      </c>
      <c r="I176" s="20">
        <v>0</v>
      </c>
      <c r="M176" s="2">
        <v>460</v>
      </c>
    </row>
    <row r="177" spans="1:13" s="72" customFormat="1" ht="12.75">
      <c r="A177" s="9"/>
      <c r="B177" s="199">
        <v>170000</v>
      </c>
      <c r="C177" s="9" t="s">
        <v>99</v>
      </c>
      <c r="D177" s="9"/>
      <c r="E177" s="9"/>
      <c r="F177" s="16"/>
      <c r="G177" s="16"/>
      <c r="H177" s="70">
        <v>0</v>
      </c>
      <c r="I177" s="71">
        <v>369.5652173913044</v>
      </c>
      <c r="M177" s="2">
        <v>460</v>
      </c>
    </row>
    <row r="178" spans="2:13" ht="12.75">
      <c r="B178" s="202"/>
      <c r="H178" s="5">
        <v>0</v>
      </c>
      <c r="I178" s="20">
        <v>0</v>
      </c>
      <c r="M178" s="2">
        <v>460</v>
      </c>
    </row>
    <row r="179" spans="1:13" s="87" customFormat="1" ht="12.75">
      <c r="A179" s="79"/>
      <c r="B179" s="199">
        <v>73750</v>
      </c>
      <c r="C179" s="79"/>
      <c r="D179" s="79"/>
      <c r="E179" s="79" t="s">
        <v>164</v>
      </c>
      <c r="F179" s="80"/>
      <c r="G179" s="80"/>
      <c r="H179" s="78">
        <v>0</v>
      </c>
      <c r="I179" s="95">
        <v>160.32608695652175</v>
      </c>
      <c r="M179" s="2">
        <v>460</v>
      </c>
    </row>
    <row r="180" spans="2:13" ht="12.75">
      <c r="B180" s="143"/>
      <c r="H180" s="5">
        <v>0</v>
      </c>
      <c r="I180" s="20">
        <v>0</v>
      </c>
      <c r="M180" s="2">
        <v>460</v>
      </c>
    </row>
    <row r="181" spans="1:13" s="72" customFormat="1" ht="12.75">
      <c r="A181" s="9"/>
      <c r="B181" s="70">
        <v>230050</v>
      </c>
      <c r="C181" s="9"/>
      <c r="D181" s="9"/>
      <c r="E181" s="9" t="s">
        <v>411</v>
      </c>
      <c r="F181" s="16"/>
      <c r="G181" s="16"/>
      <c r="H181" s="70">
        <v>0</v>
      </c>
      <c r="I181" s="71">
        <v>500.10869565217394</v>
      </c>
      <c r="M181" s="2">
        <v>460</v>
      </c>
    </row>
    <row r="182" spans="8:13" ht="12.75">
      <c r="H182" s="5">
        <v>0</v>
      </c>
      <c r="I182" s="20">
        <v>0</v>
      </c>
      <c r="M182" s="2">
        <v>460</v>
      </c>
    </row>
    <row r="183" spans="1:13" s="72" customFormat="1" ht="12.75">
      <c r="A183" s="9"/>
      <c r="B183" s="215">
        <v>23700</v>
      </c>
      <c r="C183" s="9" t="s">
        <v>598</v>
      </c>
      <c r="D183" s="9"/>
      <c r="E183" s="9"/>
      <c r="F183" s="16"/>
      <c r="G183" s="16"/>
      <c r="H183" s="70">
        <v>0</v>
      </c>
      <c r="I183" s="71">
        <v>51.52173913043478</v>
      </c>
      <c r="M183" s="2">
        <v>460</v>
      </c>
    </row>
    <row r="184" spans="8:13" ht="12.75">
      <c r="H184" s="5">
        <v>0</v>
      </c>
      <c r="I184" s="20">
        <v>0</v>
      </c>
      <c r="M184" s="2">
        <v>460</v>
      </c>
    </row>
    <row r="185" spans="1:13" ht="12.75">
      <c r="A185" s="9"/>
      <c r="B185" s="217">
        <v>9540</v>
      </c>
      <c r="C185" s="9" t="s">
        <v>620</v>
      </c>
      <c r="D185" s="9"/>
      <c r="E185" s="9"/>
      <c r="F185" s="83"/>
      <c r="G185" s="16"/>
      <c r="H185" s="70">
        <v>0</v>
      </c>
      <c r="I185" s="71">
        <v>20.73913043478261</v>
      </c>
      <c r="J185" s="72"/>
      <c r="K185" s="72"/>
      <c r="L185" s="72"/>
      <c r="M185" s="2">
        <v>460</v>
      </c>
    </row>
    <row r="186" spans="2:13" ht="12.75">
      <c r="B186" s="132"/>
      <c r="F186" s="74"/>
      <c r="H186" s="5">
        <v>0</v>
      </c>
      <c r="I186" s="76">
        <v>0</v>
      </c>
      <c r="M186" s="2">
        <v>460</v>
      </c>
    </row>
    <row r="187" spans="1:13" s="72" customFormat="1" ht="12.75">
      <c r="A187" s="9"/>
      <c r="B187" s="131">
        <v>53176</v>
      </c>
      <c r="C187" s="9"/>
      <c r="D187" s="9"/>
      <c r="E187" s="9" t="s">
        <v>628</v>
      </c>
      <c r="F187" s="157"/>
      <c r="G187" s="16"/>
      <c r="H187" s="70">
        <v>0</v>
      </c>
      <c r="I187" s="71">
        <v>115.6</v>
      </c>
      <c r="M187" s="2">
        <v>460</v>
      </c>
    </row>
    <row r="188" spans="2:13" ht="12.75">
      <c r="B188" s="132"/>
      <c r="F188" s="74"/>
      <c r="H188" s="5">
        <v>0</v>
      </c>
      <c r="I188" s="20">
        <v>0</v>
      </c>
      <c r="M188" s="2">
        <v>460</v>
      </c>
    </row>
    <row r="189" spans="1:13" ht="12.75">
      <c r="A189" s="9"/>
      <c r="B189" s="217">
        <v>365900</v>
      </c>
      <c r="C189" s="9" t="s">
        <v>39</v>
      </c>
      <c r="D189" s="9"/>
      <c r="E189" s="9"/>
      <c r="F189" s="83"/>
      <c r="G189" s="16"/>
      <c r="H189" s="200">
        <v>0</v>
      </c>
      <c r="I189" s="71">
        <v>795.4347826086956</v>
      </c>
      <c r="J189" s="72"/>
      <c r="K189" s="72"/>
      <c r="L189" s="72"/>
      <c r="M189" s="2">
        <v>460</v>
      </c>
    </row>
    <row r="190" spans="8:13" ht="12.75">
      <c r="H190" s="5">
        <v>0</v>
      </c>
      <c r="I190" s="20">
        <v>0</v>
      </c>
      <c r="M190" s="2">
        <v>460</v>
      </c>
    </row>
    <row r="191" spans="8:13" ht="12.75">
      <c r="H191" s="5">
        <v>0</v>
      </c>
      <c r="I191" s="20">
        <v>0</v>
      </c>
      <c r="M191" s="2">
        <v>460</v>
      </c>
    </row>
    <row r="192" spans="8:13" ht="12.75">
      <c r="H192" s="5">
        <v>0</v>
      </c>
      <c r="I192" s="20">
        <v>0</v>
      </c>
      <c r="M192" s="2">
        <v>460</v>
      </c>
    </row>
    <row r="193" spans="8:13" ht="12.75">
      <c r="H193" s="5">
        <v>0</v>
      </c>
      <c r="I193" s="20">
        <v>0</v>
      </c>
      <c r="M193" s="2">
        <v>460</v>
      </c>
    </row>
    <row r="194" spans="1:13" s="102" customFormat="1" ht="13.5" thickBot="1">
      <c r="A194" s="56"/>
      <c r="B194" s="54">
        <v>6684721</v>
      </c>
      <c r="C194" s="64" t="s">
        <v>19</v>
      </c>
      <c r="D194" s="56"/>
      <c r="E194" s="53"/>
      <c r="F194" s="85"/>
      <c r="G194" s="58"/>
      <c r="H194" s="99"/>
      <c r="I194" s="100"/>
      <c r="J194" s="101"/>
      <c r="K194" s="61">
        <v>460</v>
      </c>
      <c r="L194" s="61"/>
      <c r="M194" s="2">
        <v>460</v>
      </c>
    </row>
    <row r="195" spans="1:13" s="102" customFormat="1" ht="12.75">
      <c r="A195" s="1"/>
      <c r="B195" s="30"/>
      <c r="C195" s="10"/>
      <c r="D195" s="10"/>
      <c r="E195" s="33"/>
      <c r="F195" s="77"/>
      <c r="G195" s="34"/>
      <c r="H195" s="5"/>
      <c r="I195" s="20"/>
      <c r="J195" s="20"/>
      <c r="K195" s="2">
        <v>460</v>
      </c>
      <c r="L195"/>
      <c r="M195" s="2">
        <v>460</v>
      </c>
    </row>
    <row r="196" spans="1:13" s="102" customFormat="1" ht="12.75">
      <c r="A196" s="10"/>
      <c r="B196" s="218" t="s">
        <v>629</v>
      </c>
      <c r="C196" s="219" t="s">
        <v>630</v>
      </c>
      <c r="D196" s="219"/>
      <c r="E196" s="219"/>
      <c r="F196" s="220"/>
      <c r="G196" s="221"/>
      <c r="H196" s="222"/>
      <c r="I196" s="223" t="s">
        <v>13</v>
      </c>
      <c r="J196" s="224"/>
      <c r="K196" s="2">
        <v>460</v>
      </c>
      <c r="L196"/>
      <c r="M196" s="2">
        <v>460</v>
      </c>
    </row>
    <row r="197" spans="1:13" s="232" customFormat="1" ht="12.75">
      <c r="A197" s="225"/>
      <c r="B197" s="226"/>
      <c r="C197" s="227" t="s">
        <v>631</v>
      </c>
      <c r="D197" s="227" t="s">
        <v>632</v>
      </c>
      <c r="E197" s="227" t="s">
        <v>633</v>
      </c>
      <c r="F197" s="228"/>
      <c r="G197" s="229"/>
      <c r="H197" s="222">
        <v>0</v>
      </c>
      <c r="I197" s="223">
        <v>0</v>
      </c>
      <c r="J197" s="230"/>
      <c r="K197" s="2">
        <v>460</v>
      </c>
      <c r="L197" s="231"/>
      <c r="M197" s="2">
        <v>460</v>
      </c>
    </row>
    <row r="198" spans="1:13" s="72" customFormat="1" ht="12.75">
      <c r="A198" s="233"/>
      <c r="B198" s="234">
        <v>2225825</v>
      </c>
      <c r="C198" s="235" t="s">
        <v>634</v>
      </c>
      <c r="D198" s="235" t="s">
        <v>632</v>
      </c>
      <c r="E198" s="235" t="s">
        <v>633</v>
      </c>
      <c r="F198" s="220"/>
      <c r="G198" s="236"/>
      <c r="H198" s="222">
        <v>-2225825</v>
      </c>
      <c r="I198" s="223">
        <v>4838.75</v>
      </c>
      <c r="J198" s="224"/>
      <c r="K198" s="2">
        <v>460</v>
      </c>
      <c r="L198" s="237"/>
      <c r="M198" s="2">
        <v>460</v>
      </c>
    </row>
    <row r="199" spans="1:13" ht="12.75">
      <c r="A199" s="233"/>
      <c r="B199" s="238">
        <v>832330</v>
      </c>
      <c r="C199" s="239" t="s">
        <v>635</v>
      </c>
      <c r="D199" s="240" t="s">
        <v>632</v>
      </c>
      <c r="E199" s="240" t="s">
        <v>633</v>
      </c>
      <c r="F199" s="220"/>
      <c r="G199" s="236"/>
      <c r="H199" s="241">
        <v>-832330</v>
      </c>
      <c r="I199" s="223">
        <v>1809.4130434782608</v>
      </c>
      <c r="J199" s="224"/>
      <c r="K199" s="2">
        <v>460</v>
      </c>
      <c r="L199" s="237"/>
      <c r="M199" s="2">
        <v>460</v>
      </c>
    </row>
    <row r="200" spans="1:13" s="250" customFormat="1" ht="12.75">
      <c r="A200" s="242"/>
      <c r="B200" s="243">
        <v>818015</v>
      </c>
      <c r="C200" s="244" t="s">
        <v>73</v>
      </c>
      <c r="D200" s="244" t="s">
        <v>632</v>
      </c>
      <c r="E200" s="244" t="s">
        <v>633</v>
      </c>
      <c r="F200" s="245"/>
      <c r="G200" s="246"/>
      <c r="H200" s="241">
        <v>-818015</v>
      </c>
      <c r="I200" s="247">
        <v>1778.2934782608695</v>
      </c>
      <c r="J200" s="248"/>
      <c r="K200" s="2">
        <v>460</v>
      </c>
      <c r="L200" s="249"/>
      <c r="M200" s="2">
        <v>460</v>
      </c>
    </row>
    <row r="201" spans="1:13" s="258" customFormat="1" ht="12.75">
      <c r="A201" s="251"/>
      <c r="B201" s="252">
        <v>2353251</v>
      </c>
      <c r="C201" s="253" t="s">
        <v>636</v>
      </c>
      <c r="D201" s="253" t="s">
        <v>632</v>
      </c>
      <c r="E201" s="253" t="s">
        <v>633</v>
      </c>
      <c r="F201" s="254"/>
      <c r="G201" s="255"/>
      <c r="H201" s="241">
        <v>-4579076</v>
      </c>
      <c r="I201" s="247">
        <v>5115.76304347826</v>
      </c>
      <c r="J201" s="256"/>
      <c r="K201" s="2">
        <v>460</v>
      </c>
      <c r="L201" s="257"/>
      <c r="M201" s="2">
        <v>460</v>
      </c>
    </row>
    <row r="202" spans="1:13" ht="12.75">
      <c r="A202" s="259"/>
      <c r="B202" s="260">
        <v>385200</v>
      </c>
      <c r="C202" s="261" t="s">
        <v>637</v>
      </c>
      <c r="D202" s="261" t="s">
        <v>632</v>
      </c>
      <c r="E202" s="261" t="s">
        <v>633</v>
      </c>
      <c r="F202" s="262"/>
      <c r="G202" s="263"/>
      <c r="H202" s="241">
        <v>-1217530</v>
      </c>
      <c r="I202" s="247">
        <v>837.3913043478261</v>
      </c>
      <c r="J202" s="264"/>
      <c r="K202" s="2">
        <v>460</v>
      </c>
      <c r="L202" s="102"/>
      <c r="M202" s="2">
        <v>460</v>
      </c>
    </row>
    <row r="203" spans="1:13" ht="12.75">
      <c r="A203" s="259"/>
      <c r="B203" s="265">
        <v>70100</v>
      </c>
      <c r="C203" s="266" t="s">
        <v>638</v>
      </c>
      <c r="D203" s="266" t="s">
        <v>632</v>
      </c>
      <c r="E203" s="266" t="s">
        <v>633</v>
      </c>
      <c r="F203" s="262"/>
      <c r="G203" s="263"/>
      <c r="H203" s="241"/>
      <c r="I203" s="247"/>
      <c r="J203" s="264"/>
      <c r="K203" s="2">
        <v>460</v>
      </c>
      <c r="L203" s="102"/>
      <c r="M203" s="2">
        <v>460</v>
      </c>
    </row>
    <row r="204" spans="1:13" ht="12.75">
      <c r="A204" s="10"/>
      <c r="B204" s="48">
        <v>6684721</v>
      </c>
      <c r="C204" s="267" t="s">
        <v>639</v>
      </c>
      <c r="D204" s="268"/>
      <c r="E204" s="268"/>
      <c r="F204" s="220"/>
      <c r="G204" s="269"/>
      <c r="H204" s="241">
        <v>-7502736</v>
      </c>
      <c r="I204" s="223">
        <v>14532.002173913044</v>
      </c>
      <c r="J204" s="270"/>
      <c r="K204" s="2">
        <v>460</v>
      </c>
      <c r="M204" s="2">
        <v>460</v>
      </c>
    </row>
    <row r="205" spans="1:13" ht="12.75">
      <c r="A205" s="10"/>
      <c r="B205" s="203"/>
      <c r="C205" s="271"/>
      <c r="D205" s="272"/>
      <c r="E205" s="272"/>
      <c r="F205" s="273"/>
      <c r="G205" s="274"/>
      <c r="H205" s="275"/>
      <c r="I205" s="224"/>
      <c r="J205" s="270"/>
      <c r="K205" s="2"/>
      <c r="M205" s="2"/>
    </row>
    <row r="206" spans="1:13" ht="12.75">
      <c r="A206" s="10"/>
      <c r="B206" s="203"/>
      <c r="C206" s="271"/>
      <c r="D206" s="272"/>
      <c r="E206" s="272"/>
      <c r="F206" s="273"/>
      <c r="G206" s="274"/>
      <c r="H206" s="275"/>
      <c r="I206" s="224"/>
      <c r="J206" s="270"/>
      <c r="K206" s="2"/>
      <c r="M206" s="2"/>
    </row>
    <row r="207" spans="1:13" s="232" customFormat="1" ht="12.75">
      <c r="A207" s="225"/>
      <c r="B207" s="276">
        <v>-919300</v>
      </c>
      <c r="C207" s="225" t="s">
        <v>640</v>
      </c>
      <c r="D207" s="225" t="s">
        <v>641</v>
      </c>
      <c r="E207" s="225"/>
      <c r="F207" s="277"/>
      <c r="G207" s="278"/>
      <c r="H207" s="279">
        <v>919300</v>
      </c>
      <c r="I207" s="280">
        <v>-1955.9574468085107</v>
      </c>
      <c r="J207" s="281"/>
      <c r="K207" s="282">
        <v>470</v>
      </c>
      <c r="M207" s="282">
        <v>470</v>
      </c>
    </row>
    <row r="208" spans="1:13" s="232" customFormat="1" ht="12.75">
      <c r="A208" s="225"/>
      <c r="B208" s="276">
        <v>919142</v>
      </c>
      <c r="C208" s="225" t="s">
        <v>640</v>
      </c>
      <c r="D208" s="225" t="s">
        <v>74</v>
      </c>
      <c r="E208" s="225"/>
      <c r="F208" s="277"/>
      <c r="G208" s="278"/>
      <c r="H208" s="279">
        <v>-2920625</v>
      </c>
      <c r="I208" s="280">
        <v>6214.095744680851</v>
      </c>
      <c r="J208" s="281"/>
      <c r="K208" s="2">
        <v>465</v>
      </c>
      <c r="L208"/>
      <c r="M208" s="2">
        <v>465</v>
      </c>
    </row>
    <row r="209" spans="1:13" s="232" customFormat="1" ht="12.75">
      <c r="A209" s="225"/>
      <c r="B209" s="276">
        <v>0</v>
      </c>
      <c r="C209" s="225" t="s">
        <v>640</v>
      </c>
      <c r="D209" s="225" t="s">
        <v>79</v>
      </c>
      <c r="E209" s="225"/>
      <c r="F209" s="277"/>
      <c r="G209" s="278"/>
      <c r="H209" s="279">
        <v>-2920625</v>
      </c>
      <c r="I209" s="280">
        <v>6214.095744680851</v>
      </c>
      <c r="J209" s="281"/>
      <c r="K209" s="2">
        <v>460</v>
      </c>
      <c r="L209"/>
      <c r="M209" s="2">
        <v>460</v>
      </c>
    </row>
    <row r="210" spans="1:13" s="232" customFormat="1" ht="12.75">
      <c r="A210" s="283"/>
      <c r="B210" s="284">
        <v>-158</v>
      </c>
      <c r="C210" s="283" t="s">
        <v>640</v>
      </c>
      <c r="D210" s="283" t="s">
        <v>80</v>
      </c>
      <c r="E210" s="283"/>
      <c r="F210" s="285"/>
      <c r="G210" s="286"/>
      <c r="H210" s="287">
        <v>919458</v>
      </c>
      <c r="I210" s="288">
        <v>-0.34347826086956523</v>
      </c>
      <c r="J210" s="289"/>
      <c r="K210" s="73">
        <v>460</v>
      </c>
      <c r="L210" s="72"/>
      <c r="M210" s="73">
        <v>460</v>
      </c>
    </row>
    <row r="211" spans="2:13" ht="12.75">
      <c r="B211" s="37"/>
      <c r="F211" s="74"/>
      <c r="I211" s="20"/>
      <c r="K211" s="2"/>
      <c r="M211" s="2"/>
    </row>
    <row r="212" spans="1:13" s="13" customFormat="1" ht="12.75">
      <c r="A212" s="242"/>
      <c r="B212" s="37"/>
      <c r="C212" s="290"/>
      <c r="D212" s="290"/>
      <c r="E212" s="242"/>
      <c r="F212" s="81"/>
      <c r="G212" s="291"/>
      <c r="H212" s="103"/>
      <c r="I212" s="292"/>
      <c r="J212" s="293"/>
      <c r="K212" s="294"/>
      <c r="L212" s="249"/>
      <c r="M212" s="294"/>
    </row>
    <row r="213" spans="1:13" s="13" customFormat="1" ht="12.75">
      <c r="A213" s="10"/>
      <c r="B213" s="207">
        <v>2920625</v>
      </c>
      <c r="C213" s="295" t="s">
        <v>642</v>
      </c>
      <c r="D213" s="295" t="s">
        <v>75</v>
      </c>
      <c r="E213" s="296"/>
      <c r="F213" s="81"/>
      <c r="G213" s="297"/>
      <c r="H213" s="298">
        <v>-2920625</v>
      </c>
      <c r="I213" s="299">
        <v>6214.095744680851</v>
      </c>
      <c r="J213" s="76"/>
      <c r="K213" s="36">
        <v>470</v>
      </c>
      <c r="M213" s="36">
        <v>470</v>
      </c>
    </row>
    <row r="214" spans="1:13" s="13" customFormat="1" ht="12.75">
      <c r="A214" s="10"/>
      <c r="B214" s="207">
        <v>2975960</v>
      </c>
      <c r="C214" s="295" t="s">
        <v>642</v>
      </c>
      <c r="D214" s="295" t="s">
        <v>74</v>
      </c>
      <c r="E214" s="296"/>
      <c r="F214" s="81"/>
      <c r="G214" s="297"/>
      <c r="H214" s="298">
        <v>-5896585</v>
      </c>
      <c r="I214" s="299">
        <v>6399.913978494624</v>
      </c>
      <c r="J214" s="76"/>
      <c r="K214" s="2">
        <v>465</v>
      </c>
      <c r="L214"/>
      <c r="M214" s="2">
        <v>465</v>
      </c>
    </row>
    <row r="215" spans="1:13" s="13" customFormat="1" ht="12.75">
      <c r="A215" s="10"/>
      <c r="B215" s="207">
        <v>2225825</v>
      </c>
      <c r="C215" s="295" t="s">
        <v>642</v>
      </c>
      <c r="D215" s="295" t="s">
        <v>79</v>
      </c>
      <c r="E215" s="296"/>
      <c r="F215" s="81"/>
      <c r="G215" s="297"/>
      <c r="H215" s="298">
        <v>-8122410</v>
      </c>
      <c r="I215" s="299">
        <v>4838.75</v>
      </c>
      <c r="J215" s="76"/>
      <c r="K215" s="2">
        <v>460</v>
      </c>
      <c r="L215"/>
      <c r="M215" s="2">
        <v>460</v>
      </c>
    </row>
    <row r="216" spans="1:13" s="13" customFormat="1" ht="12.75">
      <c r="A216" s="9"/>
      <c r="B216" s="300">
        <v>8122410</v>
      </c>
      <c r="C216" s="301" t="s">
        <v>642</v>
      </c>
      <c r="D216" s="301" t="s">
        <v>80</v>
      </c>
      <c r="E216" s="302"/>
      <c r="F216" s="83"/>
      <c r="G216" s="303"/>
      <c r="H216" s="304">
        <v>-11043035</v>
      </c>
      <c r="I216" s="71">
        <v>17657.41304347826</v>
      </c>
      <c r="J216" s="305"/>
      <c r="K216" s="73">
        <v>460</v>
      </c>
      <c r="L216" s="72"/>
      <c r="M216" s="73">
        <v>460</v>
      </c>
    </row>
    <row r="217" spans="1:13" s="13" customFormat="1" ht="12.75">
      <c r="A217" s="10"/>
      <c r="B217" s="30"/>
      <c r="C217" s="306"/>
      <c r="D217" s="306"/>
      <c r="E217" s="306"/>
      <c r="F217" s="81"/>
      <c r="G217" s="307"/>
      <c r="H217" s="27"/>
      <c r="I217" s="76"/>
      <c r="J217" s="76"/>
      <c r="K217" s="36"/>
      <c r="M217" s="36"/>
    </row>
    <row r="218" spans="1:13" s="13" customFormat="1" ht="12.75">
      <c r="A218" s="10"/>
      <c r="B218" s="30"/>
      <c r="C218" s="306"/>
      <c r="D218" s="306"/>
      <c r="E218" s="306"/>
      <c r="F218" s="81"/>
      <c r="G218" s="307"/>
      <c r="H218" s="27"/>
      <c r="I218" s="76"/>
      <c r="J218" s="76"/>
      <c r="K218" s="36"/>
      <c r="M218" s="36"/>
    </row>
    <row r="219" spans="1:13" s="13" customFormat="1" ht="12.75">
      <c r="A219" s="233"/>
      <c r="B219" s="194">
        <v>2363440</v>
      </c>
      <c r="C219" s="308" t="s">
        <v>635</v>
      </c>
      <c r="D219" s="308" t="s">
        <v>643</v>
      </c>
      <c r="E219" s="233"/>
      <c r="F219" s="81"/>
      <c r="G219" s="309"/>
      <c r="H219" s="298">
        <v>-2363440</v>
      </c>
      <c r="I219" s="299">
        <v>5252.0888888888885</v>
      </c>
      <c r="J219" s="310"/>
      <c r="K219" s="36">
        <v>440</v>
      </c>
      <c r="M219" s="36">
        <v>450</v>
      </c>
    </row>
    <row r="220" spans="1:13" s="13" customFormat="1" ht="12.75">
      <c r="A220" s="233"/>
      <c r="B220" s="194">
        <v>2731850</v>
      </c>
      <c r="C220" s="308" t="s">
        <v>635</v>
      </c>
      <c r="D220" s="308" t="s">
        <v>644</v>
      </c>
      <c r="E220" s="233"/>
      <c r="F220" s="81"/>
      <c r="G220" s="309"/>
      <c r="H220" s="298">
        <v>-5095290</v>
      </c>
      <c r="I220" s="299">
        <v>5463.7</v>
      </c>
      <c r="J220" s="310"/>
      <c r="K220" s="36">
        <v>500</v>
      </c>
      <c r="M220" s="36">
        <v>500</v>
      </c>
    </row>
    <row r="221" spans="1:13" s="13" customFormat="1" ht="12.75">
      <c r="A221" s="233"/>
      <c r="B221" s="194">
        <v>2547660</v>
      </c>
      <c r="C221" s="308" t="s">
        <v>635</v>
      </c>
      <c r="D221" s="308" t="s">
        <v>645</v>
      </c>
      <c r="E221" s="233"/>
      <c r="F221" s="81"/>
      <c r="G221" s="309"/>
      <c r="H221" s="298">
        <v>-7642950</v>
      </c>
      <c r="I221" s="299">
        <v>4995.411764705882</v>
      </c>
      <c r="J221" s="310"/>
      <c r="K221" s="36">
        <v>510</v>
      </c>
      <c r="M221" s="36">
        <v>510</v>
      </c>
    </row>
    <row r="222" spans="1:13" s="50" customFormat="1" ht="12.75">
      <c r="A222" s="233"/>
      <c r="B222" s="194">
        <v>-22485249</v>
      </c>
      <c r="C222" s="308" t="s">
        <v>635</v>
      </c>
      <c r="D222" s="308" t="s">
        <v>646</v>
      </c>
      <c r="E222" s="233"/>
      <c r="F222" s="81"/>
      <c r="G222" s="309"/>
      <c r="H222" s="298">
        <v>14842299</v>
      </c>
      <c r="I222" s="299">
        <v>-46844.26875</v>
      </c>
      <c r="J222" s="310"/>
      <c r="K222" s="36">
        <v>480</v>
      </c>
      <c r="L222" s="13"/>
      <c r="M222" s="36">
        <v>480</v>
      </c>
    </row>
    <row r="223" spans="1:13" s="50" customFormat="1" ht="12.75">
      <c r="A223" s="233"/>
      <c r="B223" s="194">
        <v>2065650</v>
      </c>
      <c r="C223" s="308" t="s">
        <v>635</v>
      </c>
      <c r="D223" s="308" t="s">
        <v>647</v>
      </c>
      <c r="E223" s="233"/>
      <c r="F223" s="81"/>
      <c r="G223" s="309"/>
      <c r="H223" s="298">
        <v>12776649</v>
      </c>
      <c r="I223" s="299">
        <v>4303.4375</v>
      </c>
      <c r="J223" s="310"/>
      <c r="K223" s="36">
        <v>480</v>
      </c>
      <c r="L223" s="13"/>
      <c r="M223" s="36">
        <v>480</v>
      </c>
    </row>
    <row r="224" spans="1:13" s="50" customFormat="1" ht="12.75">
      <c r="A224" s="233"/>
      <c r="B224" s="194">
        <v>2717243</v>
      </c>
      <c r="C224" s="308" t="s">
        <v>635</v>
      </c>
      <c r="D224" s="308" t="s">
        <v>648</v>
      </c>
      <c r="E224" s="233"/>
      <c r="F224" s="81"/>
      <c r="G224" s="309"/>
      <c r="H224" s="298">
        <v>10059406</v>
      </c>
      <c r="I224" s="299">
        <v>5434.486</v>
      </c>
      <c r="J224" s="310"/>
      <c r="K224" s="36">
        <v>500</v>
      </c>
      <c r="L224" s="13"/>
      <c r="M224" s="36">
        <v>500</v>
      </c>
    </row>
    <row r="225" spans="1:13" s="50" customFormat="1" ht="12.75">
      <c r="A225" s="233"/>
      <c r="B225" s="194">
        <v>2191475</v>
      </c>
      <c r="C225" s="308" t="s">
        <v>635</v>
      </c>
      <c r="D225" s="308" t="s">
        <v>649</v>
      </c>
      <c r="E225" s="233"/>
      <c r="F225" s="81"/>
      <c r="G225" s="309"/>
      <c r="H225" s="298">
        <v>7867931</v>
      </c>
      <c r="I225" s="299">
        <v>4255.291262135922</v>
      </c>
      <c r="J225" s="310"/>
      <c r="K225" s="36">
        <v>515</v>
      </c>
      <c r="L225" s="13"/>
      <c r="M225" s="36">
        <v>515</v>
      </c>
    </row>
    <row r="226" spans="1:13" s="50" customFormat="1" ht="12.75">
      <c r="A226" s="233"/>
      <c r="B226" s="194">
        <v>1854890</v>
      </c>
      <c r="C226" s="308" t="s">
        <v>635</v>
      </c>
      <c r="D226" s="308" t="s">
        <v>650</v>
      </c>
      <c r="E226" s="233"/>
      <c r="F226" s="81"/>
      <c r="G226" s="309"/>
      <c r="H226" s="298">
        <v>6013041</v>
      </c>
      <c r="I226" s="299">
        <v>3673.0495049504952</v>
      </c>
      <c r="J226" s="310"/>
      <c r="K226" s="36">
        <v>505</v>
      </c>
      <c r="L226" s="13"/>
      <c r="M226" s="36">
        <v>505</v>
      </c>
    </row>
    <row r="227" spans="1:13" s="50" customFormat="1" ht="12.75">
      <c r="A227" s="233"/>
      <c r="B227" s="194">
        <v>810931</v>
      </c>
      <c r="C227" s="308" t="s">
        <v>635</v>
      </c>
      <c r="D227" s="308" t="s">
        <v>76</v>
      </c>
      <c r="E227" s="233"/>
      <c r="F227" s="81"/>
      <c r="G227" s="309"/>
      <c r="H227" s="298">
        <v>5202110</v>
      </c>
      <c r="I227" s="299">
        <v>1654.961224489796</v>
      </c>
      <c r="J227" s="310"/>
      <c r="K227" s="36">
        <v>490</v>
      </c>
      <c r="L227" s="13"/>
      <c r="M227" s="36">
        <v>490</v>
      </c>
    </row>
    <row r="228" spans="1:13" s="50" customFormat="1" ht="12.75">
      <c r="A228" s="233"/>
      <c r="B228" s="194">
        <v>1276741</v>
      </c>
      <c r="C228" s="308" t="s">
        <v>635</v>
      </c>
      <c r="D228" s="308" t="s">
        <v>77</v>
      </c>
      <c r="E228" s="233"/>
      <c r="F228" s="81"/>
      <c r="G228" s="309"/>
      <c r="H228" s="298">
        <v>3925369</v>
      </c>
      <c r="I228" s="299">
        <v>2687.875789473684</v>
      </c>
      <c r="J228" s="310"/>
      <c r="K228" s="36">
        <v>475</v>
      </c>
      <c r="L228" s="13"/>
      <c r="M228" s="36">
        <v>475</v>
      </c>
    </row>
    <row r="229" spans="1:13" s="50" customFormat="1" ht="12.75">
      <c r="A229" s="233"/>
      <c r="B229" s="194">
        <v>2035452</v>
      </c>
      <c r="C229" s="308" t="s">
        <v>635</v>
      </c>
      <c r="D229" s="308" t="s">
        <v>75</v>
      </c>
      <c r="E229" s="233"/>
      <c r="F229" s="81"/>
      <c r="G229" s="309"/>
      <c r="H229" s="298">
        <v>1889917</v>
      </c>
      <c r="I229" s="299">
        <v>4330.748936170213</v>
      </c>
      <c r="J229" s="310"/>
      <c r="K229" s="36">
        <v>470</v>
      </c>
      <c r="L229" s="13"/>
      <c r="M229" s="36">
        <v>470</v>
      </c>
    </row>
    <row r="230" spans="1:13" s="50" customFormat="1" ht="12.75">
      <c r="A230" s="233"/>
      <c r="B230" s="194">
        <v>1057570</v>
      </c>
      <c r="C230" s="308" t="s">
        <v>635</v>
      </c>
      <c r="D230" s="308" t="s">
        <v>74</v>
      </c>
      <c r="E230" s="233"/>
      <c r="F230" s="81"/>
      <c r="G230" s="309"/>
      <c r="H230" s="298">
        <v>832347</v>
      </c>
      <c r="I230" s="299">
        <v>2274.3440860215055</v>
      </c>
      <c r="J230" s="310"/>
      <c r="K230" s="2">
        <v>465</v>
      </c>
      <c r="L230"/>
      <c r="M230" s="2">
        <v>465</v>
      </c>
    </row>
    <row r="231" spans="1:13" s="50" customFormat="1" ht="12.75">
      <c r="A231" s="233"/>
      <c r="B231" s="194">
        <v>832330</v>
      </c>
      <c r="C231" s="308" t="s">
        <v>635</v>
      </c>
      <c r="D231" s="308" t="s">
        <v>79</v>
      </c>
      <c r="E231" s="233"/>
      <c r="F231" s="81"/>
      <c r="G231" s="309"/>
      <c r="H231" s="298">
        <v>17</v>
      </c>
      <c r="I231" s="299">
        <v>1809.4130434782608</v>
      </c>
      <c r="J231" s="310"/>
      <c r="K231" s="2">
        <v>460</v>
      </c>
      <c r="L231"/>
      <c r="M231" s="2">
        <v>460</v>
      </c>
    </row>
    <row r="232" spans="1:13" s="13" customFormat="1" ht="12.75">
      <c r="A232" s="311"/>
      <c r="B232" s="312">
        <v>-17</v>
      </c>
      <c r="C232" s="311" t="s">
        <v>635</v>
      </c>
      <c r="D232" s="311" t="s">
        <v>80</v>
      </c>
      <c r="E232" s="311"/>
      <c r="F232" s="83"/>
      <c r="G232" s="313"/>
      <c r="H232" s="304">
        <v>-2363423</v>
      </c>
      <c r="I232" s="305">
        <v>-0.03695652173913044</v>
      </c>
      <c r="J232" s="314"/>
      <c r="K232" s="73">
        <v>460</v>
      </c>
      <c r="L232" s="72"/>
      <c r="M232" s="73">
        <v>460</v>
      </c>
    </row>
    <row r="233" spans="1:13" ht="12.75">
      <c r="A233" s="10"/>
      <c r="B233" s="30"/>
      <c r="C233" s="306"/>
      <c r="D233" s="306"/>
      <c r="E233" s="306"/>
      <c r="F233" s="81"/>
      <c r="G233" s="307"/>
      <c r="H233" s="27"/>
      <c r="I233" s="76"/>
      <c r="J233" s="76"/>
      <c r="K233" s="36"/>
      <c r="L233" s="13"/>
      <c r="M233" s="36"/>
    </row>
    <row r="234" spans="2:6" ht="12.75">
      <c r="B234" s="37"/>
      <c r="F234" s="77"/>
    </row>
    <row r="235" spans="2:6" ht="12.75">
      <c r="B235" s="37"/>
      <c r="F235" s="77"/>
    </row>
    <row r="236" spans="1:13" s="13" customFormat="1" ht="12.75">
      <c r="A236" s="104"/>
      <c r="B236" s="105"/>
      <c r="C236" s="104"/>
      <c r="D236" s="104"/>
      <c r="E236" s="104"/>
      <c r="F236" s="106"/>
      <c r="G236" s="107"/>
      <c r="H236" s="108"/>
      <c r="I236" s="109"/>
      <c r="J236" s="110"/>
      <c r="K236" s="36"/>
      <c r="M236" s="36"/>
    </row>
    <row r="237" spans="1:13" s="120" customFormat="1" ht="12.75">
      <c r="A237" s="111"/>
      <c r="B237" s="112">
        <v>-24453800</v>
      </c>
      <c r="C237" s="113" t="s">
        <v>73</v>
      </c>
      <c r="D237" s="111" t="s">
        <v>78</v>
      </c>
      <c r="E237" s="111"/>
      <c r="F237" s="114"/>
      <c r="G237" s="115"/>
      <c r="H237" s="116">
        <v>24453800</v>
      </c>
      <c r="I237" s="117">
        <v>-48423.36633663366</v>
      </c>
      <c r="J237" s="118"/>
      <c r="K237" s="118">
        <v>505</v>
      </c>
      <c r="L237" s="118"/>
      <c r="M237" s="119">
        <v>505</v>
      </c>
    </row>
    <row r="238" spans="1:13" s="120" customFormat="1" ht="12.75">
      <c r="A238" s="111"/>
      <c r="B238" s="112">
        <v>2162305</v>
      </c>
      <c r="C238" s="113" t="s">
        <v>73</v>
      </c>
      <c r="D238" s="111" t="s">
        <v>76</v>
      </c>
      <c r="E238" s="111"/>
      <c r="F238" s="114"/>
      <c r="G238" s="115"/>
      <c r="H238" s="116">
        <v>22291495</v>
      </c>
      <c r="I238" s="117">
        <v>4412.867346938776</v>
      </c>
      <c r="J238" s="118"/>
      <c r="K238" s="118">
        <v>490</v>
      </c>
      <c r="L238" s="118"/>
      <c r="M238" s="119">
        <v>490</v>
      </c>
    </row>
    <row r="239" spans="1:13" s="120" customFormat="1" ht="12.75">
      <c r="A239" s="111"/>
      <c r="B239" s="112">
        <v>1077240</v>
      </c>
      <c r="C239" s="113" t="s">
        <v>73</v>
      </c>
      <c r="D239" s="111" t="s">
        <v>77</v>
      </c>
      <c r="E239" s="111"/>
      <c r="F239" s="114"/>
      <c r="G239" s="115"/>
      <c r="H239" s="116">
        <v>21214255</v>
      </c>
      <c r="I239" s="117">
        <v>2267.8736842105263</v>
      </c>
      <c r="J239" s="118"/>
      <c r="K239" s="118">
        <v>475</v>
      </c>
      <c r="L239" s="118"/>
      <c r="M239" s="119">
        <v>475</v>
      </c>
    </row>
    <row r="240" spans="1:13" s="120" customFormat="1" ht="12.75">
      <c r="A240" s="111"/>
      <c r="B240" s="112">
        <v>2382135</v>
      </c>
      <c r="C240" s="113" t="s">
        <v>73</v>
      </c>
      <c r="D240" s="111" t="s">
        <v>75</v>
      </c>
      <c r="E240" s="111"/>
      <c r="F240" s="114"/>
      <c r="G240" s="115"/>
      <c r="H240" s="116">
        <v>18832120</v>
      </c>
      <c r="I240" s="117">
        <v>5068.372340425532</v>
      </c>
      <c r="J240" s="118"/>
      <c r="K240" s="118">
        <v>470</v>
      </c>
      <c r="L240" s="118"/>
      <c r="M240" s="119">
        <v>470</v>
      </c>
    </row>
    <row r="241" spans="1:13" s="120" customFormat="1" ht="12.75">
      <c r="A241" s="111"/>
      <c r="B241" s="112">
        <v>2634195</v>
      </c>
      <c r="C241" s="113" t="s">
        <v>73</v>
      </c>
      <c r="D241" s="111" t="s">
        <v>74</v>
      </c>
      <c r="E241" s="111"/>
      <c r="F241" s="114"/>
      <c r="G241" s="115"/>
      <c r="H241" s="116">
        <v>16197925</v>
      </c>
      <c r="I241" s="117">
        <v>5664.935483870968</v>
      </c>
      <c r="J241" s="118"/>
      <c r="K241" s="2">
        <v>465</v>
      </c>
      <c r="L241"/>
      <c r="M241" s="2">
        <v>465</v>
      </c>
    </row>
    <row r="242" spans="1:13" s="120" customFormat="1" ht="12.75">
      <c r="A242" s="111"/>
      <c r="B242" s="112">
        <v>2225825</v>
      </c>
      <c r="C242" s="113" t="s">
        <v>73</v>
      </c>
      <c r="D242" s="111" t="s">
        <v>79</v>
      </c>
      <c r="E242" s="111"/>
      <c r="F242" s="114"/>
      <c r="G242" s="115"/>
      <c r="H242" s="116">
        <v>13972100</v>
      </c>
      <c r="I242" s="117">
        <v>4838.75</v>
      </c>
      <c r="J242" s="118"/>
      <c r="K242" s="2">
        <v>460</v>
      </c>
      <c r="L242"/>
      <c r="M242" s="2">
        <v>460</v>
      </c>
    </row>
    <row r="243" spans="1:13" s="118" customFormat="1" ht="12.75">
      <c r="A243" s="121"/>
      <c r="B243" s="122">
        <v>-13972100</v>
      </c>
      <c r="C243" s="121" t="s">
        <v>73</v>
      </c>
      <c r="D243" s="121" t="s">
        <v>80</v>
      </c>
      <c r="E243" s="121"/>
      <c r="F243" s="123"/>
      <c r="G243" s="124"/>
      <c r="H243" s="122">
        <v>35186355</v>
      </c>
      <c r="I243" s="125">
        <v>-30374.130434782608</v>
      </c>
      <c r="J243" s="120"/>
      <c r="K243" s="73">
        <v>460</v>
      </c>
      <c r="L243" s="72"/>
      <c r="M243" s="73">
        <v>460</v>
      </c>
    </row>
    <row r="244" spans="1:13" s="13" customFormat="1" ht="12.75">
      <c r="A244" s="104"/>
      <c r="B244" s="105"/>
      <c r="C244" s="104"/>
      <c r="D244" s="104"/>
      <c r="E244" s="104"/>
      <c r="F244" s="106"/>
      <c r="G244" s="107"/>
      <c r="H244" s="108"/>
      <c r="I244" s="109"/>
      <c r="J244" s="110"/>
      <c r="K244" s="36"/>
      <c r="M244" s="36"/>
    </row>
    <row r="245" spans="1:13" s="13" customFormat="1" ht="12.75">
      <c r="A245" s="104"/>
      <c r="B245" s="105"/>
      <c r="C245" s="104"/>
      <c r="D245" s="104"/>
      <c r="E245" s="104"/>
      <c r="F245" s="106"/>
      <c r="G245" s="107"/>
      <c r="H245" s="108"/>
      <c r="I245" s="109"/>
      <c r="J245" s="110"/>
      <c r="K245" s="36"/>
      <c r="M245" s="36"/>
    </row>
    <row r="246" spans="1:13" s="322" customFormat="1" ht="12.75">
      <c r="A246" s="315"/>
      <c r="B246" s="198">
        <v>1035755</v>
      </c>
      <c r="C246" s="316" t="s">
        <v>636</v>
      </c>
      <c r="D246" s="315" t="s">
        <v>75</v>
      </c>
      <c r="E246" s="315"/>
      <c r="F246" s="317"/>
      <c r="G246" s="318"/>
      <c r="H246" s="198">
        <v>34150600</v>
      </c>
      <c r="I246" s="319">
        <v>2203.7340425531916</v>
      </c>
      <c r="J246" s="320"/>
      <c r="K246" s="320">
        <v>470</v>
      </c>
      <c r="L246" s="320"/>
      <c r="M246" s="321">
        <v>470</v>
      </c>
    </row>
    <row r="247" spans="1:13" s="322" customFormat="1" ht="12.75">
      <c r="A247" s="315"/>
      <c r="B247" s="202">
        <v>1812055</v>
      </c>
      <c r="C247" s="316" t="s">
        <v>636</v>
      </c>
      <c r="D247" s="315" t="s">
        <v>74</v>
      </c>
      <c r="E247" s="315"/>
      <c r="F247" s="317"/>
      <c r="G247" s="318"/>
      <c r="H247" s="198">
        <v>-1812055</v>
      </c>
      <c r="I247" s="319">
        <v>3896.8924731182797</v>
      </c>
      <c r="J247" s="320"/>
      <c r="K247" s="2">
        <v>465</v>
      </c>
      <c r="L247"/>
      <c r="M247" s="2">
        <v>465</v>
      </c>
    </row>
    <row r="248" spans="1:13" s="322" customFormat="1" ht="12.75">
      <c r="A248" s="315"/>
      <c r="B248" s="202">
        <v>2353251</v>
      </c>
      <c r="C248" s="316" t="s">
        <v>636</v>
      </c>
      <c r="D248" s="315" t="s">
        <v>79</v>
      </c>
      <c r="E248" s="315"/>
      <c r="F248" s="317"/>
      <c r="G248" s="318"/>
      <c r="H248" s="198">
        <v>-2353251</v>
      </c>
      <c r="I248" s="319">
        <v>5115.76304347826</v>
      </c>
      <c r="J248" s="320"/>
      <c r="K248" s="2">
        <v>460</v>
      </c>
      <c r="L248"/>
      <c r="M248" s="2">
        <v>460</v>
      </c>
    </row>
    <row r="249" spans="1:13" s="320" customFormat="1" ht="12.75">
      <c r="A249" s="323"/>
      <c r="B249" s="199">
        <v>5201061</v>
      </c>
      <c r="C249" s="323" t="s">
        <v>636</v>
      </c>
      <c r="D249" s="323" t="s">
        <v>651</v>
      </c>
      <c r="E249" s="323"/>
      <c r="F249" s="324"/>
      <c r="G249" s="325"/>
      <c r="H249" s="199">
        <v>29985294</v>
      </c>
      <c r="I249" s="326">
        <v>11306.654347826086</v>
      </c>
      <c r="J249" s="322"/>
      <c r="K249" s="73">
        <v>460</v>
      </c>
      <c r="L249" s="72"/>
      <c r="M249" s="73">
        <v>460</v>
      </c>
    </row>
    <row r="250" spans="6:13" ht="12.75">
      <c r="F250" s="74"/>
      <c r="H250" s="108"/>
      <c r="I250" s="20"/>
      <c r="M250" s="2">
        <v>500</v>
      </c>
    </row>
    <row r="251" spans="6:13" ht="12.75">
      <c r="F251" s="74"/>
      <c r="H251" s="108"/>
      <c r="I251" s="20"/>
      <c r="M251" s="2">
        <v>500</v>
      </c>
    </row>
    <row r="252" spans="1:13" s="336" customFormat="1" ht="12.75">
      <c r="A252" s="327"/>
      <c r="B252" s="328">
        <v>-608610</v>
      </c>
      <c r="C252" s="329" t="s">
        <v>637</v>
      </c>
      <c r="D252" s="327" t="s">
        <v>652</v>
      </c>
      <c r="E252" s="327"/>
      <c r="F252" s="330"/>
      <c r="G252" s="331"/>
      <c r="H252" s="332">
        <v>30593904</v>
      </c>
      <c r="I252" s="333">
        <v>-1294.9148936170213</v>
      </c>
      <c r="J252" s="334"/>
      <c r="K252" s="334">
        <v>470</v>
      </c>
      <c r="L252" s="334"/>
      <c r="M252" s="335">
        <v>470</v>
      </c>
    </row>
    <row r="253" spans="1:13" s="336" customFormat="1" ht="12.75">
      <c r="A253" s="327"/>
      <c r="B253" s="328">
        <v>385200</v>
      </c>
      <c r="C253" s="329" t="s">
        <v>637</v>
      </c>
      <c r="D253" s="327" t="s">
        <v>79</v>
      </c>
      <c r="E253" s="327"/>
      <c r="F253" s="330"/>
      <c r="G253" s="331"/>
      <c r="H253" s="332">
        <v>-385200</v>
      </c>
      <c r="I253" s="333">
        <v>837.3913043478261</v>
      </c>
      <c r="J253" s="334"/>
      <c r="K253" s="337">
        <v>460</v>
      </c>
      <c r="L253" s="334"/>
      <c r="M253" s="337">
        <v>460</v>
      </c>
    </row>
    <row r="254" spans="1:13" s="334" customFormat="1" ht="12.75">
      <c r="A254" s="338"/>
      <c r="B254" s="339">
        <v>-223410</v>
      </c>
      <c r="C254" s="338" t="s">
        <v>637</v>
      </c>
      <c r="D254" s="338" t="s">
        <v>651</v>
      </c>
      <c r="E254" s="338"/>
      <c r="F254" s="340"/>
      <c r="G254" s="341"/>
      <c r="H254" s="339">
        <v>30208704</v>
      </c>
      <c r="I254" s="342">
        <v>-485.67391304347825</v>
      </c>
      <c r="J254" s="336"/>
      <c r="K254" s="343">
        <v>460</v>
      </c>
      <c r="L254" s="336"/>
      <c r="M254" s="343">
        <v>460</v>
      </c>
    </row>
    <row r="255" spans="1:13" s="346" customFormat="1" ht="12.75">
      <c r="A255" s="316"/>
      <c r="B255" s="198"/>
      <c r="C255" s="316"/>
      <c r="D255" s="316"/>
      <c r="E255" s="316"/>
      <c r="F255" s="344"/>
      <c r="G255" s="345"/>
      <c r="H255" s="198"/>
      <c r="I255" s="319"/>
      <c r="K255" s="321"/>
      <c r="M255" s="321"/>
    </row>
    <row r="256" spans="1:13" s="346" customFormat="1" ht="12.75">
      <c r="A256" s="316"/>
      <c r="B256" s="198"/>
      <c r="C256" s="316"/>
      <c r="D256" s="316"/>
      <c r="E256" s="316"/>
      <c r="F256" s="344"/>
      <c r="G256" s="345"/>
      <c r="H256" s="198"/>
      <c r="I256" s="319"/>
      <c r="K256" s="321"/>
      <c r="M256" s="321"/>
    </row>
    <row r="257" spans="1:13" s="356" customFormat="1" ht="12.75">
      <c r="A257" s="347"/>
      <c r="B257" s="348">
        <v>-907054</v>
      </c>
      <c r="C257" s="349" t="s">
        <v>638</v>
      </c>
      <c r="D257" s="347" t="s">
        <v>641</v>
      </c>
      <c r="E257" s="347"/>
      <c r="F257" s="350"/>
      <c r="G257" s="351"/>
      <c r="H257" s="352">
        <v>521854</v>
      </c>
      <c r="I257" s="353">
        <v>-1929.9021276595745</v>
      </c>
      <c r="J257" s="354"/>
      <c r="K257" s="354">
        <v>470</v>
      </c>
      <c r="L257" s="354"/>
      <c r="M257" s="355">
        <v>470</v>
      </c>
    </row>
    <row r="258" spans="1:13" s="356" customFormat="1" ht="12.75">
      <c r="A258" s="347"/>
      <c r="B258" s="348">
        <v>292200</v>
      </c>
      <c r="C258" s="349" t="s">
        <v>638</v>
      </c>
      <c r="D258" s="347" t="s">
        <v>74</v>
      </c>
      <c r="E258" s="347"/>
      <c r="F258" s="350"/>
      <c r="G258" s="351"/>
      <c r="H258" s="352">
        <v>29916504</v>
      </c>
      <c r="I258" s="353">
        <v>628.3870967741935</v>
      </c>
      <c r="J258" s="354"/>
      <c r="K258" s="36">
        <v>465</v>
      </c>
      <c r="L258" s="13"/>
      <c r="M258" s="36">
        <v>465</v>
      </c>
    </row>
    <row r="259" spans="1:13" s="356" customFormat="1" ht="12.75">
      <c r="A259" s="347"/>
      <c r="B259" s="348">
        <v>70100</v>
      </c>
      <c r="C259" s="349" t="s">
        <v>638</v>
      </c>
      <c r="D259" s="347" t="s">
        <v>653</v>
      </c>
      <c r="E259" s="347"/>
      <c r="F259" s="350"/>
      <c r="G259" s="351"/>
      <c r="H259" s="352">
        <v>-70100</v>
      </c>
      <c r="I259" s="353">
        <v>152.3913043478261</v>
      </c>
      <c r="J259" s="354"/>
      <c r="K259" s="36">
        <v>460</v>
      </c>
      <c r="L259" s="13"/>
      <c r="M259" s="36">
        <v>460</v>
      </c>
    </row>
    <row r="260" spans="1:13" s="354" customFormat="1" ht="12.75">
      <c r="A260" s="357"/>
      <c r="B260" s="358">
        <v>-544754</v>
      </c>
      <c r="C260" s="357" t="s">
        <v>638</v>
      </c>
      <c r="D260" s="357" t="s">
        <v>651</v>
      </c>
      <c r="E260" s="357"/>
      <c r="F260" s="359"/>
      <c r="G260" s="360"/>
      <c r="H260" s="358">
        <v>159554</v>
      </c>
      <c r="I260" s="361">
        <v>-1171.5139784946236</v>
      </c>
      <c r="J260" s="356"/>
      <c r="K260" s="73">
        <v>465</v>
      </c>
      <c r="L260" s="72"/>
      <c r="M260" s="73">
        <v>465</v>
      </c>
    </row>
    <row r="261" spans="1:13" s="346" customFormat="1" ht="12.75">
      <c r="A261" s="316"/>
      <c r="B261" s="198"/>
      <c r="C261" s="316"/>
      <c r="D261" s="316"/>
      <c r="E261" s="316"/>
      <c r="F261" s="344"/>
      <c r="G261" s="345"/>
      <c r="H261" s="198"/>
      <c r="I261" s="319"/>
      <c r="K261" s="321"/>
      <c r="M261" s="321"/>
    </row>
    <row r="262" spans="1:13" s="346" customFormat="1" ht="12.75">
      <c r="A262" s="316"/>
      <c r="B262" s="198"/>
      <c r="C262" s="316"/>
      <c r="D262" s="316"/>
      <c r="E262" s="316"/>
      <c r="F262" s="344"/>
      <c r="G262" s="345"/>
      <c r="H262" s="198"/>
      <c r="I262" s="319"/>
      <c r="K262" s="321"/>
      <c r="M262" s="321"/>
    </row>
    <row r="263" spans="1:11" s="365" customFormat="1" ht="12.75">
      <c r="A263" s="296" t="s">
        <v>654</v>
      </c>
      <c r="B263" s="145"/>
      <c r="C263" s="362" t="s">
        <v>655</v>
      </c>
      <c r="D263" s="296"/>
      <c r="E263" s="296"/>
      <c r="F263" s="363"/>
      <c r="G263" s="297"/>
      <c r="H263" s="145"/>
      <c r="I263" s="364"/>
      <c r="K263" s="366"/>
    </row>
    <row r="264" spans="1:11" s="365" customFormat="1" ht="12.75">
      <c r="A264" s="296"/>
      <c r="B264" s="145"/>
      <c r="C264" s="296"/>
      <c r="D264" s="296"/>
      <c r="E264" s="296" t="s">
        <v>656</v>
      </c>
      <c r="F264" s="363"/>
      <c r="G264" s="297"/>
      <c r="H264" s="145"/>
      <c r="I264" s="364"/>
      <c r="K264" s="366"/>
    </row>
    <row r="265" spans="1:13" s="365" customFormat="1" ht="12.75">
      <c r="A265" s="296"/>
      <c r="B265" s="367">
        <v>-620535</v>
      </c>
      <c r="C265" s="145" t="s">
        <v>657</v>
      </c>
      <c r="D265" s="296"/>
      <c r="E265" s="296" t="s">
        <v>658</v>
      </c>
      <c r="F265" s="363"/>
      <c r="G265" s="297"/>
      <c r="H265" s="145">
        <v>620535</v>
      </c>
      <c r="I265" s="368">
        <v>946</v>
      </c>
      <c r="K265" s="369"/>
      <c r="M265" s="370">
        <v>-655.9566596194503</v>
      </c>
    </row>
    <row r="266" spans="1:13" s="365" customFormat="1" ht="12.75">
      <c r="A266" s="296"/>
      <c r="B266" s="145">
        <v>11925</v>
      </c>
      <c r="C266" s="296" t="s">
        <v>659</v>
      </c>
      <c r="D266" s="296"/>
      <c r="E266" s="296"/>
      <c r="F266" s="363"/>
      <c r="G266" s="297" t="s">
        <v>660</v>
      </c>
      <c r="H266" s="145">
        <v>608610</v>
      </c>
      <c r="I266" s="368">
        <v>18.179545305561188</v>
      </c>
      <c r="K266" s="369"/>
      <c r="M266" s="370">
        <v>655.957</v>
      </c>
    </row>
    <row r="267" spans="1:13" s="365" customFormat="1" ht="12.75">
      <c r="A267" s="296"/>
      <c r="B267" s="367">
        <v>-608610</v>
      </c>
      <c r="C267" s="362" t="s">
        <v>661</v>
      </c>
      <c r="D267" s="296"/>
      <c r="E267" s="296"/>
      <c r="F267" s="363"/>
      <c r="G267" s="297" t="s">
        <v>660</v>
      </c>
      <c r="H267" s="145">
        <v>0</v>
      </c>
      <c r="I267" s="368">
        <v>-927.7591463414634</v>
      </c>
      <c r="K267" s="366"/>
      <c r="M267" s="145">
        <v>656</v>
      </c>
    </row>
    <row r="268" spans="1:13" s="374" customFormat="1" ht="12.75">
      <c r="A268" s="295"/>
      <c r="B268" s="207"/>
      <c r="C268" s="295"/>
      <c r="D268" s="295"/>
      <c r="E268" s="295"/>
      <c r="F268" s="371"/>
      <c r="G268" s="372"/>
      <c r="H268" s="207"/>
      <c r="I268" s="373"/>
      <c r="M268" s="375"/>
    </row>
    <row r="269" spans="1:13" s="13" customFormat="1" ht="12.75" hidden="1">
      <c r="A269" s="10"/>
      <c r="B269" s="27"/>
      <c r="C269" s="10"/>
      <c r="D269" s="10"/>
      <c r="E269" s="10"/>
      <c r="F269" s="75"/>
      <c r="G269" s="28"/>
      <c r="H269" s="27"/>
      <c r="I269" s="76"/>
      <c r="M269" s="36"/>
    </row>
    <row r="270" spans="6:13" ht="12.75" hidden="1">
      <c r="F270" s="74"/>
      <c r="I270" s="20"/>
      <c r="M270" s="2">
        <v>500</v>
      </c>
    </row>
    <row r="271" spans="6:13" ht="12.75" hidden="1">
      <c r="F271" s="74"/>
      <c r="I271" s="20"/>
      <c r="M271" s="2">
        <v>500</v>
      </c>
    </row>
    <row r="272" ht="12.75" hidden="1">
      <c r="F272" s="62"/>
    </row>
    <row r="273" ht="12.75" hidden="1">
      <c r="F273" s="62"/>
    </row>
    <row r="274" ht="12.75" hidden="1">
      <c r="F274" s="62"/>
    </row>
    <row r="275" ht="12.75" hidden="1">
      <c r="F275" s="62"/>
    </row>
    <row r="276" ht="12.75" hidden="1">
      <c r="F276" s="62"/>
    </row>
    <row r="277" ht="12.75" hidden="1">
      <c r="F277" s="62"/>
    </row>
    <row r="278" ht="12.75" hidden="1">
      <c r="F278" s="62"/>
    </row>
    <row r="279" ht="12.75" hidden="1">
      <c r="F279" s="62"/>
    </row>
    <row r="280" ht="12.75" hidden="1">
      <c r="F280" s="62"/>
    </row>
    <row r="281" ht="12.75" hidden="1">
      <c r="F281" s="62"/>
    </row>
    <row r="282" ht="12.75" hidden="1">
      <c r="F282" s="62"/>
    </row>
    <row r="283" ht="12.75" hidden="1">
      <c r="F283" s="62"/>
    </row>
    <row r="284" ht="12.75" hidden="1">
      <c r="F284" s="62"/>
    </row>
    <row r="285" ht="12.75" hidden="1">
      <c r="F285" s="62"/>
    </row>
    <row r="286" ht="12.75" hidden="1">
      <c r="F286" s="62"/>
    </row>
    <row r="287" ht="12.75" hidden="1">
      <c r="F287" s="62"/>
    </row>
    <row r="288" ht="12.75" hidden="1">
      <c r="F288" s="62"/>
    </row>
    <row r="289" ht="12.75" hidden="1">
      <c r="F289" s="62"/>
    </row>
    <row r="290" ht="12.75" hidden="1">
      <c r="F290" s="62"/>
    </row>
    <row r="291" ht="12.75" hidden="1">
      <c r="F291" s="62"/>
    </row>
    <row r="292" ht="12.75" hidden="1">
      <c r="F292" s="62"/>
    </row>
    <row r="293" ht="12.75" hidden="1">
      <c r="F293" s="62"/>
    </row>
    <row r="294" ht="12.75" hidden="1">
      <c r="F294" s="62"/>
    </row>
    <row r="295" ht="12.75" hidden="1">
      <c r="F295" s="62"/>
    </row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70"/>
  <sheetViews>
    <sheetView tabSelected="1" workbookViewId="0" topLeftCell="A1">
      <pane ySplit="5" topLeftCell="BM16" activePane="bottomLeft" state="frozen"/>
      <selection pane="topLeft" activeCell="A1" sqref="A1"/>
      <selection pane="bottomLeft" activeCell="D16" sqref="D16"/>
    </sheetView>
  </sheetViews>
  <sheetFormatPr defaultColWidth="9.140625" defaultRowHeight="12.75" zeroHeight="1"/>
  <cols>
    <col min="1" max="1" width="5.140625" style="1" customWidth="1"/>
    <col min="2" max="2" width="12.14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5" customWidth="1"/>
    <col min="7" max="7" width="6.8515625" style="25" customWidth="1"/>
    <col min="8" max="8" width="10.140625" style="5" customWidth="1"/>
    <col min="9" max="9" width="10.421875" style="4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5"/>
      <c r="B1" s="6"/>
      <c r="C1" s="7"/>
      <c r="D1" s="7"/>
      <c r="E1" s="8"/>
      <c r="F1" s="7"/>
      <c r="G1" s="7"/>
      <c r="H1" s="6"/>
      <c r="I1" s="3"/>
    </row>
    <row r="2" spans="1:9" ht="17.25" customHeight="1">
      <c r="A2" s="9"/>
      <c r="B2" s="377" t="s">
        <v>81</v>
      </c>
      <c r="C2" s="377"/>
      <c r="D2" s="377"/>
      <c r="E2" s="377"/>
      <c r="F2" s="377"/>
      <c r="G2" s="377"/>
      <c r="H2" s="377"/>
      <c r="I2" s="19"/>
    </row>
    <row r="3" spans="1:9" s="13" customFormat="1" ht="18" customHeight="1">
      <c r="A3" s="10"/>
      <c r="B3" s="11"/>
      <c r="C3" s="11"/>
      <c r="D3" s="11"/>
      <c r="E3" s="11"/>
      <c r="F3" s="11"/>
      <c r="G3" s="11"/>
      <c r="H3" s="11"/>
      <c r="I3" s="12"/>
    </row>
    <row r="4" spans="1:9" ht="15" customHeight="1">
      <c r="A4" s="9"/>
      <c r="B4" s="17" t="s">
        <v>0</v>
      </c>
      <c r="C4" s="16" t="s">
        <v>6</v>
      </c>
      <c r="D4" s="16" t="s">
        <v>1</v>
      </c>
      <c r="E4" s="16" t="s">
        <v>7</v>
      </c>
      <c r="F4" s="16" t="s">
        <v>2</v>
      </c>
      <c r="G4" s="14" t="s">
        <v>4</v>
      </c>
      <c r="H4" s="17" t="s">
        <v>3</v>
      </c>
      <c r="I4" s="18" t="s">
        <v>5</v>
      </c>
    </row>
    <row r="5" spans="1:13" ht="18.75" customHeight="1">
      <c r="A5" s="21"/>
      <c r="B5" s="21" t="s">
        <v>82</v>
      </c>
      <c r="C5" s="21"/>
      <c r="D5" s="21"/>
      <c r="E5" s="21"/>
      <c r="F5" s="26"/>
      <c r="G5" s="24"/>
      <c r="H5" s="22">
        <v>0</v>
      </c>
      <c r="I5" s="23">
        <v>460</v>
      </c>
      <c r="K5" t="s">
        <v>8</v>
      </c>
      <c r="L5" t="s">
        <v>9</v>
      </c>
      <c r="M5" s="2">
        <v>460</v>
      </c>
    </row>
    <row r="6" spans="2:13" ht="12.75">
      <c r="B6" s="27"/>
      <c r="C6" s="10"/>
      <c r="D6" s="10"/>
      <c r="E6" s="10"/>
      <c r="F6" s="28"/>
      <c r="I6" s="20"/>
      <c r="M6" s="2">
        <v>460</v>
      </c>
    </row>
    <row r="7" spans="4:13" ht="12.75">
      <c r="D7" s="10"/>
      <c r="I7" s="20"/>
      <c r="M7" s="2">
        <v>460</v>
      </c>
    </row>
    <row r="8" spans="2:13" ht="12.75">
      <c r="B8" s="27"/>
      <c r="D8" s="10"/>
      <c r="G8" s="29"/>
      <c r="I8" s="20"/>
      <c r="M8" s="2">
        <v>460</v>
      </c>
    </row>
    <row r="9" spans="1:13" s="13" customFormat="1" ht="12.75">
      <c r="A9" s="38"/>
      <c r="B9" s="39" t="s">
        <v>10</v>
      </c>
      <c r="C9" s="40"/>
      <c r="D9" s="40" t="s">
        <v>11</v>
      </c>
      <c r="E9" s="40" t="s">
        <v>12</v>
      </c>
      <c r="F9" s="41"/>
      <c r="G9" s="42"/>
      <c r="H9" s="39"/>
      <c r="I9" s="43" t="s">
        <v>13</v>
      </c>
      <c r="J9" s="44"/>
      <c r="K9" s="36"/>
      <c r="M9" s="2">
        <v>460</v>
      </c>
    </row>
    <row r="10" spans="1:13" s="13" customFormat="1" ht="12.75">
      <c r="A10" s="38"/>
      <c r="B10" s="39">
        <f>+B22</f>
        <v>1056015</v>
      </c>
      <c r="C10" s="45"/>
      <c r="D10" s="40" t="s">
        <v>14</v>
      </c>
      <c r="E10" s="127" t="s">
        <v>83</v>
      </c>
      <c r="F10" s="46"/>
      <c r="G10" s="47"/>
      <c r="H10" s="48">
        <f aca="true" t="shared" si="0" ref="H10:H16">+B10</f>
        <v>1056015</v>
      </c>
      <c r="I10" s="49">
        <f aca="true" t="shared" si="1" ref="I10:I17">+B10/M10</f>
        <v>2295.6847826086955</v>
      </c>
      <c r="J10" s="36"/>
      <c r="K10" s="36"/>
      <c r="L10" s="36"/>
      <c r="M10" s="2">
        <v>460</v>
      </c>
    </row>
    <row r="11" spans="1:13" s="13" customFormat="1" ht="12.75">
      <c r="A11" s="38"/>
      <c r="B11" s="39">
        <f>+B628</f>
        <v>292500</v>
      </c>
      <c r="C11" s="45"/>
      <c r="D11" s="40" t="s">
        <v>15</v>
      </c>
      <c r="E11" s="127" t="s">
        <v>84</v>
      </c>
      <c r="F11" s="46"/>
      <c r="G11" s="47"/>
      <c r="H11" s="48">
        <f t="shared" si="0"/>
        <v>292500</v>
      </c>
      <c r="I11" s="49">
        <f t="shared" si="1"/>
        <v>635.8695652173913</v>
      </c>
      <c r="J11" s="36"/>
      <c r="K11" s="36"/>
      <c r="L11" s="36"/>
      <c r="M11" s="2">
        <v>460</v>
      </c>
    </row>
    <row r="12" spans="1:13" s="13" customFormat="1" ht="12.75">
      <c r="A12" s="38"/>
      <c r="B12" s="39">
        <f>+B665</f>
        <v>1914630</v>
      </c>
      <c r="C12" s="45"/>
      <c r="D12" s="40" t="s">
        <v>41</v>
      </c>
      <c r="E12" s="127" t="s">
        <v>85</v>
      </c>
      <c r="F12" s="46"/>
      <c r="G12" s="47"/>
      <c r="H12" s="48">
        <f t="shared" si="0"/>
        <v>1914630</v>
      </c>
      <c r="I12" s="49">
        <f t="shared" si="1"/>
        <v>4162.239130434783</v>
      </c>
      <c r="J12" s="36"/>
      <c r="K12" s="36"/>
      <c r="L12" s="36"/>
      <c r="M12" s="2">
        <v>460</v>
      </c>
    </row>
    <row r="13" spans="1:13" s="13" customFormat="1" ht="12.75">
      <c r="A13" s="38"/>
      <c r="B13" s="39">
        <f>+B1100</f>
        <v>1381460</v>
      </c>
      <c r="C13" s="45"/>
      <c r="D13" s="40" t="s">
        <v>86</v>
      </c>
      <c r="E13" s="127" t="s">
        <v>87</v>
      </c>
      <c r="F13" s="46"/>
      <c r="G13" s="47"/>
      <c r="H13" s="48">
        <f t="shared" si="0"/>
        <v>1381460</v>
      </c>
      <c r="I13" s="49">
        <f t="shared" si="1"/>
        <v>3003.1739130434785</v>
      </c>
      <c r="J13" s="36"/>
      <c r="K13" s="36"/>
      <c r="L13" s="36"/>
      <c r="M13" s="2">
        <v>460</v>
      </c>
    </row>
    <row r="14" spans="1:13" s="13" customFormat="1" ht="12.75">
      <c r="A14" s="38"/>
      <c r="B14" s="39">
        <f>+B1377</f>
        <v>215600</v>
      </c>
      <c r="C14" s="45"/>
      <c r="D14" s="40" t="s">
        <v>88</v>
      </c>
      <c r="E14" s="127" t="s">
        <v>89</v>
      </c>
      <c r="F14" s="46"/>
      <c r="G14" s="47"/>
      <c r="H14" s="48">
        <f t="shared" si="0"/>
        <v>215600</v>
      </c>
      <c r="I14" s="49">
        <f t="shared" si="1"/>
        <v>468.69565217391306</v>
      </c>
      <c r="J14" s="36"/>
      <c r="K14" s="36"/>
      <c r="L14" s="36"/>
      <c r="M14" s="2">
        <v>460</v>
      </c>
    </row>
    <row r="15" spans="1:13" s="13" customFormat="1" ht="12.75">
      <c r="A15" s="38"/>
      <c r="B15" s="39">
        <f>+B1433</f>
        <v>898400</v>
      </c>
      <c r="C15" s="45"/>
      <c r="D15" s="40" t="s">
        <v>90</v>
      </c>
      <c r="E15" s="45" t="s">
        <v>91</v>
      </c>
      <c r="F15" s="46"/>
      <c r="G15" s="47" t="s">
        <v>92</v>
      </c>
      <c r="H15" s="48">
        <f t="shared" si="0"/>
        <v>898400</v>
      </c>
      <c r="I15" s="49">
        <f t="shared" si="1"/>
        <v>1953.0434782608695</v>
      </c>
      <c r="J15" s="36"/>
      <c r="K15" s="36"/>
      <c r="L15" s="36"/>
      <c r="M15" s="2">
        <v>460</v>
      </c>
    </row>
    <row r="16" spans="1:13" s="13" customFormat="1" ht="12.75">
      <c r="A16" s="38"/>
      <c r="B16" s="39">
        <f>+B1474</f>
        <v>926116</v>
      </c>
      <c r="C16" s="45"/>
      <c r="D16" s="40" t="s">
        <v>93</v>
      </c>
      <c r="E16" s="45"/>
      <c r="F16" s="46"/>
      <c r="G16" s="47"/>
      <c r="H16" s="48">
        <f t="shared" si="0"/>
        <v>926116</v>
      </c>
      <c r="I16" s="49">
        <f t="shared" si="1"/>
        <v>2013.2956521739131</v>
      </c>
      <c r="J16" s="36"/>
      <c r="K16" s="36"/>
      <c r="L16" s="36"/>
      <c r="M16" s="2">
        <v>460</v>
      </c>
    </row>
    <row r="17" spans="1:13" ht="12.75">
      <c r="A17" s="51"/>
      <c r="B17" s="39">
        <f>SUM(B10:B16)</f>
        <v>6684721</v>
      </c>
      <c r="C17" s="40" t="s">
        <v>19</v>
      </c>
      <c r="D17" s="45"/>
      <c r="E17" s="45"/>
      <c r="F17" s="46"/>
      <c r="G17" s="47"/>
      <c r="H17" s="48">
        <v>0</v>
      </c>
      <c r="I17" s="49">
        <f t="shared" si="1"/>
        <v>14532.002173913044</v>
      </c>
      <c r="J17" s="2"/>
      <c r="K17" s="2"/>
      <c r="L17" s="2"/>
      <c r="M17" s="2">
        <v>460</v>
      </c>
    </row>
    <row r="18" spans="2:13" ht="12.75">
      <c r="B18" s="37"/>
      <c r="F18" s="52"/>
      <c r="I18" s="20"/>
      <c r="M18" s="2">
        <v>460</v>
      </c>
    </row>
    <row r="19" spans="1:13" s="61" customFormat="1" ht="13.5" thickBot="1">
      <c r="A19" s="53"/>
      <c r="B19" s="54">
        <f>+B22+B628+B665+B1100+B1377+B1433+B1474</f>
        <v>6684721</v>
      </c>
      <c r="C19" s="55" t="s">
        <v>17</v>
      </c>
      <c r="D19" s="56"/>
      <c r="E19" s="56"/>
      <c r="F19" s="57"/>
      <c r="G19" s="58"/>
      <c r="H19" s="59"/>
      <c r="I19" s="60"/>
      <c r="M19" s="2">
        <v>460</v>
      </c>
    </row>
    <row r="20" spans="4:13" ht="12.75">
      <c r="D20" s="10"/>
      <c r="F20" s="62"/>
      <c r="I20" s="20"/>
      <c r="M20" s="2">
        <v>460</v>
      </c>
    </row>
    <row r="21" spans="4:13" ht="12.75">
      <c r="D21" s="10"/>
      <c r="F21" s="62"/>
      <c r="I21" s="20"/>
      <c r="M21" s="2">
        <v>460</v>
      </c>
    </row>
    <row r="22" spans="1:13" s="61" customFormat="1" ht="13.5" thickBot="1">
      <c r="A22" s="53"/>
      <c r="B22" s="63">
        <f>+B25+B80+B129+B181+B197+B237+B272+B295+B303+B354+B388+B428+B442+B500+B535+B573+B623</f>
        <v>1056015</v>
      </c>
      <c r="C22" s="53"/>
      <c r="D22" s="64" t="s">
        <v>14</v>
      </c>
      <c r="E22" s="56"/>
      <c r="F22" s="57"/>
      <c r="G22" s="58"/>
      <c r="H22" s="65">
        <f>H21-B22</f>
        <v>-1056015</v>
      </c>
      <c r="I22" s="60">
        <f>+B22/M22</f>
        <v>2295.6847826086955</v>
      </c>
      <c r="M22" s="2">
        <v>460</v>
      </c>
    </row>
    <row r="23" spans="6:13" ht="12.75">
      <c r="F23" s="62"/>
      <c r="I23" s="20"/>
      <c r="M23" s="2">
        <v>460</v>
      </c>
    </row>
    <row r="24" spans="6:13" ht="12.75">
      <c r="F24" s="62"/>
      <c r="I24" s="20"/>
      <c r="M24" s="2">
        <v>460</v>
      </c>
    </row>
    <row r="25" spans="1:13" s="72" customFormat="1" ht="12.75">
      <c r="A25" s="9"/>
      <c r="B25" s="131">
        <f>+B34+B45+B52+B58+B69+B75</f>
        <v>68000</v>
      </c>
      <c r="C25" s="66" t="s">
        <v>94</v>
      </c>
      <c r="D25" s="67" t="s">
        <v>95</v>
      </c>
      <c r="E25" s="66" t="s">
        <v>96</v>
      </c>
      <c r="F25" s="68" t="s">
        <v>97</v>
      </c>
      <c r="G25" s="69" t="s">
        <v>98</v>
      </c>
      <c r="H25" s="70"/>
      <c r="I25" s="71">
        <f>+B25/M25</f>
        <v>147.82608695652175</v>
      </c>
      <c r="J25" s="71"/>
      <c r="K25" s="71"/>
      <c r="M25" s="2">
        <v>460</v>
      </c>
    </row>
    <row r="26" spans="2:13" ht="12.75">
      <c r="B26" s="132"/>
      <c r="D26" s="10"/>
      <c r="H26" s="5">
        <f aca="true" t="shared" si="2" ref="H26:H33">H25-B26</f>
        <v>0</v>
      </c>
      <c r="I26" s="20">
        <f>+B26/M26</f>
        <v>0</v>
      </c>
      <c r="M26" s="2">
        <v>460</v>
      </c>
    </row>
    <row r="27" spans="2:13" ht="12.75">
      <c r="B27" s="132">
        <v>2000</v>
      </c>
      <c r="C27" s="1" t="s">
        <v>668</v>
      </c>
      <c r="D27" s="10" t="s">
        <v>14</v>
      </c>
      <c r="E27" s="1" t="s">
        <v>1025</v>
      </c>
      <c r="F27" s="52" t="s">
        <v>669</v>
      </c>
      <c r="G27" s="25" t="s">
        <v>20</v>
      </c>
      <c r="H27" s="5">
        <f t="shared" si="2"/>
        <v>-2000</v>
      </c>
      <c r="I27" s="20">
        <v>4</v>
      </c>
      <c r="K27" t="s">
        <v>668</v>
      </c>
      <c r="L27">
        <v>1</v>
      </c>
      <c r="M27" s="2">
        <v>460</v>
      </c>
    </row>
    <row r="28" spans="2:13" ht="12.75">
      <c r="B28" s="132">
        <v>2500</v>
      </c>
      <c r="C28" s="1" t="s">
        <v>668</v>
      </c>
      <c r="D28" s="10" t="s">
        <v>14</v>
      </c>
      <c r="E28" s="1" t="s">
        <v>21</v>
      </c>
      <c r="F28" s="52" t="s">
        <v>670</v>
      </c>
      <c r="G28" s="25" t="s">
        <v>20</v>
      </c>
      <c r="H28" s="5">
        <f t="shared" si="2"/>
        <v>-4500</v>
      </c>
      <c r="I28" s="20">
        <v>5</v>
      </c>
      <c r="K28" t="s">
        <v>668</v>
      </c>
      <c r="L28">
        <v>1</v>
      </c>
      <c r="M28" s="2">
        <v>460</v>
      </c>
    </row>
    <row r="29" spans="2:13" ht="12.75">
      <c r="B29" s="132">
        <v>2500</v>
      </c>
      <c r="C29" s="1" t="s">
        <v>668</v>
      </c>
      <c r="D29" s="10" t="s">
        <v>14</v>
      </c>
      <c r="E29" s="1" t="s">
        <v>21</v>
      </c>
      <c r="F29" s="52" t="s">
        <v>671</v>
      </c>
      <c r="G29" s="25" t="s">
        <v>100</v>
      </c>
      <c r="H29" s="5">
        <f t="shared" si="2"/>
        <v>-7000</v>
      </c>
      <c r="I29" s="20">
        <v>5</v>
      </c>
      <c r="K29" t="s">
        <v>668</v>
      </c>
      <c r="L29">
        <v>1</v>
      </c>
      <c r="M29" s="2">
        <v>460</v>
      </c>
    </row>
    <row r="30" spans="2:13" ht="12.75">
      <c r="B30" s="132">
        <v>2500</v>
      </c>
      <c r="C30" s="1" t="s">
        <v>668</v>
      </c>
      <c r="D30" s="10" t="s">
        <v>14</v>
      </c>
      <c r="E30" s="1" t="s">
        <v>21</v>
      </c>
      <c r="F30" s="52" t="s">
        <v>672</v>
      </c>
      <c r="G30" s="25" t="s">
        <v>101</v>
      </c>
      <c r="H30" s="5">
        <f t="shared" si="2"/>
        <v>-9500</v>
      </c>
      <c r="I30" s="20">
        <v>5</v>
      </c>
      <c r="K30" t="s">
        <v>668</v>
      </c>
      <c r="L30">
        <v>1</v>
      </c>
      <c r="M30" s="2">
        <v>460</v>
      </c>
    </row>
    <row r="31" spans="2:13" ht="12.75">
      <c r="B31" s="132">
        <v>2000</v>
      </c>
      <c r="C31" s="1" t="s">
        <v>668</v>
      </c>
      <c r="D31" s="10" t="s">
        <v>14</v>
      </c>
      <c r="E31" s="1" t="s">
        <v>1025</v>
      </c>
      <c r="F31" s="52" t="s">
        <v>673</v>
      </c>
      <c r="G31" s="25" t="s">
        <v>101</v>
      </c>
      <c r="H31" s="5">
        <f t="shared" si="2"/>
        <v>-11500</v>
      </c>
      <c r="I31" s="20">
        <v>4</v>
      </c>
      <c r="K31" t="s">
        <v>668</v>
      </c>
      <c r="L31">
        <v>1</v>
      </c>
      <c r="M31" s="2">
        <v>460</v>
      </c>
    </row>
    <row r="32" spans="2:13" ht="12.75">
      <c r="B32" s="132">
        <v>2500</v>
      </c>
      <c r="C32" s="1" t="s">
        <v>668</v>
      </c>
      <c r="D32" s="1" t="s">
        <v>14</v>
      </c>
      <c r="E32" s="1" t="s">
        <v>21</v>
      </c>
      <c r="F32" s="52" t="s">
        <v>674</v>
      </c>
      <c r="G32" s="25" t="s">
        <v>102</v>
      </c>
      <c r="H32" s="5">
        <f t="shared" si="2"/>
        <v>-14000</v>
      </c>
      <c r="I32" s="20">
        <v>5</v>
      </c>
      <c r="K32" t="s">
        <v>668</v>
      </c>
      <c r="L32">
        <v>1</v>
      </c>
      <c r="M32" s="2">
        <v>460</v>
      </c>
    </row>
    <row r="33" spans="2:13" ht="12.75">
      <c r="B33" s="132">
        <v>7500</v>
      </c>
      <c r="C33" s="1" t="s">
        <v>668</v>
      </c>
      <c r="D33" s="1" t="s">
        <v>14</v>
      </c>
      <c r="E33" s="1" t="s">
        <v>21</v>
      </c>
      <c r="F33" s="52" t="s">
        <v>675</v>
      </c>
      <c r="G33" s="25" t="s">
        <v>22</v>
      </c>
      <c r="H33" s="5">
        <f t="shared" si="2"/>
        <v>-21500</v>
      </c>
      <c r="I33" s="20">
        <v>15</v>
      </c>
      <c r="K33" t="s">
        <v>668</v>
      </c>
      <c r="L33">
        <v>1</v>
      </c>
      <c r="M33" s="2">
        <v>460</v>
      </c>
    </row>
    <row r="34" spans="1:13" s="72" customFormat="1" ht="12.75">
      <c r="A34" s="9"/>
      <c r="B34" s="131">
        <f>SUM(B27:B33)</f>
        <v>21500</v>
      </c>
      <c r="C34" s="9" t="s">
        <v>668</v>
      </c>
      <c r="D34" s="9"/>
      <c r="E34" s="9"/>
      <c r="F34" s="16"/>
      <c r="G34" s="16"/>
      <c r="H34" s="70">
        <v>0</v>
      </c>
      <c r="I34" s="71">
        <f aca="true" t="shared" si="3" ref="I34:I47">+B34/M34</f>
        <v>46.73913043478261</v>
      </c>
      <c r="M34" s="2">
        <v>460</v>
      </c>
    </row>
    <row r="35" spans="2:13" ht="12.75">
      <c r="B35" s="132"/>
      <c r="D35" s="10"/>
      <c r="H35" s="5">
        <f aca="true" t="shared" si="4" ref="H35:H44">H34-B35</f>
        <v>0</v>
      </c>
      <c r="I35" s="20">
        <f t="shared" si="3"/>
        <v>0</v>
      </c>
      <c r="M35" s="2">
        <v>460</v>
      </c>
    </row>
    <row r="36" spans="2:13" ht="12.75">
      <c r="B36" s="132"/>
      <c r="D36" s="10"/>
      <c r="H36" s="5">
        <f t="shared" si="4"/>
        <v>0</v>
      </c>
      <c r="I36" s="20">
        <f t="shared" si="3"/>
        <v>0</v>
      </c>
      <c r="M36" s="2">
        <v>460</v>
      </c>
    </row>
    <row r="37" spans="2:13" ht="12.75">
      <c r="B37" s="133">
        <v>1300</v>
      </c>
      <c r="C37" s="31" t="s">
        <v>103</v>
      </c>
      <c r="D37" s="10" t="s">
        <v>14</v>
      </c>
      <c r="E37" s="31" t="s">
        <v>104</v>
      </c>
      <c r="F37" s="74" t="s">
        <v>105</v>
      </c>
      <c r="G37" s="29" t="s">
        <v>20</v>
      </c>
      <c r="H37" s="5">
        <f t="shared" si="4"/>
        <v>-1300</v>
      </c>
      <c r="I37" s="20">
        <f t="shared" si="3"/>
        <v>2.8260869565217392</v>
      </c>
      <c r="K37" t="s">
        <v>21</v>
      </c>
      <c r="L37">
        <v>1</v>
      </c>
      <c r="M37" s="2">
        <v>460</v>
      </c>
    </row>
    <row r="38" spans="2:13" ht="12.75">
      <c r="B38" s="133">
        <v>1500</v>
      </c>
      <c r="C38" s="10" t="s">
        <v>106</v>
      </c>
      <c r="D38" s="10" t="s">
        <v>14</v>
      </c>
      <c r="E38" s="33" t="s">
        <v>104</v>
      </c>
      <c r="F38" s="74" t="s">
        <v>107</v>
      </c>
      <c r="G38" s="34" t="s">
        <v>20</v>
      </c>
      <c r="H38" s="5">
        <f t="shared" si="4"/>
        <v>-2800</v>
      </c>
      <c r="I38" s="20">
        <f t="shared" si="3"/>
        <v>3.260869565217391</v>
      </c>
      <c r="K38" t="s">
        <v>21</v>
      </c>
      <c r="L38">
        <v>1</v>
      </c>
      <c r="M38" s="2">
        <v>460</v>
      </c>
    </row>
    <row r="39" spans="2:13" ht="12.75">
      <c r="B39" s="132">
        <v>1500</v>
      </c>
      <c r="C39" s="1" t="s">
        <v>108</v>
      </c>
      <c r="D39" s="10" t="s">
        <v>14</v>
      </c>
      <c r="E39" s="1" t="s">
        <v>104</v>
      </c>
      <c r="F39" s="74" t="s">
        <v>109</v>
      </c>
      <c r="G39" s="25" t="s">
        <v>100</v>
      </c>
      <c r="H39" s="5">
        <f t="shared" si="4"/>
        <v>-4300</v>
      </c>
      <c r="I39" s="20">
        <f t="shared" si="3"/>
        <v>3.260869565217391</v>
      </c>
      <c r="K39" t="s">
        <v>21</v>
      </c>
      <c r="L39">
        <v>1</v>
      </c>
      <c r="M39" s="2">
        <v>460</v>
      </c>
    </row>
    <row r="40" spans="2:13" ht="12.75">
      <c r="B40" s="132">
        <v>1500</v>
      </c>
      <c r="C40" s="134" t="s">
        <v>110</v>
      </c>
      <c r="D40" s="10" t="s">
        <v>14</v>
      </c>
      <c r="E40" s="134" t="s">
        <v>104</v>
      </c>
      <c r="F40" s="74" t="s">
        <v>109</v>
      </c>
      <c r="G40" s="25" t="s">
        <v>100</v>
      </c>
      <c r="H40" s="5">
        <f t="shared" si="4"/>
        <v>-5800</v>
      </c>
      <c r="I40" s="20">
        <f t="shared" si="3"/>
        <v>3.260869565217391</v>
      </c>
      <c r="J40" s="135"/>
      <c r="K40" t="s">
        <v>21</v>
      </c>
      <c r="L40">
        <v>1</v>
      </c>
      <c r="M40" s="2">
        <v>460</v>
      </c>
    </row>
    <row r="41" spans="2:13" ht="12.75">
      <c r="B41" s="132">
        <v>2000</v>
      </c>
      <c r="C41" s="1" t="s">
        <v>111</v>
      </c>
      <c r="D41" s="10" t="s">
        <v>14</v>
      </c>
      <c r="E41" s="1" t="s">
        <v>104</v>
      </c>
      <c r="F41" s="74" t="s">
        <v>109</v>
      </c>
      <c r="G41" s="25" t="s">
        <v>101</v>
      </c>
      <c r="H41" s="5">
        <f t="shared" si="4"/>
        <v>-7800</v>
      </c>
      <c r="I41" s="20">
        <f t="shared" si="3"/>
        <v>4.3478260869565215</v>
      </c>
      <c r="K41" t="s">
        <v>21</v>
      </c>
      <c r="L41">
        <v>1</v>
      </c>
      <c r="M41" s="2">
        <v>460</v>
      </c>
    </row>
    <row r="42" spans="2:13" ht="12.75">
      <c r="B42" s="132">
        <v>2000</v>
      </c>
      <c r="C42" s="1" t="s">
        <v>112</v>
      </c>
      <c r="D42" s="10" t="s">
        <v>14</v>
      </c>
      <c r="E42" s="1" t="s">
        <v>104</v>
      </c>
      <c r="F42" s="74" t="s">
        <v>109</v>
      </c>
      <c r="G42" s="25" t="s">
        <v>101</v>
      </c>
      <c r="H42" s="5">
        <f t="shared" si="4"/>
        <v>-9800</v>
      </c>
      <c r="I42" s="20">
        <f t="shared" si="3"/>
        <v>4.3478260869565215</v>
      </c>
      <c r="K42" t="s">
        <v>21</v>
      </c>
      <c r="L42">
        <v>1</v>
      </c>
      <c r="M42" s="2">
        <v>460</v>
      </c>
    </row>
    <row r="43" spans="2:13" ht="12.75">
      <c r="B43" s="132">
        <v>1500</v>
      </c>
      <c r="C43" s="1" t="s">
        <v>113</v>
      </c>
      <c r="D43" s="10" t="s">
        <v>14</v>
      </c>
      <c r="E43" s="1" t="s">
        <v>104</v>
      </c>
      <c r="F43" s="74" t="s">
        <v>109</v>
      </c>
      <c r="G43" s="25" t="s">
        <v>102</v>
      </c>
      <c r="H43" s="5">
        <f t="shared" si="4"/>
        <v>-11300</v>
      </c>
      <c r="I43" s="20">
        <f t="shared" si="3"/>
        <v>3.260869565217391</v>
      </c>
      <c r="K43" t="s">
        <v>21</v>
      </c>
      <c r="L43">
        <v>1</v>
      </c>
      <c r="M43" s="2">
        <v>460</v>
      </c>
    </row>
    <row r="44" spans="2:13" ht="12.75">
      <c r="B44" s="132">
        <v>1300</v>
      </c>
      <c r="C44" s="1" t="s">
        <v>114</v>
      </c>
      <c r="D44" s="10" t="s">
        <v>14</v>
      </c>
      <c r="E44" s="1" t="s">
        <v>104</v>
      </c>
      <c r="F44" s="74" t="s">
        <v>115</v>
      </c>
      <c r="G44" s="25" t="s">
        <v>102</v>
      </c>
      <c r="H44" s="5">
        <f t="shared" si="4"/>
        <v>-12600</v>
      </c>
      <c r="I44" s="20">
        <f t="shared" si="3"/>
        <v>2.8260869565217392</v>
      </c>
      <c r="K44" t="s">
        <v>21</v>
      </c>
      <c r="L44">
        <v>1</v>
      </c>
      <c r="M44" s="2">
        <v>460</v>
      </c>
    </row>
    <row r="45" spans="1:13" s="72" customFormat="1" ht="12.75">
      <c r="A45" s="9"/>
      <c r="B45" s="131">
        <f>SUM(B37:B44)</f>
        <v>12600</v>
      </c>
      <c r="C45" s="9" t="s">
        <v>1027</v>
      </c>
      <c r="D45" s="9"/>
      <c r="E45" s="9"/>
      <c r="F45" s="16"/>
      <c r="G45" s="16"/>
      <c r="H45" s="70">
        <v>0</v>
      </c>
      <c r="I45" s="71">
        <f t="shared" si="3"/>
        <v>27.391304347826086</v>
      </c>
      <c r="M45" s="2">
        <v>460</v>
      </c>
    </row>
    <row r="46" spans="2:13" ht="12.75">
      <c r="B46" s="132"/>
      <c r="D46" s="10"/>
      <c r="H46" s="5">
        <f aca="true" t="shared" si="5" ref="H46:H51">H45-B46</f>
        <v>0</v>
      </c>
      <c r="I46" s="20">
        <f t="shared" si="3"/>
        <v>0</v>
      </c>
      <c r="M46" s="2">
        <v>460</v>
      </c>
    </row>
    <row r="47" spans="2:13" ht="12.75">
      <c r="B47" s="132"/>
      <c r="D47" s="10"/>
      <c r="H47" s="5">
        <f t="shared" si="5"/>
        <v>0</v>
      </c>
      <c r="I47" s="20">
        <f t="shared" si="3"/>
        <v>0</v>
      </c>
      <c r="M47" s="2">
        <v>460</v>
      </c>
    </row>
    <row r="48" spans="1:13" ht="12.75">
      <c r="A48" s="10"/>
      <c r="B48" s="133">
        <v>1400</v>
      </c>
      <c r="C48" s="10" t="s">
        <v>116</v>
      </c>
      <c r="D48" s="10" t="s">
        <v>14</v>
      </c>
      <c r="E48" s="10" t="s">
        <v>175</v>
      </c>
      <c r="F48" s="74" t="s">
        <v>109</v>
      </c>
      <c r="G48" s="28" t="s">
        <v>20</v>
      </c>
      <c r="H48" s="5">
        <f t="shared" si="5"/>
        <v>-1400</v>
      </c>
      <c r="I48" s="20">
        <v>2.8</v>
      </c>
      <c r="J48" s="13"/>
      <c r="K48" t="s">
        <v>21</v>
      </c>
      <c r="L48">
        <v>1</v>
      </c>
      <c r="M48" s="2">
        <v>460</v>
      </c>
    </row>
    <row r="49" spans="1:13" ht="12.75">
      <c r="A49" s="10"/>
      <c r="B49" s="133">
        <v>1600</v>
      </c>
      <c r="C49" s="10" t="s">
        <v>116</v>
      </c>
      <c r="D49" s="10" t="s">
        <v>14</v>
      </c>
      <c r="E49" s="10" t="s">
        <v>175</v>
      </c>
      <c r="F49" s="74" t="s">
        <v>109</v>
      </c>
      <c r="G49" s="28" t="s">
        <v>100</v>
      </c>
      <c r="H49" s="5">
        <f t="shared" si="5"/>
        <v>-3000</v>
      </c>
      <c r="I49" s="20">
        <v>3.2</v>
      </c>
      <c r="J49" s="13"/>
      <c r="K49" t="s">
        <v>21</v>
      </c>
      <c r="L49">
        <v>1</v>
      </c>
      <c r="M49" s="2">
        <v>460</v>
      </c>
    </row>
    <row r="50" spans="1:13" ht="12.75">
      <c r="A50" s="10"/>
      <c r="B50" s="133">
        <v>1400</v>
      </c>
      <c r="C50" s="10" t="s">
        <v>116</v>
      </c>
      <c r="D50" s="10" t="s">
        <v>14</v>
      </c>
      <c r="E50" s="10" t="s">
        <v>175</v>
      </c>
      <c r="F50" s="74" t="s">
        <v>109</v>
      </c>
      <c r="G50" s="28" t="s">
        <v>101</v>
      </c>
      <c r="H50" s="5">
        <f t="shared" si="5"/>
        <v>-4400</v>
      </c>
      <c r="I50" s="20">
        <v>2.8</v>
      </c>
      <c r="J50" s="13"/>
      <c r="K50" t="s">
        <v>21</v>
      </c>
      <c r="L50">
        <v>1</v>
      </c>
      <c r="M50" s="2">
        <v>460</v>
      </c>
    </row>
    <row r="51" spans="1:13" ht="12.75">
      <c r="A51" s="10"/>
      <c r="B51" s="133">
        <v>1500</v>
      </c>
      <c r="C51" s="10" t="s">
        <v>116</v>
      </c>
      <c r="D51" s="10" t="s">
        <v>14</v>
      </c>
      <c r="E51" s="10" t="s">
        <v>175</v>
      </c>
      <c r="F51" s="74" t="s">
        <v>109</v>
      </c>
      <c r="G51" s="28" t="s">
        <v>102</v>
      </c>
      <c r="H51" s="5">
        <f t="shared" si="5"/>
        <v>-5900</v>
      </c>
      <c r="I51" s="20">
        <v>3.8</v>
      </c>
      <c r="J51" s="13"/>
      <c r="K51" t="s">
        <v>21</v>
      </c>
      <c r="L51">
        <v>1</v>
      </c>
      <c r="M51" s="2">
        <v>460</v>
      </c>
    </row>
    <row r="52" spans="1:13" s="72" customFormat="1" ht="12.75">
      <c r="A52" s="9"/>
      <c r="B52" s="131">
        <f>SUM(B48:B51)</f>
        <v>5900</v>
      </c>
      <c r="C52" s="9"/>
      <c r="D52" s="9"/>
      <c r="E52" s="9" t="s">
        <v>175</v>
      </c>
      <c r="F52" s="16"/>
      <c r="G52" s="16"/>
      <c r="H52" s="70">
        <v>0</v>
      </c>
      <c r="I52" s="71">
        <f>+B52/M52</f>
        <v>12.826086956521738</v>
      </c>
      <c r="M52" s="2">
        <v>460</v>
      </c>
    </row>
    <row r="53" spans="2:13" ht="12.75">
      <c r="B53" s="132"/>
      <c r="D53" s="10"/>
      <c r="H53" s="5">
        <f>H52-B53</f>
        <v>0</v>
      </c>
      <c r="I53" s="20">
        <f>+B53/M53</f>
        <v>0</v>
      </c>
      <c r="M53" s="2">
        <v>460</v>
      </c>
    </row>
    <row r="54" spans="2:13" ht="12.75">
      <c r="B54" s="132"/>
      <c r="D54" s="10"/>
      <c r="H54" s="5">
        <f>H53-B54</f>
        <v>0</v>
      </c>
      <c r="I54" s="20">
        <f>+B54/M54</f>
        <v>0</v>
      </c>
      <c r="M54" s="2">
        <v>460</v>
      </c>
    </row>
    <row r="55" spans="2:13" ht="12.75">
      <c r="B55" s="133">
        <v>5000</v>
      </c>
      <c r="C55" s="10" t="s">
        <v>117</v>
      </c>
      <c r="D55" s="10" t="s">
        <v>14</v>
      </c>
      <c r="E55" s="10" t="s">
        <v>104</v>
      </c>
      <c r="F55" s="74" t="s">
        <v>118</v>
      </c>
      <c r="G55" s="28" t="s">
        <v>20</v>
      </c>
      <c r="H55" s="5">
        <f>H54-B55</f>
        <v>-5000</v>
      </c>
      <c r="I55" s="20">
        <v>10</v>
      </c>
      <c r="K55" t="s">
        <v>21</v>
      </c>
      <c r="L55">
        <v>1</v>
      </c>
      <c r="M55" s="2">
        <v>460</v>
      </c>
    </row>
    <row r="56" spans="2:13" ht="12.75">
      <c r="B56" s="132">
        <v>5000</v>
      </c>
      <c r="C56" s="1" t="s">
        <v>117</v>
      </c>
      <c r="D56" s="10" t="s">
        <v>14</v>
      </c>
      <c r="E56" s="1" t="s">
        <v>104</v>
      </c>
      <c r="F56" s="74" t="s">
        <v>118</v>
      </c>
      <c r="G56" s="25" t="s">
        <v>100</v>
      </c>
      <c r="H56" s="5">
        <f>H55-B56</f>
        <v>-10000</v>
      </c>
      <c r="I56" s="20">
        <v>10</v>
      </c>
      <c r="K56" t="s">
        <v>21</v>
      </c>
      <c r="L56">
        <v>1</v>
      </c>
      <c r="M56" s="2">
        <v>460</v>
      </c>
    </row>
    <row r="57" spans="2:13" ht="12.75">
      <c r="B57" s="132">
        <v>5000</v>
      </c>
      <c r="C57" s="1" t="s">
        <v>117</v>
      </c>
      <c r="D57" s="10" t="s">
        <v>14</v>
      </c>
      <c r="E57" s="1" t="s">
        <v>104</v>
      </c>
      <c r="F57" s="74" t="s">
        <v>118</v>
      </c>
      <c r="G57" s="25" t="s">
        <v>101</v>
      </c>
      <c r="H57" s="5">
        <f>H56-B57</f>
        <v>-15000</v>
      </c>
      <c r="I57" s="20">
        <v>10</v>
      </c>
      <c r="K57" t="s">
        <v>21</v>
      </c>
      <c r="L57">
        <v>1</v>
      </c>
      <c r="M57" s="2">
        <v>460</v>
      </c>
    </row>
    <row r="58" spans="1:13" s="72" customFormat="1" ht="12.75">
      <c r="A58" s="9"/>
      <c r="B58" s="131">
        <f>SUM(B55:B57)</f>
        <v>15000</v>
      </c>
      <c r="C58" s="9" t="s">
        <v>117</v>
      </c>
      <c r="D58" s="9"/>
      <c r="E58" s="9"/>
      <c r="F58" s="16"/>
      <c r="G58" s="16"/>
      <c r="H58" s="70">
        <v>0</v>
      </c>
      <c r="I58" s="71">
        <f>+B58/M58</f>
        <v>32.608695652173914</v>
      </c>
      <c r="M58" s="2">
        <v>460</v>
      </c>
    </row>
    <row r="59" spans="2:13" ht="12.75">
      <c r="B59" s="132"/>
      <c r="D59" s="10"/>
      <c r="H59" s="5">
        <f aca="true" t="shared" si="6" ref="H59:H68">H58-B59</f>
        <v>0</v>
      </c>
      <c r="I59" s="20">
        <f>+B59/M59</f>
        <v>0</v>
      </c>
      <c r="M59" s="2">
        <v>460</v>
      </c>
    </row>
    <row r="60" spans="1:13" s="139" customFormat="1" ht="12.75">
      <c r="A60" s="136"/>
      <c r="B60" s="137"/>
      <c r="C60" s="138"/>
      <c r="D60" s="33"/>
      <c r="E60" s="136"/>
      <c r="F60" s="34"/>
      <c r="G60" s="34"/>
      <c r="H60" s="5">
        <f t="shared" si="6"/>
        <v>0</v>
      </c>
      <c r="I60" s="20">
        <f>+B60/M60</f>
        <v>0</v>
      </c>
      <c r="M60" s="2">
        <v>460</v>
      </c>
    </row>
    <row r="61" spans="2:13" ht="12.75">
      <c r="B61" s="132">
        <v>500</v>
      </c>
      <c r="C61" s="1" t="s">
        <v>119</v>
      </c>
      <c r="D61" s="10" t="s">
        <v>14</v>
      </c>
      <c r="E61" s="1" t="s">
        <v>104</v>
      </c>
      <c r="F61" s="74" t="s">
        <v>109</v>
      </c>
      <c r="G61" s="25" t="s">
        <v>20</v>
      </c>
      <c r="H61" s="5">
        <f t="shared" si="6"/>
        <v>-500</v>
      </c>
      <c r="I61" s="20">
        <v>1</v>
      </c>
      <c r="K61" t="s">
        <v>21</v>
      </c>
      <c r="L61">
        <v>1</v>
      </c>
      <c r="M61" s="2">
        <v>460</v>
      </c>
    </row>
    <row r="62" spans="2:13" ht="12.75">
      <c r="B62" s="132">
        <v>2000</v>
      </c>
      <c r="C62" s="10" t="s">
        <v>119</v>
      </c>
      <c r="D62" s="10" t="s">
        <v>14</v>
      </c>
      <c r="E62" s="1" t="s">
        <v>104</v>
      </c>
      <c r="F62" s="74" t="s">
        <v>109</v>
      </c>
      <c r="G62" s="25" t="s">
        <v>20</v>
      </c>
      <c r="H62" s="5">
        <f t="shared" si="6"/>
        <v>-2500</v>
      </c>
      <c r="I62" s="20">
        <v>4</v>
      </c>
      <c r="K62" t="s">
        <v>21</v>
      </c>
      <c r="L62">
        <v>1</v>
      </c>
      <c r="M62" s="2">
        <v>460</v>
      </c>
    </row>
    <row r="63" spans="2:13" ht="12.75">
      <c r="B63" s="132">
        <v>2000</v>
      </c>
      <c r="C63" s="1" t="s">
        <v>119</v>
      </c>
      <c r="D63" s="10" t="s">
        <v>14</v>
      </c>
      <c r="E63" s="1" t="s">
        <v>104</v>
      </c>
      <c r="F63" s="74" t="s">
        <v>109</v>
      </c>
      <c r="G63" s="25" t="s">
        <v>100</v>
      </c>
      <c r="H63" s="5">
        <f t="shared" si="6"/>
        <v>-4500</v>
      </c>
      <c r="I63" s="20">
        <v>4</v>
      </c>
      <c r="K63" t="s">
        <v>21</v>
      </c>
      <c r="L63">
        <v>1</v>
      </c>
      <c r="M63" s="2">
        <v>460</v>
      </c>
    </row>
    <row r="64" spans="2:13" ht="12.75">
      <c r="B64" s="132">
        <v>500</v>
      </c>
      <c r="C64" s="1" t="s">
        <v>119</v>
      </c>
      <c r="D64" s="10" t="s">
        <v>14</v>
      </c>
      <c r="E64" s="1" t="s">
        <v>104</v>
      </c>
      <c r="F64" s="74" t="s">
        <v>109</v>
      </c>
      <c r="G64" s="25" t="s">
        <v>100</v>
      </c>
      <c r="H64" s="5">
        <f t="shared" si="6"/>
        <v>-5000</v>
      </c>
      <c r="I64" s="20">
        <v>1</v>
      </c>
      <c r="K64" t="s">
        <v>21</v>
      </c>
      <c r="L64">
        <v>1</v>
      </c>
      <c r="M64" s="2">
        <v>460</v>
      </c>
    </row>
    <row r="65" spans="2:13" ht="12.75">
      <c r="B65" s="132">
        <v>2000</v>
      </c>
      <c r="C65" s="1" t="s">
        <v>119</v>
      </c>
      <c r="D65" s="10" t="s">
        <v>14</v>
      </c>
      <c r="E65" s="1" t="s">
        <v>104</v>
      </c>
      <c r="F65" s="74" t="s">
        <v>109</v>
      </c>
      <c r="G65" s="25" t="s">
        <v>101</v>
      </c>
      <c r="H65" s="5">
        <f t="shared" si="6"/>
        <v>-7000</v>
      </c>
      <c r="I65" s="20">
        <v>4</v>
      </c>
      <c r="K65" t="s">
        <v>21</v>
      </c>
      <c r="L65">
        <v>1</v>
      </c>
      <c r="M65" s="2">
        <v>460</v>
      </c>
    </row>
    <row r="66" spans="2:13" ht="12.75">
      <c r="B66" s="132">
        <v>500</v>
      </c>
      <c r="C66" s="1" t="s">
        <v>119</v>
      </c>
      <c r="D66" s="10" t="s">
        <v>14</v>
      </c>
      <c r="E66" s="1" t="s">
        <v>104</v>
      </c>
      <c r="F66" s="74" t="s">
        <v>109</v>
      </c>
      <c r="G66" s="25" t="s">
        <v>101</v>
      </c>
      <c r="H66" s="5">
        <f t="shared" si="6"/>
        <v>-7500</v>
      </c>
      <c r="I66" s="20">
        <v>1</v>
      </c>
      <c r="K66" t="s">
        <v>21</v>
      </c>
      <c r="L66">
        <v>1</v>
      </c>
      <c r="M66" s="2">
        <v>460</v>
      </c>
    </row>
    <row r="67" spans="2:13" ht="12.75">
      <c r="B67" s="132">
        <v>2000</v>
      </c>
      <c r="C67" s="1" t="s">
        <v>119</v>
      </c>
      <c r="D67" s="10" t="s">
        <v>14</v>
      </c>
      <c r="E67" s="1" t="s">
        <v>104</v>
      </c>
      <c r="F67" s="74" t="s">
        <v>109</v>
      </c>
      <c r="G67" s="25" t="s">
        <v>102</v>
      </c>
      <c r="H67" s="5">
        <f t="shared" si="6"/>
        <v>-9500</v>
      </c>
      <c r="I67" s="20">
        <v>4</v>
      </c>
      <c r="K67" t="s">
        <v>21</v>
      </c>
      <c r="L67">
        <v>1</v>
      </c>
      <c r="M67" s="2">
        <v>460</v>
      </c>
    </row>
    <row r="68" spans="2:13" ht="12.75">
      <c r="B68" s="132">
        <v>500</v>
      </c>
      <c r="C68" s="1" t="s">
        <v>119</v>
      </c>
      <c r="D68" s="10" t="s">
        <v>14</v>
      </c>
      <c r="E68" s="1" t="s">
        <v>104</v>
      </c>
      <c r="F68" s="74" t="s">
        <v>109</v>
      </c>
      <c r="G68" s="25" t="s">
        <v>102</v>
      </c>
      <c r="H68" s="5">
        <f t="shared" si="6"/>
        <v>-10000</v>
      </c>
      <c r="I68" s="20">
        <v>1</v>
      </c>
      <c r="K68" t="s">
        <v>21</v>
      </c>
      <c r="L68">
        <v>1</v>
      </c>
      <c r="M68" s="2">
        <v>460</v>
      </c>
    </row>
    <row r="69" spans="1:13" s="72" customFormat="1" ht="12.75">
      <c r="A69" s="9"/>
      <c r="B69" s="131">
        <f>SUM(B61:B68)</f>
        <v>10000</v>
      </c>
      <c r="C69" s="9" t="s">
        <v>119</v>
      </c>
      <c r="D69" s="9"/>
      <c r="E69" s="9"/>
      <c r="F69" s="16"/>
      <c r="G69" s="16"/>
      <c r="H69" s="70">
        <v>0</v>
      </c>
      <c r="I69" s="71">
        <f>+B69/M69</f>
        <v>21.73913043478261</v>
      </c>
      <c r="M69" s="2">
        <v>460</v>
      </c>
    </row>
    <row r="70" spans="2:13" ht="12.75">
      <c r="B70" s="132"/>
      <c r="D70" s="10"/>
      <c r="H70" s="5">
        <f>H69-B70</f>
        <v>0</v>
      </c>
      <c r="I70" s="20">
        <f>+B70/M70</f>
        <v>0</v>
      </c>
      <c r="M70" s="2">
        <v>460</v>
      </c>
    </row>
    <row r="71" spans="2:13" ht="12.75">
      <c r="B71" s="132"/>
      <c r="D71" s="10"/>
      <c r="H71" s="5">
        <f>H70-B71</f>
        <v>0</v>
      </c>
      <c r="I71" s="20">
        <f>+B71/M71</f>
        <v>0</v>
      </c>
      <c r="M71" s="2">
        <v>460</v>
      </c>
    </row>
    <row r="72" spans="2:13" ht="12.75">
      <c r="B72" s="132">
        <v>1000</v>
      </c>
      <c r="C72" s="1" t="s">
        <v>120</v>
      </c>
      <c r="D72" s="10" t="s">
        <v>14</v>
      </c>
      <c r="E72" s="1" t="s">
        <v>121</v>
      </c>
      <c r="F72" s="74" t="s">
        <v>109</v>
      </c>
      <c r="G72" s="25" t="s">
        <v>20</v>
      </c>
      <c r="H72" s="5">
        <f>H71-B72</f>
        <v>-1000</v>
      </c>
      <c r="I72" s="20">
        <v>2</v>
      </c>
      <c r="K72" t="s">
        <v>21</v>
      </c>
      <c r="L72">
        <v>1</v>
      </c>
      <c r="M72" s="2">
        <v>460</v>
      </c>
    </row>
    <row r="73" spans="2:13" ht="12.75">
      <c r="B73" s="132">
        <v>1000</v>
      </c>
      <c r="C73" s="1" t="s">
        <v>120</v>
      </c>
      <c r="D73" s="10" t="s">
        <v>14</v>
      </c>
      <c r="E73" s="1" t="s">
        <v>121</v>
      </c>
      <c r="F73" s="74" t="s">
        <v>109</v>
      </c>
      <c r="G73" s="25" t="s">
        <v>101</v>
      </c>
      <c r="H73" s="5">
        <f>H72-B73</f>
        <v>-2000</v>
      </c>
      <c r="I73" s="20">
        <v>2</v>
      </c>
      <c r="K73" t="s">
        <v>21</v>
      </c>
      <c r="L73">
        <v>1</v>
      </c>
      <c r="M73" s="2">
        <v>460</v>
      </c>
    </row>
    <row r="74" spans="2:13" ht="12.75">
      <c r="B74" s="132">
        <v>1000</v>
      </c>
      <c r="C74" s="1" t="s">
        <v>120</v>
      </c>
      <c r="D74" s="10" t="s">
        <v>14</v>
      </c>
      <c r="E74" s="1" t="s">
        <v>121</v>
      </c>
      <c r="F74" s="74" t="s">
        <v>109</v>
      </c>
      <c r="G74" s="25" t="s">
        <v>102</v>
      </c>
      <c r="H74" s="5">
        <f>H73-B74</f>
        <v>-3000</v>
      </c>
      <c r="I74" s="20">
        <v>2</v>
      </c>
      <c r="K74" t="s">
        <v>21</v>
      </c>
      <c r="L74">
        <v>1</v>
      </c>
      <c r="M74" s="2">
        <v>460</v>
      </c>
    </row>
    <row r="75" spans="1:13" s="72" customFormat="1" ht="12.75">
      <c r="A75" s="9"/>
      <c r="B75" s="131">
        <f>SUM(B72:B74)</f>
        <v>3000</v>
      </c>
      <c r="C75" s="9"/>
      <c r="D75" s="9"/>
      <c r="E75" s="9" t="s">
        <v>121</v>
      </c>
      <c r="F75" s="16"/>
      <c r="G75" s="16"/>
      <c r="H75" s="70">
        <v>0</v>
      </c>
      <c r="I75" s="71">
        <f aca="true" t="shared" si="7" ref="I75:I81">+B75/M75</f>
        <v>6.521739130434782</v>
      </c>
      <c r="M75" s="2">
        <v>460</v>
      </c>
    </row>
    <row r="76" spans="2:13" ht="12.75">
      <c r="B76" s="132"/>
      <c r="H76" s="5">
        <f>H75-B76</f>
        <v>0</v>
      </c>
      <c r="I76" s="20">
        <f t="shared" si="7"/>
        <v>0</v>
      </c>
      <c r="M76" s="2">
        <v>460</v>
      </c>
    </row>
    <row r="77" spans="2:13" ht="12.75">
      <c r="B77" s="132"/>
      <c r="G77" s="25" t="s">
        <v>122</v>
      </c>
      <c r="H77" s="5">
        <f>H76-B77</f>
        <v>0</v>
      </c>
      <c r="I77" s="20">
        <f t="shared" si="7"/>
        <v>0</v>
      </c>
      <c r="M77" s="2">
        <v>460</v>
      </c>
    </row>
    <row r="78" spans="2:13" ht="12.75">
      <c r="B78" s="132"/>
      <c r="H78" s="5">
        <f>H77-B78</f>
        <v>0</v>
      </c>
      <c r="I78" s="20">
        <f t="shared" si="7"/>
        <v>0</v>
      </c>
      <c r="M78" s="2">
        <v>460</v>
      </c>
    </row>
    <row r="79" spans="2:13" ht="12.75">
      <c r="B79" s="132"/>
      <c r="H79" s="5">
        <f>H78-B79</f>
        <v>0</v>
      </c>
      <c r="I79" s="20">
        <f t="shared" si="7"/>
        <v>0</v>
      </c>
      <c r="M79" s="2">
        <v>460</v>
      </c>
    </row>
    <row r="80" spans="1:13" s="72" customFormat="1" ht="12.75">
      <c r="A80" s="9"/>
      <c r="B80" s="131">
        <f>+B86+B97+B103+B108+B114+B120+B124</f>
        <v>54200</v>
      </c>
      <c r="C80" s="66" t="s">
        <v>123</v>
      </c>
      <c r="D80" s="67" t="s">
        <v>124</v>
      </c>
      <c r="E80" s="66" t="s">
        <v>125</v>
      </c>
      <c r="F80" s="68" t="s">
        <v>126</v>
      </c>
      <c r="G80" s="69" t="s">
        <v>127</v>
      </c>
      <c r="H80" s="70"/>
      <c r="I80" s="71">
        <f t="shared" si="7"/>
        <v>117.82608695652173</v>
      </c>
      <c r="J80" s="71"/>
      <c r="K80" s="71"/>
      <c r="M80" s="2">
        <v>460</v>
      </c>
    </row>
    <row r="81" spans="2:13" ht="12.75">
      <c r="B81" s="132"/>
      <c r="H81" s="5">
        <f>H80-B81</f>
        <v>0</v>
      </c>
      <c r="I81" s="20">
        <f t="shared" si="7"/>
        <v>0</v>
      </c>
      <c r="M81" s="2">
        <v>460</v>
      </c>
    </row>
    <row r="82" spans="2:13" ht="12.75">
      <c r="B82" s="132">
        <v>2500</v>
      </c>
      <c r="C82" s="1" t="s">
        <v>668</v>
      </c>
      <c r="D82" s="10" t="s">
        <v>14</v>
      </c>
      <c r="E82" s="1" t="s">
        <v>128</v>
      </c>
      <c r="F82" s="52" t="s">
        <v>676</v>
      </c>
      <c r="G82" s="25" t="s">
        <v>20</v>
      </c>
      <c r="H82" s="5">
        <f>H81-B82</f>
        <v>-2500</v>
      </c>
      <c r="I82" s="20">
        <v>5</v>
      </c>
      <c r="K82" t="s">
        <v>668</v>
      </c>
      <c r="L82">
        <v>2</v>
      </c>
      <c r="M82" s="2">
        <v>460</v>
      </c>
    </row>
    <row r="83" spans="2:13" ht="12.75">
      <c r="B83" s="132">
        <v>2500</v>
      </c>
      <c r="C83" s="1" t="s">
        <v>668</v>
      </c>
      <c r="D83" s="10" t="s">
        <v>14</v>
      </c>
      <c r="E83" s="1" t="s">
        <v>128</v>
      </c>
      <c r="F83" s="52" t="s">
        <v>677</v>
      </c>
      <c r="G83" s="25" t="s">
        <v>100</v>
      </c>
      <c r="H83" s="5">
        <f>H82-B83</f>
        <v>-5000</v>
      </c>
      <c r="I83" s="20">
        <v>5</v>
      </c>
      <c r="K83" t="s">
        <v>668</v>
      </c>
      <c r="L83">
        <v>2</v>
      </c>
      <c r="M83" s="2">
        <v>460</v>
      </c>
    </row>
    <row r="84" spans="2:13" ht="12.75">
      <c r="B84" s="132">
        <v>2500</v>
      </c>
      <c r="C84" s="1" t="s">
        <v>668</v>
      </c>
      <c r="D84" s="10" t="s">
        <v>14</v>
      </c>
      <c r="E84" s="1" t="s">
        <v>128</v>
      </c>
      <c r="F84" s="52" t="s">
        <v>678</v>
      </c>
      <c r="G84" s="25" t="s">
        <v>101</v>
      </c>
      <c r="H84" s="5">
        <f>H83-B84</f>
        <v>-7500</v>
      </c>
      <c r="I84" s="20">
        <v>5</v>
      </c>
      <c r="K84" t="s">
        <v>668</v>
      </c>
      <c r="L84">
        <v>2</v>
      </c>
      <c r="M84" s="2">
        <v>460</v>
      </c>
    </row>
    <row r="85" spans="2:13" ht="12.75">
      <c r="B85" s="132">
        <v>2500</v>
      </c>
      <c r="C85" s="1" t="s">
        <v>668</v>
      </c>
      <c r="D85" s="1" t="s">
        <v>14</v>
      </c>
      <c r="E85" s="1" t="s">
        <v>128</v>
      </c>
      <c r="F85" s="52" t="s">
        <v>679</v>
      </c>
      <c r="G85" s="25" t="s">
        <v>102</v>
      </c>
      <c r="H85" s="5">
        <f>H84-B85</f>
        <v>-10000</v>
      </c>
      <c r="I85" s="20">
        <v>5</v>
      </c>
      <c r="K85" t="s">
        <v>668</v>
      </c>
      <c r="L85">
        <v>2</v>
      </c>
      <c r="M85" s="2">
        <v>460</v>
      </c>
    </row>
    <row r="86" spans="1:13" s="72" customFormat="1" ht="12.75">
      <c r="A86" s="9"/>
      <c r="B86" s="131">
        <f>SUM(B82:B85)</f>
        <v>10000</v>
      </c>
      <c r="C86" s="9" t="s">
        <v>668</v>
      </c>
      <c r="D86" s="9"/>
      <c r="E86" s="9"/>
      <c r="F86" s="16"/>
      <c r="G86" s="16"/>
      <c r="H86" s="70">
        <v>0</v>
      </c>
      <c r="I86" s="71">
        <f aca="true" t="shared" si="8" ref="I86:I99">+B86/M86</f>
        <v>21.73913043478261</v>
      </c>
      <c r="M86" s="2">
        <v>460</v>
      </c>
    </row>
    <row r="87" spans="2:13" ht="12.75">
      <c r="B87" s="132"/>
      <c r="H87" s="5">
        <f aca="true" t="shared" si="9" ref="H87:H96">H86-B87</f>
        <v>0</v>
      </c>
      <c r="I87" s="20">
        <f t="shared" si="8"/>
        <v>0</v>
      </c>
      <c r="M87" s="2">
        <v>460</v>
      </c>
    </row>
    <row r="88" spans="2:13" ht="12.75">
      <c r="B88" s="132"/>
      <c r="H88" s="5">
        <f t="shared" si="9"/>
        <v>0</v>
      </c>
      <c r="I88" s="20">
        <f t="shared" si="8"/>
        <v>0</v>
      </c>
      <c r="M88" s="2">
        <v>460</v>
      </c>
    </row>
    <row r="89" spans="2:13" ht="12.75">
      <c r="B89" s="133">
        <v>4000</v>
      </c>
      <c r="C89" s="1" t="s">
        <v>129</v>
      </c>
      <c r="D89" s="10" t="s">
        <v>14</v>
      </c>
      <c r="E89" s="1" t="s">
        <v>104</v>
      </c>
      <c r="F89" s="74" t="s">
        <v>130</v>
      </c>
      <c r="G89" s="29" t="s">
        <v>100</v>
      </c>
      <c r="H89" s="5">
        <f t="shared" si="9"/>
        <v>-4000</v>
      </c>
      <c r="I89" s="20">
        <f t="shared" si="8"/>
        <v>8.695652173913043</v>
      </c>
      <c r="K89" t="s">
        <v>128</v>
      </c>
      <c r="L89">
        <v>2</v>
      </c>
      <c r="M89" s="2">
        <v>460</v>
      </c>
    </row>
    <row r="90" spans="2:13" ht="12.75">
      <c r="B90" s="133">
        <v>5000</v>
      </c>
      <c r="C90" s="31" t="s">
        <v>131</v>
      </c>
      <c r="D90" s="10" t="s">
        <v>14</v>
      </c>
      <c r="E90" s="31" t="s">
        <v>104</v>
      </c>
      <c r="F90" s="74" t="s">
        <v>132</v>
      </c>
      <c r="G90" s="29" t="s">
        <v>100</v>
      </c>
      <c r="H90" s="5">
        <f t="shared" si="9"/>
        <v>-9000</v>
      </c>
      <c r="I90" s="20">
        <f t="shared" si="8"/>
        <v>10.869565217391305</v>
      </c>
      <c r="K90" t="s">
        <v>128</v>
      </c>
      <c r="L90">
        <v>2</v>
      </c>
      <c r="M90" s="2">
        <v>460</v>
      </c>
    </row>
    <row r="91" spans="2:13" ht="12.75">
      <c r="B91" s="133">
        <v>2000</v>
      </c>
      <c r="C91" s="10" t="s">
        <v>133</v>
      </c>
      <c r="D91" s="10" t="s">
        <v>14</v>
      </c>
      <c r="E91" s="33" t="s">
        <v>104</v>
      </c>
      <c r="F91" s="74" t="s">
        <v>132</v>
      </c>
      <c r="G91" s="34" t="s">
        <v>100</v>
      </c>
      <c r="H91" s="5">
        <f t="shared" si="9"/>
        <v>-11000</v>
      </c>
      <c r="I91" s="20">
        <f t="shared" si="8"/>
        <v>4.3478260869565215</v>
      </c>
      <c r="K91" t="s">
        <v>128</v>
      </c>
      <c r="L91">
        <v>2</v>
      </c>
      <c r="M91" s="2">
        <v>460</v>
      </c>
    </row>
    <row r="92" spans="2:13" ht="12.75">
      <c r="B92" s="133">
        <v>1500</v>
      </c>
      <c r="C92" s="10" t="s">
        <v>134</v>
      </c>
      <c r="D92" s="10" t="s">
        <v>14</v>
      </c>
      <c r="E92" s="10" t="s">
        <v>104</v>
      </c>
      <c r="F92" s="74" t="s">
        <v>132</v>
      </c>
      <c r="G92" s="28" t="s">
        <v>100</v>
      </c>
      <c r="H92" s="5">
        <f t="shared" si="9"/>
        <v>-12500</v>
      </c>
      <c r="I92" s="20">
        <f t="shared" si="8"/>
        <v>3.260869565217391</v>
      </c>
      <c r="K92" t="s">
        <v>128</v>
      </c>
      <c r="L92">
        <v>2</v>
      </c>
      <c r="M92" s="2">
        <v>460</v>
      </c>
    </row>
    <row r="93" spans="2:13" ht="12.75">
      <c r="B93" s="132">
        <v>1500</v>
      </c>
      <c r="C93" s="1" t="s">
        <v>135</v>
      </c>
      <c r="D93" s="10" t="s">
        <v>14</v>
      </c>
      <c r="E93" s="1" t="s">
        <v>104</v>
      </c>
      <c r="F93" s="74" t="s">
        <v>132</v>
      </c>
      <c r="G93" s="25" t="s">
        <v>102</v>
      </c>
      <c r="H93" s="5">
        <f t="shared" si="9"/>
        <v>-14000</v>
      </c>
      <c r="I93" s="20">
        <f t="shared" si="8"/>
        <v>3.260869565217391</v>
      </c>
      <c r="K93" t="s">
        <v>128</v>
      </c>
      <c r="L93">
        <v>2</v>
      </c>
      <c r="M93" s="2">
        <v>460</v>
      </c>
    </row>
    <row r="94" spans="2:13" ht="12.75">
      <c r="B94" s="132">
        <v>2000</v>
      </c>
      <c r="C94" s="1" t="s">
        <v>136</v>
      </c>
      <c r="D94" s="10" t="s">
        <v>14</v>
      </c>
      <c r="E94" s="1" t="s">
        <v>104</v>
      </c>
      <c r="F94" s="74" t="s">
        <v>132</v>
      </c>
      <c r="G94" s="25" t="s">
        <v>102</v>
      </c>
      <c r="H94" s="5">
        <f t="shared" si="9"/>
        <v>-16000</v>
      </c>
      <c r="I94" s="20">
        <f t="shared" si="8"/>
        <v>4.3478260869565215</v>
      </c>
      <c r="K94" t="s">
        <v>128</v>
      </c>
      <c r="L94">
        <v>2</v>
      </c>
      <c r="M94" s="2">
        <v>460</v>
      </c>
    </row>
    <row r="95" spans="2:13" ht="12.75">
      <c r="B95" s="132">
        <v>5000</v>
      </c>
      <c r="C95" s="1" t="s">
        <v>137</v>
      </c>
      <c r="D95" s="10" t="s">
        <v>14</v>
      </c>
      <c r="E95" s="1" t="s">
        <v>104</v>
      </c>
      <c r="F95" s="74" t="s">
        <v>132</v>
      </c>
      <c r="G95" s="25" t="s">
        <v>102</v>
      </c>
      <c r="H95" s="5">
        <f t="shared" si="9"/>
        <v>-21000</v>
      </c>
      <c r="I95" s="20">
        <f t="shared" si="8"/>
        <v>10.869565217391305</v>
      </c>
      <c r="K95" t="s">
        <v>128</v>
      </c>
      <c r="L95">
        <v>2</v>
      </c>
      <c r="M95" s="2">
        <v>460</v>
      </c>
    </row>
    <row r="96" spans="2:13" ht="12.75">
      <c r="B96" s="132">
        <v>4000</v>
      </c>
      <c r="C96" s="1" t="s">
        <v>138</v>
      </c>
      <c r="D96" s="10" t="s">
        <v>14</v>
      </c>
      <c r="E96" s="1" t="s">
        <v>104</v>
      </c>
      <c r="F96" s="74" t="s">
        <v>132</v>
      </c>
      <c r="G96" s="25" t="s">
        <v>102</v>
      </c>
      <c r="H96" s="5">
        <f t="shared" si="9"/>
        <v>-25000</v>
      </c>
      <c r="I96" s="20">
        <f t="shared" si="8"/>
        <v>8.695652173913043</v>
      </c>
      <c r="K96" t="s">
        <v>128</v>
      </c>
      <c r="L96">
        <v>2</v>
      </c>
      <c r="M96" s="2">
        <v>460</v>
      </c>
    </row>
    <row r="97" spans="1:13" s="72" customFormat="1" ht="12.75">
      <c r="A97" s="9"/>
      <c r="B97" s="131">
        <f>SUM(B89:B96)</f>
        <v>25000</v>
      </c>
      <c r="C97" s="9" t="s">
        <v>1027</v>
      </c>
      <c r="D97" s="9"/>
      <c r="E97" s="9"/>
      <c r="F97" s="16"/>
      <c r="G97" s="16"/>
      <c r="H97" s="70">
        <v>0</v>
      </c>
      <c r="I97" s="71">
        <f t="shared" si="8"/>
        <v>54.34782608695652</v>
      </c>
      <c r="M97" s="2">
        <v>460</v>
      </c>
    </row>
    <row r="98" spans="2:13" ht="12.75">
      <c r="B98" s="132"/>
      <c r="H98" s="5">
        <f>H97-B98</f>
        <v>0</v>
      </c>
      <c r="I98" s="20">
        <f t="shared" si="8"/>
        <v>0</v>
      </c>
      <c r="M98" s="2">
        <v>460</v>
      </c>
    </row>
    <row r="99" spans="2:13" ht="12.75">
      <c r="B99" s="132"/>
      <c r="H99" s="5">
        <f>H98-B99</f>
        <v>0</v>
      </c>
      <c r="I99" s="20">
        <f t="shared" si="8"/>
        <v>0</v>
      </c>
      <c r="M99" s="2">
        <v>460</v>
      </c>
    </row>
    <row r="100" spans="2:13" ht="12.75">
      <c r="B100" s="132">
        <v>1500</v>
      </c>
      <c r="C100" s="10" t="s">
        <v>116</v>
      </c>
      <c r="D100" s="10" t="s">
        <v>14</v>
      </c>
      <c r="E100" s="1" t="s">
        <v>175</v>
      </c>
      <c r="F100" s="74" t="s">
        <v>132</v>
      </c>
      <c r="G100" s="25" t="s">
        <v>100</v>
      </c>
      <c r="H100" s="5">
        <f>H99-B100</f>
        <v>-1500</v>
      </c>
      <c r="I100" s="20">
        <v>3</v>
      </c>
      <c r="K100" t="s">
        <v>128</v>
      </c>
      <c r="L100">
        <v>2</v>
      </c>
      <c r="M100" s="2">
        <v>460</v>
      </c>
    </row>
    <row r="101" spans="2:13" ht="12.75">
      <c r="B101" s="132">
        <v>1500</v>
      </c>
      <c r="C101" s="1" t="s">
        <v>116</v>
      </c>
      <c r="D101" s="10" t="s">
        <v>14</v>
      </c>
      <c r="E101" s="1" t="s">
        <v>175</v>
      </c>
      <c r="F101" s="74" t="s">
        <v>132</v>
      </c>
      <c r="G101" s="25" t="s">
        <v>101</v>
      </c>
      <c r="H101" s="5">
        <f>H100-B101</f>
        <v>-3000</v>
      </c>
      <c r="I101" s="20">
        <v>3</v>
      </c>
      <c r="K101" t="s">
        <v>128</v>
      </c>
      <c r="L101">
        <v>2</v>
      </c>
      <c r="M101" s="2">
        <v>460</v>
      </c>
    </row>
    <row r="102" spans="2:13" ht="12.75">
      <c r="B102" s="132">
        <v>1200</v>
      </c>
      <c r="C102" s="1" t="s">
        <v>116</v>
      </c>
      <c r="D102" s="10" t="s">
        <v>14</v>
      </c>
      <c r="E102" s="1" t="s">
        <v>175</v>
      </c>
      <c r="F102" s="74" t="s">
        <v>132</v>
      </c>
      <c r="G102" s="25" t="s">
        <v>102</v>
      </c>
      <c r="H102" s="5">
        <f>H101-B102</f>
        <v>-4200</v>
      </c>
      <c r="I102" s="20">
        <v>3</v>
      </c>
      <c r="K102" t="s">
        <v>128</v>
      </c>
      <c r="L102">
        <v>2</v>
      </c>
      <c r="M102" s="2">
        <v>460</v>
      </c>
    </row>
    <row r="103" spans="1:13" s="72" customFormat="1" ht="12.75">
      <c r="A103" s="9"/>
      <c r="B103" s="131">
        <f>SUM(B100:B102)</f>
        <v>4200</v>
      </c>
      <c r="C103" s="9"/>
      <c r="D103" s="9"/>
      <c r="E103" s="9" t="s">
        <v>175</v>
      </c>
      <c r="F103" s="16"/>
      <c r="G103" s="16"/>
      <c r="H103" s="70">
        <v>0</v>
      </c>
      <c r="I103" s="71">
        <f>+B103/M103</f>
        <v>9.130434782608695</v>
      </c>
      <c r="M103" s="2">
        <v>460</v>
      </c>
    </row>
    <row r="104" spans="2:13" ht="12.75">
      <c r="B104" s="140"/>
      <c r="H104" s="5">
        <f>H103-B104</f>
        <v>0</v>
      </c>
      <c r="I104" s="20">
        <f>+B104/M104</f>
        <v>0</v>
      </c>
      <c r="M104" s="2">
        <v>460</v>
      </c>
    </row>
    <row r="105" spans="2:13" ht="12.75">
      <c r="B105" s="132"/>
      <c r="H105" s="5">
        <f>H104-B105</f>
        <v>0</v>
      </c>
      <c r="I105" s="20">
        <f>+B105/M105</f>
        <v>0</v>
      </c>
      <c r="M105" s="2">
        <v>460</v>
      </c>
    </row>
    <row r="106" spans="1:13" ht="12.75">
      <c r="A106" s="10"/>
      <c r="B106" s="133">
        <v>4000</v>
      </c>
      <c r="C106" s="10" t="s">
        <v>117</v>
      </c>
      <c r="D106" s="10" t="s">
        <v>14</v>
      </c>
      <c r="E106" s="10" t="s">
        <v>104</v>
      </c>
      <c r="F106" s="74" t="s">
        <v>139</v>
      </c>
      <c r="G106" s="28" t="s">
        <v>100</v>
      </c>
      <c r="H106" s="5">
        <f>H105-B106</f>
        <v>-4000</v>
      </c>
      <c r="I106" s="20">
        <v>8</v>
      </c>
      <c r="J106" s="13"/>
      <c r="K106" t="s">
        <v>128</v>
      </c>
      <c r="L106">
        <v>2</v>
      </c>
      <c r="M106" s="2">
        <v>460</v>
      </c>
    </row>
    <row r="107" spans="2:13" ht="12.75">
      <c r="B107" s="132">
        <v>4000</v>
      </c>
      <c r="C107" s="134" t="s">
        <v>117</v>
      </c>
      <c r="D107" s="10" t="s">
        <v>14</v>
      </c>
      <c r="E107" s="134" t="s">
        <v>104</v>
      </c>
      <c r="F107" s="74" t="s">
        <v>139</v>
      </c>
      <c r="G107" s="25" t="s">
        <v>101</v>
      </c>
      <c r="H107" s="5">
        <f>H106-B107</f>
        <v>-8000</v>
      </c>
      <c r="I107" s="20">
        <v>8</v>
      </c>
      <c r="J107" s="135"/>
      <c r="K107" t="s">
        <v>128</v>
      </c>
      <c r="L107">
        <v>2</v>
      </c>
      <c r="M107" s="2">
        <v>460</v>
      </c>
    </row>
    <row r="108" spans="1:13" s="72" customFormat="1" ht="12.75">
      <c r="A108" s="9"/>
      <c r="B108" s="131">
        <f>SUM(B106:B107)</f>
        <v>8000</v>
      </c>
      <c r="C108" s="9" t="s">
        <v>117</v>
      </c>
      <c r="D108" s="9"/>
      <c r="E108" s="9"/>
      <c r="F108" s="16"/>
      <c r="G108" s="16"/>
      <c r="H108" s="70">
        <v>0</v>
      </c>
      <c r="I108" s="71">
        <f>+B108/M108</f>
        <v>17.391304347826086</v>
      </c>
      <c r="M108" s="2">
        <v>460</v>
      </c>
    </row>
    <row r="109" spans="2:13" ht="12.75">
      <c r="B109" s="132"/>
      <c r="H109" s="5">
        <f>H108-B109</f>
        <v>0</v>
      </c>
      <c r="I109" s="20">
        <f>+B109/M109</f>
        <v>0</v>
      </c>
      <c r="M109" s="2">
        <v>460</v>
      </c>
    </row>
    <row r="110" spans="2:13" ht="12.75">
      <c r="B110" s="132"/>
      <c r="H110" s="5">
        <f>H109-B110</f>
        <v>0</v>
      </c>
      <c r="I110" s="20">
        <f>+B110/M110</f>
        <v>0</v>
      </c>
      <c r="M110" s="2">
        <v>460</v>
      </c>
    </row>
    <row r="111" spans="2:13" ht="12.75">
      <c r="B111" s="132">
        <v>1000</v>
      </c>
      <c r="C111" s="1" t="s">
        <v>119</v>
      </c>
      <c r="D111" s="10" t="s">
        <v>14</v>
      </c>
      <c r="E111" s="1" t="s">
        <v>104</v>
      </c>
      <c r="F111" s="74" t="s">
        <v>132</v>
      </c>
      <c r="G111" s="25" t="s">
        <v>100</v>
      </c>
      <c r="H111" s="5">
        <f>H110-B111</f>
        <v>-1000</v>
      </c>
      <c r="I111" s="20">
        <v>2</v>
      </c>
      <c r="K111" t="s">
        <v>128</v>
      </c>
      <c r="L111">
        <v>2</v>
      </c>
      <c r="M111" s="2">
        <v>460</v>
      </c>
    </row>
    <row r="112" spans="2:13" ht="12.75">
      <c r="B112" s="132">
        <v>1000</v>
      </c>
      <c r="C112" s="1" t="s">
        <v>119</v>
      </c>
      <c r="D112" s="10" t="s">
        <v>14</v>
      </c>
      <c r="E112" s="1" t="s">
        <v>104</v>
      </c>
      <c r="F112" s="74" t="s">
        <v>132</v>
      </c>
      <c r="G112" s="25" t="s">
        <v>101</v>
      </c>
      <c r="H112" s="5">
        <f>H111-B112</f>
        <v>-2000</v>
      </c>
      <c r="I112" s="20">
        <v>2</v>
      </c>
      <c r="K112" t="s">
        <v>128</v>
      </c>
      <c r="L112">
        <v>2</v>
      </c>
      <c r="M112" s="2">
        <v>460</v>
      </c>
    </row>
    <row r="113" spans="2:13" ht="12.75">
      <c r="B113" s="132">
        <v>1000</v>
      </c>
      <c r="C113" s="1" t="s">
        <v>119</v>
      </c>
      <c r="D113" s="10" t="s">
        <v>14</v>
      </c>
      <c r="E113" s="1" t="s">
        <v>104</v>
      </c>
      <c r="F113" s="74" t="s">
        <v>132</v>
      </c>
      <c r="G113" s="25" t="s">
        <v>102</v>
      </c>
      <c r="H113" s="5">
        <f>H112-B113</f>
        <v>-3000</v>
      </c>
      <c r="I113" s="20">
        <v>2</v>
      </c>
      <c r="K113" t="s">
        <v>128</v>
      </c>
      <c r="L113">
        <v>2</v>
      </c>
      <c r="M113" s="2">
        <v>460</v>
      </c>
    </row>
    <row r="114" spans="1:13" s="72" customFormat="1" ht="12.75">
      <c r="A114" s="9"/>
      <c r="B114" s="131">
        <f>SUM(B111:B113)</f>
        <v>3000</v>
      </c>
      <c r="C114" s="9" t="s">
        <v>119</v>
      </c>
      <c r="D114" s="9"/>
      <c r="E114" s="9"/>
      <c r="F114" s="16"/>
      <c r="G114" s="16"/>
      <c r="H114" s="70">
        <v>0</v>
      </c>
      <c r="I114" s="71">
        <f>+B114/M114</f>
        <v>6.521739130434782</v>
      </c>
      <c r="M114" s="2">
        <v>460</v>
      </c>
    </row>
    <row r="115" spans="2:13" ht="12.75">
      <c r="B115" s="132"/>
      <c r="H115" s="5">
        <f>H114-B115</f>
        <v>0</v>
      </c>
      <c r="I115" s="20">
        <f>+B115/M115</f>
        <v>0</v>
      </c>
      <c r="M115" s="2">
        <v>460</v>
      </c>
    </row>
    <row r="116" spans="2:13" ht="12.75">
      <c r="B116" s="132"/>
      <c r="H116" s="5">
        <f>H115-B116</f>
        <v>0</v>
      </c>
      <c r="I116" s="20">
        <f>+B116/M116</f>
        <v>0</v>
      </c>
      <c r="M116" s="2">
        <v>460</v>
      </c>
    </row>
    <row r="117" spans="2:13" ht="12.75">
      <c r="B117" s="132">
        <v>1000</v>
      </c>
      <c r="C117" s="1" t="s">
        <v>120</v>
      </c>
      <c r="D117" s="10" t="s">
        <v>14</v>
      </c>
      <c r="E117" s="1" t="s">
        <v>121</v>
      </c>
      <c r="F117" s="74" t="s">
        <v>132</v>
      </c>
      <c r="G117" s="25" t="s">
        <v>100</v>
      </c>
      <c r="H117" s="5">
        <f>H116-B117</f>
        <v>-1000</v>
      </c>
      <c r="I117" s="20">
        <v>2</v>
      </c>
      <c r="K117" t="s">
        <v>128</v>
      </c>
      <c r="L117">
        <v>2</v>
      </c>
      <c r="M117" s="2">
        <v>460</v>
      </c>
    </row>
    <row r="118" spans="2:13" ht="12.75">
      <c r="B118" s="132">
        <v>1000</v>
      </c>
      <c r="C118" s="1" t="s">
        <v>120</v>
      </c>
      <c r="D118" s="10" t="s">
        <v>14</v>
      </c>
      <c r="E118" s="1" t="s">
        <v>121</v>
      </c>
      <c r="F118" s="74" t="s">
        <v>132</v>
      </c>
      <c r="G118" s="25" t="s">
        <v>101</v>
      </c>
      <c r="H118" s="5">
        <f>H117-B118</f>
        <v>-2000</v>
      </c>
      <c r="I118" s="20">
        <v>2</v>
      </c>
      <c r="K118" t="s">
        <v>128</v>
      </c>
      <c r="L118">
        <v>2</v>
      </c>
      <c r="M118" s="2">
        <v>460</v>
      </c>
    </row>
    <row r="119" spans="2:13" ht="12.75">
      <c r="B119" s="132">
        <v>1000</v>
      </c>
      <c r="C119" s="1" t="s">
        <v>120</v>
      </c>
      <c r="D119" s="10" t="s">
        <v>14</v>
      </c>
      <c r="E119" s="1" t="s">
        <v>121</v>
      </c>
      <c r="F119" s="74" t="s">
        <v>132</v>
      </c>
      <c r="G119" s="25" t="s">
        <v>102</v>
      </c>
      <c r="H119" s="5">
        <f>H118-B119</f>
        <v>-3000</v>
      </c>
      <c r="I119" s="20">
        <v>2</v>
      </c>
      <c r="K119" t="s">
        <v>128</v>
      </c>
      <c r="L119">
        <v>2</v>
      </c>
      <c r="M119" s="2">
        <v>460</v>
      </c>
    </row>
    <row r="120" spans="1:13" s="72" customFormat="1" ht="12.75">
      <c r="A120" s="9"/>
      <c r="B120" s="131">
        <f>SUM(B117:B119)</f>
        <v>3000</v>
      </c>
      <c r="C120" s="9"/>
      <c r="D120" s="9"/>
      <c r="E120" s="9" t="s">
        <v>121</v>
      </c>
      <c r="F120" s="16"/>
      <c r="G120" s="16"/>
      <c r="H120" s="70">
        <v>0</v>
      </c>
      <c r="I120" s="71">
        <f aca="true" t="shared" si="10" ref="I120:I130">+B120/M120</f>
        <v>6.521739130434782</v>
      </c>
      <c r="M120" s="2">
        <v>460</v>
      </c>
    </row>
    <row r="121" spans="2:13" ht="12.75">
      <c r="B121" s="132"/>
      <c r="H121" s="5">
        <f>H120-B121</f>
        <v>0</v>
      </c>
      <c r="I121" s="20">
        <f t="shared" si="10"/>
        <v>0</v>
      </c>
      <c r="M121" s="2">
        <v>460</v>
      </c>
    </row>
    <row r="122" spans="2:13" ht="12.75">
      <c r="B122" s="132"/>
      <c r="H122" s="5">
        <f>H121-B122</f>
        <v>0</v>
      </c>
      <c r="I122" s="20">
        <f t="shared" si="10"/>
        <v>0</v>
      </c>
      <c r="M122" s="2">
        <v>460</v>
      </c>
    </row>
    <row r="123" spans="2:13" ht="12.75">
      <c r="B123" s="132">
        <v>1000</v>
      </c>
      <c r="C123" s="1" t="s">
        <v>140</v>
      </c>
      <c r="D123" s="10" t="s">
        <v>14</v>
      </c>
      <c r="E123" s="1" t="s">
        <v>93</v>
      </c>
      <c r="F123" s="74" t="s">
        <v>141</v>
      </c>
      <c r="G123" s="25" t="s">
        <v>142</v>
      </c>
      <c r="H123" s="5">
        <f>H122-B123</f>
        <v>-1000</v>
      </c>
      <c r="I123" s="20">
        <f t="shared" si="10"/>
        <v>2.1739130434782608</v>
      </c>
      <c r="L123">
        <v>2</v>
      </c>
      <c r="M123" s="2">
        <v>460</v>
      </c>
    </row>
    <row r="124" spans="1:13" s="72" customFormat="1" ht="12.75">
      <c r="A124" s="9"/>
      <c r="B124" s="141">
        <f>SUM(B123)</f>
        <v>1000</v>
      </c>
      <c r="C124" s="9"/>
      <c r="D124" s="9"/>
      <c r="E124" s="9" t="s">
        <v>93</v>
      </c>
      <c r="F124" s="16"/>
      <c r="G124" s="16"/>
      <c r="H124" s="70">
        <v>0</v>
      </c>
      <c r="I124" s="71">
        <f t="shared" si="10"/>
        <v>2.1739130434782608</v>
      </c>
      <c r="M124" s="2">
        <v>460</v>
      </c>
    </row>
    <row r="125" spans="2:13" ht="12.75">
      <c r="B125" s="142"/>
      <c r="H125" s="5">
        <f>H124-B125</f>
        <v>0</v>
      </c>
      <c r="I125" s="20">
        <f t="shared" si="10"/>
        <v>0</v>
      </c>
      <c r="M125" s="2">
        <v>460</v>
      </c>
    </row>
    <row r="126" spans="8:13" ht="12.75">
      <c r="H126" s="5">
        <f>H125-B126</f>
        <v>0</v>
      </c>
      <c r="I126" s="20">
        <f t="shared" si="10"/>
        <v>0</v>
      </c>
      <c r="M126" s="2">
        <v>460</v>
      </c>
    </row>
    <row r="127" spans="2:13" ht="12.75">
      <c r="B127" s="143"/>
      <c r="H127" s="5">
        <f>H126-B127</f>
        <v>0</v>
      </c>
      <c r="I127" s="20">
        <f t="shared" si="10"/>
        <v>0</v>
      </c>
      <c r="M127" s="2">
        <v>460</v>
      </c>
    </row>
    <row r="128" spans="2:13" ht="12.75">
      <c r="B128" s="143"/>
      <c r="H128" s="5">
        <f>H127-B128</f>
        <v>0</v>
      </c>
      <c r="I128" s="20">
        <f t="shared" si="10"/>
        <v>0</v>
      </c>
      <c r="M128" s="2">
        <v>460</v>
      </c>
    </row>
    <row r="129" spans="1:13" s="72" customFormat="1" ht="12.75">
      <c r="A129" s="9"/>
      <c r="B129" s="144">
        <f>+B136+B145+B154+B160+B169+B176</f>
        <v>64200</v>
      </c>
      <c r="C129" s="66" t="s">
        <v>143</v>
      </c>
      <c r="D129" s="67" t="s">
        <v>144</v>
      </c>
      <c r="E129" s="66" t="s">
        <v>23</v>
      </c>
      <c r="F129" s="68" t="s">
        <v>145</v>
      </c>
      <c r="G129" s="69" t="s">
        <v>146</v>
      </c>
      <c r="H129" s="70"/>
      <c r="I129" s="71">
        <f t="shared" si="10"/>
        <v>139.56521739130434</v>
      </c>
      <c r="J129" s="71"/>
      <c r="K129" s="71"/>
      <c r="M129" s="2">
        <v>460</v>
      </c>
    </row>
    <row r="130" spans="2:13" ht="12.75">
      <c r="B130" s="143"/>
      <c r="H130" s="5">
        <f aca="true" t="shared" si="11" ref="H130:H135">H129-B130</f>
        <v>0</v>
      </c>
      <c r="I130" s="20">
        <f t="shared" si="10"/>
        <v>0</v>
      </c>
      <c r="M130" s="2">
        <v>460</v>
      </c>
    </row>
    <row r="131" spans="2:13" ht="12.75">
      <c r="B131" s="143">
        <v>2500</v>
      </c>
      <c r="C131" s="1" t="s">
        <v>668</v>
      </c>
      <c r="D131" s="10" t="s">
        <v>14</v>
      </c>
      <c r="E131" s="1" t="s">
        <v>24</v>
      </c>
      <c r="F131" s="52" t="s">
        <v>680</v>
      </c>
      <c r="G131" s="25" t="s">
        <v>100</v>
      </c>
      <c r="H131" s="5">
        <f t="shared" si="11"/>
        <v>-2500</v>
      </c>
      <c r="I131" s="20">
        <v>5</v>
      </c>
      <c r="K131" t="s">
        <v>668</v>
      </c>
      <c r="L131">
        <v>3</v>
      </c>
      <c r="M131" s="2">
        <v>460</v>
      </c>
    </row>
    <row r="132" spans="2:13" ht="12.75">
      <c r="B132" s="143">
        <v>2500</v>
      </c>
      <c r="C132" s="1" t="s">
        <v>668</v>
      </c>
      <c r="D132" s="10" t="s">
        <v>14</v>
      </c>
      <c r="E132" s="1" t="s">
        <v>24</v>
      </c>
      <c r="F132" s="52" t="s">
        <v>681</v>
      </c>
      <c r="G132" s="25" t="s">
        <v>101</v>
      </c>
      <c r="H132" s="5">
        <f t="shared" si="11"/>
        <v>-5000</v>
      </c>
      <c r="I132" s="20">
        <v>5</v>
      </c>
      <c r="K132" t="s">
        <v>668</v>
      </c>
      <c r="L132">
        <v>3</v>
      </c>
      <c r="M132" s="2">
        <v>460</v>
      </c>
    </row>
    <row r="133" spans="2:13" ht="12.75">
      <c r="B133" s="143">
        <v>2500</v>
      </c>
      <c r="C133" s="1" t="s">
        <v>668</v>
      </c>
      <c r="D133" s="1" t="s">
        <v>14</v>
      </c>
      <c r="E133" s="1" t="s">
        <v>24</v>
      </c>
      <c r="F133" s="52" t="s">
        <v>682</v>
      </c>
      <c r="G133" s="25" t="s">
        <v>102</v>
      </c>
      <c r="H133" s="5">
        <f t="shared" si="11"/>
        <v>-7500</v>
      </c>
      <c r="I133" s="20">
        <v>5</v>
      </c>
      <c r="K133" t="s">
        <v>668</v>
      </c>
      <c r="L133">
        <v>3</v>
      </c>
      <c r="M133" s="2">
        <v>460</v>
      </c>
    </row>
    <row r="134" spans="2:13" ht="12.75">
      <c r="B134" s="143">
        <v>2500</v>
      </c>
      <c r="C134" s="1" t="s">
        <v>668</v>
      </c>
      <c r="D134" s="1" t="s">
        <v>14</v>
      </c>
      <c r="E134" s="1" t="s">
        <v>24</v>
      </c>
      <c r="F134" s="52" t="s">
        <v>683</v>
      </c>
      <c r="G134" s="25" t="s">
        <v>22</v>
      </c>
      <c r="H134" s="5">
        <f t="shared" si="11"/>
        <v>-10000</v>
      </c>
      <c r="I134" s="20">
        <v>5</v>
      </c>
      <c r="K134" t="s">
        <v>668</v>
      </c>
      <c r="L134">
        <v>3</v>
      </c>
      <c r="M134" s="2">
        <v>460</v>
      </c>
    </row>
    <row r="135" spans="2:13" ht="12.75">
      <c r="B135" s="143">
        <v>2500</v>
      </c>
      <c r="C135" s="1" t="s">
        <v>668</v>
      </c>
      <c r="D135" s="1" t="s">
        <v>14</v>
      </c>
      <c r="E135" s="1" t="s">
        <v>24</v>
      </c>
      <c r="F135" s="52" t="s">
        <v>684</v>
      </c>
      <c r="G135" s="25" t="s">
        <v>147</v>
      </c>
      <c r="H135" s="5">
        <f t="shared" si="11"/>
        <v>-12500</v>
      </c>
      <c r="I135" s="20">
        <v>5</v>
      </c>
      <c r="K135" t="s">
        <v>668</v>
      </c>
      <c r="L135">
        <v>3</v>
      </c>
      <c r="M135" s="2">
        <v>460</v>
      </c>
    </row>
    <row r="136" spans="1:13" s="72" customFormat="1" ht="12.75">
      <c r="A136" s="9"/>
      <c r="B136" s="144">
        <f>SUM(B131:B135)</f>
        <v>12500</v>
      </c>
      <c r="C136" s="9" t="s">
        <v>668</v>
      </c>
      <c r="D136" s="9"/>
      <c r="E136" s="9"/>
      <c r="F136" s="16"/>
      <c r="G136" s="16"/>
      <c r="H136" s="70">
        <v>0</v>
      </c>
      <c r="I136" s="71">
        <f aca="true" t="shared" si="12" ref="I136:I147">+B136/M136</f>
        <v>27.17391304347826</v>
      </c>
      <c r="M136" s="2">
        <v>460</v>
      </c>
    </row>
    <row r="137" spans="2:13" ht="12.75">
      <c r="B137" s="143"/>
      <c r="H137" s="5">
        <f aca="true" t="shared" si="13" ref="H137:H144">H136-B137</f>
        <v>0</v>
      </c>
      <c r="I137" s="20">
        <f t="shared" si="12"/>
        <v>0</v>
      </c>
      <c r="M137" s="2">
        <v>460</v>
      </c>
    </row>
    <row r="138" spans="2:13" ht="12.75">
      <c r="B138" s="143"/>
      <c r="H138" s="5">
        <f t="shared" si="13"/>
        <v>0</v>
      </c>
      <c r="I138" s="20">
        <f t="shared" si="12"/>
        <v>0</v>
      </c>
      <c r="M138" s="2">
        <v>460</v>
      </c>
    </row>
    <row r="139" spans="2:13" ht="12.75">
      <c r="B139" s="145">
        <v>4000</v>
      </c>
      <c r="C139" s="1" t="s">
        <v>148</v>
      </c>
      <c r="D139" s="10" t="s">
        <v>14</v>
      </c>
      <c r="E139" s="1" t="s">
        <v>104</v>
      </c>
      <c r="F139" s="74" t="s">
        <v>149</v>
      </c>
      <c r="G139" s="29" t="s">
        <v>100</v>
      </c>
      <c r="H139" s="5">
        <f t="shared" si="13"/>
        <v>-4000</v>
      </c>
      <c r="I139" s="20">
        <f t="shared" si="12"/>
        <v>8.695652173913043</v>
      </c>
      <c r="K139" t="s">
        <v>24</v>
      </c>
      <c r="L139">
        <v>3</v>
      </c>
      <c r="M139" s="2">
        <v>460</v>
      </c>
    </row>
    <row r="140" spans="1:13" ht="12.75">
      <c r="A140" s="10"/>
      <c r="B140" s="145">
        <v>1700</v>
      </c>
      <c r="C140" s="10" t="s">
        <v>150</v>
      </c>
      <c r="D140" s="10" t="s">
        <v>14</v>
      </c>
      <c r="E140" s="10" t="s">
        <v>104</v>
      </c>
      <c r="F140" s="74" t="s">
        <v>151</v>
      </c>
      <c r="G140" s="28" t="s">
        <v>101</v>
      </c>
      <c r="H140" s="5">
        <f t="shared" si="13"/>
        <v>-5700</v>
      </c>
      <c r="I140" s="20">
        <f t="shared" si="12"/>
        <v>3.6956521739130435</v>
      </c>
      <c r="J140" s="13"/>
      <c r="K140" t="s">
        <v>24</v>
      </c>
      <c r="L140">
        <v>3</v>
      </c>
      <c r="M140" s="2">
        <v>460</v>
      </c>
    </row>
    <row r="141" spans="2:13" ht="12.75">
      <c r="B141" s="143">
        <v>1000</v>
      </c>
      <c r="C141" s="1" t="s">
        <v>152</v>
      </c>
      <c r="D141" s="10" t="s">
        <v>14</v>
      </c>
      <c r="E141" s="1" t="s">
        <v>104</v>
      </c>
      <c r="F141" s="74" t="s">
        <v>151</v>
      </c>
      <c r="G141" s="25" t="s">
        <v>22</v>
      </c>
      <c r="H141" s="5">
        <f t="shared" si="13"/>
        <v>-6700</v>
      </c>
      <c r="I141" s="20">
        <f t="shared" si="12"/>
        <v>2.1739130434782608</v>
      </c>
      <c r="K141" t="s">
        <v>24</v>
      </c>
      <c r="L141">
        <v>3</v>
      </c>
      <c r="M141" s="2">
        <v>460</v>
      </c>
    </row>
    <row r="142" spans="2:13" ht="12.75">
      <c r="B142" s="143">
        <v>1000</v>
      </c>
      <c r="C142" s="1" t="s">
        <v>153</v>
      </c>
      <c r="D142" s="10" t="s">
        <v>14</v>
      </c>
      <c r="E142" s="1" t="s">
        <v>104</v>
      </c>
      <c r="F142" s="74" t="s">
        <v>151</v>
      </c>
      <c r="G142" s="25" t="s">
        <v>22</v>
      </c>
      <c r="H142" s="5">
        <f t="shared" si="13"/>
        <v>-7700</v>
      </c>
      <c r="I142" s="20">
        <f t="shared" si="12"/>
        <v>2.1739130434782608</v>
      </c>
      <c r="K142" t="s">
        <v>24</v>
      </c>
      <c r="L142">
        <v>3</v>
      </c>
      <c r="M142" s="2">
        <v>460</v>
      </c>
    </row>
    <row r="143" spans="2:13" ht="12.75">
      <c r="B143" s="143">
        <v>1700</v>
      </c>
      <c r="C143" s="1" t="s">
        <v>154</v>
      </c>
      <c r="D143" s="10" t="s">
        <v>14</v>
      </c>
      <c r="E143" s="1" t="s">
        <v>104</v>
      </c>
      <c r="F143" s="74" t="s">
        <v>151</v>
      </c>
      <c r="G143" s="25" t="s">
        <v>155</v>
      </c>
      <c r="H143" s="5">
        <f t="shared" si="13"/>
        <v>-9400</v>
      </c>
      <c r="I143" s="20">
        <f t="shared" si="12"/>
        <v>3.6956521739130435</v>
      </c>
      <c r="K143" t="s">
        <v>24</v>
      </c>
      <c r="L143">
        <v>3</v>
      </c>
      <c r="M143" s="2">
        <v>460</v>
      </c>
    </row>
    <row r="144" spans="2:13" ht="12.75">
      <c r="B144" s="143">
        <v>4000</v>
      </c>
      <c r="C144" s="1" t="s">
        <v>156</v>
      </c>
      <c r="D144" s="10" t="s">
        <v>14</v>
      </c>
      <c r="E144" s="1" t="s">
        <v>104</v>
      </c>
      <c r="F144" s="74" t="s">
        <v>157</v>
      </c>
      <c r="G144" s="25" t="s">
        <v>155</v>
      </c>
      <c r="H144" s="5">
        <f t="shared" si="13"/>
        <v>-13400</v>
      </c>
      <c r="I144" s="20">
        <f t="shared" si="12"/>
        <v>8.695652173913043</v>
      </c>
      <c r="K144" t="s">
        <v>24</v>
      </c>
      <c r="L144">
        <v>3</v>
      </c>
      <c r="M144" s="2">
        <v>460</v>
      </c>
    </row>
    <row r="145" spans="1:13" s="72" customFormat="1" ht="12.75">
      <c r="A145" s="9"/>
      <c r="B145" s="144">
        <f>SUM(B139:B144)</f>
        <v>13400</v>
      </c>
      <c r="C145" s="9" t="s">
        <v>1027</v>
      </c>
      <c r="D145" s="9"/>
      <c r="E145" s="9"/>
      <c r="F145" s="16"/>
      <c r="G145" s="16"/>
      <c r="H145" s="70">
        <v>0</v>
      </c>
      <c r="I145" s="71">
        <f t="shared" si="12"/>
        <v>29.130434782608695</v>
      </c>
      <c r="M145" s="2">
        <v>460</v>
      </c>
    </row>
    <row r="146" spans="2:13" ht="12.75">
      <c r="B146" s="143"/>
      <c r="H146" s="5">
        <f aca="true" t="shared" si="14" ref="H146:H153">H145-B146</f>
        <v>0</v>
      </c>
      <c r="I146" s="20">
        <f t="shared" si="12"/>
        <v>0</v>
      </c>
      <c r="M146" s="2">
        <v>460</v>
      </c>
    </row>
    <row r="147" spans="2:13" ht="12.75">
      <c r="B147" s="143"/>
      <c r="H147" s="5">
        <f t="shared" si="14"/>
        <v>0</v>
      </c>
      <c r="I147" s="20">
        <f t="shared" si="12"/>
        <v>0</v>
      </c>
      <c r="M147" s="2">
        <v>460</v>
      </c>
    </row>
    <row r="148" spans="2:13" ht="12.75">
      <c r="B148" s="145">
        <v>1100</v>
      </c>
      <c r="C148" s="31" t="s">
        <v>116</v>
      </c>
      <c r="D148" s="10" t="s">
        <v>14</v>
      </c>
      <c r="E148" s="31" t="s">
        <v>175</v>
      </c>
      <c r="F148" s="74" t="s">
        <v>151</v>
      </c>
      <c r="G148" s="29" t="s">
        <v>100</v>
      </c>
      <c r="H148" s="5">
        <f t="shared" si="14"/>
        <v>-1100</v>
      </c>
      <c r="I148" s="20">
        <v>2.2</v>
      </c>
      <c r="K148" t="s">
        <v>24</v>
      </c>
      <c r="L148">
        <v>3</v>
      </c>
      <c r="M148" s="2">
        <v>460</v>
      </c>
    </row>
    <row r="149" spans="2:13" ht="12.75">
      <c r="B149" s="143">
        <v>1100</v>
      </c>
      <c r="C149" s="1" t="s">
        <v>116</v>
      </c>
      <c r="D149" s="10" t="s">
        <v>14</v>
      </c>
      <c r="E149" s="1" t="s">
        <v>175</v>
      </c>
      <c r="F149" s="74" t="s">
        <v>151</v>
      </c>
      <c r="G149" s="25" t="s">
        <v>101</v>
      </c>
      <c r="H149" s="5">
        <f t="shared" si="14"/>
        <v>-2200</v>
      </c>
      <c r="I149" s="20">
        <v>2.2</v>
      </c>
      <c r="K149" t="s">
        <v>24</v>
      </c>
      <c r="L149">
        <v>3</v>
      </c>
      <c r="M149" s="2">
        <v>460</v>
      </c>
    </row>
    <row r="150" spans="2:13" ht="12.75">
      <c r="B150" s="143">
        <v>1300</v>
      </c>
      <c r="C150" s="1" t="s">
        <v>116</v>
      </c>
      <c r="D150" s="10" t="s">
        <v>14</v>
      </c>
      <c r="E150" s="1" t="s">
        <v>175</v>
      </c>
      <c r="F150" s="74" t="s">
        <v>151</v>
      </c>
      <c r="G150" s="25" t="s">
        <v>102</v>
      </c>
      <c r="H150" s="5">
        <f t="shared" si="14"/>
        <v>-3500</v>
      </c>
      <c r="I150" s="20">
        <v>2.6</v>
      </c>
      <c r="K150" t="s">
        <v>24</v>
      </c>
      <c r="L150">
        <v>3</v>
      </c>
      <c r="M150" s="2">
        <v>460</v>
      </c>
    </row>
    <row r="151" spans="2:13" ht="12.75">
      <c r="B151" s="143">
        <v>1300</v>
      </c>
      <c r="C151" s="1" t="s">
        <v>116</v>
      </c>
      <c r="D151" s="10" t="s">
        <v>14</v>
      </c>
      <c r="E151" s="1" t="s">
        <v>175</v>
      </c>
      <c r="F151" s="74" t="s">
        <v>151</v>
      </c>
      <c r="G151" s="25" t="s">
        <v>22</v>
      </c>
      <c r="H151" s="5">
        <f t="shared" si="14"/>
        <v>-4800</v>
      </c>
      <c r="I151" s="20">
        <v>2.6</v>
      </c>
      <c r="K151" t="s">
        <v>24</v>
      </c>
      <c r="L151">
        <v>3</v>
      </c>
      <c r="M151" s="2">
        <v>460</v>
      </c>
    </row>
    <row r="152" spans="2:13" ht="12.75">
      <c r="B152" s="143">
        <v>1500</v>
      </c>
      <c r="C152" s="1" t="s">
        <v>116</v>
      </c>
      <c r="D152" s="10" t="s">
        <v>14</v>
      </c>
      <c r="E152" s="1" t="s">
        <v>175</v>
      </c>
      <c r="F152" s="74" t="s">
        <v>151</v>
      </c>
      <c r="G152" s="25" t="s">
        <v>147</v>
      </c>
      <c r="H152" s="5">
        <f t="shared" si="14"/>
        <v>-6300</v>
      </c>
      <c r="I152" s="20">
        <v>3</v>
      </c>
      <c r="K152" t="s">
        <v>24</v>
      </c>
      <c r="L152">
        <v>3</v>
      </c>
      <c r="M152" s="2">
        <v>460</v>
      </c>
    </row>
    <row r="153" spans="2:13" ht="12.75">
      <c r="B153" s="143">
        <v>1000</v>
      </c>
      <c r="C153" s="1" t="s">
        <v>116</v>
      </c>
      <c r="D153" s="10" t="s">
        <v>14</v>
      </c>
      <c r="E153" s="1" t="s">
        <v>175</v>
      </c>
      <c r="F153" s="74" t="s">
        <v>151</v>
      </c>
      <c r="G153" s="25" t="s">
        <v>155</v>
      </c>
      <c r="H153" s="5">
        <f t="shared" si="14"/>
        <v>-7300</v>
      </c>
      <c r="I153" s="20">
        <v>2</v>
      </c>
      <c r="K153" t="s">
        <v>24</v>
      </c>
      <c r="L153">
        <v>3</v>
      </c>
      <c r="M153" s="2">
        <v>460</v>
      </c>
    </row>
    <row r="154" spans="1:13" s="72" customFormat="1" ht="12.75">
      <c r="A154" s="9"/>
      <c r="B154" s="144">
        <f>SUM(B148:B153)</f>
        <v>7300</v>
      </c>
      <c r="C154" s="9"/>
      <c r="D154" s="9"/>
      <c r="E154" s="9" t="s">
        <v>175</v>
      </c>
      <c r="F154" s="16"/>
      <c r="G154" s="16"/>
      <c r="H154" s="70">
        <v>0</v>
      </c>
      <c r="I154" s="71">
        <f>+B154/M154</f>
        <v>15.869565217391305</v>
      </c>
      <c r="M154" s="2">
        <v>460</v>
      </c>
    </row>
    <row r="155" spans="2:13" ht="12.75">
      <c r="B155" s="143"/>
      <c r="H155" s="5">
        <f>H154-B155</f>
        <v>0</v>
      </c>
      <c r="I155" s="20">
        <f>+B155/M155</f>
        <v>0</v>
      </c>
      <c r="M155" s="2">
        <v>460</v>
      </c>
    </row>
    <row r="156" spans="2:13" ht="12.75">
      <c r="B156" s="143"/>
      <c r="H156" s="5">
        <f>H155-B156</f>
        <v>0</v>
      </c>
      <c r="I156" s="20">
        <f>+B156/M156</f>
        <v>0</v>
      </c>
      <c r="M156" s="2">
        <v>460</v>
      </c>
    </row>
    <row r="157" spans="1:13" ht="12.75">
      <c r="A157" s="10"/>
      <c r="B157" s="145">
        <v>5000</v>
      </c>
      <c r="C157" s="10" t="s">
        <v>117</v>
      </c>
      <c r="D157" s="10" t="s">
        <v>14</v>
      </c>
      <c r="E157" s="10" t="s">
        <v>104</v>
      </c>
      <c r="F157" s="75" t="s">
        <v>158</v>
      </c>
      <c r="G157" s="28" t="s">
        <v>101</v>
      </c>
      <c r="H157" s="5">
        <f>H156-B157</f>
        <v>-5000</v>
      </c>
      <c r="I157" s="76">
        <v>10</v>
      </c>
      <c r="J157" s="13"/>
      <c r="K157" s="13" t="s">
        <v>24</v>
      </c>
      <c r="L157">
        <v>3</v>
      </c>
      <c r="M157" s="2">
        <v>460</v>
      </c>
    </row>
    <row r="158" spans="2:13" ht="12.75">
      <c r="B158" s="145">
        <v>5000</v>
      </c>
      <c r="C158" s="1" t="s">
        <v>117</v>
      </c>
      <c r="D158" s="10" t="s">
        <v>14</v>
      </c>
      <c r="E158" s="1" t="s">
        <v>104</v>
      </c>
      <c r="F158" s="74" t="s">
        <v>158</v>
      </c>
      <c r="G158" s="25" t="s">
        <v>102</v>
      </c>
      <c r="H158" s="5">
        <f>H157-B158</f>
        <v>-10000</v>
      </c>
      <c r="I158" s="20">
        <v>10</v>
      </c>
      <c r="K158" t="s">
        <v>24</v>
      </c>
      <c r="L158">
        <v>3</v>
      </c>
      <c r="M158" s="2">
        <v>460</v>
      </c>
    </row>
    <row r="159" spans="2:13" ht="12.75">
      <c r="B159" s="145">
        <v>5000</v>
      </c>
      <c r="C159" s="1" t="s">
        <v>117</v>
      </c>
      <c r="D159" s="10" t="s">
        <v>14</v>
      </c>
      <c r="E159" s="1" t="s">
        <v>104</v>
      </c>
      <c r="F159" s="74" t="s">
        <v>158</v>
      </c>
      <c r="G159" s="25" t="s">
        <v>22</v>
      </c>
      <c r="H159" s="5">
        <f>H158-B159</f>
        <v>-15000</v>
      </c>
      <c r="I159" s="20">
        <v>10</v>
      </c>
      <c r="K159" t="s">
        <v>24</v>
      </c>
      <c r="L159">
        <v>3</v>
      </c>
      <c r="M159" s="2">
        <v>460</v>
      </c>
    </row>
    <row r="160" spans="1:13" s="72" customFormat="1" ht="12.75">
      <c r="A160" s="9"/>
      <c r="B160" s="144">
        <f>SUM(B157:B159)</f>
        <v>15000</v>
      </c>
      <c r="C160" s="9" t="s">
        <v>117</v>
      </c>
      <c r="D160" s="9"/>
      <c r="E160" s="9"/>
      <c r="F160" s="16"/>
      <c r="G160" s="16"/>
      <c r="H160" s="70">
        <v>0</v>
      </c>
      <c r="I160" s="71">
        <f>+B160/M160</f>
        <v>32.608695652173914</v>
      </c>
      <c r="M160" s="2">
        <v>460</v>
      </c>
    </row>
    <row r="161" spans="2:13" ht="12.75">
      <c r="B161" s="143"/>
      <c r="H161" s="5">
        <f aca="true" t="shared" si="15" ref="H161:H168">H160-B161</f>
        <v>0</v>
      </c>
      <c r="I161" s="20">
        <f>+B161/M161</f>
        <v>0</v>
      </c>
      <c r="M161" s="2">
        <v>460</v>
      </c>
    </row>
    <row r="162" spans="2:13" ht="12.75">
      <c r="B162" s="143"/>
      <c r="H162" s="5">
        <f t="shared" si="15"/>
        <v>0</v>
      </c>
      <c r="I162" s="20">
        <f>+B162/M162</f>
        <v>0</v>
      </c>
      <c r="M162" s="2">
        <v>460</v>
      </c>
    </row>
    <row r="163" spans="2:13" ht="12.75">
      <c r="B163" s="145">
        <v>2000</v>
      </c>
      <c r="C163" s="10" t="s">
        <v>119</v>
      </c>
      <c r="D163" s="10" t="s">
        <v>14</v>
      </c>
      <c r="E163" s="33" t="s">
        <v>104</v>
      </c>
      <c r="F163" s="74" t="s">
        <v>151</v>
      </c>
      <c r="G163" s="34" t="s">
        <v>100</v>
      </c>
      <c r="H163" s="5">
        <f t="shared" si="15"/>
        <v>-2000</v>
      </c>
      <c r="I163" s="20">
        <v>4</v>
      </c>
      <c r="K163" t="s">
        <v>24</v>
      </c>
      <c r="L163">
        <v>3</v>
      </c>
      <c r="M163" s="2">
        <v>460</v>
      </c>
    </row>
    <row r="164" spans="2:13" ht="12.75">
      <c r="B164" s="143">
        <v>2000</v>
      </c>
      <c r="C164" s="1" t="s">
        <v>119</v>
      </c>
      <c r="D164" s="10" t="s">
        <v>14</v>
      </c>
      <c r="E164" s="1" t="s">
        <v>104</v>
      </c>
      <c r="F164" s="74" t="s">
        <v>151</v>
      </c>
      <c r="G164" s="25" t="s">
        <v>101</v>
      </c>
      <c r="H164" s="5">
        <f t="shared" si="15"/>
        <v>-4000</v>
      </c>
      <c r="I164" s="20">
        <v>4</v>
      </c>
      <c r="K164" t="s">
        <v>24</v>
      </c>
      <c r="L164">
        <v>3</v>
      </c>
      <c r="M164" s="2">
        <v>460</v>
      </c>
    </row>
    <row r="165" spans="2:13" ht="12.75">
      <c r="B165" s="143">
        <v>2000</v>
      </c>
      <c r="C165" s="1" t="s">
        <v>119</v>
      </c>
      <c r="D165" s="10" t="s">
        <v>14</v>
      </c>
      <c r="E165" s="1" t="s">
        <v>104</v>
      </c>
      <c r="F165" s="74" t="s">
        <v>151</v>
      </c>
      <c r="G165" s="25" t="s">
        <v>102</v>
      </c>
      <c r="H165" s="5">
        <f t="shared" si="15"/>
        <v>-6000</v>
      </c>
      <c r="I165" s="20">
        <v>4</v>
      </c>
      <c r="K165" t="s">
        <v>24</v>
      </c>
      <c r="L165">
        <v>3</v>
      </c>
      <c r="M165" s="2">
        <v>460</v>
      </c>
    </row>
    <row r="166" spans="2:13" ht="12.75">
      <c r="B166" s="143">
        <v>2000</v>
      </c>
      <c r="C166" s="1" t="s">
        <v>119</v>
      </c>
      <c r="D166" s="10" t="s">
        <v>14</v>
      </c>
      <c r="E166" s="1" t="s">
        <v>104</v>
      </c>
      <c r="F166" s="74" t="s">
        <v>151</v>
      </c>
      <c r="G166" s="25" t="s">
        <v>22</v>
      </c>
      <c r="H166" s="5">
        <f t="shared" si="15"/>
        <v>-8000</v>
      </c>
      <c r="I166" s="20">
        <v>4</v>
      </c>
      <c r="K166" t="s">
        <v>24</v>
      </c>
      <c r="L166">
        <v>3</v>
      </c>
      <c r="M166" s="2">
        <v>460</v>
      </c>
    </row>
    <row r="167" spans="2:13" ht="12.75">
      <c r="B167" s="143">
        <v>2000</v>
      </c>
      <c r="C167" s="1" t="s">
        <v>119</v>
      </c>
      <c r="D167" s="10" t="s">
        <v>14</v>
      </c>
      <c r="E167" s="1" t="s">
        <v>104</v>
      </c>
      <c r="F167" s="74" t="s">
        <v>151</v>
      </c>
      <c r="G167" s="25" t="s">
        <v>147</v>
      </c>
      <c r="H167" s="5">
        <f t="shared" si="15"/>
        <v>-10000</v>
      </c>
      <c r="I167" s="20">
        <v>4</v>
      </c>
      <c r="K167" t="s">
        <v>24</v>
      </c>
      <c r="L167">
        <v>3</v>
      </c>
      <c r="M167" s="2">
        <v>460</v>
      </c>
    </row>
    <row r="168" spans="2:13" ht="12.75">
      <c r="B168" s="143">
        <v>2000</v>
      </c>
      <c r="C168" s="1" t="s">
        <v>119</v>
      </c>
      <c r="D168" s="10" t="s">
        <v>14</v>
      </c>
      <c r="E168" s="1" t="s">
        <v>104</v>
      </c>
      <c r="F168" s="74" t="s">
        <v>151</v>
      </c>
      <c r="G168" s="25" t="s">
        <v>155</v>
      </c>
      <c r="H168" s="5">
        <f t="shared" si="15"/>
        <v>-12000</v>
      </c>
      <c r="I168" s="20">
        <v>4</v>
      </c>
      <c r="K168" t="s">
        <v>24</v>
      </c>
      <c r="L168">
        <v>3</v>
      </c>
      <c r="M168" s="2">
        <v>460</v>
      </c>
    </row>
    <row r="169" spans="1:13" s="72" customFormat="1" ht="12.75">
      <c r="A169" s="9"/>
      <c r="B169" s="144">
        <f>SUM(B163:B168)</f>
        <v>12000</v>
      </c>
      <c r="C169" s="9" t="s">
        <v>119</v>
      </c>
      <c r="D169" s="9"/>
      <c r="E169" s="9"/>
      <c r="F169" s="16"/>
      <c r="G169" s="16"/>
      <c r="H169" s="70">
        <v>0</v>
      </c>
      <c r="I169" s="71">
        <f>+B169/M169</f>
        <v>26.08695652173913</v>
      </c>
      <c r="M169" s="2">
        <v>460</v>
      </c>
    </row>
    <row r="170" spans="2:13" ht="12.75">
      <c r="B170" s="143"/>
      <c r="H170" s="5">
        <f aca="true" t="shared" si="16" ref="H170:H175">H169-B170</f>
        <v>0</v>
      </c>
      <c r="I170" s="20">
        <f>+B170/M170</f>
        <v>0</v>
      </c>
      <c r="M170" s="2">
        <v>460</v>
      </c>
    </row>
    <row r="171" spans="2:13" ht="12.75">
      <c r="B171" s="143"/>
      <c r="H171" s="5">
        <f t="shared" si="16"/>
        <v>0</v>
      </c>
      <c r="I171" s="20">
        <f>+B171/M171</f>
        <v>0</v>
      </c>
      <c r="M171" s="2">
        <v>460</v>
      </c>
    </row>
    <row r="172" spans="2:13" ht="12.75">
      <c r="B172" s="145">
        <v>1000</v>
      </c>
      <c r="C172" s="10" t="s">
        <v>120</v>
      </c>
      <c r="D172" s="10" t="s">
        <v>14</v>
      </c>
      <c r="E172" s="10" t="s">
        <v>159</v>
      </c>
      <c r="F172" s="74" t="s">
        <v>151</v>
      </c>
      <c r="G172" s="28" t="s">
        <v>100</v>
      </c>
      <c r="H172" s="5">
        <f t="shared" si="16"/>
        <v>-1000</v>
      </c>
      <c r="I172" s="20">
        <v>2</v>
      </c>
      <c r="K172" t="s">
        <v>24</v>
      </c>
      <c r="L172">
        <v>3</v>
      </c>
      <c r="M172" s="2">
        <v>460</v>
      </c>
    </row>
    <row r="173" spans="2:13" ht="12.75">
      <c r="B173" s="143">
        <v>1000</v>
      </c>
      <c r="C173" s="134" t="s">
        <v>120</v>
      </c>
      <c r="D173" s="10" t="s">
        <v>14</v>
      </c>
      <c r="E173" s="134" t="s">
        <v>159</v>
      </c>
      <c r="F173" s="74" t="s">
        <v>151</v>
      </c>
      <c r="G173" s="25" t="s">
        <v>101</v>
      </c>
      <c r="H173" s="5">
        <f t="shared" si="16"/>
        <v>-2000</v>
      </c>
      <c r="I173" s="20">
        <v>2</v>
      </c>
      <c r="J173" s="135"/>
      <c r="K173" t="s">
        <v>24</v>
      </c>
      <c r="L173">
        <v>3</v>
      </c>
      <c r="M173" s="2">
        <v>460</v>
      </c>
    </row>
    <row r="174" spans="2:13" ht="12.75">
      <c r="B174" s="143">
        <v>1000</v>
      </c>
      <c r="C174" s="1" t="s">
        <v>120</v>
      </c>
      <c r="D174" s="10" t="s">
        <v>14</v>
      </c>
      <c r="E174" s="1" t="s">
        <v>159</v>
      </c>
      <c r="F174" s="74" t="s">
        <v>151</v>
      </c>
      <c r="G174" s="25" t="s">
        <v>22</v>
      </c>
      <c r="H174" s="5">
        <f t="shared" si="16"/>
        <v>-3000</v>
      </c>
      <c r="I174" s="20">
        <v>2</v>
      </c>
      <c r="K174" t="s">
        <v>24</v>
      </c>
      <c r="L174">
        <v>3</v>
      </c>
      <c r="M174" s="2">
        <v>460</v>
      </c>
    </row>
    <row r="175" spans="2:13" ht="12.75">
      <c r="B175" s="143">
        <v>1000</v>
      </c>
      <c r="C175" s="1" t="s">
        <v>120</v>
      </c>
      <c r="D175" s="10" t="s">
        <v>14</v>
      </c>
      <c r="E175" s="1" t="s">
        <v>159</v>
      </c>
      <c r="F175" s="74" t="s">
        <v>151</v>
      </c>
      <c r="G175" s="25" t="s">
        <v>147</v>
      </c>
      <c r="H175" s="5">
        <f t="shared" si="16"/>
        <v>-4000</v>
      </c>
      <c r="I175" s="20">
        <v>2</v>
      </c>
      <c r="K175" t="s">
        <v>24</v>
      </c>
      <c r="L175">
        <v>3</v>
      </c>
      <c r="M175" s="2">
        <v>460</v>
      </c>
    </row>
    <row r="176" spans="1:13" s="72" customFormat="1" ht="12.75">
      <c r="A176" s="9"/>
      <c r="B176" s="144">
        <f>SUM(B172:B175)</f>
        <v>4000</v>
      </c>
      <c r="C176" s="9"/>
      <c r="D176" s="9"/>
      <c r="E176" s="9" t="s">
        <v>121</v>
      </c>
      <c r="F176" s="16"/>
      <c r="G176" s="16"/>
      <c r="H176" s="70">
        <v>0</v>
      </c>
      <c r="I176" s="71">
        <f aca="true" t="shared" si="17" ref="I176:I198">+B176/M176</f>
        <v>8.695652173913043</v>
      </c>
      <c r="M176" s="2">
        <v>460</v>
      </c>
    </row>
    <row r="177" spans="8:13" ht="12.75">
      <c r="H177" s="5">
        <f>H176-B177</f>
        <v>0</v>
      </c>
      <c r="I177" s="20">
        <f t="shared" si="17"/>
        <v>0</v>
      </c>
      <c r="M177" s="2">
        <v>460</v>
      </c>
    </row>
    <row r="178" spans="8:13" ht="12.75">
      <c r="H178" s="5">
        <f>H177-B178</f>
        <v>0</v>
      </c>
      <c r="I178" s="20">
        <f t="shared" si="17"/>
        <v>0</v>
      </c>
      <c r="M178" s="2">
        <v>460</v>
      </c>
    </row>
    <row r="179" spans="8:13" ht="12.75">
      <c r="H179" s="5">
        <f>H178-B179</f>
        <v>0</v>
      </c>
      <c r="I179" s="20">
        <f t="shared" si="17"/>
        <v>0</v>
      </c>
      <c r="M179" s="2">
        <v>460</v>
      </c>
    </row>
    <row r="180" spans="8:13" ht="12.75">
      <c r="H180" s="5">
        <f>H179-B180</f>
        <v>0</v>
      </c>
      <c r="I180" s="20">
        <f t="shared" si="17"/>
        <v>0</v>
      </c>
      <c r="M180" s="2">
        <v>460</v>
      </c>
    </row>
    <row r="181" spans="1:13" s="72" customFormat="1" ht="12.75">
      <c r="A181" s="9"/>
      <c r="B181" s="131">
        <f>+B184+B188+B192</f>
        <v>5000</v>
      </c>
      <c r="C181" s="66" t="s">
        <v>160</v>
      </c>
      <c r="D181" s="67">
        <v>40094</v>
      </c>
      <c r="E181" s="66" t="s">
        <v>96</v>
      </c>
      <c r="F181" s="68" t="s">
        <v>161</v>
      </c>
      <c r="G181" s="69" t="s">
        <v>162</v>
      </c>
      <c r="H181" s="70"/>
      <c r="I181" s="71">
        <f t="shared" si="17"/>
        <v>10.869565217391305</v>
      </c>
      <c r="J181" s="71"/>
      <c r="K181" s="71"/>
      <c r="M181" s="2">
        <v>460</v>
      </c>
    </row>
    <row r="182" spans="2:13" ht="12.75">
      <c r="B182" s="132"/>
      <c r="H182" s="5">
        <f>H181-B182</f>
        <v>0</v>
      </c>
      <c r="I182" s="20">
        <f t="shared" si="17"/>
        <v>0</v>
      </c>
      <c r="M182" s="2">
        <v>460</v>
      </c>
    </row>
    <row r="183" spans="2:13" ht="12.75">
      <c r="B183" s="132">
        <v>2500</v>
      </c>
      <c r="C183" s="1" t="s">
        <v>668</v>
      </c>
      <c r="D183" s="1" t="s">
        <v>14</v>
      </c>
      <c r="E183" s="1" t="s">
        <v>24</v>
      </c>
      <c r="F183" s="52" t="s">
        <v>685</v>
      </c>
      <c r="G183" s="25" t="s">
        <v>25</v>
      </c>
      <c r="H183" s="5">
        <f>H182-B183</f>
        <v>-2500</v>
      </c>
      <c r="I183" s="20">
        <f t="shared" si="17"/>
        <v>5.434782608695652</v>
      </c>
      <c r="K183" t="s">
        <v>668</v>
      </c>
      <c r="L183">
        <v>4</v>
      </c>
      <c r="M183" s="2">
        <v>460</v>
      </c>
    </row>
    <row r="184" spans="1:13" s="72" customFormat="1" ht="12.75">
      <c r="A184" s="9"/>
      <c r="B184" s="131">
        <f>SUM(B183)</f>
        <v>2500</v>
      </c>
      <c r="C184" s="9" t="s">
        <v>668</v>
      </c>
      <c r="D184" s="9"/>
      <c r="E184" s="9"/>
      <c r="F184" s="16"/>
      <c r="G184" s="16"/>
      <c r="H184" s="70">
        <v>0</v>
      </c>
      <c r="I184" s="71">
        <f t="shared" si="17"/>
        <v>5.434782608695652</v>
      </c>
      <c r="M184" s="2">
        <v>460</v>
      </c>
    </row>
    <row r="185" spans="2:13" ht="12.75">
      <c r="B185" s="132"/>
      <c r="H185" s="5">
        <f>H184-B185</f>
        <v>0</v>
      </c>
      <c r="I185" s="20">
        <f t="shared" si="17"/>
        <v>0</v>
      </c>
      <c r="M185" s="2">
        <v>460</v>
      </c>
    </row>
    <row r="186" spans="2:13" ht="12.75">
      <c r="B186" s="132"/>
      <c r="H186" s="5">
        <f>H185-B186</f>
        <v>0</v>
      </c>
      <c r="I186" s="20">
        <f t="shared" si="17"/>
        <v>0</v>
      </c>
      <c r="M186" s="2">
        <v>460</v>
      </c>
    </row>
    <row r="187" spans="2:13" ht="12.75">
      <c r="B187" s="132">
        <v>1500</v>
      </c>
      <c r="C187" s="1" t="s">
        <v>116</v>
      </c>
      <c r="D187" s="10" t="s">
        <v>14</v>
      </c>
      <c r="E187" s="1" t="s">
        <v>175</v>
      </c>
      <c r="F187" s="74" t="s">
        <v>163</v>
      </c>
      <c r="G187" s="25" t="s">
        <v>25</v>
      </c>
      <c r="H187" s="5">
        <f>H186-B187</f>
        <v>-1500</v>
      </c>
      <c r="I187" s="20">
        <f t="shared" si="17"/>
        <v>3.260869565217391</v>
      </c>
      <c r="J187" s="13"/>
      <c r="K187" t="s">
        <v>24</v>
      </c>
      <c r="L187">
        <v>4</v>
      </c>
      <c r="M187" s="2">
        <v>460</v>
      </c>
    </row>
    <row r="188" spans="1:13" s="72" customFormat="1" ht="12.75">
      <c r="A188" s="9"/>
      <c r="B188" s="131">
        <f>SUM(B187:B187)</f>
        <v>1500</v>
      </c>
      <c r="C188" s="9"/>
      <c r="D188" s="9"/>
      <c r="E188" s="9" t="s">
        <v>175</v>
      </c>
      <c r="F188" s="16"/>
      <c r="G188" s="16"/>
      <c r="H188" s="70">
        <v>0</v>
      </c>
      <c r="I188" s="71">
        <f t="shared" si="17"/>
        <v>3.260869565217391</v>
      </c>
      <c r="M188" s="2">
        <v>460</v>
      </c>
    </row>
    <row r="189" spans="2:13" ht="12.75">
      <c r="B189" s="132"/>
      <c r="H189" s="5">
        <f>H188-B189</f>
        <v>0</v>
      </c>
      <c r="I189" s="20">
        <f t="shared" si="17"/>
        <v>0</v>
      </c>
      <c r="M189" s="2">
        <v>460</v>
      </c>
    </row>
    <row r="190" spans="2:13" ht="12.75">
      <c r="B190" s="132"/>
      <c r="H190" s="5">
        <f>H189-B190</f>
        <v>0</v>
      </c>
      <c r="I190" s="20">
        <f t="shared" si="17"/>
        <v>0</v>
      </c>
      <c r="M190" s="2">
        <v>460</v>
      </c>
    </row>
    <row r="191" spans="2:13" ht="12.75">
      <c r="B191" s="132">
        <v>1000</v>
      </c>
      <c r="C191" s="1" t="s">
        <v>120</v>
      </c>
      <c r="D191" s="10" t="s">
        <v>14</v>
      </c>
      <c r="E191" s="1" t="s">
        <v>159</v>
      </c>
      <c r="F191" s="74" t="s">
        <v>163</v>
      </c>
      <c r="G191" s="25" t="s">
        <v>25</v>
      </c>
      <c r="H191" s="5">
        <f>H190-B191</f>
        <v>-1000</v>
      </c>
      <c r="I191" s="20">
        <f t="shared" si="17"/>
        <v>2.1739130434782608</v>
      </c>
      <c r="J191" s="13"/>
      <c r="K191" t="s">
        <v>24</v>
      </c>
      <c r="L191">
        <v>4</v>
      </c>
      <c r="M191" s="2">
        <v>460</v>
      </c>
    </row>
    <row r="192" spans="1:13" s="72" customFormat="1" ht="12.75">
      <c r="A192" s="9"/>
      <c r="B192" s="131">
        <f>SUM(B191)</f>
        <v>1000</v>
      </c>
      <c r="C192" s="9"/>
      <c r="D192" s="9"/>
      <c r="E192" s="9" t="s">
        <v>121</v>
      </c>
      <c r="F192" s="16"/>
      <c r="G192" s="16"/>
      <c r="H192" s="70">
        <v>0</v>
      </c>
      <c r="I192" s="71">
        <f t="shared" si="17"/>
        <v>2.1739130434782608</v>
      </c>
      <c r="M192" s="2">
        <v>460</v>
      </c>
    </row>
    <row r="193" spans="8:13" ht="12.75">
      <c r="H193" s="5">
        <f>H192-B193</f>
        <v>0</v>
      </c>
      <c r="I193" s="20">
        <f t="shared" si="17"/>
        <v>0</v>
      </c>
      <c r="M193" s="2">
        <v>460</v>
      </c>
    </row>
    <row r="194" spans="8:13" ht="12.75">
      <c r="H194" s="5">
        <f>H193-B194</f>
        <v>0</v>
      </c>
      <c r="I194" s="20">
        <f t="shared" si="17"/>
        <v>0</v>
      </c>
      <c r="M194" s="2">
        <v>460</v>
      </c>
    </row>
    <row r="195" spans="8:13" ht="12.75">
      <c r="H195" s="5">
        <f>H194-B195</f>
        <v>0</v>
      </c>
      <c r="I195" s="20">
        <f t="shared" si="17"/>
        <v>0</v>
      </c>
      <c r="M195" s="2">
        <v>460</v>
      </c>
    </row>
    <row r="196" spans="8:13" ht="12.75">
      <c r="H196" s="5">
        <f>H195-B196</f>
        <v>0</v>
      </c>
      <c r="I196" s="20">
        <f t="shared" si="17"/>
        <v>0</v>
      </c>
      <c r="M196" s="2">
        <v>460</v>
      </c>
    </row>
    <row r="197" spans="1:13" s="72" customFormat="1" ht="12.75">
      <c r="A197" s="9"/>
      <c r="B197" s="146">
        <f>+B202+B209+B216+B221+B227+B232</f>
        <v>50700</v>
      </c>
      <c r="C197" s="66" t="s">
        <v>26</v>
      </c>
      <c r="D197" s="67" t="s">
        <v>27</v>
      </c>
      <c r="E197" s="66" t="s">
        <v>23</v>
      </c>
      <c r="F197" s="68" t="s">
        <v>28</v>
      </c>
      <c r="G197" s="69" t="s">
        <v>29</v>
      </c>
      <c r="H197" s="70"/>
      <c r="I197" s="71">
        <f t="shared" si="17"/>
        <v>110.21739130434783</v>
      </c>
      <c r="J197" s="71"/>
      <c r="K197" s="71"/>
      <c r="M197" s="2">
        <v>460</v>
      </c>
    </row>
    <row r="198" spans="2:13" ht="12.75">
      <c r="B198" s="147"/>
      <c r="H198" s="5">
        <f>H197-B198</f>
        <v>0</v>
      </c>
      <c r="I198" s="20">
        <f t="shared" si="17"/>
        <v>0</v>
      </c>
      <c r="M198" s="2">
        <v>460</v>
      </c>
    </row>
    <row r="199" spans="2:13" ht="12.75">
      <c r="B199" s="147">
        <v>2500</v>
      </c>
      <c r="C199" s="1" t="s">
        <v>668</v>
      </c>
      <c r="D199" s="1" t="s">
        <v>14</v>
      </c>
      <c r="E199" s="1" t="s">
        <v>30</v>
      </c>
      <c r="F199" s="52" t="s">
        <v>686</v>
      </c>
      <c r="G199" s="25" t="s">
        <v>165</v>
      </c>
      <c r="H199" s="5">
        <f>H198-B199</f>
        <v>-2500</v>
      </c>
      <c r="I199" s="20">
        <v>5</v>
      </c>
      <c r="K199" t="s">
        <v>668</v>
      </c>
      <c r="L199">
        <v>5</v>
      </c>
      <c r="M199" s="2">
        <v>460</v>
      </c>
    </row>
    <row r="200" spans="2:13" ht="12.75">
      <c r="B200" s="147">
        <v>5000</v>
      </c>
      <c r="C200" s="1" t="s">
        <v>668</v>
      </c>
      <c r="D200" s="1" t="s">
        <v>14</v>
      </c>
      <c r="E200" s="1" t="s">
        <v>30</v>
      </c>
      <c r="F200" s="52" t="s">
        <v>687</v>
      </c>
      <c r="G200" s="25" t="s">
        <v>31</v>
      </c>
      <c r="H200" s="5">
        <f>H199-B200</f>
        <v>-7500</v>
      </c>
      <c r="I200" s="20">
        <v>10</v>
      </c>
      <c r="K200" t="s">
        <v>668</v>
      </c>
      <c r="L200">
        <v>5</v>
      </c>
      <c r="M200" s="2">
        <v>460</v>
      </c>
    </row>
    <row r="201" spans="2:13" ht="12.75">
      <c r="B201" s="147">
        <v>2500</v>
      </c>
      <c r="C201" s="1" t="s">
        <v>668</v>
      </c>
      <c r="D201" s="1" t="s">
        <v>14</v>
      </c>
      <c r="E201" s="1" t="s">
        <v>30</v>
      </c>
      <c r="F201" s="52" t="s">
        <v>688</v>
      </c>
      <c r="G201" s="25" t="s">
        <v>166</v>
      </c>
      <c r="H201" s="5">
        <f>H200-B201</f>
        <v>-10000</v>
      </c>
      <c r="I201" s="20">
        <v>5</v>
      </c>
      <c r="K201" t="s">
        <v>668</v>
      </c>
      <c r="L201">
        <v>5</v>
      </c>
      <c r="M201" s="2">
        <v>460</v>
      </c>
    </row>
    <row r="202" spans="1:13" s="72" customFormat="1" ht="12.75">
      <c r="A202" s="9"/>
      <c r="B202" s="148">
        <f>SUM(B199:B201)</f>
        <v>10000</v>
      </c>
      <c r="C202" s="9" t="s">
        <v>668</v>
      </c>
      <c r="D202" s="9"/>
      <c r="E202" s="9"/>
      <c r="F202" s="16"/>
      <c r="G202" s="16"/>
      <c r="H202" s="70">
        <v>0</v>
      </c>
      <c r="I202" s="71">
        <f aca="true" t="shared" si="18" ref="I202:I211">+B202/M202</f>
        <v>21.73913043478261</v>
      </c>
      <c r="M202" s="2">
        <v>460</v>
      </c>
    </row>
    <row r="203" spans="2:13" ht="12.75">
      <c r="B203" s="147"/>
      <c r="H203" s="5">
        <f aca="true" t="shared" si="19" ref="H203:H208">H202-B203</f>
        <v>0</v>
      </c>
      <c r="I203" s="20">
        <f t="shared" si="18"/>
        <v>0</v>
      </c>
      <c r="M203" s="2">
        <v>460</v>
      </c>
    </row>
    <row r="204" spans="2:13" ht="12.75">
      <c r="B204" s="147"/>
      <c r="H204" s="5">
        <f t="shared" si="19"/>
        <v>0</v>
      </c>
      <c r="I204" s="20">
        <f t="shared" si="18"/>
        <v>0</v>
      </c>
      <c r="M204" s="2">
        <v>460</v>
      </c>
    </row>
    <row r="205" spans="2:13" ht="12.75">
      <c r="B205" s="147">
        <v>2500</v>
      </c>
      <c r="C205" s="1" t="s">
        <v>167</v>
      </c>
      <c r="D205" s="10" t="s">
        <v>168</v>
      </c>
      <c r="E205" s="1" t="s">
        <v>1026</v>
      </c>
      <c r="F205" s="74" t="s">
        <v>169</v>
      </c>
      <c r="G205" s="25" t="s">
        <v>165</v>
      </c>
      <c r="H205" s="5">
        <f t="shared" si="19"/>
        <v>-2500</v>
      </c>
      <c r="I205" s="20">
        <f t="shared" si="18"/>
        <v>5.434782608695652</v>
      </c>
      <c r="K205" s="13" t="s">
        <v>30</v>
      </c>
      <c r="L205">
        <v>5</v>
      </c>
      <c r="M205" s="2">
        <v>460</v>
      </c>
    </row>
    <row r="206" spans="2:13" ht="12.75">
      <c r="B206" s="147">
        <v>5000</v>
      </c>
      <c r="C206" s="1" t="s">
        <v>170</v>
      </c>
      <c r="D206" s="10" t="s">
        <v>168</v>
      </c>
      <c r="E206" s="1" t="s">
        <v>1026</v>
      </c>
      <c r="F206" s="74" t="s">
        <v>171</v>
      </c>
      <c r="G206" s="25" t="s">
        <v>165</v>
      </c>
      <c r="H206" s="5">
        <f t="shared" si="19"/>
        <v>-7500</v>
      </c>
      <c r="I206" s="20">
        <f t="shared" si="18"/>
        <v>10.869565217391305</v>
      </c>
      <c r="K206" s="13" t="s">
        <v>30</v>
      </c>
      <c r="L206">
        <v>5</v>
      </c>
      <c r="M206" s="2">
        <v>460</v>
      </c>
    </row>
    <row r="207" spans="1:13" ht="12.75">
      <c r="A207" s="10"/>
      <c r="B207" s="147">
        <v>5000</v>
      </c>
      <c r="C207" s="1" t="s">
        <v>172</v>
      </c>
      <c r="D207" s="10" t="s">
        <v>168</v>
      </c>
      <c r="E207" s="1" t="s">
        <v>1026</v>
      </c>
      <c r="F207" s="74" t="s">
        <v>171</v>
      </c>
      <c r="G207" s="25" t="s">
        <v>31</v>
      </c>
      <c r="H207" s="5">
        <f t="shared" si="19"/>
        <v>-12500</v>
      </c>
      <c r="I207" s="20">
        <f t="shared" si="18"/>
        <v>10.869565217391305</v>
      </c>
      <c r="K207" s="13" t="s">
        <v>30</v>
      </c>
      <c r="L207">
        <v>5</v>
      </c>
      <c r="M207" s="2">
        <v>460</v>
      </c>
    </row>
    <row r="208" spans="2:13" ht="12.75">
      <c r="B208" s="147">
        <v>2500</v>
      </c>
      <c r="C208" s="1" t="s">
        <v>173</v>
      </c>
      <c r="D208" s="10" t="s">
        <v>168</v>
      </c>
      <c r="E208" s="1" t="s">
        <v>1026</v>
      </c>
      <c r="F208" s="74" t="s">
        <v>174</v>
      </c>
      <c r="G208" s="25" t="s">
        <v>166</v>
      </c>
      <c r="H208" s="5">
        <f t="shared" si="19"/>
        <v>-15000</v>
      </c>
      <c r="I208" s="20">
        <f t="shared" si="18"/>
        <v>5.434782608695652</v>
      </c>
      <c r="K208" s="13" t="s">
        <v>30</v>
      </c>
      <c r="L208">
        <v>5</v>
      </c>
      <c r="M208" s="2">
        <v>460</v>
      </c>
    </row>
    <row r="209" spans="1:13" s="72" customFormat="1" ht="12.75">
      <c r="A209" s="9"/>
      <c r="B209" s="146">
        <f>SUM(B205:B208)</f>
        <v>15000</v>
      </c>
      <c r="C209" s="9" t="s">
        <v>1028</v>
      </c>
      <c r="D209" s="9"/>
      <c r="E209" s="9"/>
      <c r="F209" s="16"/>
      <c r="G209" s="16"/>
      <c r="H209" s="70">
        <v>0</v>
      </c>
      <c r="I209" s="71">
        <f t="shared" si="18"/>
        <v>32.608695652173914</v>
      </c>
      <c r="M209" s="2">
        <v>460</v>
      </c>
    </row>
    <row r="210" spans="2:13" ht="12.75">
      <c r="B210" s="147"/>
      <c r="H210" s="5">
        <f aca="true" t="shared" si="20" ref="H210:H215">H209-B210</f>
        <v>0</v>
      </c>
      <c r="I210" s="20">
        <f t="shared" si="18"/>
        <v>0</v>
      </c>
      <c r="M210" s="2">
        <v>460</v>
      </c>
    </row>
    <row r="211" spans="2:13" ht="12.75">
      <c r="B211" s="147"/>
      <c r="H211" s="5">
        <f t="shared" si="20"/>
        <v>0</v>
      </c>
      <c r="I211" s="20">
        <f t="shared" si="18"/>
        <v>0</v>
      </c>
      <c r="M211" s="2">
        <v>460</v>
      </c>
    </row>
    <row r="212" spans="2:13" ht="12.75">
      <c r="B212" s="147">
        <v>1700</v>
      </c>
      <c r="C212" s="1" t="s">
        <v>116</v>
      </c>
      <c r="D212" s="10" t="s">
        <v>168</v>
      </c>
      <c r="E212" s="1" t="s">
        <v>175</v>
      </c>
      <c r="F212" s="74" t="s">
        <v>171</v>
      </c>
      <c r="G212" s="25" t="s">
        <v>165</v>
      </c>
      <c r="H212" s="5">
        <f t="shared" si="20"/>
        <v>-1700</v>
      </c>
      <c r="I212" s="20">
        <v>3.4</v>
      </c>
      <c r="K212" s="13" t="s">
        <v>30</v>
      </c>
      <c r="L212">
        <v>5</v>
      </c>
      <c r="M212" s="2">
        <v>460</v>
      </c>
    </row>
    <row r="213" spans="2:13" ht="12.75">
      <c r="B213" s="149">
        <v>2000</v>
      </c>
      <c r="C213" s="1" t="s">
        <v>116</v>
      </c>
      <c r="D213" s="10" t="s">
        <v>168</v>
      </c>
      <c r="E213" s="1" t="s">
        <v>175</v>
      </c>
      <c r="F213" s="74" t="s">
        <v>171</v>
      </c>
      <c r="G213" s="25" t="s">
        <v>165</v>
      </c>
      <c r="H213" s="5">
        <f t="shared" si="20"/>
        <v>-3700</v>
      </c>
      <c r="I213" s="20">
        <v>4</v>
      </c>
      <c r="K213" s="13" t="s">
        <v>30</v>
      </c>
      <c r="L213">
        <v>5</v>
      </c>
      <c r="M213" s="2">
        <v>460</v>
      </c>
    </row>
    <row r="214" spans="2:13" ht="12.75">
      <c r="B214" s="147">
        <v>1400</v>
      </c>
      <c r="C214" s="1" t="s">
        <v>116</v>
      </c>
      <c r="D214" s="10" t="s">
        <v>168</v>
      </c>
      <c r="E214" s="1" t="s">
        <v>175</v>
      </c>
      <c r="F214" s="74" t="s">
        <v>171</v>
      </c>
      <c r="G214" s="25" t="s">
        <v>31</v>
      </c>
      <c r="H214" s="5">
        <f t="shared" si="20"/>
        <v>-5100</v>
      </c>
      <c r="I214" s="20">
        <v>2.8</v>
      </c>
      <c r="K214" s="13" t="s">
        <v>30</v>
      </c>
      <c r="L214">
        <v>5</v>
      </c>
      <c r="M214" s="2">
        <v>460</v>
      </c>
    </row>
    <row r="215" spans="2:13" ht="12.75">
      <c r="B215" s="147">
        <v>1800</v>
      </c>
      <c r="C215" s="1" t="s">
        <v>116</v>
      </c>
      <c r="D215" s="10" t="s">
        <v>168</v>
      </c>
      <c r="E215" s="1" t="s">
        <v>175</v>
      </c>
      <c r="F215" s="74" t="s">
        <v>171</v>
      </c>
      <c r="G215" s="25" t="s">
        <v>166</v>
      </c>
      <c r="H215" s="5">
        <f t="shared" si="20"/>
        <v>-6900</v>
      </c>
      <c r="I215" s="20">
        <v>3.6</v>
      </c>
      <c r="K215" s="13" t="s">
        <v>30</v>
      </c>
      <c r="L215">
        <v>5</v>
      </c>
      <c r="M215" s="2">
        <v>460</v>
      </c>
    </row>
    <row r="216" spans="1:13" s="72" customFormat="1" ht="12.75">
      <c r="A216" s="9"/>
      <c r="B216" s="146">
        <f>SUM(B212:B215)</f>
        <v>6900</v>
      </c>
      <c r="C216" s="9"/>
      <c r="D216" s="9"/>
      <c r="E216" s="9" t="s">
        <v>175</v>
      </c>
      <c r="F216" s="16"/>
      <c r="G216" s="16"/>
      <c r="H216" s="70">
        <v>0</v>
      </c>
      <c r="I216" s="71">
        <f>+B216/M216</f>
        <v>15</v>
      </c>
      <c r="M216" s="2">
        <v>460</v>
      </c>
    </row>
    <row r="217" spans="2:13" ht="12.75">
      <c r="B217" s="147"/>
      <c r="H217" s="5">
        <f>H216-B217</f>
        <v>0</v>
      </c>
      <c r="I217" s="20">
        <f>+B217/M217</f>
        <v>0</v>
      </c>
      <c r="M217" s="2">
        <v>460</v>
      </c>
    </row>
    <row r="218" spans="2:13" ht="12.75">
      <c r="B218" s="147"/>
      <c r="H218" s="5">
        <f>H217-B218</f>
        <v>0</v>
      </c>
      <c r="I218" s="20">
        <f>+B218/M218</f>
        <v>0</v>
      </c>
      <c r="M218" s="2">
        <v>460</v>
      </c>
    </row>
    <row r="219" spans="2:13" ht="12.75">
      <c r="B219" s="147">
        <v>5000</v>
      </c>
      <c r="C219" s="1" t="s">
        <v>117</v>
      </c>
      <c r="D219" s="10" t="s">
        <v>168</v>
      </c>
      <c r="E219" s="1" t="s">
        <v>1026</v>
      </c>
      <c r="F219" s="74" t="s">
        <v>176</v>
      </c>
      <c r="G219" s="25" t="s">
        <v>177</v>
      </c>
      <c r="H219" s="5">
        <f>H218-B219</f>
        <v>-5000</v>
      </c>
      <c r="I219" s="20">
        <v>10</v>
      </c>
      <c r="K219" s="13" t="s">
        <v>30</v>
      </c>
      <c r="L219">
        <v>5</v>
      </c>
      <c r="M219" s="2">
        <v>460</v>
      </c>
    </row>
    <row r="220" spans="2:13" ht="12.75">
      <c r="B220" s="147">
        <v>5000</v>
      </c>
      <c r="C220" s="1" t="s">
        <v>117</v>
      </c>
      <c r="D220" s="10" t="s">
        <v>168</v>
      </c>
      <c r="E220" s="1" t="s">
        <v>1026</v>
      </c>
      <c r="F220" s="74" t="s">
        <v>178</v>
      </c>
      <c r="G220" s="25" t="s">
        <v>179</v>
      </c>
      <c r="H220" s="5">
        <f>H219-B220</f>
        <v>-10000</v>
      </c>
      <c r="I220" s="20">
        <v>10</v>
      </c>
      <c r="K220" s="13" t="s">
        <v>30</v>
      </c>
      <c r="L220">
        <v>5</v>
      </c>
      <c r="M220" s="2">
        <v>460</v>
      </c>
    </row>
    <row r="221" spans="1:13" s="72" customFormat="1" ht="12.75">
      <c r="A221" s="9"/>
      <c r="B221" s="146">
        <f>SUM(B219:B220)</f>
        <v>10000</v>
      </c>
      <c r="C221" s="9" t="s">
        <v>117</v>
      </c>
      <c r="D221" s="9"/>
      <c r="E221" s="9"/>
      <c r="F221" s="16"/>
      <c r="G221" s="16"/>
      <c r="H221" s="70">
        <v>0</v>
      </c>
      <c r="I221" s="71">
        <f>+B221/M221</f>
        <v>21.73913043478261</v>
      </c>
      <c r="M221" s="2">
        <v>460</v>
      </c>
    </row>
    <row r="222" spans="2:13" ht="12.75">
      <c r="B222" s="147"/>
      <c r="H222" s="5">
        <f>H221-B222</f>
        <v>0</v>
      </c>
      <c r="I222" s="20">
        <f>+B222/M222</f>
        <v>0</v>
      </c>
      <c r="M222" s="2">
        <v>460</v>
      </c>
    </row>
    <row r="223" spans="2:13" ht="12.75">
      <c r="B223" s="150"/>
      <c r="H223" s="5">
        <f>H222-B223</f>
        <v>0</v>
      </c>
      <c r="I223" s="20">
        <f>+B223/M223</f>
        <v>0</v>
      </c>
      <c r="M223" s="2">
        <v>460</v>
      </c>
    </row>
    <row r="224" spans="2:13" ht="12.75">
      <c r="B224" s="147">
        <v>2000</v>
      </c>
      <c r="C224" s="1" t="s">
        <v>119</v>
      </c>
      <c r="D224" s="10" t="s">
        <v>168</v>
      </c>
      <c r="E224" s="1" t="s">
        <v>1026</v>
      </c>
      <c r="F224" s="74" t="s">
        <v>171</v>
      </c>
      <c r="G224" s="25" t="s">
        <v>177</v>
      </c>
      <c r="H224" s="5">
        <f>H223-B224</f>
        <v>-2000</v>
      </c>
      <c r="I224" s="20">
        <v>4</v>
      </c>
      <c r="K224" s="13" t="s">
        <v>30</v>
      </c>
      <c r="L224">
        <v>5</v>
      </c>
      <c r="M224" s="2">
        <v>460</v>
      </c>
    </row>
    <row r="225" spans="1:13" s="72" customFormat="1" ht="12.75">
      <c r="A225" s="1"/>
      <c r="B225" s="147">
        <v>2000</v>
      </c>
      <c r="C225" s="1" t="s">
        <v>119</v>
      </c>
      <c r="D225" s="10" t="s">
        <v>168</v>
      </c>
      <c r="E225" s="1" t="s">
        <v>1026</v>
      </c>
      <c r="F225" s="74" t="s">
        <v>171</v>
      </c>
      <c r="G225" s="25" t="s">
        <v>179</v>
      </c>
      <c r="H225" s="5">
        <f>H224-B225</f>
        <v>-4000</v>
      </c>
      <c r="I225" s="20">
        <v>4</v>
      </c>
      <c r="J225"/>
      <c r="K225" s="13" t="s">
        <v>30</v>
      </c>
      <c r="L225">
        <v>5</v>
      </c>
      <c r="M225" s="2">
        <v>460</v>
      </c>
    </row>
    <row r="226" spans="2:13" ht="12.75">
      <c r="B226" s="147">
        <v>2000</v>
      </c>
      <c r="C226" s="1" t="s">
        <v>119</v>
      </c>
      <c r="D226" s="10" t="s">
        <v>168</v>
      </c>
      <c r="E226" s="1" t="s">
        <v>1026</v>
      </c>
      <c r="F226" s="74" t="s">
        <v>171</v>
      </c>
      <c r="G226" s="25" t="s">
        <v>180</v>
      </c>
      <c r="H226" s="5">
        <f>H225-B226</f>
        <v>-6000</v>
      </c>
      <c r="I226" s="20">
        <v>4</v>
      </c>
      <c r="K226" s="13" t="s">
        <v>30</v>
      </c>
      <c r="L226">
        <v>5</v>
      </c>
      <c r="M226" s="2">
        <v>460</v>
      </c>
    </row>
    <row r="227" spans="1:13" ht="12.75">
      <c r="A227" s="9"/>
      <c r="B227" s="146">
        <f>SUM(B224:B226)</f>
        <v>6000</v>
      </c>
      <c r="C227" s="9" t="s">
        <v>119</v>
      </c>
      <c r="D227" s="9"/>
      <c r="E227" s="9"/>
      <c r="F227" s="16"/>
      <c r="G227" s="16"/>
      <c r="H227" s="70">
        <v>0</v>
      </c>
      <c r="I227" s="71">
        <f>+B227/M227</f>
        <v>13.043478260869565</v>
      </c>
      <c r="J227" s="72"/>
      <c r="K227" s="72"/>
      <c r="L227" s="72"/>
      <c r="M227" s="2">
        <v>460</v>
      </c>
    </row>
    <row r="228" spans="2:13" ht="12.75">
      <c r="B228" s="147"/>
      <c r="H228" s="5">
        <f>H227-B228</f>
        <v>0</v>
      </c>
      <c r="I228" s="20">
        <f>+B228/M228</f>
        <v>0</v>
      </c>
      <c r="M228" s="2">
        <v>460</v>
      </c>
    </row>
    <row r="229" spans="1:13" s="72" customFormat="1" ht="12.75">
      <c r="A229" s="1"/>
      <c r="B229" s="147"/>
      <c r="C229" s="1"/>
      <c r="D229" s="1"/>
      <c r="E229" s="1"/>
      <c r="F229" s="25"/>
      <c r="G229" s="25"/>
      <c r="H229" s="5">
        <f>H228-B229</f>
        <v>0</v>
      </c>
      <c r="I229" s="20">
        <f>+B229/M229</f>
        <v>0</v>
      </c>
      <c r="J229"/>
      <c r="K229"/>
      <c r="L229"/>
      <c r="M229" s="2">
        <v>460</v>
      </c>
    </row>
    <row r="230" spans="2:13" ht="12.75">
      <c r="B230" s="147">
        <v>1300</v>
      </c>
      <c r="C230" s="1" t="s">
        <v>181</v>
      </c>
      <c r="D230" s="10" t="s">
        <v>168</v>
      </c>
      <c r="E230" s="1" t="s">
        <v>182</v>
      </c>
      <c r="F230" s="74" t="s">
        <v>171</v>
      </c>
      <c r="G230" s="25" t="s">
        <v>177</v>
      </c>
      <c r="H230" s="5">
        <f>H229-B230</f>
        <v>-1300</v>
      </c>
      <c r="I230" s="20">
        <v>2.6</v>
      </c>
      <c r="K230" s="13" t="s">
        <v>30</v>
      </c>
      <c r="L230">
        <v>5</v>
      </c>
      <c r="M230" s="2">
        <v>460</v>
      </c>
    </row>
    <row r="231" spans="1:13" ht="12.75">
      <c r="A231" s="10"/>
      <c r="B231" s="147">
        <v>1500</v>
      </c>
      <c r="C231" s="10" t="s">
        <v>181</v>
      </c>
      <c r="D231" s="10" t="s">
        <v>168</v>
      </c>
      <c r="E231" s="1" t="s">
        <v>182</v>
      </c>
      <c r="F231" s="74" t="s">
        <v>171</v>
      </c>
      <c r="G231" s="25" t="s">
        <v>179</v>
      </c>
      <c r="H231" s="5">
        <f>H230-B231</f>
        <v>-2800</v>
      </c>
      <c r="I231" s="20">
        <v>4.8</v>
      </c>
      <c r="K231" s="13" t="s">
        <v>30</v>
      </c>
      <c r="L231">
        <v>5</v>
      </c>
      <c r="M231" s="2">
        <v>460</v>
      </c>
    </row>
    <row r="232" spans="1:13" ht="12.75">
      <c r="A232" s="9"/>
      <c r="B232" s="146">
        <f>SUM(B230:B231)</f>
        <v>2800</v>
      </c>
      <c r="C232" s="9"/>
      <c r="D232" s="9"/>
      <c r="E232" s="9" t="s">
        <v>121</v>
      </c>
      <c r="F232" s="16"/>
      <c r="G232" s="16"/>
      <c r="H232" s="70">
        <v>0</v>
      </c>
      <c r="I232" s="71">
        <f aca="true" t="shared" si="21" ref="I232:I238">+B232/M232</f>
        <v>6.086956521739131</v>
      </c>
      <c r="J232" s="72"/>
      <c r="K232" s="72"/>
      <c r="L232" s="72"/>
      <c r="M232" s="2">
        <v>460</v>
      </c>
    </row>
    <row r="233" spans="8:13" ht="12.75">
      <c r="H233" s="5">
        <f>H232-B233</f>
        <v>0</v>
      </c>
      <c r="I233" s="20">
        <f t="shared" si="21"/>
        <v>0</v>
      </c>
      <c r="M233" s="2">
        <v>460</v>
      </c>
    </row>
    <row r="234" spans="1:13" s="72" customFormat="1" ht="12.75">
      <c r="A234" s="1"/>
      <c r="B234" s="5"/>
      <c r="C234" s="1"/>
      <c r="D234" s="1"/>
      <c r="E234" s="1"/>
      <c r="F234" s="25"/>
      <c r="G234" s="25"/>
      <c r="H234" s="5">
        <f>H233-B234</f>
        <v>0</v>
      </c>
      <c r="I234" s="20">
        <f t="shared" si="21"/>
        <v>0</v>
      </c>
      <c r="J234"/>
      <c r="K234"/>
      <c r="L234"/>
      <c r="M234" s="2">
        <v>460</v>
      </c>
    </row>
    <row r="235" spans="8:13" ht="12.75">
      <c r="H235" s="5">
        <f>H234-B235</f>
        <v>0</v>
      </c>
      <c r="I235" s="20">
        <f t="shared" si="21"/>
        <v>0</v>
      </c>
      <c r="M235" s="2">
        <v>460</v>
      </c>
    </row>
    <row r="236" spans="8:13" ht="12.75">
      <c r="H236" s="5">
        <f>H235-B236</f>
        <v>0</v>
      </c>
      <c r="I236" s="20">
        <f t="shared" si="21"/>
        <v>0</v>
      </c>
      <c r="M236" s="2">
        <v>460</v>
      </c>
    </row>
    <row r="237" spans="1:13" ht="12.75">
      <c r="A237" s="9"/>
      <c r="B237" s="131">
        <f>+B245+B250+B257+B263+B267</f>
        <v>34800</v>
      </c>
      <c r="C237" s="66" t="s">
        <v>183</v>
      </c>
      <c r="D237" s="67" t="s">
        <v>184</v>
      </c>
      <c r="E237" s="66" t="s">
        <v>185</v>
      </c>
      <c r="F237" s="68" t="s">
        <v>186</v>
      </c>
      <c r="G237" s="69" t="s">
        <v>127</v>
      </c>
      <c r="H237" s="70"/>
      <c r="I237" s="71">
        <f t="shared" si="21"/>
        <v>75.65217391304348</v>
      </c>
      <c r="J237" s="71"/>
      <c r="K237" s="71"/>
      <c r="L237" s="72"/>
      <c r="M237" s="2">
        <v>460</v>
      </c>
    </row>
    <row r="238" spans="2:13" ht="12.75">
      <c r="B238" s="132"/>
      <c r="H238" s="5">
        <f aca="true" t="shared" si="22" ref="H238:H244">H237-B238</f>
        <v>0</v>
      </c>
      <c r="I238" s="20">
        <f t="shared" si="21"/>
        <v>0</v>
      </c>
      <c r="M238" s="2">
        <v>460</v>
      </c>
    </row>
    <row r="239" spans="2:13" ht="12.75">
      <c r="B239" s="132">
        <v>2500</v>
      </c>
      <c r="C239" s="1" t="s">
        <v>668</v>
      </c>
      <c r="D239" s="1" t="s">
        <v>14</v>
      </c>
      <c r="E239" s="1" t="s">
        <v>24</v>
      </c>
      <c r="F239" s="52" t="s">
        <v>689</v>
      </c>
      <c r="G239" s="25" t="s">
        <v>165</v>
      </c>
      <c r="H239" s="5">
        <f t="shared" si="22"/>
        <v>-2500</v>
      </c>
      <c r="I239" s="20">
        <v>5</v>
      </c>
      <c r="K239" t="s">
        <v>668</v>
      </c>
      <c r="L239">
        <v>6</v>
      </c>
      <c r="M239" s="2">
        <v>460</v>
      </c>
    </row>
    <row r="240" spans="2:13" ht="12.75">
      <c r="B240" s="140">
        <v>3000</v>
      </c>
      <c r="C240" s="1" t="s">
        <v>668</v>
      </c>
      <c r="D240" s="1" t="s">
        <v>14</v>
      </c>
      <c r="E240" s="1" t="s">
        <v>1025</v>
      </c>
      <c r="F240" s="52" t="s">
        <v>690</v>
      </c>
      <c r="G240" s="25" t="s">
        <v>165</v>
      </c>
      <c r="H240" s="5">
        <f t="shared" si="22"/>
        <v>-5500</v>
      </c>
      <c r="I240" s="20">
        <v>6</v>
      </c>
      <c r="K240" t="s">
        <v>668</v>
      </c>
      <c r="L240">
        <v>6</v>
      </c>
      <c r="M240" s="2">
        <v>460</v>
      </c>
    </row>
    <row r="241" spans="2:13" ht="12.75">
      <c r="B241" s="132">
        <v>2000</v>
      </c>
      <c r="C241" s="1" t="s">
        <v>668</v>
      </c>
      <c r="D241" s="1" t="s">
        <v>14</v>
      </c>
      <c r="E241" s="1" t="s">
        <v>1025</v>
      </c>
      <c r="F241" s="52" t="s">
        <v>691</v>
      </c>
      <c r="G241" s="25" t="s">
        <v>31</v>
      </c>
      <c r="H241" s="5">
        <f t="shared" si="22"/>
        <v>-7500</v>
      </c>
      <c r="I241" s="20">
        <v>4</v>
      </c>
      <c r="K241" t="s">
        <v>668</v>
      </c>
      <c r="L241">
        <v>6</v>
      </c>
      <c r="M241" s="2">
        <v>460</v>
      </c>
    </row>
    <row r="242" spans="1:13" s="72" customFormat="1" ht="12.75">
      <c r="A242" s="1"/>
      <c r="B242" s="132">
        <v>2500</v>
      </c>
      <c r="C242" s="1" t="s">
        <v>668</v>
      </c>
      <c r="D242" s="1" t="s">
        <v>14</v>
      </c>
      <c r="E242" s="1" t="s">
        <v>24</v>
      </c>
      <c r="F242" s="52" t="s">
        <v>692</v>
      </c>
      <c r="G242" s="25" t="s">
        <v>31</v>
      </c>
      <c r="H242" s="5">
        <f t="shared" si="22"/>
        <v>-10000</v>
      </c>
      <c r="I242" s="20">
        <v>5</v>
      </c>
      <c r="J242"/>
      <c r="K242" t="s">
        <v>668</v>
      </c>
      <c r="L242">
        <v>6</v>
      </c>
      <c r="M242" s="2">
        <v>460</v>
      </c>
    </row>
    <row r="243" spans="2:13" ht="12.75">
      <c r="B243" s="132">
        <v>2500</v>
      </c>
      <c r="C243" s="1" t="s">
        <v>668</v>
      </c>
      <c r="D243" s="1" t="s">
        <v>14</v>
      </c>
      <c r="E243" s="1" t="s">
        <v>24</v>
      </c>
      <c r="F243" s="52" t="s">
        <v>693</v>
      </c>
      <c r="G243" s="25" t="s">
        <v>166</v>
      </c>
      <c r="H243" s="5">
        <f t="shared" si="22"/>
        <v>-12500</v>
      </c>
      <c r="I243" s="20">
        <v>5</v>
      </c>
      <c r="K243" t="s">
        <v>668</v>
      </c>
      <c r="L243">
        <v>6</v>
      </c>
      <c r="M243" s="2">
        <v>460</v>
      </c>
    </row>
    <row r="244" spans="2:13" ht="12.75">
      <c r="B244" s="132">
        <v>2500</v>
      </c>
      <c r="C244" s="1" t="s">
        <v>668</v>
      </c>
      <c r="D244" s="1" t="s">
        <v>14</v>
      </c>
      <c r="E244" s="1" t="s">
        <v>24</v>
      </c>
      <c r="F244" s="52" t="s">
        <v>694</v>
      </c>
      <c r="G244" s="25" t="s">
        <v>32</v>
      </c>
      <c r="H244" s="5">
        <f t="shared" si="22"/>
        <v>-15000</v>
      </c>
      <c r="I244" s="20">
        <v>5</v>
      </c>
      <c r="K244" t="s">
        <v>668</v>
      </c>
      <c r="L244">
        <v>6</v>
      </c>
      <c r="M244" s="2">
        <v>460</v>
      </c>
    </row>
    <row r="245" spans="1:13" ht="12.75">
      <c r="A245" s="9"/>
      <c r="B245" s="131">
        <f>SUM(B239:B244)</f>
        <v>15000</v>
      </c>
      <c r="C245" s="9" t="s">
        <v>668</v>
      </c>
      <c r="D245" s="9"/>
      <c r="E245" s="9"/>
      <c r="F245" s="16"/>
      <c r="G245" s="16"/>
      <c r="H245" s="70">
        <v>0</v>
      </c>
      <c r="I245" s="71">
        <f aca="true" t="shared" si="23" ref="I245:I252">+B245/M245</f>
        <v>32.608695652173914</v>
      </c>
      <c r="J245" s="72"/>
      <c r="K245" s="72"/>
      <c r="L245" s="72"/>
      <c r="M245" s="2">
        <v>460</v>
      </c>
    </row>
    <row r="246" spans="2:13" ht="12.75">
      <c r="B246" s="132"/>
      <c r="H246" s="5">
        <f>H245-B246</f>
        <v>0</v>
      </c>
      <c r="I246" s="20">
        <f t="shared" si="23"/>
        <v>0</v>
      </c>
      <c r="M246" s="2">
        <v>460</v>
      </c>
    </row>
    <row r="247" spans="1:13" s="72" customFormat="1" ht="12.75">
      <c r="A247" s="1"/>
      <c r="B247" s="132"/>
      <c r="C247" s="1"/>
      <c r="D247" s="1"/>
      <c r="E247" s="1"/>
      <c r="F247" s="25"/>
      <c r="G247" s="25"/>
      <c r="H247" s="5">
        <f>H246-B247</f>
        <v>0</v>
      </c>
      <c r="I247" s="20">
        <f t="shared" si="23"/>
        <v>0</v>
      </c>
      <c r="J247"/>
      <c r="K247"/>
      <c r="L247"/>
      <c r="M247" s="2">
        <v>460</v>
      </c>
    </row>
    <row r="248" spans="2:13" ht="12.75">
      <c r="B248" s="132">
        <v>2000</v>
      </c>
      <c r="C248" s="1" t="s">
        <v>187</v>
      </c>
      <c r="D248" s="10" t="s">
        <v>14</v>
      </c>
      <c r="E248" s="1" t="s">
        <v>104</v>
      </c>
      <c r="F248" s="74" t="s">
        <v>188</v>
      </c>
      <c r="G248" s="25" t="s">
        <v>165</v>
      </c>
      <c r="H248" s="5">
        <f>H247-B248</f>
        <v>-2000</v>
      </c>
      <c r="I248" s="20">
        <f t="shared" si="23"/>
        <v>4.3478260869565215</v>
      </c>
      <c r="K248" t="s">
        <v>24</v>
      </c>
      <c r="L248">
        <v>6</v>
      </c>
      <c r="M248" s="2">
        <v>460</v>
      </c>
    </row>
    <row r="249" spans="2:13" ht="12.75">
      <c r="B249" s="132">
        <v>2000</v>
      </c>
      <c r="C249" s="1" t="s">
        <v>189</v>
      </c>
      <c r="D249" s="10" t="s">
        <v>14</v>
      </c>
      <c r="E249" s="1" t="s">
        <v>104</v>
      </c>
      <c r="F249" s="74" t="s">
        <v>190</v>
      </c>
      <c r="G249" s="25" t="s">
        <v>166</v>
      </c>
      <c r="H249" s="5">
        <f>H248-B249</f>
        <v>-4000</v>
      </c>
      <c r="I249" s="20">
        <f t="shared" si="23"/>
        <v>4.3478260869565215</v>
      </c>
      <c r="K249" t="s">
        <v>24</v>
      </c>
      <c r="L249">
        <v>6</v>
      </c>
      <c r="M249" s="2">
        <v>460</v>
      </c>
    </row>
    <row r="250" spans="1:13" ht="12.75">
      <c r="A250" s="9"/>
      <c r="B250" s="131">
        <f>SUM(B248:B249)</f>
        <v>4000</v>
      </c>
      <c r="C250" s="9" t="s">
        <v>1028</v>
      </c>
      <c r="D250" s="9"/>
      <c r="E250" s="9"/>
      <c r="F250" s="16"/>
      <c r="G250" s="16"/>
      <c r="H250" s="70">
        <v>0</v>
      </c>
      <c r="I250" s="71">
        <f t="shared" si="23"/>
        <v>8.695652173913043</v>
      </c>
      <c r="J250" s="72"/>
      <c r="K250" s="72"/>
      <c r="L250" s="72"/>
      <c r="M250" s="2">
        <v>460</v>
      </c>
    </row>
    <row r="251" spans="2:13" ht="12.75">
      <c r="B251" s="132"/>
      <c r="H251" s="5">
        <f aca="true" t="shared" si="24" ref="H251:H256">H250-B251</f>
        <v>0</v>
      </c>
      <c r="I251" s="20">
        <f t="shared" si="23"/>
        <v>0</v>
      </c>
      <c r="M251" s="2">
        <v>460</v>
      </c>
    </row>
    <row r="252" spans="2:13" ht="12.75">
      <c r="B252" s="132"/>
      <c r="H252" s="5">
        <f t="shared" si="24"/>
        <v>0</v>
      </c>
      <c r="I252" s="20">
        <f t="shared" si="23"/>
        <v>0</v>
      </c>
      <c r="M252" s="2">
        <v>460</v>
      </c>
    </row>
    <row r="253" spans="1:13" s="13" customFormat="1" ht="12.75">
      <c r="A253" s="10"/>
      <c r="B253" s="133">
        <v>2600</v>
      </c>
      <c r="C253" s="1" t="s">
        <v>116</v>
      </c>
      <c r="D253" s="10" t="s">
        <v>14</v>
      </c>
      <c r="E253" s="1" t="s">
        <v>175</v>
      </c>
      <c r="F253" s="74" t="s">
        <v>190</v>
      </c>
      <c r="G253" s="25" t="s">
        <v>165</v>
      </c>
      <c r="H253" s="5">
        <f t="shared" si="24"/>
        <v>-2600</v>
      </c>
      <c r="I253" s="20">
        <v>5.2</v>
      </c>
      <c r="J253"/>
      <c r="K253" t="s">
        <v>24</v>
      </c>
      <c r="L253">
        <v>6</v>
      </c>
      <c r="M253" s="2">
        <v>460</v>
      </c>
    </row>
    <row r="254" spans="1:13" s="72" customFormat="1" ht="12.75">
      <c r="A254" s="10"/>
      <c r="B254" s="133">
        <v>2800</v>
      </c>
      <c r="C254" s="1" t="s">
        <v>116</v>
      </c>
      <c r="D254" s="10" t="s">
        <v>14</v>
      </c>
      <c r="E254" s="1" t="s">
        <v>175</v>
      </c>
      <c r="F254" s="74" t="s">
        <v>190</v>
      </c>
      <c r="G254" s="25" t="s">
        <v>31</v>
      </c>
      <c r="H254" s="5">
        <f t="shared" si="24"/>
        <v>-5400</v>
      </c>
      <c r="I254" s="20">
        <v>5.6</v>
      </c>
      <c r="J254"/>
      <c r="K254" t="s">
        <v>24</v>
      </c>
      <c r="L254">
        <v>6</v>
      </c>
      <c r="M254" s="2">
        <v>460</v>
      </c>
    </row>
    <row r="255" spans="2:13" ht="12.75">
      <c r="B255" s="133">
        <v>2600</v>
      </c>
      <c r="C255" s="1" t="s">
        <v>116</v>
      </c>
      <c r="D255" s="10" t="s">
        <v>14</v>
      </c>
      <c r="E255" s="1" t="s">
        <v>175</v>
      </c>
      <c r="F255" s="74" t="s">
        <v>190</v>
      </c>
      <c r="G255" s="25" t="s">
        <v>166</v>
      </c>
      <c r="H255" s="5">
        <f t="shared" si="24"/>
        <v>-8000</v>
      </c>
      <c r="I255" s="20">
        <v>5.2</v>
      </c>
      <c r="K255" t="s">
        <v>24</v>
      </c>
      <c r="L255">
        <v>6</v>
      </c>
      <c r="M255" s="2">
        <v>460</v>
      </c>
    </row>
    <row r="256" spans="1:13" ht="12.75">
      <c r="A256" s="10"/>
      <c r="B256" s="133">
        <v>800</v>
      </c>
      <c r="C256" s="10" t="s">
        <v>116</v>
      </c>
      <c r="D256" s="10" t="s">
        <v>14</v>
      </c>
      <c r="E256" s="10" t="s">
        <v>175</v>
      </c>
      <c r="F256" s="75" t="s">
        <v>190</v>
      </c>
      <c r="G256" s="28" t="s">
        <v>32</v>
      </c>
      <c r="H256" s="27">
        <f t="shared" si="24"/>
        <v>-8800</v>
      </c>
      <c r="I256" s="76">
        <v>1.6</v>
      </c>
      <c r="J256" s="13"/>
      <c r="K256" s="13" t="s">
        <v>24</v>
      </c>
      <c r="L256" s="13">
        <v>6</v>
      </c>
      <c r="M256" s="2">
        <v>460</v>
      </c>
    </row>
    <row r="257" spans="1:13" ht="12.75">
      <c r="A257" s="9"/>
      <c r="B257" s="131">
        <f>SUM(B253:B256)</f>
        <v>8800</v>
      </c>
      <c r="C257" s="9"/>
      <c r="D257" s="9"/>
      <c r="E257" s="9" t="s">
        <v>175</v>
      </c>
      <c r="F257" s="16"/>
      <c r="G257" s="16"/>
      <c r="H257" s="70">
        <v>0</v>
      </c>
      <c r="I257" s="71">
        <f>+B257/M257</f>
        <v>19.130434782608695</v>
      </c>
      <c r="J257" s="72"/>
      <c r="K257" s="72"/>
      <c r="L257" s="72"/>
      <c r="M257" s="2">
        <v>460</v>
      </c>
    </row>
    <row r="258" spans="2:13" ht="12.75">
      <c r="B258" s="132"/>
      <c r="H258" s="5">
        <f>H257-B258</f>
        <v>0</v>
      </c>
      <c r="I258" s="20">
        <f>+B258/M258</f>
        <v>0</v>
      </c>
      <c r="M258" s="2">
        <v>460</v>
      </c>
    </row>
    <row r="259" spans="1:13" ht="12.75">
      <c r="A259" s="10"/>
      <c r="B259" s="132"/>
      <c r="H259" s="5">
        <f>H258-B259</f>
        <v>0</v>
      </c>
      <c r="I259" s="20">
        <f>+B259/M259</f>
        <v>0</v>
      </c>
      <c r="M259" s="2">
        <v>460</v>
      </c>
    </row>
    <row r="260" spans="1:13" s="72" customFormat="1" ht="12.75">
      <c r="A260" s="1"/>
      <c r="B260" s="132">
        <v>2000</v>
      </c>
      <c r="C260" s="1" t="s">
        <v>119</v>
      </c>
      <c r="D260" s="10" t="s">
        <v>14</v>
      </c>
      <c r="E260" s="1" t="s">
        <v>104</v>
      </c>
      <c r="F260" s="74" t="s">
        <v>190</v>
      </c>
      <c r="G260" s="25" t="s">
        <v>165</v>
      </c>
      <c r="H260" s="5">
        <f>H259-B260</f>
        <v>-2000</v>
      </c>
      <c r="I260" s="20">
        <v>4</v>
      </c>
      <c r="J260"/>
      <c r="K260" t="s">
        <v>24</v>
      </c>
      <c r="L260">
        <v>6</v>
      </c>
      <c r="M260" s="2">
        <v>460</v>
      </c>
    </row>
    <row r="261" spans="2:13" ht="12.75">
      <c r="B261" s="132">
        <v>2000</v>
      </c>
      <c r="C261" s="1" t="s">
        <v>119</v>
      </c>
      <c r="D261" s="10" t="s">
        <v>14</v>
      </c>
      <c r="E261" s="1" t="s">
        <v>104</v>
      </c>
      <c r="F261" s="74" t="s">
        <v>190</v>
      </c>
      <c r="G261" s="25" t="s">
        <v>31</v>
      </c>
      <c r="H261" s="5">
        <f>H260-B261</f>
        <v>-4000</v>
      </c>
      <c r="I261" s="20">
        <v>4</v>
      </c>
      <c r="K261" t="s">
        <v>24</v>
      </c>
      <c r="L261">
        <v>6</v>
      </c>
      <c r="M261" s="2">
        <v>460</v>
      </c>
    </row>
    <row r="262" spans="2:13" ht="12.75">
      <c r="B262" s="132">
        <v>2000</v>
      </c>
      <c r="C262" s="1" t="s">
        <v>119</v>
      </c>
      <c r="D262" s="10" t="s">
        <v>14</v>
      </c>
      <c r="E262" s="1" t="s">
        <v>104</v>
      </c>
      <c r="F262" s="74" t="s">
        <v>190</v>
      </c>
      <c r="G262" s="25" t="s">
        <v>166</v>
      </c>
      <c r="H262" s="5">
        <f>H261-B262</f>
        <v>-6000</v>
      </c>
      <c r="I262" s="20">
        <v>4</v>
      </c>
      <c r="K262" t="s">
        <v>24</v>
      </c>
      <c r="L262">
        <v>6</v>
      </c>
      <c r="M262" s="2">
        <v>460</v>
      </c>
    </row>
    <row r="263" spans="1:13" ht="12.75">
      <c r="A263" s="9"/>
      <c r="B263" s="131">
        <f>SUM(B260:B262)</f>
        <v>6000</v>
      </c>
      <c r="C263" s="9" t="s">
        <v>119</v>
      </c>
      <c r="D263" s="9"/>
      <c r="E263" s="9"/>
      <c r="F263" s="16"/>
      <c r="G263" s="16"/>
      <c r="H263" s="70">
        <v>0</v>
      </c>
      <c r="I263" s="71">
        <f aca="true" t="shared" si="25" ref="I263:I273">+B263/M263</f>
        <v>13.043478260869565</v>
      </c>
      <c r="J263" s="72"/>
      <c r="K263" s="72"/>
      <c r="L263" s="72"/>
      <c r="M263" s="2">
        <v>460</v>
      </c>
    </row>
    <row r="264" spans="1:13" s="72" customFormat="1" ht="12.75">
      <c r="A264" s="1"/>
      <c r="B264" s="132"/>
      <c r="C264" s="1"/>
      <c r="D264" s="1"/>
      <c r="E264" s="1"/>
      <c r="F264" s="25"/>
      <c r="G264" s="25"/>
      <c r="H264" s="5">
        <f>H263-B264</f>
        <v>0</v>
      </c>
      <c r="I264" s="20">
        <f t="shared" si="25"/>
        <v>0</v>
      </c>
      <c r="J264"/>
      <c r="K264"/>
      <c r="L264"/>
      <c r="M264" s="2">
        <v>460</v>
      </c>
    </row>
    <row r="265" spans="2:13" ht="12.75">
      <c r="B265" s="132"/>
      <c r="H265" s="5">
        <f>H264-B265</f>
        <v>0</v>
      </c>
      <c r="I265" s="20">
        <f t="shared" si="25"/>
        <v>0</v>
      </c>
      <c r="M265" s="2">
        <v>460</v>
      </c>
    </row>
    <row r="266" spans="2:13" ht="12.75">
      <c r="B266" s="132">
        <v>1000</v>
      </c>
      <c r="C266" s="1" t="s">
        <v>120</v>
      </c>
      <c r="D266" s="10" t="s">
        <v>14</v>
      </c>
      <c r="E266" s="1" t="s">
        <v>159</v>
      </c>
      <c r="F266" s="74" t="s">
        <v>190</v>
      </c>
      <c r="G266" s="25" t="s">
        <v>165</v>
      </c>
      <c r="H266" s="5">
        <f>H265-B266</f>
        <v>-1000</v>
      </c>
      <c r="I266" s="20">
        <f t="shared" si="25"/>
        <v>2.1739130434782608</v>
      </c>
      <c r="K266" t="s">
        <v>24</v>
      </c>
      <c r="L266">
        <v>6</v>
      </c>
      <c r="M266" s="2">
        <v>460</v>
      </c>
    </row>
    <row r="267" spans="1:13" ht="12.75">
      <c r="A267" s="9"/>
      <c r="B267" s="131">
        <f>SUM(B266)</f>
        <v>1000</v>
      </c>
      <c r="C267" s="9"/>
      <c r="D267" s="9"/>
      <c r="E267" s="9" t="s">
        <v>182</v>
      </c>
      <c r="F267" s="16"/>
      <c r="G267" s="16"/>
      <c r="H267" s="70">
        <v>0</v>
      </c>
      <c r="I267" s="71">
        <f t="shared" si="25"/>
        <v>2.1739130434782608</v>
      </c>
      <c r="J267" s="72"/>
      <c r="K267" s="72"/>
      <c r="L267" s="72"/>
      <c r="M267" s="2">
        <v>460</v>
      </c>
    </row>
    <row r="268" spans="8:13" ht="12.75">
      <c r="H268" s="5">
        <f>H267-B268</f>
        <v>0</v>
      </c>
      <c r="I268" s="20">
        <f t="shared" si="25"/>
        <v>0</v>
      </c>
      <c r="M268" s="2">
        <v>460</v>
      </c>
    </row>
    <row r="269" spans="1:13" s="72" customFormat="1" ht="12.75">
      <c r="A269" s="1"/>
      <c r="B269" s="5"/>
      <c r="C269" s="1"/>
      <c r="D269" s="1"/>
      <c r="E269" s="1"/>
      <c r="F269" s="25"/>
      <c r="G269" s="25"/>
      <c r="H269" s="5">
        <f>H268-B269</f>
        <v>0</v>
      </c>
      <c r="I269" s="20">
        <f t="shared" si="25"/>
        <v>0</v>
      </c>
      <c r="J269"/>
      <c r="K269"/>
      <c r="L269"/>
      <c r="M269" s="2">
        <v>460</v>
      </c>
    </row>
    <row r="270" spans="8:13" ht="12.75">
      <c r="H270" s="5">
        <f>H269-B270</f>
        <v>0</v>
      </c>
      <c r="I270" s="20">
        <f t="shared" si="25"/>
        <v>0</v>
      </c>
      <c r="M270" s="2">
        <v>460</v>
      </c>
    </row>
    <row r="271" spans="8:13" ht="12.75">
      <c r="H271" s="5">
        <f>H270-B271</f>
        <v>0</v>
      </c>
      <c r="I271" s="20">
        <f t="shared" si="25"/>
        <v>0</v>
      </c>
      <c r="M271" s="2">
        <v>460</v>
      </c>
    </row>
    <row r="272" spans="1:13" ht="12.75">
      <c r="A272" s="9"/>
      <c r="B272" s="146">
        <f>+B277+B282+B286+B290</f>
        <v>16400</v>
      </c>
      <c r="C272" s="66" t="s">
        <v>191</v>
      </c>
      <c r="D272" s="67" t="s">
        <v>192</v>
      </c>
      <c r="E272" s="66" t="s">
        <v>96</v>
      </c>
      <c r="F272" s="68" t="s">
        <v>161</v>
      </c>
      <c r="G272" s="69" t="s">
        <v>29</v>
      </c>
      <c r="H272" s="70"/>
      <c r="I272" s="71">
        <f t="shared" si="25"/>
        <v>35.65217391304348</v>
      </c>
      <c r="J272" s="71"/>
      <c r="K272" s="71"/>
      <c r="L272" s="72"/>
      <c r="M272" s="2">
        <v>460</v>
      </c>
    </row>
    <row r="273" spans="2:13" ht="12.75">
      <c r="B273" s="147"/>
      <c r="H273" s="5">
        <f>H272-B273</f>
        <v>0</v>
      </c>
      <c r="I273" s="20">
        <f t="shared" si="25"/>
        <v>0</v>
      </c>
      <c r="M273" s="2">
        <v>460</v>
      </c>
    </row>
    <row r="274" spans="1:13" s="72" customFormat="1" ht="12.75">
      <c r="A274" s="1"/>
      <c r="B274" s="147">
        <v>3000</v>
      </c>
      <c r="C274" s="1" t="s">
        <v>668</v>
      </c>
      <c r="D274" s="1" t="s">
        <v>14</v>
      </c>
      <c r="E274" s="1" t="s">
        <v>1025</v>
      </c>
      <c r="F274" s="52" t="s">
        <v>695</v>
      </c>
      <c r="G274" s="25" t="s">
        <v>166</v>
      </c>
      <c r="H274" s="5">
        <f>H273-B274</f>
        <v>-3000</v>
      </c>
      <c r="I274" s="20">
        <v>6</v>
      </c>
      <c r="J274"/>
      <c r="K274" t="s">
        <v>668</v>
      </c>
      <c r="L274">
        <v>7</v>
      </c>
      <c r="M274" s="2">
        <v>460</v>
      </c>
    </row>
    <row r="275" spans="2:13" ht="12.75">
      <c r="B275" s="147">
        <v>2500</v>
      </c>
      <c r="C275" s="1" t="s">
        <v>668</v>
      </c>
      <c r="D275" s="1" t="s">
        <v>14</v>
      </c>
      <c r="E275" s="1" t="s">
        <v>128</v>
      </c>
      <c r="F275" s="52" t="s">
        <v>696</v>
      </c>
      <c r="G275" s="25" t="s">
        <v>193</v>
      </c>
      <c r="H275" s="5">
        <f>H274-B275</f>
        <v>-5500</v>
      </c>
      <c r="I275" s="20">
        <v>5</v>
      </c>
      <c r="K275" t="s">
        <v>668</v>
      </c>
      <c r="L275">
        <v>7</v>
      </c>
      <c r="M275" s="2">
        <v>460</v>
      </c>
    </row>
    <row r="276" spans="2:13" ht="12.75">
      <c r="B276" s="147">
        <v>2000</v>
      </c>
      <c r="C276" s="1" t="s">
        <v>668</v>
      </c>
      <c r="D276" s="1" t="s">
        <v>14</v>
      </c>
      <c r="E276" s="1" t="s">
        <v>1025</v>
      </c>
      <c r="F276" s="52" t="s">
        <v>697</v>
      </c>
      <c r="G276" s="25" t="s">
        <v>194</v>
      </c>
      <c r="H276" s="5">
        <f>H275-B276</f>
        <v>-7500</v>
      </c>
      <c r="I276" s="20">
        <v>4</v>
      </c>
      <c r="K276" t="s">
        <v>668</v>
      </c>
      <c r="L276">
        <v>7</v>
      </c>
      <c r="M276" s="2">
        <v>460</v>
      </c>
    </row>
    <row r="277" spans="1:13" ht="12.75">
      <c r="A277" s="9"/>
      <c r="B277" s="146">
        <f>SUM(B274:B276)</f>
        <v>7500</v>
      </c>
      <c r="C277" s="9" t="s">
        <v>668</v>
      </c>
      <c r="D277" s="9"/>
      <c r="E277" s="9"/>
      <c r="F277" s="16"/>
      <c r="G277" s="16"/>
      <c r="H277" s="70">
        <v>0</v>
      </c>
      <c r="I277" s="71">
        <f aca="true" t="shared" si="26" ref="I277:I299">+B277/M277</f>
        <v>16.304347826086957</v>
      </c>
      <c r="J277" s="72"/>
      <c r="K277" s="72"/>
      <c r="L277" s="72"/>
      <c r="M277" s="2">
        <v>460</v>
      </c>
    </row>
    <row r="278" spans="2:13" ht="12.75">
      <c r="B278" s="147"/>
      <c r="H278" s="5">
        <f>H277-B278</f>
        <v>0</v>
      </c>
      <c r="I278" s="20">
        <f t="shared" si="26"/>
        <v>0</v>
      </c>
      <c r="M278" s="2">
        <v>460</v>
      </c>
    </row>
    <row r="279" spans="1:13" s="72" customFormat="1" ht="12.75">
      <c r="A279" s="1"/>
      <c r="B279" s="147"/>
      <c r="C279" s="1"/>
      <c r="D279" s="1"/>
      <c r="E279" s="1"/>
      <c r="F279" s="25"/>
      <c r="G279" s="25"/>
      <c r="H279" s="5">
        <f>H278-B279</f>
        <v>0</v>
      </c>
      <c r="I279" s="20">
        <f t="shared" si="26"/>
        <v>0</v>
      </c>
      <c r="J279"/>
      <c r="K279"/>
      <c r="L279"/>
      <c r="M279" s="2">
        <v>460</v>
      </c>
    </row>
    <row r="280" spans="2:13" ht="12.75">
      <c r="B280" s="147">
        <v>3000</v>
      </c>
      <c r="C280" s="1" t="s">
        <v>195</v>
      </c>
      <c r="D280" s="10" t="s">
        <v>14</v>
      </c>
      <c r="E280" s="1" t="s">
        <v>104</v>
      </c>
      <c r="F280" s="74" t="s">
        <v>196</v>
      </c>
      <c r="G280" s="25" t="s">
        <v>166</v>
      </c>
      <c r="H280" s="5">
        <f>H279-B280</f>
        <v>-3000</v>
      </c>
      <c r="I280" s="20">
        <f t="shared" si="26"/>
        <v>6.521739130434782</v>
      </c>
      <c r="K280" t="s">
        <v>128</v>
      </c>
      <c r="L280">
        <v>7</v>
      </c>
      <c r="M280" s="2">
        <v>460</v>
      </c>
    </row>
    <row r="281" spans="2:13" ht="12.75">
      <c r="B281" s="147">
        <v>3500</v>
      </c>
      <c r="C281" s="1" t="s">
        <v>195</v>
      </c>
      <c r="D281" s="10" t="s">
        <v>14</v>
      </c>
      <c r="E281" s="1" t="s">
        <v>104</v>
      </c>
      <c r="F281" s="74" t="s">
        <v>197</v>
      </c>
      <c r="G281" s="25" t="s">
        <v>193</v>
      </c>
      <c r="H281" s="5">
        <f>H280-B281</f>
        <v>-6500</v>
      </c>
      <c r="I281" s="20">
        <f t="shared" si="26"/>
        <v>7.608695652173913</v>
      </c>
      <c r="K281" t="s">
        <v>128</v>
      </c>
      <c r="L281">
        <v>7</v>
      </c>
      <c r="M281" s="2">
        <v>460</v>
      </c>
    </row>
    <row r="282" spans="1:13" ht="12.75">
      <c r="A282" s="9"/>
      <c r="B282" s="146">
        <f>SUM(B280:B281)</f>
        <v>6500</v>
      </c>
      <c r="C282" s="9" t="s">
        <v>1028</v>
      </c>
      <c r="D282" s="9"/>
      <c r="E282" s="9"/>
      <c r="F282" s="16"/>
      <c r="G282" s="16"/>
      <c r="H282" s="70">
        <v>0</v>
      </c>
      <c r="I282" s="71">
        <f t="shared" si="26"/>
        <v>14.130434782608695</v>
      </c>
      <c r="J282" s="72"/>
      <c r="K282" s="72"/>
      <c r="L282" s="72"/>
      <c r="M282" s="2">
        <v>460</v>
      </c>
    </row>
    <row r="283" spans="1:13" s="72" customFormat="1" ht="12.75">
      <c r="A283" s="1"/>
      <c r="B283" s="147"/>
      <c r="C283" s="1"/>
      <c r="D283" s="1"/>
      <c r="E283" s="1"/>
      <c r="F283" s="25"/>
      <c r="G283" s="25"/>
      <c r="H283" s="5">
        <f>H282-B283</f>
        <v>0</v>
      </c>
      <c r="I283" s="20">
        <f t="shared" si="26"/>
        <v>0</v>
      </c>
      <c r="J283"/>
      <c r="K283"/>
      <c r="L283"/>
      <c r="M283" s="2">
        <v>460</v>
      </c>
    </row>
    <row r="284" spans="2:13" ht="12.75">
      <c r="B284" s="147"/>
      <c r="H284" s="5">
        <f>H283-B284</f>
        <v>0</v>
      </c>
      <c r="I284" s="20">
        <f t="shared" si="26"/>
        <v>0</v>
      </c>
      <c r="M284" s="2">
        <v>460</v>
      </c>
    </row>
    <row r="285" spans="1:13" ht="12.75">
      <c r="A285" s="10"/>
      <c r="B285" s="147">
        <v>1400</v>
      </c>
      <c r="C285" s="1" t="s">
        <v>116</v>
      </c>
      <c r="D285" s="10" t="s">
        <v>14</v>
      </c>
      <c r="E285" s="1" t="s">
        <v>175</v>
      </c>
      <c r="F285" s="74" t="s">
        <v>198</v>
      </c>
      <c r="G285" s="25" t="s">
        <v>166</v>
      </c>
      <c r="H285" s="5">
        <f>H284-B285</f>
        <v>-1400</v>
      </c>
      <c r="I285" s="20">
        <f t="shared" si="26"/>
        <v>3.0434782608695654</v>
      </c>
      <c r="K285" t="s">
        <v>128</v>
      </c>
      <c r="L285">
        <v>7</v>
      </c>
      <c r="M285" s="2">
        <v>460</v>
      </c>
    </row>
    <row r="286" spans="1:13" ht="12.75">
      <c r="A286" s="9"/>
      <c r="B286" s="146">
        <f>SUM(B285)</f>
        <v>1400</v>
      </c>
      <c r="C286" s="9"/>
      <c r="D286" s="9"/>
      <c r="E286" s="9" t="s">
        <v>175</v>
      </c>
      <c r="F286" s="16"/>
      <c r="G286" s="16"/>
      <c r="H286" s="70">
        <v>0</v>
      </c>
      <c r="I286" s="71">
        <f t="shared" si="26"/>
        <v>3.0434782608695654</v>
      </c>
      <c r="J286" s="72"/>
      <c r="K286" s="72"/>
      <c r="L286" s="72"/>
      <c r="M286" s="2">
        <v>460</v>
      </c>
    </row>
    <row r="287" spans="1:13" s="72" customFormat="1" ht="12.75">
      <c r="A287" s="1"/>
      <c r="B287" s="147"/>
      <c r="C287" s="1"/>
      <c r="D287" s="1"/>
      <c r="E287" s="1"/>
      <c r="F287" s="25"/>
      <c r="G287" s="25"/>
      <c r="H287" s="5">
        <f>H286-B287</f>
        <v>0</v>
      </c>
      <c r="I287" s="20">
        <f t="shared" si="26"/>
        <v>0</v>
      </c>
      <c r="J287"/>
      <c r="K287"/>
      <c r="L287"/>
      <c r="M287" s="2">
        <v>460</v>
      </c>
    </row>
    <row r="288" spans="2:13" ht="12.75">
      <c r="B288" s="147"/>
      <c r="H288" s="5">
        <f>H287-B288</f>
        <v>0</v>
      </c>
      <c r="I288" s="20">
        <f t="shared" si="26"/>
        <v>0</v>
      </c>
      <c r="M288" s="2">
        <v>460</v>
      </c>
    </row>
    <row r="289" spans="2:13" ht="12.75">
      <c r="B289" s="147">
        <v>1000</v>
      </c>
      <c r="C289" s="1" t="s">
        <v>119</v>
      </c>
      <c r="D289" s="10" t="s">
        <v>14</v>
      </c>
      <c r="E289" s="1" t="s">
        <v>104</v>
      </c>
      <c r="F289" s="74" t="s">
        <v>198</v>
      </c>
      <c r="G289" s="25" t="s">
        <v>166</v>
      </c>
      <c r="H289" s="5">
        <f>H288-B289</f>
        <v>-1000</v>
      </c>
      <c r="I289" s="20">
        <f t="shared" si="26"/>
        <v>2.1739130434782608</v>
      </c>
      <c r="K289" t="s">
        <v>128</v>
      </c>
      <c r="L289">
        <v>7</v>
      </c>
      <c r="M289" s="2">
        <v>460</v>
      </c>
    </row>
    <row r="290" spans="1:13" ht="12.75">
      <c r="A290" s="9"/>
      <c r="B290" s="146">
        <f>SUM(B289)</f>
        <v>1000</v>
      </c>
      <c r="C290" s="9" t="s">
        <v>119</v>
      </c>
      <c r="D290" s="9"/>
      <c r="E290" s="9"/>
      <c r="F290" s="16"/>
      <c r="G290" s="16"/>
      <c r="H290" s="70">
        <v>0</v>
      </c>
      <c r="I290" s="71">
        <f t="shared" si="26"/>
        <v>2.1739130434782608</v>
      </c>
      <c r="J290" s="72"/>
      <c r="K290" s="72"/>
      <c r="L290" s="72"/>
      <c r="M290" s="2">
        <v>460</v>
      </c>
    </row>
    <row r="291" spans="2:13" ht="12.75">
      <c r="B291" s="147"/>
      <c r="H291" s="5">
        <f>H290-B291</f>
        <v>0</v>
      </c>
      <c r="I291" s="20">
        <f t="shared" si="26"/>
        <v>0</v>
      </c>
      <c r="M291" s="2">
        <v>460</v>
      </c>
    </row>
    <row r="292" spans="1:13" s="72" customFormat="1" ht="12.75">
      <c r="A292" s="1"/>
      <c r="B292" s="147"/>
      <c r="C292" s="1"/>
      <c r="D292" s="1"/>
      <c r="E292" s="1"/>
      <c r="F292" s="25"/>
      <c r="G292" s="25"/>
      <c r="H292" s="5">
        <f>H291-B292</f>
        <v>0</v>
      </c>
      <c r="I292" s="20">
        <f t="shared" si="26"/>
        <v>0</v>
      </c>
      <c r="J292"/>
      <c r="K292"/>
      <c r="L292"/>
      <c r="M292" s="2">
        <v>460</v>
      </c>
    </row>
    <row r="293" spans="2:13" ht="12.75">
      <c r="B293" s="147"/>
      <c r="H293" s="5">
        <f>H292-B293</f>
        <v>0</v>
      </c>
      <c r="I293" s="20">
        <f t="shared" si="26"/>
        <v>0</v>
      </c>
      <c r="M293" s="2">
        <v>460</v>
      </c>
    </row>
    <row r="294" spans="2:13" ht="12.75">
      <c r="B294" s="147"/>
      <c r="H294" s="5">
        <f>H293-B294</f>
        <v>0</v>
      </c>
      <c r="I294" s="20">
        <f t="shared" si="26"/>
        <v>0</v>
      </c>
      <c r="M294" s="2">
        <v>460</v>
      </c>
    </row>
    <row r="295" spans="1:13" s="72" customFormat="1" ht="12.75">
      <c r="A295" s="9"/>
      <c r="B295" s="146">
        <f>+B298</f>
        <v>3000</v>
      </c>
      <c r="C295" s="66" t="s">
        <v>199</v>
      </c>
      <c r="D295" s="67">
        <v>39880</v>
      </c>
      <c r="E295" s="66" t="s">
        <v>96</v>
      </c>
      <c r="F295" s="68" t="s">
        <v>161</v>
      </c>
      <c r="G295" s="69" t="s">
        <v>29</v>
      </c>
      <c r="H295" s="70"/>
      <c r="I295" s="71">
        <f t="shared" si="26"/>
        <v>6.521739130434782</v>
      </c>
      <c r="J295" s="71"/>
      <c r="K295" s="71"/>
      <c r="M295" s="2">
        <v>460</v>
      </c>
    </row>
    <row r="296" spans="2:13" ht="12.75">
      <c r="B296" s="147"/>
      <c r="H296" s="5">
        <f>H295-B296</f>
        <v>0</v>
      </c>
      <c r="I296" s="20">
        <f t="shared" si="26"/>
        <v>0</v>
      </c>
      <c r="M296" s="2">
        <v>460</v>
      </c>
    </row>
    <row r="297" spans="2:13" ht="12.75">
      <c r="B297" s="147">
        <v>3000</v>
      </c>
      <c r="C297" s="1" t="s">
        <v>668</v>
      </c>
      <c r="D297" s="10" t="s">
        <v>14</v>
      </c>
      <c r="E297" s="1" t="s">
        <v>200</v>
      </c>
      <c r="F297" s="52" t="s">
        <v>698</v>
      </c>
      <c r="G297" s="25" t="s">
        <v>20</v>
      </c>
      <c r="H297" s="5">
        <f>H296-B297</f>
        <v>-3000</v>
      </c>
      <c r="I297" s="20">
        <f t="shared" si="26"/>
        <v>6.521739130434782</v>
      </c>
      <c r="K297" t="s">
        <v>668</v>
      </c>
      <c r="L297">
        <v>8</v>
      </c>
      <c r="M297" s="2">
        <v>460</v>
      </c>
    </row>
    <row r="298" spans="1:13" ht="12.75">
      <c r="A298" s="9"/>
      <c r="B298" s="146">
        <f>SUM(B297)</f>
        <v>3000</v>
      </c>
      <c r="C298" s="9" t="s">
        <v>668</v>
      </c>
      <c r="D298" s="9"/>
      <c r="E298" s="9"/>
      <c r="F298" s="16"/>
      <c r="G298" s="16"/>
      <c r="H298" s="70">
        <v>0</v>
      </c>
      <c r="I298" s="71">
        <f t="shared" si="26"/>
        <v>6.521739130434782</v>
      </c>
      <c r="J298" s="72"/>
      <c r="K298" s="72"/>
      <c r="L298" s="72"/>
      <c r="M298" s="2">
        <v>460</v>
      </c>
    </row>
    <row r="299" spans="1:13" ht="12.75">
      <c r="A299" s="10"/>
      <c r="H299" s="5">
        <f>H298-B299</f>
        <v>0</v>
      </c>
      <c r="I299" s="20">
        <f t="shared" si="26"/>
        <v>0</v>
      </c>
      <c r="M299" s="2">
        <v>460</v>
      </c>
    </row>
    <row r="300" spans="8:13" ht="12.75">
      <c r="H300" s="5">
        <f>H299-B300</f>
        <v>0</v>
      </c>
      <c r="I300" s="20"/>
      <c r="M300" s="2"/>
    </row>
    <row r="301" spans="8:13" ht="12.75">
      <c r="H301" s="5">
        <f>H300-B301</f>
        <v>0</v>
      </c>
      <c r="I301" s="20">
        <f>+B301/M301</f>
        <v>0</v>
      </c>
      <c r="M301" s="2">
        <v>460</v>
      </c>
    </row>
    <row r="302" spans="8:13" ht="12.75">
      <c r="H302" s="5">
        <f>H301-B302</f>
        <v>0</v>
      </c>
      <c r="I302" s="20">
        <f>+B302/M302</f>
        <v>0</v>
      </c>
      <c r="M302" s="2">
        <v>460</v>
      </c>
    </row>
    <row r="303" spans="1:13" ht="12.75">
      <c r="A303" s="9"/>
      <c r="B303" s="144">
        <f>+B307+B316+B321+B331+B336+B342+B349</f>
        <v>73100</v>
      </c>
      <c r="C303" s="66" t="s">
        <v>201</v>
      </c>
      <c r="D303" s="67" t="s">
        <v>202</v>
      </c>
      <c r="E303" s="66" t="s">
        <v>203</v>
      </c>
      <c r="F303" s="68" t="s">
        <v>204</v>
      </c>
      <c r="G303" s="69" t="s">
        <v>205</v>
      </c>
      <c r="H303" s="70"/>
      <c r="I303" s="71">
        <f>+B303/M303</f>
        <v>158.91304347826087</v>
      </c>
      <c r="J303" s="71"/>
      <c r="K303" s="71"/>
      <c r="L303" s="72"/>
      <c r="M303" s="2">
        <v>460</v>
      </c>
    </row>
    <row r="304" spans="1:13" s="72" customFormat="1" ht="12.75">
      <c r="A304" s="1"/>
      <c r="B304" s="143"/>
      <c r="C304" s="1"/>
      <c r="D304" s="1"/>
      <c r="E304" s="1"/>
      <c r="F304" s="25"/>
      <c r="G304" s="25"/>
      <c r="H304" s="5">
        <f>H303-B304</f>
        <v>0</v>
      </c>
      <c r="I304" s="20">
        <f>+B304/M304</f>
        <v>0</v>
      </c>
      <c r="J304"/>
      <c r="K304"/>
      <c r="L304"/>
      <c r="M304" s="2">
        <v>460</v>
      </c>
    </row>
    <row r="305" spans="2:13" ht="12.75">
      <c r="B305" s="143">
        <v>5000</v>
      </c>
      <c r="C305" s="1" t="s">
        <v>668</v>
      </c>
      <c r="D305" s="1" t="s">
        <v>14</v>
      </c>
      <c r="E305" s="1" t="s">
        <v>30</v>
      </c>
      <c r="F305" s="52" t="s">
        <v>699</v>
      </c>
      <c r="G305" s="25" t="s">
        <v>206</v>
      </c>
      <c r="H305" s="5">
        <f>H304-B305</f>
        <v>-5000</v>
      </c>
      <c r="I305" s="20">
        <v>10</v>
      </c>
      <c r="K305" t="s">
        <v>668</v>
      </c>
      <c r="L305">
        <v>9</v>
      </c>
      <c r="M305" s="2">
        <v>460</v>
      </c>
    </row>
    <row r="306" spans="2:13" ht="12.75">
      <c r="B306" s="143">
        <v>2500</v>
      </c>
      <c r="C306" s="1" t="s">
        <v>668</v>
      </c>
      <c r="D306" s="1" t="s">
        <v>14</v>
      </c>
      <c r="E306" s="1" t="s">
        <v>30</v>
      </c>
      <c r="F306" s="52" t="s">
        <v>700</v>
      </c>
      <c r="G306" s="25" t="s">
        <v>207</v>
      </c>
      <c r="H306" s="5">
        <f>H305-B306</f>
        <v>-7500</v>
      </c>
      <c r="I306" s="20">
        <v>5</v>
      </c>
      <c r="K306" t="s">
        <v>668</v>
      </c>
      <c r="L306">
        <v>9</v>
      </c>
      <c r="M306" s="2">
        <v>460</v>
      </c>
    </row>
    <row r="307" spans="1:13" ht="12.75">
      <c r="A307" s="9"/>
      <c r="B307" s="144">
        <f>SUM(B305:B306)</f>
        <v>7500</v>
      </c>
      <c r="C307" s="9" t="s">
        <v>668</v>
      </c>
      <c r="D307" s="9"/>
      <c r="E307" s="9"/>
      <c r="F307" s="16"/>
      <c r="G307" s="16"/>
      <c r="H307" s="70">
        <v>0</v>
      </c>
      <c r="I307" s="71">
        <f>+B307/M307</f>
        <v>16.304347826086957</v>
      </c>
      <c r="J307" s="72"/>
      <c r="K307" s="72"/>
      <c r="L307" s="72"/>
      <c r="M307" s="2">
        <v>460</v>
      </c>
    </row>
    <row r="308" spans="1:13" s="13" customFormat="1" ht="12.75">
      <c r="A308" s="1"/>
      <c r="B308" s="143"/>
      <c r="C308" s="1"/>
      <c r="D308" s="1"/>
      <c r="E308" s="1"/>
      <c r="F308" s="25"/>
      <c r="G308" s="25"/>
      <c r="H308" s="5">
        <f aca="true" t="shared" si="27" ref="H308:H315">H307-B308</f>
        <v>0</v>
      </c>
      <c r="I308" s="20">
        <f>+B308/M308</f>
        <v>0</v>
      </c>
      <c r="J308"/>
      <c r="K308"/>
      <c r="L308"/>
      <c r="M308" s="2">
        <v>460</v>
      </c>
    </row>
    <row r="309" spans="1:13" s="13" customFormat="1" ht="12.75">
      <c r="A309" s="1"/>
      <c r="B309" s="143"/>
      <c r="C309" s="1"/>
      <c r="D309" s="1"/>
      <c r="E309" s="1"/>
      <c r="F309" s="25"/>
      <c r="G309" s="25"/>
      <c r="H309" s="5">
        <f t="shared" si="27"/>
        <v>0</v>
      </c>
      <c r="I309" s="20">
        <f>+B309/M309</f>
        <v>0</v>
      </c>
      <c r="J309"/>
      <c r="K309"/>
      <c r="L309"/>
      <c r="M309" s="2">
        <v>460</v>
      </c>
    </row>
    <row r="310" spans="1:13" s="13" customFormat="1" ht="12.75">
      <c r="A310" s="1"/>
      <c r="B310" s="143">
        <v>1800</v>
      </c>
      <c r="C310" s="1" t="s">
        <v>208</v>
      </c>
      <c r="D310" s="1" t="s">
        <v>168</v>
      </c>
      <c r="E310" s="1" t="s">
        <v>209</v>
      </c>
      <c r="F310" s="74" t="s">
        <v>210</v>
      </c>
      <c r="G310" s="25" t="s">
        <v>206</v>
      </c>
      <c r="H310" s="5">
        <f t="shared" si="27"/>
        <v>-1800</v>
      </c>
      <c r="I310" s="20">
        <v>3.6</v>
      </c>
      <c r="J310"/>
      <c r="K310" s="13" t="s">
        <v>30</v>
      </c>
      <c r="L310">
        <v>9</v>
      </c>
      <c r="M310" s="2">
        <v>460</v>
      </c>
    </row>
    <row r="311" spans="1:13" s="13" customFormat="1" ht="12.75">
      <c r="A311" s="10"/>
      <c r="B311" s="145">
        <v>2000</v>
      </c>
      <c r="C311" s="10" t="s">
        <v>211</v>
      </c>
      <c r="D311" s="1" t="s">
        <v>168</v>
      </c>
      <c r="E311" s="10" t="s">
        <v>209</v>
      </c>
      <c r="F311" s="75" t="s">
        <v>212</v>
      </c>
      <c r="G311" s="28" t="s">
        <v>206</v>
      </c>
      <c r="H311" s="27">
        <f t="shared" si="27"/>
        <v>-3800</v>
      </c>
      <c r="I311" s="76">
        <v>16</v>
      </c>
      <c r="K311" s="13" t="s">
        <v>30</v>
      </c>
      <c r="L311" s="13">
        <v>9</v>
      </c>
      <c r="M311" s="2">
        <v>460</v>
      </c>
    </row>
    <row r="312" spans="1:13" s="13" customFormat="1" ht="12.75">
      <c r="A312" s="10"/>
      <c r="B312" s="145">
        <v>2100</v>
      </c>
      <c r="C312" s="10" t="s">
        <v>213</v>
      </c>
      <c r="D312" s="1" t="s">
        <v>168</v>
      </c>
      <c r="E312" s="10" t="s">
        <v>209</v>
      </c>
      <c r="F312" s="75" t="s">
        <v>210</v>
      </c>
      <c r="G312" s="28" t="s">
        <v>214</v>
      </c>
      <c r="H312" s="27">
        <f t="shared" si="27"/>
        <v>-5900</v>
      </c>
      <c r="I312" s="76">
        <v>4.2</v>
      </c>
      <c r="K312" s="13" t="s">
        <v>30</v>
      </c>
      <c r="L312" s="13">
        <v>9</v>
      </c>
      <c r="M312" s="2">
        <v>460</v>
      </c>
    </row>
    <row r="313" spans="1:256" s="72" customFormat="1" ht="12.75">
      <c r="A313" s="10"/>
      <c r="B313" s="145">
        <v>2000</v>
      </c>
      <c r="C313" s="10" t="s">
        <v>215</v>
      </c>
      <c r="D313" s="1" t="s">
        <v>168</v>
      </c>
      <c r="E313" s="10" t="s">
        <v>209</v>
      </c>
      <c r="F313" s="75" t="s">
        <v>212</v>
      </c>
      <c r="G313" s="28" t="s">
        <v>214</v>
      </c>
      <c r="H313" s="27">
        <f t="shared" si="27"/>
        <v>-7900</v>
      </c>
      <c r="I313" s="76">
        <v>16</v>
      </c>
      <c r="J313" s="13"/>
      <c r="K313" s="13" t="s">
        <v>30</v>
      </c>
      <c r="L313" s="13">
        <v>9</v>
      </c>
      <c r="M313" s="2">
        <v>460</v>
      </c>
      <c r="IV313" s="72">
        <f>SUM(M313:IU313)</f>
        <v>460</v>
      </c>
    </row>
    <row r="314" spans="1:13" ht="12.75">
      <c r="A314" s="10"/>
      <c r="B314" s="145">
        <v>2000</v>
      </c>
      <c r="C314" s="10" t="s">
        <v>215</v>
      </c>
      <c r="D314" s="1" t="s">
        <v>168</v>
      </c>
      <c r="E314" s="10" t="s">
        <v>209</v>
      </c>
      <c r="F314" s="75" t="s">
        <v>212</v>
      </c>
      <c r="G314" s="28" t="s">
        <v>207</v>
      </c>
      <c r="H314" s="27">
        <f t="shared" si="27"/>
        <v>-9900</v>
      </c>
      <c r="I314" s="76">
        <v>16</v>
      </c>
      <c r="J314" s="13"/>
      <c r="K314" s="13" t="s">
        <v>30</v>
      </c>
      <c r="L314" s="13">
        <v>9</v>
      </c>
      <c r="M314" s="2">
        <v>460</v>
      </c>
    </row>
    <row r="315" spans="1:13" ht="12.75">
      <c r="A315" s="10"/>
      <c r="B315" s="145">
        <v>2000</v>
      </c>
      <c r="C315" s="10" t="s">
        <v>215</v>
      </c>
      <c r="D315" s="1" t="s">
        <v>168</v>
      </c>
      <c r="E315" s="10" t="s">
        <v>209</v>
      </c>
      <c r="F315" s="75" t="s">
        <v>212</v>
      </c>
      <c r="G315" s="28" t="s">
        <v>216</v>
      </c>
      <c r="H315" s="27">
        <f t="shared" si="27"/>
        <v>-11900</v>
      </c>
      <c r="I315" s="76">
        <v>16</v>
      </c>
      <c r="J315" s="13"/>
      <c r="K315" s="13" t="s">
        <v>30</v>
      </c>
      <c r="L315" s="13">
        <v>9</v>
      </c>
      <c r="M315" s="2">
        <v>460</v>
      </c>
    </row>
    <row r="316" spans="1:13" ht="12.75">
      <c r="A316" s="9"/>
      <c r="B316" s="144">
        <f>SUM(B310:B315)</f>
        <v>11900</v>
      </c>
      <c r="C316" s="9" t="s">
        <v>217</v>
      </c>
      <c r="D316" s="9"/>
      <c r="E316" s="9"/>
      <c r="F316" s="16"/>
      <c r="G316" s="16"/>
      <c r="H316" s="70">
        <v>0</v>
      </c>
      <c r="I316" s="71">
        <f aca="true" t="shared" si="28" ref="I316:I323">+B316/M316</f>
        <v>25.869565217391305</v>
      </c>
      <c r="J316" s="72"/>
      <c r="K316" s="72"/>
      <c r="L316" s="72"/>
      <c r="M316" s="2">
        <v>460</v>
      </c>
    </row>
    <row r="317" spans="2:13" ht="12.75">
      <c r="B317" s="143"/>
      <c r="H317" s="5">
        <f>H316-B317</f>
        <v>0</v>
      </c>
      <c r="I317" s="20">
        <f t="shared" si="28"/>
        <v>0</v>
      </c>
      <c r="M317" s="2">
        <v>460</v>
      </c>
    </row>
    <row r="318" spans="1:13" s="72" customFormat="1" ht="12.75">
      <c r="A318" s="1"/>
      <c r="B318" s="143"/>
      <c r="C318" s="1"/>
      <c r="D318" s="1"/>
      <c r="E318" s="1"/>
      <c r="F318" s="25"/>
      <c r="G318" s="25"/>
      <c r="H318" s="5">
        <f>H317-B318</f>
        <v>0</v>
      </c>
      <c r="I318" s="20">
        <f t="shared" si="28"/>
        <v>0</v>
      </c>
      <c r="J318"/>
      <c r="K318"/>
      <c r="L318"/>
      <c r="M318" s="2">
        <v>460</v>
      </c>
    </row>
    <row r="319" spans="2:13" ht="12.75">
      <c r="B319" s="143">
        <v>4500</v>
      </c>
      <c r="C319" s="1" t="s">
        <v>218</v>
      </c>
      <c r="D319" s="1" t="s">
        <v>168</v>
      </c>
      <c r="E319" s="1" t="s">
        <v>1026</v>
      </c>
      <c r="F319" s="74" t="s">
        <v>219</v>
      </c>
      <c r="G319" s="25" t="s">
        <v>206</v>
      </c>
      <c r="H319" s="5">
        <f>H318-B319</f>
        <v>-4500</v>
      </c>
      <c r="I319" s="20">
        <f t="shared" si="28"/>
        <v>9.782608695652174</v>
      </c>
      <c r="K319" s="13" t="s">
        <v>30</v>
      </c>
      <c r="L319">
        <v>9</v>
      </c>
      <c r="M319" s="2">
        <v>460</v>
      </c>
    </row>
    <row r="320" spans="2:13" ht="12.75">
      <c r="B320" s="143">
        <v>4000</v>
      </c>
      <c r="C320" s="1" t="s">
        <v>220</v>
      </c>
      <c r="D320" s="1" t="s">
        <v>168</v>
      </c>
      <c r="E320" s="1" t="s">
        <v>1026</v>
      </c>
      <c r="F320" s="74" t="s">
        <v>221</v>
      </c>
      <c r="G320" s="25" t="s">
        <v>207</v>
      </c>
      <c r="H320" s="5">
        <f>H319-B320</f>
        <v>-8500</v>
      </c>
      <c r="I320" s="20">
        <f t="shared" si="28"/>
        <v>8.695652173913043</v>
      </c>
      <c r="K320" s="13" t="s">
        <v>30</v>
      </c>
      <c r="L320">
        <v>9</v>
      </c>
      <c r="M320" s="2">
        <v>460</v>
      </c>
    </row>
    <row r="321" spans="1:13" ht="12.75">
      <c r="A321" s="9"/>
      <c r="B321" s="144">
        <f>SUM(B319:B320)</f>
        <v>8500</v>
      </c>
      <c r="C321" s="9" t="s">
        <v>1028</v>
      </c>
      <c r="D321" s="9"/>
      <c r="E321" s="9"/>
      <c r="F321" s="16"/>
      <c r="G321" s="16"/>
      <c r="H321" s="70">
        <v>0</v>
      </c>
      <c r="I321" s="71">
        <f t="shared" si="28"/>
        <v>18.47826086956522</v>
      </c>
      <c r="J321" s="72"/>
      <c r="K321" s="72"/>
      <c r="L321" s="72"/>
      <c r="M321" s="2">
        <v>460</v>
      </c>
    </row>
    <row r="322" spans="1:13" s="13" customFormat="1" ht="12.75">
      <c r="A322" s="1"/>
      <c r="B322" s="143"/>
      <c r="C322" s="1"/>
      <c r="D322" s="1"/>
      <c r="E322" s="1"/>
      <c r="F322" s="25"/>
      <c r="G322" s="25"/>
      <c r="H322" s="5">
        <f aca="true" t="shared" si="29" ref="H322:H330">H321-B322</f>
        <v>0</v>
      </c>
      <c r="I322" s="20">
        <f t="shared" si="28"/>
        <v>0</v>
      </c>
      <c r="J322"/>
      <c r="K322"/>
      <c r="L322"/>
      <c r="M322" s="2">
        <v>460</v>
      </c>
    </row>
    <row r="323" spans="1:13" s="13" customFormat="1" ht="12.75">
      <c r="A323" s="1"/>
      <c r="B323" s="143"/>
      <c r="C323" s="1"/>
      <c r="D323" s="1"/>
      <c r="E323" s="1"/>
      <c r="F323" s="25"/>
      <c r="G323" s="25"/>
      <c r="H323" s="5">
        <f t="shared" si="29"/>
        <v>0</v>
      </c>
      <c r="I323" s="20">
        <f t="shared" si="28"/>
        <v>0</v>
      </c>
      <c r="J323"/>
      <c r="K323"/>
      <c r="L323"/>
      <c r="M323" s="2">
        <v>460</v>
      </c>
    </row>
    <row r="324" spans="1:13" s="13" customFormat="1" ht="12.75">
      <c r="A324" s="1"/>
      <c r="B324" s="143">
        <v>1800</v>
      </c>
      <c r="C324" s="1" t="s">
        <v>116</v>
      </c>
      <c r="D324" s="1" t="s">
        <v>14</v>
      </c>
      <c r="E324" s="1" t="s">
        <v>175</v>
      </c>
      <c r="F324" s="74" t="s">
        <v>210</v>
      </c>
      <c r="G324" s="25" t="s">
        <v>206</v>
      </c>
      <c r="H324" s="5">
        <f t="shared" si="29"/>
        <v>-1800</v>
      </c>
      <c r="I324" s="20">
        <v>3.6</v>
      </c>
      <c r="J324"/>
      <c r="K324" s="13" t="s">
        <v>30</v>
      </c>
      <c r="L324">
        <v>9</v>
      </c>
      <c r="M324" s="2">
        <v>460</v>
      </c>
    </row>
    <row r="325" spans="1:13" s="13" customFormat="1" ht="12.75">
      <c r="A325" s="10"/>
      <c r="B325" s="145">
        <v>1000</v>
      </c>
      <c r="C325" s="10" t="s">
        <v>116</v>
      </c>
      <c r="D325" s="1" t="s">
        <v>14</v>
      </c>
      <c r="E325" s="10" t="s">
        <v>175</v>
      </c>
      <c r="F325" s="75" t="s">
        <v>222</v>
      </c>
      <c r="G325" s="28" t="s">
        <v>206</v>
      </c>
      <c r="H325" s="5">
        <f t="shared" si="29"/>
        <v>-2800</v>
      </c>
      <c r="I325" s="76">
        <v>8</v>
      </c>
      <c r="K325" s="13" t="s">
        <v>30</v>
      </c>
      <c r="L325" s="13">
        <v>9</v>
      </c>
      <c r="M325" s="2">
        <v>460</v>
      </c>
    </row>
    <row r="326" spans="1:13" s="13" customFormat="1" ht="12.75">
      <c r="A326" s="10"/>
      <c r="B326" s="145">
        <v>1600</v>
      </c>
      <c r="C326" s="10" t="s">
        <v>116</v>
      </c>
      <c r="D326" s="1" t="s">
        <v>14</v>
      </c>
      <c r="E326" s="10" t="s">
        <v>175</v>
      </c>
      <c r="F326" s="75" t="s">
        <v>210</v>
      </c>
      <c r="G326" s="28" t="s">
        <v>214</v>
      </c>
      <c r="H326" s="5">
        <f t="shared" si="29"/>
        <v>-4400</v>
      </c>
      <c r="I326" s="76">
        <v>3.2</v>
      </c>
      <c r="K326" s="13" t="s">
        <v>30</v>
      </c>
      <c r="L326" s="13">
        <v>9</v>
      </c>
      <c r="M326" s="2">
        <v>460</v>
      </c>
    </row>
    <row r="327" spans="1:13" s="13" customFormat="1" ht="12.75">
      <c r="A327" s="10"/>
      <c r="B327" s="145">
        <v>1000</v>
      </c>
      <c r="C327" s="10" t="s">
        <v>116</v>
      </c>
      <c r="D327" s="1" t="s">
        <v>14</v>
      </c>
      <c r="E327" s="10" t="s">
        <v>175</v>
      </c>
      <c r="F327" s="75" t="s">
        <v>222</v>
      </c>
      <c r="G327" s="28" t="s">
        <v>214</v>
      </c>
      <c r="H327" s="5">
        <f t="shared" si="29"/>
        <v>-5400</v>
      </c>
      <c r="I327" s="76">
        <v>8</v>
      </c>
      <c r="K327" s="13" t="s">
        <v>30</v>
      </c>
      <c r="L327" s="13">
        <v>9</v>
      </c>
      <c r="M327" s="2">
        <v>460</v>
      </c>
    </row>
    <row r="328" spans="1:13" s="72" customFormat="1" ht="12.75">
      <c r="A328" s="10"/>
      <c r="B328" s="145">
        <v>1800</v>
      </c>
      <c r="C328" s="10" t="s">
        <v>116</v>
      </c>
      <c r="D328" s="1" t="s">
        <v>14</v>
      </c>
      <c r="E328" s="10" t="s">
        <v>175</v>
      </c>
      <c r="F328" s="75" t="s">
        <v>210</v>
      </c>
      <c r="G328" s="28" t="s">
        <v>207</v>
      </c>
      <c r="H328" s="5">
        <f t="shared" si="29"/>
        <v>-7200</v>
      </c>
      <c r="I328" s="76">
        <v>3.6</v>
      </c>
      <c r="J328" s="13"/>
      <c r="K328" s="13" t="s">
        <v>30</v>
      </c>
      <c r="L328" s="13">
        <v>9</v>
      </c>
      <c r="M328" s="2">
        <v>460</v>
      </c>
    </row>
    <row r="329" spans="1:13" ht="12.75">
      <c r="A329" s="10"/>
      <c r="B329" s="145">
        <v>1000</v>
      </c>
      <c r="C329" s="10" t="s">
        <v>116</v>
      </c>
      <c r="D329" s="1" t="s">
        <v>14</v>
      </c>
      <c r="E329" s="10" t="s">
        <v>175</v>
      </c>
      <c r="F329" s="75" t="s">
        <v>222</v>
      </c>
      <c r="G329" s="28" t="s">
        <v>207</v>
      </c>
      <c r="H329" s="5">
        <f t="shared" si="29"/>
        <v>-8200</v>
      </c>
      <c r="I329" s="76">
        <v>8</v>
      </c>
      <c r="J329" s="13"/>
      <c r="K329" s="13" t="s">
        <v>30</v>
      </c>
      <c r="L329" s="13">
        <v>9</v>
      </c>
      <c r="M329" s="2">
        <v>460</v>
      </c>
    </row>
    <row r="330" spans="1:13" ht="12.75">
      <c r="A330" s="10"/>
      <c r="B330" s="145">
        <v>1000</v>
      </c>
      <c r="C330" s="10" t="s">
        <v>116</v>
      </c>
      <c r="D330" s="1" t="s">
        <v>14</v>
      </c>
      <c r="E330" s="10" t="s">
        <v>175</v>
      </c>
      <c r="F330" s="75" t="s">
        <v>222</v>
      </c>
      <c r="G330" s="28" t="s">
        <v>216</v>
      </c>
      <c r="H330" s="5">
        <f t="shared" si="29"/>
        <v>-9200</v>
      </c>
      <c r="I330" s="76">
        <v>8</v>
      </c>
      <c r="J330" s="13"/>
      <c r="K330" s="13" t="s">
        <v>30</v>
      </c>
      <c r="L330" s="13">
        <v>9</v>
      </c>
      <c r="M330" s="2">
        <v>460</v>
      </c>
    </row>
    <row r="331" spans="1:13" ht="12.75">
      <c r="A331" s="9"/>
      <c r="B331" s="144">
        <f>SUM(B324:B330)</f>
        <v>9200</v>
      </c>
      <c r="C331" s="9"/>
      <c r="D331" s="9"/>
      <c r="E331" s="9" t="s">
        <v>175</v>
      </c>
      <c r="F331" s="16"/>
      <c r="G331" s="16"/>
      <c r="H331" s="70">
        <v>0</v>
      </c>
      <c r="I331" s="71">
        <f>+B331/M331</f>
        <v>20</v>
      </c>
      <c r="J331" s="72"/>
      <c r="K331" s="72"/>
      <c r="L331" s="72"/>
      <c r="M331" s="2">
        <v>460</v>
      </c>
    </row>
    <row r="332" spans="2:13" ht="12.75">
      <c r="B332" s="143"/>
      <c r="H332" s="5">
        <f>H331-B332</f>
        <v>0</v>
      </c>
      <c r="I332" s="20">
        <f>+B332/M332</f>
        <v>0</v>
      </c>
      <c r="M332" s="2">
        <v>460</v>
      </c>
    </row>
    <row r="333" spans="1:13" s="72" customFormat="1" ht="12.75">
      <c r="A333" s="1"/>
      <c r="B333" s="143"/>
      <c r="C333" s="1"/>
      <c r="D333" s="1"/>
      <c r="E333" s="1"/>
      <c r="F333" s="25"/>
      <c r="G333" s="25"/>
      <c r="H333" s="5">
        <f>H332-B333</f>
        <v>0</v>
      </c>
      <c r="I333" s="20">
        <f>+B333/M333</f>
        <v>0</v>
      </c>
      <c r="J333"/>
      <c r="K333"/>
      <c r="L333"/>
      <c r="M333" s="2">
        <v>460</v>
      </c>
    </row>
    <row r="334" spans="2:13" ht="12.75">
      <c r="B334" s="143">
        <v>5000</v>
      </c>
      <c r="C334" s="1" t="s">
        <v>117</v>
      </c>
      <c r="D334" s="1" t="s">
        <v>168</v>
      </c>
      <c r="E334" s="1" t="s">
        <v>1026</v>
      </c>
      <c r="F334" s="74" t="s">
        <v>223</v>
      </c>
      <c r="G334" s="25" t="s">
        <v>206</v>
      </c>
      <c r="H334" s="5">
        <f>H333-B334</f>
        <v>-5000</v>
      </c>
      <c r="I334" s="20">
        <v>10</v>
      </c>
      <c r="K334" s="13" t="s">
        <v>30</v>
      </c>
      <c r="L334">
        <v>9</v>
      </c>
      <c r="M334" s="2">
        <v>460</v>
      </c>
    </row>
    <row r="335" spans="2:13" ht="12.75">
      <c r="B335" s="143">
        <v>5000</v>
      </c>
      <c r="C335" s="1" t="s">
        <v>117</v>
      </c>
      <c r="D335" s="1" t="s">
        <v>168</v>
      </c>
      <c r="E335" s="1" t="s">
        <v>1026</v>
      </c>
      <c r="F335" s="74" t="s">
        <v>223</v>
      </c>
      <c r="G335" s="25" t="s">
        <v>214</v>
      </c>
      <c r="H335" s="5">
        <f>H334-B335</f>
        <v>-10000</v>
      </c>
      <c r="I335" s="20">
        <v>10</v>
      </c>
      <c r="K335" s="13" t="s">
        <v>30</v>
      </c>
      <c r="L335">
        <v>9</v>
      </c>
      <c r="M335" s="2">
        <v>460</v>
      </c>
    </row>
    <row r="336" spans="1:13" ht="12.75">
      <c r="A336" s="9"/>
      <c r="B336" s="144">
        <f>SUM(B334:B335)</f>
        <v>10000</v>
      </c>
      <c r="C336" s="9" t="s">
        <v>117</v>
      </c>
      <c r="D336" s="9"/>
      <c r="E336" s="9"/>
      <c r="F336" s="16"/>
      <c r="G336" s="16"/>
      <c r="H336" s="70">
        <v>0</v>
      </c>
      <c r="I336" s="71">
        <f>+B336/M336</f>
        <v>21.73913043478261</v>
      </c>
      <c r="J336" s="72"/>
      <c r="K336" s="72"/>
      <c r="L336" s="72"/>
      <c r="M336" s="2">
        <v>460</v>
      </c>
    </row>
    <row r="337" spans="2:13" ht="12.75">
      <c r="B337" s="143"/>
      <c r="H337" s="5">
        <f>H336-B337</f>
        <v>0</v>
      </c>
      <c r="I337" s="20">
        <f>+B337/M337</f>
        <v>0</v>
      </c>
      <c r="M337" s="2">
        <v>460</v>
      </c>
    </row>
    <row r="338" spans="2:13" ht="12.75">
      <c r="B338" s="143"/>
      <c r="H338" s="5">
        <f>H337-B338</f>
        <v>0</v>
      </c>
      <c r="I338" s="20">
        <f>+B338/M338</f>
        <v>0</v>
      </c>
      <c r="M338" s="2">
        <v>460</v>
      </c>
    </row>
    <row r="339" spans="1:13" s="72" customFormat="1" ht="12.75">
      <c r="A339" s="1"/>
      <c r="B339" s="143">
        <v>2000</v>
      </c>
      <c r="C339" s="1" t="s">
        <v>119</v>
      </c>
      <c r="D339" s="1" t="s">
        <v>168</v>
      </c>
      <c r="E339" s="1" t="s">
        <v>1026</v>
      </c>
      <c r="F339" s="74" t="s">
        <v>210</v>
      </c>
      <c r="G339" s="25" t="s">
        <v>206</v>
      </c>
      <c r="H339" s="5">
        <f>H338-B339</f>
        <v>-2000</v>
      </c>
      <c r="I339" s="20">
        <v>4</v>
      </c>
      <c r="J339"/>
      <c r="K339" s="13" t="s">
        <v>30</v>
      </c>
      <c r="L339">
        <v>9</v>
      </c>
      <c r="M339" s="2">
        <v>460</v>
      </c>
    </row>
    <row r="340" spans="2:13" ht="12.75">
      <c r="B340" s="143">
        <v>2000</v>
      </c>
      <c r="C340" s="1" t="s">
        <v>119</v>
      </c>
      <c r="D340" s="1" t="s">
        <v>168</v>
      </c>
      <c r="E340" s="1" t="s">
        <v>1026</v>
      </c>
      <c r="F340" s="74" t="s">
        <v>210</v>
      </c>
      <c r="G340" s="25" t="s">
        <v>214</v>
      </c>
      <c r="H340" s="5">
        <f>H339-B340</f>
        <v>-4000</v>
      </c>
      <c r="I340" s="20">
        <v>4</v>
      </c>
      <c r="K340" s="13" t="s">
        <v>30</v>
      </c>
      <c r="L340">
        <v>9</v>
      </c>
      <c r="M340" s="2">
        <v>460</v>
      </c>
    </row>
    <row r="341" spans="2:13" ht="12.75">
      <c r="B341" s="143">
        <v>2000</v>
      </c>
      <c r="C341" s="1" t="s">
        <v>119</v>
      </c>
      <c r="D341" s="1" t="s">
        <v>168</v>
      </c>
      <c r="E341" s="1" t="s">
        <v>1026</v>
      </c>
      <c r="F341" s="74" t="s">
        <v>210</v>
      </c>
      <c r="G341" s="25" t="s">
        <v>207</v>
      </c>
      <c r="H341" s="5">
        <f>H340-B341</f>
        <v>-6000</v>
      </c>
      <c r="I341" s="20">
        <v>4</v>
      </c>
      <c r="K341" s="13" t="s">
        <v>30</v>
      </c>
      <c r="L341">
        <v>9</v>
      </c>
      <c r="M341" s="2">
        <v>460</v>
      </c>
    </row>
    <row r="342" spans="1:13" ht="12.75">
      <c r="A342" s="9"/>
      <c r="B342" s="144">
        <f>SUM(B339:B341)</f>
        <v>6000</v>
      </c>
      <c r="C342" s="9" t="s">
        <v>119</v>
      </c>
      <c r="D342" s="9"/>
      <c r="E342" s="9"/>
      <c r="F342" s="16"/>
      <c r="G342" s="16"/>
      <c r="H342" s="70">
        <v>0</v>
      </c>
      <c r="I342" s="71">
        <f>+B342/M342</f>
        <v>13.043478260869565</v>
      </c>
      <c r="J342" s="72"/>
      <c r="K342" s="72"/>
      <c r="L342" s="72"/>
      <c r="M342" s="2">
        <v>460</v>
      </c>
    </row>
    <row r="343" spans="2:13" ht="12.75">
      <c r="B343" s="143"/>
      <c r="H343" s="5">
        <f aca="true" t="shared" si="30" ref="H343:H348">H342-B343</f>
        <v>0</v>
      </c>
      <c r="I343" s="20">
        <f>+B343/M343</f>
        <v>0</v>
      </c>
      <c r="M343" s="2">
        <v>460</v>
      </c>
    </row>
    <row r="344" spans="2:13" ht="12.75">
      <c r="B344" s="143"/>
      <c r="H344" s="5">
        <f t="shared" si="30"/>
        <v>0</v>
      </c>
      <c r="I344" s="20">
        <f>+B344/M344</f>
        <v>0</v>
      </c>
      <c r="M344" s="2">
        <v>460</v>
      </c>
    </row>
    <row r="345" spans="2:13" ht="12.75">
      <c r="B345" s="143">
        <v>5000</v>
      </c>
      <c r="C345" s="1" t="s">
        <v>224</v>
      </c>
      <c r="D345" s="1" t="s">
        <v>168</v>
      </c>
      <c r="E345" s="1" t="s">
        <v>225</v>
      </c>
      <c r="F345" s="74" t="s">
        <v>226</v>
      </c>
      <c r="G345" s="25" t="s">
        <v>214</v>
      </c>
      <c r="H345" s="5">
        <f t="shared" si="30"/>
        <v>-5000</v>
      </c>
      <c r="I345" s="20">
        <v>10</v>
      </c>
      <c r="K345" s="13" t="s">
        <v>30</v>
      </c>
      <c r="L345">
        <v>9</v>
      </c>
      <c r="M345" s="2">
        <v>460</v>
      </c>
    </row>
    <row r="346" spans="1:13" s="72" customFormat="1" ht="12.75">
      <c r="A346" s="1"/>
      <c r="B346" s="143">
        <v>5000</v>
      </c>
      <c r="C346" s="1" t="s">
        <v>224</v>
      </c>
      <c r="D346" s="1" t="s">
        <v>168</v>
      </c>
      <c r="E346" s="1" t="s">
        <v>225</v>
      </c>
      <c r="F346" s="74" t="s">
        <v>227</v>
      </c>
      <c r="G346" s="25" t="s">
        <v>214</v>
      </c>
      <c r="H346" s="5">
        <f t="shared" si="30"/>
        <v>-10000</v>
      </c>
      <c r="I346" s="20">
        <v>10</v>
      </c>
      <c r="J346"/>
      <c r="K346" s="13" t="s">
        <v>30</v>
      </c>
      <c r="L346">
        <v>9</v>
      </c>
      <c r="M346" s="2">
        <v>460</v>
      </c>
    </row>
    <row r="347" spans="2:13" ht="12.75">
      <c r="B347" s="143">
        <v>5000</v>
      </c>
      <c r="C347" s="1" t="s">
        <v>224</v>
      </c>
      <c r="D347" s="1" t="s">
        <v>168</v>
      </c>
      <c r="E347" s="1" t="s">
        <v>225</v>
      </c>
      <c r="F347" s="74" t="s">
        <v>228</v>
      </c>
      <c r="G347" s="25" t="s">
        <v>214</v>
      </c>
      <c r="H347" s="5">
        <f t="shared" si="30"/>
        <v>-15000</v>
      </c>
      <c r="I347" s="20">
        <v>10</v>
      </c>
      <c r="K347" s="13" t="s">
        <v>30</v>
      </c>
      <c r="L347">
        <v>9</v>
      </c>
      <c r="M347" s="2">
        <v>460</v>
      </c>
    </row>
    <row r="348" spans="2:13" ht="12.75">
      <c r="B348" s="143">
        <v>5000</v>
      </c>
      <c r="C348" s="1" t="s">
        <v>224</v>
      </c>
      <c r="D348" s="1" t="s">
        <v>168</v>
      </c>
      <c r="E348" s="1" t="s">
        <v>225</v>
      </c>
      <c r="F348" s="74" t="s">
        <v>229</v>
      </c>
      <c r="G348" s="25" t="s">
        <v>207</v>
      </c>
      <c r="H348" s="5">
        <f t="shared" si="30"/>
        <v>-20000</v>
      </c>
      <c r="I348" s="20">
        <v>10</v>
      </c>
      <c r="K348" s="13" t="s">
        <v>30</v>
      </c>
      <c r="L348">
        <v>9</v>
      </c>
      <c r="M348" s="2">
        <v>460</v>
      </c>
    </row>
    <row r="349" spans="1:13" ht="12.75">
      <c r="A349" s="9"/>
      <c r="B349" s="144">
        <f>SUM(B345:B348)</f>
        <v>20000</v>
      </c>
      <c r="C349" s="9"/>
      <c r="D349" s="9"/>
      <c r="E349" s="9" t="s">
        <v>225</v>
      </c>
      <c r="F349" s="16"/>
      <c r="G349" s="16"/>
      <c r="H349" s="70">
        <v>0</v>
      </c>
      <c r="I349" s="71">
        <f aca="true" t="shared" si="31" ref="I349:I355">+B349/M349</f>
        <v>43.47826086956522</v>
      </c>
      <c r="J349" s="72"/>
      <c r="K349" s="72"/>
      <c r="L349" s="72"/>
      <c r="M349" s="2">
        <v>460</v>
      </c>
    </row>
    <row r="350" spans="8:13" ht="12.75">
      <c r="H350" s="5">
        <f>H349-B350</f>
        <v>0</v>
      </c>
      <c r="I350" s="20">
        <f t="shared" si="31"/>
        <v>0</v>
      </c>
      <c r="M350" s="2">
        <v>460</v>
      </c>
    </row>
    <row r="351" spans="1:13" s="72" customFormat="1" ht="12.75">
      <c r="A351" s="1"/>
      <c r="B351" s="5"/>
      <c r="C351" s="1"/>
      <c r="D351" s="1"/>
      <c r="E351" s="1"/>
      <c r="F351" s="25"/>
      <c r="G351" s="25"/>
      <c r="H351" s="5">
        <f>H350-B351</f>
        <v>0</v>
      </c>
      <c r="I351" s="20">
        <f t="shared" si="31"/>
        <v>0</v>
      </c>
      <c r="J351"/>
      <c r="K351"/>
      <c r="L351"/>
      <c r="M351" s="2">
        <v>460</v>
      </c>
    </row>
    <row r="352" spans="8:13" ht="12.75">
      <c r="H352" s="5">
        <f>H351-B352</f>
        <v>0</v>
      </c>
      <c r="I352" s="20">
        <f t="shared" si="31"/>
        <v>0</v>
      </c>
      <c r="M352" s="2">
        <v>460</v>
      </c>
    </row>
    <row r="353" spans="8:13" ht="12.75">
      <c r="H353" s="5">
        <f>H352-B353</f>
        <v>0</v>
      </c>
      <c r="I353" s="20">
        <f t="shared" si="31"/>
        <v>0</v>
      </c>
      <c r="M353" s="2">
        <v>460</v>
      </c>
    </row>
    <row r="354" spans="1:13" ht="12.75">
      <c r="A354" s="9"/>
      <c r="B354" s="131">
        <f>+B359+B364+B371+B377+B383</f>
        <v>28400</v>
      </c>
      <c r="C354" s="66" t="s">
        <v>230</v>
      </c>
      <c r="D354" s="67" t="s">
        <v>231</v>
      </c>
      <c r="E354" s="66" t="s">
        <v>185</v>
      </c>
      <c r="F354" s="68" t="s">
        <v>186</v>
      </c>
      <c r="G354" s="69" t="s">
        <v>127</v>
      </c>
      <c r="H354" s="70"/>
      <c r="I354" s="71">
        <f t="shared" si="31"/>
        <v>61.73913043478261</v>
      </c>
      <c r="J354" s="71"/>
      <c r="K354" s="71"/>
      <c r="L354" s="72"/>
      <c r="M354" s="2">
        <v>460</v>
      </c>
    </row>
    <row r="355" spans="2:13" ht="12.75">
      <c r="B355" s="132"/>
      <c r="H355" s="5">
        <f>H354-B355</f>
        <v>0</v>
      </c>
      <c r="I355" s="20">
        <f t="shared" si="31"/>
        <v>0</v>
      </c>
      <c r="M355" s="2">
        <v>460</v>
      </c>
    </row>
    <row r="356" spans="1:13" s="72" customFormat="1" ht="12.75">
      <c r="A356" s="1"/>
      <c r="B356" s="132">
        <v>2500</v>
      </c>
      <c r="C356" s="1" t="s">
        <v>668</v>
      </c>
      <c r="D356" s="1" t="s">
        <v>14</v>
      </c>
      <c r="E356" s="1" t="s">
        <v>24</v>
      </c>
      <c r="F356" s="52" t="s">
        <v>701</v>
      </c>
      <c r="G356" s="25" t="s">
        <v>214</v>
      </c>
      <c r="H356" s="5">
        <f>H355-B356</f>
        <v>-2500</v>
      </c>
      <c r="I356" s="20">
        <v>5</v>
      </c>
      <c r="J356"/>
      <c r="K356" t="s">
        <v>668</v>
      </c>
      <c r="L356">
        <v>10</v>
      </c>
      <c r="M356" s="2">
        <v>460</v>
      </c>
    </row>
    <row r="357" spans="2:13" ht="12.75">
      <c r="B357" s="132">
        <v>2500</v>
      </c>
      <c r="C357" s="1" t="s">
        <v>668</v>
      </c>
      <c r="D357" s="1" t="s">
        <v>14</v>
      </c>
      <c r="E357" s="1" t="s">
        <v>24</v>
      </c>
      <c r="F357" s="52" t="s">
        <v>702</v>
      </c>
      <c r="G357" s="25" t="s">
        <v>207</v>
      </c>
      <c r="H357" s="5">
        <f>H356-B357</f>
        <v>-5000</v>
      </c>
      <c r="I357" s="20">
        <v>5</v>
      </c>
      <c r="K357" t="s">
        <v>668</v>
      </c>
      <c r="L357">
        <v>10</v>
      </c>
      <c r="M357" s="2">
        <v>460</v>
      </c>
    </row>
    <row r="358" spans="2:13" ht="12.75">
      <c r="B358" s="132">
        <v>2500</v>
      </c>
      <c r="C358" s="1" t="s">
        <v>668</v>
      </c>
      <c r="D358" s="1" t="s">
        <v>14</v>
      </c>
      <c r="E358" s="1" t="s">
        <v>24</v>
      </c>
      <c r="F358" s="52" t="s">
        <v>703</v>
      </c>
      <c r="G358" s="25" t="s">
        <v>216</v>
      </c>
      <c r="H358" s="5">
        <f>H357-B358</f>
        <v>-7500</v>
      </c>
      <c r="I358" s="20">
        <v>5</v>
      </c>
      <c r="K358" t="s">
        <v>668</v>
      </c>
      <c r="L358">
        <v>10</v>
      </c>
      <c r="M358" s="2">
        <v>460</v>
      </c>
    </row>
    <row r="359" spans="1:13" ht="12.75">
      <c r="A359" s="9"/>
      <c r="B359" s="131">
        <f>SUM(B356:B358)</f>
        <v>7500</v>
      </c>
      <c r="C359" s="9" t="s">
        <v>668</v>
      </c>
      <c r="D359" s="9"/>
      <c r="E359" s="9"/>
      <c r="F359" s="16"/>
      <c r="G359" s="16"/>
      <c r="H359" s="70">
        <v>0</v>
      </c>
      <c r="I359" s="71">
        <f aca="true" t="shared" si="32" ref="I359:I366">+B359/M359</f>
        <v>16.304347826086957</v>
      </c>
      <c r="J359" s="72"/>
      <c r="K359" s="72"/>
      <c r="L359" s="72"/>
      <c r="M359" s="2">
        <v>460</v>
      </c>
    </row>
    <row r="360" spans="2:13" ht="12.75">
      <c r="B360" s="132"/>
      <c r="H360" s="5">
        <f>H359-B360</f>
        <v>0</v>
      </c>
      <c r="I360" s="20">
        <f t="shared" si="32"/>
        <v>0</v>
      </c>
      <c r="M360" s="2">
        <v>460</v>
      </c>
    </row>
    <row r="361" spans="1:13" s="72" customFormat="1" ht="12.75">
      <c r="A361" s="1"/>
      <c r="B361" s="132"/>
      <c r="C361" s="1"/>
      <c r="D361" s="1"/>
      <c r="E361" s="1"/>
      <c r="F361" s="25"/>
      <c r="G361" s="25"/>
      <c r="H361" s="5">
        <f>H360-B361</f>
        <v>0</v>
      </c>
      <c r="I361" s="20">
        <f t="shared" si="32"/>
        <v>0</v>
      </c>
      <c r="J361"/>
      <c r="K361"/>
      <c r="L361"/>
      <c r="M361" s="2">
        <v>460</v>
      </c>
    </row>
    <row r="362" spans="1:13" ht="12.75">
      <c r="A362" s="1" t="s">
        <v>122</v>
      </c>
      <c r="B362" s="132">
        <v>2000</v>
      </c>
      <c r="C362" s="1" t="s">
        <v>187</v>
      </c>
      <c r="D362" s="10" t="s">
        <v>14</v>
      </c>
      <c r="E362" s="1" t="s">
        <v>104</v>
      </c>
      <c r="F362" s="74" t="s">
        <v>232</v>
      </c>
      <c r="G362" s="25" t="s">
        <v>214</v>
      </c>
      <c r="H362" s="5">
        <f>H361-B362</f>
        <v>-2000</v>
      </c>
      <c r="I362" s="20">
        <f t="shared" si="32"/>
        <v>4.3478260869565215</v>
      </c>
      <c r="K362" t="s">
        <v>24</v>
      </c>
      <c r="L362">
        <v>10</v>
      </c>
      <c r="M362" s="2">
        <v>460</v>
      </c>
    </row>
    <row r="363" spans="2:13" ht="12.75">
      <c r="B363" s="132">
        <v>2000</v>
      </c>
      <c r="C363" s="1" t="s">
        <v>189</v>
      </c>
      <c r="D363" s="10" t="s">
        <v>14</v>
      </c>
      <c r="E363" s="1" t="s">
        <v>104</v>
      </c>
      <c r="F363" s="74" t="s">
        <v>233</v>
      </c>
      <c r="G363" s="25" t="s">
        <v>216</v>
      </c>
      <c r="H363" s="5">
        <f>H362-B363</f>
        <v>-4000</v>
      </c>
      <c r="I363" s="20">
        <f t="shared" si="32"/>
        <v>4.3478260869565215</v>
      </c>
      <c r="K363" t="s">
        <v>24</v>
      </c>
      <c r="L363">
        <v>10</v>
      </c>
      <c r="M363" s="2">
        <v>460</v>
      </c>
    </row>
    <row r="364" spans="1:13" ht="12.75">
      <c r="A364" s="9"/>
      <c r="B364" s="131">
        <f>SUM(B362:B363)</f>
        <v>4000</v>
      </c>
      <c r="C364" s="9" t="s">
        <v>1028</v>
      </c>
      <c r="D364" s="9"/>
      <c r="E364" s="9"/>
      <c r="F364" s="16"/>
      <c r="G364" s="16"/>
      <c r="H364" s="70">
        <v>0</v>
      </c>
      <c r="I364" s="71">
        <f t="shared" si="32"/>
        <v>8.695652173913043</v>
      </c>
      <c r="J364" s="72"/>
      <c r="K364" s="72"/>
      <c r="L364" s="72"/>
      <c r="M364" s="2">
        <v>460</v>
      </c>
    </row>
    <row r="365" spans="2:13" ht="12.75">
      <c r="B365" s="132"/>
      <c r="H365" s="5">
        <f aca="true" t="shared" si="33" ref="H365:H370">H364-B365</f>
        <v>0</v>
      </c>
      <c r="I365" s="20">
        <f t="shared" si="32"/>
        <v>0</v>
      </c>
      <c r="M365" s="2">
        <v>460</v>
      </c>
    </row>
    <row r="366" spans="2:13" ht="12.75">
      <c r="B366" s="132"/>
      <c r="H366" s="5">
        <f t="shared" si="33"/>
        <v>0</v>
      </c>
      <c r="I366" s="20">
        <f t="shared" si="32"/>
        <v>0</v>
      </c>
      <c r="M366" s="2">
        <v>460</v>
      </c>
    </row>
    <row r="367" spans="1:13" ht="12.75">
      <c r="A367" s="10"/>
      <c r="B367" s="133">
        <v>2800</v>
      </c>
      <c r="C367" s="1" t="s">
        <v>116</v>
      </c>
      <c r="D367" s="10" t="s">
        <v>14</v>
      </c>
      <c r="E367" s="1" t="s">
        <v>175</v>
      </c>
      <c r="F367" s="74" t="s">
        <v>234</v>
      </c>
      <c r="G367" s="25" t="s">
        <v>214</v>
      </c>
      <c r="H367" s="5">
        <f t="shared" si="33"/>
        <v>-2800</v>
      </c>
      <c r="I367" s="20">
        <v>5.6</v>
      </c>
      <c r="J367" s="13"/>
      <c r="K367" t="s">
        <v>24</v>
      </c>
      <c r="L367">
        <v>10</v>
      </c>
      <c r="M367" s="2">
        <v>460</v>
      </c>
    </row>
    <row r="368" spans="1:13" s="72" customFormat="1" ht="12.75">
      <c r="A368" s="1"/>
      <c r="B368" s="133">
        <v>2400</v>
      </c>
      <c r="C368" s="1" t="s">
        <v>116</v>
      </c>
      <c r="D368" s="10" t="s">
        <v>14</v>
      </c>
      <c r="E368" s="1" t="s">
        <v>175</v>
      </c>
      <c r="F368" s="74" t="s">
        <v>234</v>
      </c>
      <c r="G368" s="25" t="s">
        <v>207</v>
      </c>
      <c r="H368" s="5">
        <f t="shared" si="33"/>
        <v>-5200</v>
      </c>
      <c r="I368" s="20">
        <v>6.8</v>
      </c>
      <c r="J368"/>
      <c r="K368" t="s">
        <v>24</v>
      </c>
      <c r="L368">
        <v>10</v>
      </c>
      <c r="M368" s="2">
        <v>460</v>
      </c>
    </row>
    <row r="369" spans="1:13" ht="12.75">
      <c r="A369" s="31"/>
      <c r="B369" s="133">
        <v>1900</v>
      </c>
      <c r="C369" s="31" t="s">
        <v>116</v>
      </c>
      <c r="D369" s="31" t="s">
        <v>14</v>
      </c>
      <c r="E369" s="31" t="s">
        <v>175</v>
      </c>
      <c r="F369" s="77" t="s">
        <v>234</v>
      </c>
      <c r="G369" s="29" t="s">
        <v>216</v>
      </c>
      <c r="H369" s="5">
        <f t="shared" si="33"/>
        <v>-7100</v>
      </c>
      <c r="I369" s="151">
        <v>2.6</v>
      </c>
      <c r="J369" s="152"/>
      <c r="K369" s="153" t="s">
        <v>24</v>
      </c>
      <c r="L369">
        <v>10</v>
      </c>
      <c r="M369" s="2">
        <v>460</v>
      </c>
    </row>
    <row r="370" spans="2:13" ht="12.75">
      <c r="B370" s="132">
        <v>800</v>
      </c>
      <c r="C370" s="1" t="s">
        <v>116</v>
      </c>
      <c r="D370" s="10" t="s">
        <v>14</v>
      </c>
      <c r="E370" s="1" t="s">
        <v>175</v>
      </c>
      <c r="F370" s="77" t="s">
        <v>234</v>
      </c>
      <c r="G370" s="25" t="s">
        <v>33</v>
      </c>
      <c r="H370" s="5">
        <f t="shared" si="33"/>
        <v>-7900</v>
      </c>
      <c r="I370" s="20">
        <v>1.6</v>
      </c>
      <c r="K370" t="s">
        <v>24</v>
      </c>
      <c r="L370">
        <v>10</v>
      </c>
      <c r="M370" s="2">
        <v>460</v>
      </c>
    </row>
    <row r="371" spans="1:13" ht="12.75">
      <c r="A371" s="9"/>
      <c r="B371" s="131">
        <f>SUM(B367:B370)</f>
        <v>7900</v>
      </c>
      <c r="C371" s="9"/>
      <c r="D371" s="9"/>
      <c r="E371" s="9" t="s">
        <v>175</v>
      </c>
      <c r="F371" s="16"/>
      <c r="G371" s="16"/>
      <c r="H371" s="70">
        <v>0</v>
      </c>
      <c r="I371" s="71">
        <f>+B371/M371</f>
        <v>17.17391304347826</v>
      </c>
      <c r="J371" s="72"/>
      <c r="K371" s="72"/>
      <c r="L371" s="72"/>
      <c r="M371" s="2">
        <v>460</v>
      </c>
    </row>
    <row r="372" spans="2:13" ht="12.75">
      <c r="B372" s="132"/>
      <c r="H372" s="5">
        <f>H371-B372</f>
        <v>0</v>
      </c>
      <c r="I372" s="20">
        <f>+B372/M372</f>
        <v>0</v>
      </c>
      <c r="M372" s="2">
        <v>460</v>
      </c>
    </row>
    <row r="373" spans="1:13" ht="12.75">
      <c r="A373" s="10"/>
      <c r="B373" s="132"/>
      <c r="H373" s="5">
        <f>H372-B373</f>
        <v>0</v>
      </c>
      <c r="I373" s="20">
        <f>+B373/M373</f>
        <v>0</v>
      </c>
      <c r="M373" s="2">
        <v>460</v>
      </c>
    </row>
    <row r="374" spans="1:13" s="72" customFormat="1" ht="12.75">
      <c r="A374" s="1"/>
      <c r="B374" s="132">
        <v>2000</v>
      </c>
      <c r="C374" s="1" t="s">
        <v>119</v>
      </c>
      <c r="D374" s="10" t="s">
        <v>14</v>
      </c>
      <c r="E374" s="1" t="s">
        <v>104</v>
      </c>
      <c r="F374" s="74" t="s">
        <v>234</v>
      </c>
      <c r="G374" s="25" t="s">
        <v>214</v>
      </c>
      <c r="H374" s="5">
        <f>H373-B374</f>
        <v>-2000</v>
      </c>
      <c r="I374" s="20">
        <v>4</v>
      </c>
      <c r="J374"/>
      <c r="K374" t="s">
        <v>24</v>
      </c>
      <c r="L374">
        <v>10</v>
      </c>
      <c r="M374" s="2">
        <v>460</v>
      </c>
    </row>
    <row r="375" spans="2:13" ht="12.75">
      <c r="B375" s="132">
        <v>2000</v>
      </c>
      <c r="C375" s="1" t="s">
        <v>119</v>
      </c>
      <c r="D375" s="10" t="s">
        <v>14</v>
      </c>
      <c r="E375" s="1" t="s">
        <v>104</v>
      </c>
      <c r="F375" s="74" t="s">
        <v>234</v>
      </c>
      <c r="G375" s="25" t="s">
        <v>207</v>
      </c>
      <c r="H375" s="5">
        <f>H374-B375</f>
        <v>-4000</v>
      </c>
      <c r="I375" s="20">
        <v>4</v>
      </c>
      <c r="K375" t="s">
        <v>24</v>
      </c>
      <c r="L375">
        <v>10</v>
      </c>
      <c r="M375" s="2">
        <v>460</v>
      </c>
    </row>
    <row r="376" spans="2:13" ht="12.75">
      <c r="B376" s="132">
        <v>2000</v>
      </c>
      <c r="C376" s="1" t="s">
        <v>119</v>
      </c>
      <c r="D376" s="10" t="s">
        <v>14</v>
      </c>
      <c r="E376" s="1" t="s">
        <v>104</v>
      </c>
      <c r="F376" s="77" t="s">
        <v>234</v>
      </c>
      <c r="G376" s="25" t="s">
        <v>216</v>
      </c>
      <c r="H376" s="5">
        <f>H375-B376</f>
        <v>-6000</v>
      </c>
      <c r="I376" s="20">
        <v>4</v>
      </c>
      <c r="K376" t="s">
        <v>24</v>
      </c>
      <c r="L376">
        <v>10</v>
      </c>
      <c r="M376" s="2">
        <v>460</v>
      </c>
    </row>
    <row r="377" spans="1:13" ht="12.75">
      <c r="A377" s="9"/>
      <c r="B377" s="131">
        <f>SUM(B374:B376)</f>
        <v>6000</v>
      </c>
      <c r="C377" s="9" t="s">
        <v>119</v>
      </c>
      <c r="D377" s="9"/>
      <c r="E377" s="9"/>
      <c r="F377" s="16"/>
      <c r="G377" s="16"/>
      <c r="H377" s="70">
        <v>0</v>
      </c>
      <c r="I377" s="71">
        <f>+B377/M377</f>
        <v>13.043478260869565</v>
      </c>
      <c r="J377" s="72"/>
      <c r="K377" s="72"/>
      <c r="L377" s="72"/>
      <c r="M377" s="2">
        <v>460</v>
      </c>
    </row>
    <row r="378" spans="2:13" ht="12.75">
      <c r="B378" s="132"/>
      <c r="H378" s="5">
        <f>H377-B378</f>
        <v>0</v>
      </c>
      <c r="I378" s="20">
        <f>+B378/M378</f>
        <v>0</v>
      </c>
      <c r="M378" s="2">
        <v>460</v>
      </c>
    </row>
    <row r="379" spans="2:13" ht="12.75">
      <c r="B379" s="132"/>
      <c r="H379" s="5">
        <f>H378-B379</f>
        <v>0</v>
      </c>
      <c r="I379" s="20">
        <f>+B379/M379</f>
        <v>0</v>
      </c>
      <c r="M379" s="2">
        <v>460</v>
      </c>
    </row>
    <row r="380" spans="1:13" s="72" customFormat="1" ht="12.75">
      <c r="A380" s="1"/>
      <c r="B380" s="132">
        <v>1000</v>
      </c>
      <c r="C380" s="1" t="s">
        <v>120</v>
      </c>
      <c r="D380" s="10" t="s">
        <v>14</v>
      </c>
      <c r="E380" s="1" t="s">
        <v>159</v>
      </c>
      <c r="F380" s="74" t="s">
        <v>234</v>
      </c>
      <c r="G380" s="25" t="s">
        <v>214</v>
      </c>
      <c r="H380" s="5">
        <f>H379-B380</f>
        <v>-1000</v>
      </c>
      <c r="I380" s="20">
        <v>2</v>
      </c>
      <c r="J380"/>
      <c r="K380" t="s">
        <v>24</v>
      </c>
      <c r="L380">
        <v>10</v>
      </c>
      <c r="M380" s="2">
        <v>460</v>
      </c>
    </row>
    <row r="381" spans="2:13" ht="12.75">
      <c r="B381" s="132">
        <v>1000</v>
      </c>
      <c r="C381" s="1" t="s">
        <v>120</v>
      </c>
      <c r="D381" s="10" t="s">
        <v>14</v>
      </c>
      <c r="E381" s="1" t="s">
        <v>159</v>
      </c>
      <c r="F381" s="74" t="s">
        <v>234</v>
      </c>
      <c r="G381" s="25" t="s">
        <v>207</v>
      </c>
      <c r="H381" s="5">
        <f>H380-B381</f>
        <v>-2000</v>
      </c>
      <c r="I381" s="20">
        <v>2</v>
      </c>
      <c r="K381" t="s">
        <v>24</v>
      </c>
      <c r="L381">
        <v>10</v>
      </c>
      <c r="M381" s="2">
        <v>460</v>
      </c>
    </row>
    <row r="382" spans="2:13" ht="12.75">
      <c r="B382" s="132">
        <v>1000</v>
      </c>
      <c r="C382" s="1" t="s">
        <v>120</v>
      </c>
      <c r="D382" s="10" t="s">
        <v>14</v>
      </c>
      <c r="E382" s="1" t="s">
        <v>159</v>
      </c>
      <c r="F382" s="77" t="s">
        <v>234</v>
      </c>
      <c r="G382" s="25" t="s">
        <v>216</v>
      </c>
      <c r="H382" s="5">
        <f>H381-B382</f>
        <v>-3000</v>
      </c>
      <c r="I382" s="20">
        <v>2</v>
      </c>
      <c r="K382" t="s">
        <v>24</v>
      </c>
      <c r="L382">
        <v>10</v>
      </c>
      <c r="M382" s="2">
        <v>460</v>
      </c>
    </row>
    <row r="383" spans="1:13" ht="12.75">
      <c r="A383" s="9"/>
      <c r="B383" s="131">
        <f>SUM(B380:B382)</f>
        <v>3000</v>
      </c>
      <c r="C383" s="9"/>
      <c r="D383" s="9"/>
      <c r="E383" s="9"/>
      <c r="F383" s="16"/>
      <c r="G383" s="16"/>
      <c r="H383" s="70">
        <v>0</v>
      </c>
      <c r="I383" s="71">
        <f aca="true" t="shared" si="34" ref="I383:I389">+B383/M383</f>
        <v>6.521739130434782</v>
      </c>
      <c r="J383" s="72"/>
      <c r="K383" s="72"/>
      <c r="L383" s="72"/>
      <c r="M383" s="2">
        <v>460</v>
      </c>
    </row>
    <row r="384" spans="2:13" ht="12.75">
      <c r="B384" s="132"/>
      <c r="H384" s="5">
        <f>H383-B384</f>
        <v>0</v>
      </c>
      <c r="I384" s="20">
        <f t="shared" si="34"/>
        <v>0</v>
      </c>
      <c r="M384" s="2">
        <v>460</v>
      </c>
    </row>
    <row r="385" spans="1:13" s="72" customFormat="1" ht="12.75">
      <c r="A385" s="1"/>
      <c r="B385" s="132"/>
      <c r="C385" s="1"/>
      <c r="D385" s="1"/>
      <c r="E385" s="1"/>
      <c r="F385" s="25"/>
      <c r="G385" s="25"/>
      <c r="H385" s="5">
        <f>H384-B385</f>
        <v>0</v>
      </c>
      <c r="I385" s="20">
        <f t="shared" si="34"/>
        <v>0</v>
      </c>
      <c r="J385"/>
      <c r="K385"/>
      <c r="L385"/>
      <c r="M385" s="2">
        <v>460</v>
      </c>
    </row>
    <row r="386" spans="2:13" ht="12.75">
      <c r="B386" s="132"/>
      <c r="H386" s="5">
        <f>H385-B386</f>
        <v>0</v>
      </c>
      <c r="I386" s="20">
        <f t="shared" si="34"/>
        <v>0</v>
      </c>
      <c r="M386" s="2">
        <v>460</v>
      </c>
    </row>
    <row r="387" spans="2:13" ht="12.75">
      <c r="B387" s="132"/>
      <c r="H387" s="5">
        <f>H386-B387</f>
        <v>0</v>
      </c>
      <c r="I387" s="20">
        <f t="shared" si="34"/>
        <v>0</v>
      </c>
      <c r="M387" s="2">
        <v>460</v>
      </c>
    </row>
    <row r="388" spans="1:13" ht="12.75">
      <c r="A388" s="9"/>
      <c r="B388" s="131">
        <f>+B395+B399+B405+B411+B418+B423</f>
        <v>66500</v>
      </c>
      <c r="C388" s="66" t="s">
        <v>235</v>
      </c>
      <c r="D388" s="67" t="s">
        <v>236</v>
      </c>
      <c r="E388" s="66" t="s">
        <v>237</v>
      </c>
      <c r="F388" s="68" t="s">
        <v>238</v>
      </c>
      <c r="G388" s="69" t="s">
        <v>127</v>
      </c>
      <c r="H388" s="154" t="s">
        <v>239</v>
      </c>
      <c r="I388" s="71">
        <f t="shared" si="34"/>
        <v>144.56521739130434</v>
      </c>
      <c r="J388" s="71"/>
      <c r="K388" s="71"/>
      <c r="L388" s="72"/>
      <c r="M388" s="2">
        <v>460</v>
      </c>
    </row>
    <row r="389" spans="2:13" ht="12.75">
      <c r="B389" s="132"/>
      <c r="H389" s="5">
        <v>0</v>
      </c>
      <c r="I389" s="20">
        <f t="shared" si="34"/>
        <v>0</v>
      </c>
      <c r="M389" s="2">
        <v>460</v>
      </c>
    </row>
    <row r="390" spans="2:13" ht="12.75">
      <c r="B390" s="132">
        <v>2500</v>
      </c>
      <c r="C390" s="1" t="s">
        <v>668</v>
      </c>
      <c r="D390" s="1" t="s">
        <v>14</v>
      </c>
      <c r="E390" s="1" t="s">
        <v>21</v>
      </c>
      <c r="F390" s="52" t="s">
        <v>704</v>
      </c>
      <c r="G390" s="25" t="s">
        <v>240</v>
      </c>
      <c r="H390" s="5">
        <f>H389-B390</f>
        <v>-2500</v>
      </c>
      <c r="I390" s="20">
        <v>5</v>
      </c>
      <c r="K390" t="s">
        <v>668</v>
      </c>
      <c r="L390">
        <v>11</v>
      </c>
      <c r="M390" s="2">
        <v>460</v>
      </c>
    </row>
    <row r="391" spans="2:13" ht="12.75">
      <c r="B391" s="132">
        <v>2500</v>
      </c>
      <c r="C391" s="1" t="s">
        <v>668</v>
      </c>
      <c r="D391" s="1" t="s">
        <v>14</v>
      </c>
      <c r="E391" s="1" t="s">
        <v>21</v>
      </c>
      <c r="F391" s="52" t="s">
        <v>705</v>
      </c>
      <c r="G391" s="25" t="s">
        <v>206</v>
      </c>
      <c r="H391" s="5">
        <f>H390-B391</f>
        <v>-5000</v>
      </c>
      <c r="I391" s="20">
        <v>5</v>
      </c>
      <c r="K391" t="s">
        <v>668</v>
      </c>
      <c r="L391">
        <v>11</v>
      </c>
      <c r="M391" s="2">
        <v>460</v>
      </c>
    </row>
    <row r="392" spans="1:13" s="72" customFormat="1" ht="12.75">
      <c r="A392" s="1"/>
      <c r="B392" s="132">
        <v>2500</v>
      </c>
      <c r="C392" s="1" t="s">
        <v>668</v>
      </c>
      <c r="D392" s="1" t="s">
        <v>14</v>
      </c>
      <c r="E392" s="1" t="s">
        <v>21</v>
      </c>
      <c r="F392" s="52" t="s">
        <v>706</v>
      </c>
      <c r="G392" s="25" t="s">
        <v>214</v>
      </c>
      <c r="H392" s="5">
        <f>H391-B392</f>
        <v>-7500</v>
      </c>
      <c r="I392" s="20">
        <v>5</v>
      </c>
      <c r="J392"/>
      <c r="K392" t="s">
        <v>668</v>
      </c>
      <c r="L392">
        <v>11</v>
      </c>
      <c r="M392" s="2">
        <v>460</v>
      </c>
    </row>
    <row r="393" spans="2:13" ht="12.75">
      <c r="B393" s="132">
        <v>2500</v>
      </c>
      <c r="C393" s="1" t="s">
        <v>668</v>
      </c>
      <c r="D393" s="1" t="s">
        <v>14</v>
      </c>
      <c r="E393" s="1" t="s">
        <v>21</v>
      </c>
      <c r="F393" s="52" t="s">
        <v>707</v>
      </c>
      <c r="G393" s="25" t="s">
        <v>207</v>
      </c>
      <c r="H393" s="5">
        <f>H392-B393</f>
        <v>-10000</v>
      </c>
      <c r="I393" s="20">
        <v>5</v>
      </c>
      <c r="K393" t="s">
        <v>668</v>
      </c>
      <c r="L393">
        <v>11</v>
      </c>
      <c r="M393" s="2">
        <v>460</v>
      </c>
    </row>
    <row r="394" spans="2:13" ht="12.75">
      <c r="B394" s="132">
        <v>2500</v>
      </c>
      <c r="C394" s="1" t="s">
        <v>668</v>
      </c>
      <c r="D394" s="1" t="s">
        <v>14</v>
      </c>
      <c r="E394" s="1" t="s">
        <v>21</v>
      </c>
      <c r="F394" s="52" t="s">
        <v>708</v>
      </c>
      <c r="G394" s="25" t="s">
        <v>216</v>
      </c>
      <c r="H394" s="5">
        <f>H393-B394</f>
        <v>-12500</v>
      </c>
      <c r="I394" s="20">
        <v>5</v>
      </c>
      <c r="K394" t="s">
        <v>668</v>
      </c>
      <c r="L394">
        <v>11</v>
      </c>
      <c r="M394" s="2">
        <v>460</v>
      </c>
    </row>
    <row r="395" spans="1:13" ht="12.75">
      <c r="A395" s="9"/>
      <c r="B395" s="131">
        <f>SUM(B390:B394)</f>
        <v>12500</v>
      </c>
      <c r="C395" s="9" t="s">
        <v>668</v>
      </c>
      <c r="D395" s="9"/>
      <c r="E395" s="9"/>
      <c r="F395" s="16"/>
      <c r="G395" s="16"/>
      <c r="H395" s="70">
        <v>0</v>
      </c>
      <c r="I395" s="71">
        <f aca="true" t="shared" si="35" ref="I395:I401">+B395/M395</f>
        <v>27.17391304347826</v>
      </c>
      <c r="J395" s="72"/>
      <c r="K395" s="72"/>
      <c r="L395" s="72"/>
      <c r="M395" s="2">
        <v>460</v>
      </c>
    </row>
    <row r="396" spans="1:13" s="72" customFormat="1" ht="12.75">
      <c r="A396" s="1"/>
      <c r="B396" s="132"/>
      <c r="C396" s="1"/>
      <c r="D396" s="1"/>
      <c r="E396" s="1"/>
      <c r="F396" s="25"/>
      <c r="G396" s="25"/>
      <c r="H396" s="5">
        <f>H395-B396</f>
        <v>0</v>
      </c>
      <c r="I396" s="20">
        <f t="shared" si="35"/>
        <v>0</v>
      </c>
      <c r="J396"/>
      <c r="K396"/>
      <c r="L396"/>
      <c r="M396" s="2">
        <v>460</v>
      </c>
    </row>
    <row r="397" spans="2:13" ht="12.75">
      <c r="B397" s="132"/>
      <c r="H397" s="5">
        <f>H396-B397</f>
        <v>0</v>
      </c>
      <c r="I397" s="20">
        <f t="shared" si="35"/>
        <v>0</v>
      </c>
      <c r="M397" s="2">
        <v>460</v>
      </c>
    </row>
    <row r="398" spans="2:13" ht="12.75">
      <c r="B398" s="132">
        <v>25000</v>
      </c>
      <c r="C398" s="1" t="s">
        <v>241</v>
      </c>
      <c r="D398" s="10" t="s">
        <v>14</v>
      </c>
      <c r="E398" s="1" t="s">
        <v>104</v>
      </c>
      <c r="F398" s="74" t="s">
        <v>242</v>
      </c>
      <c r="G398" s="25" t="s">
        <v>206</v>
      </c>
      <c r="H398" s="5">
        <f>H397-B398</f>
        <v>-25000</v>
      </c>
      <c r="I398" s="20">
        <f t="shared" si="35"/>
        <v>54.34782608695652</v>
      </c>
      <c r="K398" t="s">
        <v>21</v>
      </c>
      <c r="L398">
        <v>11</v>
      </c>
      <c r="M398" s="2">
        <v>460</v>
      </c>
    </row>
    <row r="399" spans="1:13" ht="12.75">
      <c r="A399" s="9"/>
      <c r="B399" s="131">
        <f>SUM(B398)</f>
        <v>25000</v>
      </c>
      <c r="C399" s="9" t="s">
        <v>1028</v>
      </c>
      <c r="D399" s="9"/>
      <c r="E399" s="9"/>
      <c r="F399" s="16"/>
      <c r="G399" s="16"/>
      <c r="H399" s="70">
        <v>0</v>
      </c>
      <c r="I399" s="71">
        <f t="shared" si="35"/>
        <v>54.34782608695652</v>
      </c>
      <c r="J399" s="72"/>
      <c r="K399" s="72"/>
      <c r="L399" s="72"/>
      <c r="M399" s="2">
        <v>460</v>
      </c>
    </row>
    <row r="400" spans="2:13" ht="12.75">
      <c r="B400" s="132"/>
      <c r="H400" s="5">
        <f>H399-B400</f>
        <v>0</v>
      </c>
      <c r="I400" s="20">
        <f t="shared" si="35"/>
        <v>0</v>
      </c>
      <c r="M400" s="2">
        <v>460</v>
      </c>
    </row>
    <row r="401" spans="2:13" ht="12.75">
      <c r="B401" s="132"/>
      <c r="H401" s="5">
        <f>H400-B401</f>
        <v>0</v>
      </c>
      <c r="I401" s="20">
        <f t="shared" si="35"/>
        <v>0</v>
      </c>
      <c r="M401" s="2">
        <v>460</v>
      </c>
    </row>
    <row r="402" spans="1:13" s="72" customFormat="1" ht="12.75">
      <c r="A402" s="1"/>
      <c r="B402" s="132">
        <v>1400</v>
      </c>
      <c r="C402" s="1" t="s">
        <v>116</v>
      </c>
      <c r="D402" s="10" t="s">
        <v>14</v>
      </c>
      <c r="E402" s="1" t="s">
        <v>175</v>
      </c>
      <c r="F402" s="74" t="s">
        <v>243</v>
      </c>
      <c r="G402" s="25" t="s">
        <v>214</v>
      </c>
      <c r="H402" s="5">
        <f>H401-B402</f>
        <v>-1400</v>
      </c>
      <c r="I402" s="20">
        <v>2.8</v>
      </c>
      <c r="J402"/>
      <c r="K402" t="s">
        <v>21</v>
      </c>
      <c r="L402">
        <v>11</v>
      </c>
      <c r="M402" s="2">
        <v>460</v>
      </c>
    </row>
    <row r="403" spans="2:13" ht="12.75">
      <c r="B403" s="132">
        <v>1400</v>
      </c>
      <c r="C403" s="1" t="s">
        <v>116</v>
      </c>
      <c r="D403" s="10" t="s">
        <v>14</v>
      </c>
      <c r="E403" s="1" t="s">
        <v>175</v>
      </c>
      <c r="F403" s="74" t="s">
        <v>243</v>
      </c>
      <c r="G403" s="25" t="s">
        <v>207</v>
      </c>
      <c r="H403" s="5">
        <f>H402-B403</f>
        <v>-2800</v>
      </c>
      <c r="I403" s="20">
        <v>2.8</v>
      </c>
      <c r="K403" t="s">
        <v>21</v>
      </c>
      <c r="L403">
        <v>11</v>
      </c>
      <c r="M403" s="2">
        <v>460</v>
      </c>
    </row>
    <row r="404" spans="2:13" ht="12.75">
      <c r="B404" s="132">
        <v>1200</v>
      </c>
      <c r="C404" s="1" t="s">
        <v>116</v>
      </c>
      <c r="D404" s="10" t="s">
        <v>14</v>
      </c>
      <c r="E404" s="1" t="s">
        <v>175</v>
      </c>
      <c r="F404" s="74" t="s">
        <v>243</v>
      </c>
      <c r="G404" s="25" t="s">
        <v>216</v>
      </c>
      <c r="H404" s="5">
        <f>H403-B404</f>
        <v>-4000</v>
      </c>
      <c r="I404" s="20">
        <v>2.4</v>
      </c>
      <c r="K404" t="s">
        <v>21</v>
      </c>
      <c r="L404">
        <v>11</v>
      </c>
      <c r="M404" s="2">
        <v>460</v>
      </c>
    </row>
    <row r="405" spans="1:13" ht="12.75">
      <c r="A405" s="9"/>
      <c r="B405" s="131">
        <f>SUM(B402:B404)</f>
        <v>4000</v>
      </c>
      <c r="C405" s="9"/>
      <c r="D405" s="9"/>
      <c r="E405" s="9" t="s">
        <v>175</v>
      </c>
      <c r="F405" s="16"/>
      <c r="G405" s="16"/>
      <c r="H405" s="70">
        <v>0</v>
      </c>
      <c r="I405" s="71">
        <f>+B405/M405</f>
        <v>8.695652173913043</v>
      </c>
      <c r="J405" s="72"/>
      <c r="K405" s="72"/>
      <c r="L405" s="72"/>
      <c r="M405" s="2">
        <v>460</v>
      </c>
    </row>
    <row r="406" spans="2:13" ht="12.75">
      <c r="B406" s="132"/>
      <c r="H406" s="5">
        <f>H405-B406</f>
        <v>0</v>
      </c>
      <c r="I406" s="20">
        <f>+B406/M406</f>
        <v>0</v>
      </c>
      <c r="M406" s="2">
        <v>460</v>
      </c>
    </row>
    <row r="407" spans="2:13" ht="12.75">
      <c r="B407" s="132"/>
      <c r="H407" s="5">
        <f>H406-B407</f>
        <v>0</v>
      </c>
      <c r="I407" s="20">
        <f>+B407/M407</f>
        <v>0</v>
      </c>
      <c r="M407" s="2">
        <v>460</v>
      </c>
    </row>
    <row r="408" spans="1:13" s="72" customFormat="1" ht="12.75">
      <c r="A408" s="1"/>
      <c r="B408" s="132">
        <v>5000</v>
      </c>
      <c r="C408" s="1" t="s">
        <v>117</v>
      </c>
      <c r="D408" s="10" t="s">
        <v>14</v>
      </c>
      <c r="E408" s="1" t="s">
        <v>104</v>
      </c>
      <c r="F408" s="74" t="s">
        <v>244</v>
      </c>
      <c r="G408" s="25" t="s">
        <v>214</v>
      </c>
      <c r="H408" s="5">
        <f>H407-B408</f>
        <v>-5000</v>
      </c>
      <c r="I408" s="20">
        <v>10</v>
      </c>
      <c r="J408"/>
      <c r="K408" t="s">
        <v>21</v>
      </c>
      <c r="L408">
        <v>11</v>
      </c>
      <c r="M408" s="2">
        <v>460</v>
      </c>
    </row>
    <row r="409" spans="2:13" ht="12.75">
      <c r="B409" s="132">
        <v>5000</v>
      </c>
      <c r="C409" s="1" t="s">
        <v>117</v>
      </c>
      <c r="D409" s="10" t="s">
        <v>14</v>
      </c>
      <c r="E409" s="1" t="s">
        <v>104</v>
      </c>
      <c r="F409" s="74" t="s">
        <v>244</v>
      </c>
      <c r="G409" s="25" t="s">
        <v>207</v>
      </c>
      <c r="H409" s="5">
        <f>H408-B409</f>
        <v>-10000</v>
      </c>
      <c r="I409" s="20">
        <v>10</v>
      </c>
      <c r="K409" t="s">
        <v>21</v>
      </c>
      <c r="L409">
        <v>11</v>
      </c>
      <c r="M409" s="2">
        <v>460</v>
      </c>
    </row>
    <row r="410" spans="2:13" ht="12.75">
      <c r="B410" s="132">
        <v>5000</v>
      </c>
      <c r="C410" s="1" t="s">
        <v>117</v>
      </c>
      <c r="D410" s="10" t="s">
        <v>14</v>
      </c>
      <c r="E410" s="1" t="s">
        <v>104</v>
      </c>
      <c r="F410" s="74" t="s">
        <v>244</v>
      </c>
      <c r="G410" s="25" t="s">
        <v>216</v>
      </c>
      <c r="H410" s="5">
        <f>H409-B410</f>
        <v>-15000</v>
      </c>
      <c r="I410" s="20">
        <v>10</v>
      </c>
      <c r="K410" t="s">
        <v>21</v>
      </c>
      <c r="L410">
        <v>11</v>
      </c>
      <c r="M410" s="2">
        <v>460</v>
      </c>
    </row>
    <row r="411" spans="1:13" ht="12.75">
      <c r="A411" s="9"/>
      <c r="B411" s="131">
        <f>SUM(B408:B410)</f>
        <v>15000</v>
      </c>
      <c r="C411" s="9" t="s">
        <v>117</v>
      </c>
      <c r="D411" s="9"/>
      <c r="E411" s="9"/>
      <c r="F411" s="16"/>
      <c r="G411" s="16"/>
      <c r="H411" s="70">
        <v>0</v>
      </c>
      <c r="I411" s="71">
        <f>+B411/M411</f>
        <v>32.608695652173914</v>
      </c>
      <c r="J411" s="72"/>
      <c r="K411" s="72"/>
      <c r="L411" s="72"/>
      <c r="M411" s="2">
        <v>460</v>
      </c>
    </row>
    <row r="412" spans="2:13" ht="12.75">
      <c r="B412" s="132"/>
      <c r="H412" s="5">
        <f aca="true" t="shared" si="36" ref="H412:H417">H411-B412</f>
        <v>0</v>
      </c>
      <c r="I412" s="20">
        <f>+B412/M412</f>
        <v>0</v>
      </c>
      <c r="M412" s="2">
        <v>460</v>
      </c>
    </row>
    <row r="413" spans="2:13" ht="12.75">
      <c r="B413" s="132"/>
      <c r="H413" s="5">
        <f t="shared" si="36"/>
        <v>0</v>
      </c>
      <c r="I413" s="20">
        <f>+B413/M413</f>
        <v>0</v>
      </c>
      <c r="M413" s="2">
        <v>460</v>
      </c>
    </row>
    <row r="414" spans="2:13" ht="12.75">
      <c r="B414" s="132">
        <v>2000</v>
      </c>
      <c r="C414" s="1" t="s">
        <v>119</v>
      </c>
      <c r="D414" s="10" t="s">
        <v>14</v>
      </c>
      <c r="E414" s="1" t="s">
        <v>104</v>
      </c>
      <c r="F414" s="74" t="s">
        <v>243</v>
      </c>
      <c r="G414" s="25" t="s">
        <v>206</v>
      </c>
      <c r="H414" s="5">
        <f t="shared" si="36"/>
        <v>-2000</v>
      </c>
      <c r="I414" s="20">
        <v>4</v>
      </c>
      <c r="K414" t="s">
        <v>21</v>
      </c>
      <c r="L414">
        <v>11</v>
      </c>
      <c r="M414" s="2">
        <v>460</v>
      </c>
    </row>
    <row r="415" spans="1:13" s="72" customFormat="1" ht="12.75">
      <c r="A415" s="1"/>
      <c r="B415" s="132">
        <v>2000</v>
      </c>
      <c r="C415" s="1" t="s">
        <v>119</v>
      </c>
      <c r="D415" s="10" t="s">
        <v>14</v>
      </c>
      <c r="E415" s="1" t="s">
        <v>104</v>
      </c>
      <c r="F415" s="74" t="s">
        <v>243</v>
      </c>
      <c r="G415" s="25" t="s">
        <v>214</v>
      </c>
      <c r="H415" s="5">
        <f t="shared" si="36"/>
        <v>-4000</v>
      </c>
      <c r="I415" s="20">
        <v>4</v>
      </c>
      <c r="J415"/>
      <c r="K415" t="s">
        <v>21</v>
      </c>
      <c r="L415">
        <v>11</v>
      </c>
      <c r="M415" s="2">
        <v>460</v>
      </c>
    </row>
    <row r="416" spans="2:13" ht="12.75">
      <c r="B416" s="132">
        <v>2000</v>
      </c>
      <c r="C416" s="1" t="s">
        <v>119</v>
      </c>
      <c r="D416" s="10" t="s">
        <v>14</v>
      </c>
      <c r="E416" s="1" t="s">
        <v>104</v>
      </c>
      <c r="F416" s="74" t="s">
        <v>243</v>
      </c>
      <c r="G416" s="25" t="s">
        <v>207</v>
      </c>
      <c r="H416" s="5">
        <f t="shared" si="36"/>
        <v>-6000</v>
      </c>
      <c r="I416" s="20">
        <v>4</v>
      </c>
      <c r="K416" t="s">
        <v>21</v>
      </c>
      <c r="L416">
        <v>11</v>
      </c>
      <c r="M416" s="2">
        <v>460</v>
      </c>
    </row>
    <row r="417" spans="2:13" ht="12.75">
      <c r="B417" s="132">
        <v>2000</v>
      </c>
      <c r="C417" s="1" t="s">
        <v>119</v>
      </c>
      <c r="D417" s="10" t="s">
        <v>14</v>
      </c>
      <c r="E417" s="1" t="s">
        <v>104</v>
      </c>
      <c r="F417" s="74" t="s">
        <v>243</v>
      </c>
      <c r="G417" s="25" t="s">
        <v>216</v>
      </c>
      <c r="H417" s="5">
        <f t="shared" si="36"/>
        <v>-8000</v>
      </c>
      <c r="I417" s="20">
        <v>4</v>
      </c>
      <c r="K417" t="s">
        <v>21</v>
      </c>
      <c r="L417">
        <v>11</v>
      </c>
      <c r="M417" s="2">
        <v>460</v>
      </c>
    </row>
    <row r="418" spans="1:13" ht="12.75">
      <c r="A418" s="9"/>
      <c r="B418" s="131">
        <f>SUM(B414:B417)</f>
        <v>8000</v>
      </c>
      <c r="C418" s="9" t="s">
        <v>119</v>
      </c>
      <c r="D418" s="9"/>
      <c r="E418" s="9"/>
      <c r="F418" s="16"/>
      <c r="G418" s="16"/>
      <c r="H418" s="70">
        <v>0</v>
      </c>
      <c r="I418" s="71">
        <f aca="true" t="shared" si="37" ref="I418:I435">+B418/M418</f>
        <v>17.391304347826086</v>
      </c>
      <c r="J418" s="72"/>
      <c r="K418" s="72"/>
      <c r="L418" s="72"/>
      <c r="M418" s="2">
        <v>460</v>
      </c>
    </row>
    <row r="419" spans="2:13" ht="12.75">
      <c r="B419" s="132"/>
      <c r="H419" s="5">
        <f>H418-B419</f>
        <v>0</v>
      </c>
      <c r="I419" s="20">
        <f t="shared" si="37"/>
        <v>0</v>
      </c>
      <c r="M419" s="2">
        <v>460</v>
      </c>
    </row>
    <row r="420" spans="1:13" s="72" customFormat="1" ht="12.75">
      <c r="A420" s="1"/>
      <c r="B420" s="132"/>
      <c r="C420" s="1"/>
      <c r="D420" s="1"/>
      <c r="E420" s="1"/>
      <c r="F420" s="25"/>
      <c r="G420" s="25"/>
      <c r="H420" s="5">
        <f>H419-B420</f>
        <v>0</v>
      </c>
      <c r="I420" s="20">
        <f t="shared" si="37"/>
        <v>0</v>
      </c>
      <c r="J420"/>
      <c r="K420"/>
      <c r="L420"/>
      <c r="M420" s="2">
        <v>460</v>
      </c>
    </row>
    <row r="421" spans="2:13" ht="12.75">
      <c r="B421" s="132">
        <v>1000</v>
      </c>
      <c r="C421" s="1" t="s">
        <v>120</v>
      </c>
      <c r="D421" s="10" t="s">
        <v>14</v>
      </c>
      <c r="E421" s="1" t="s">
        <v>121</v>
      </c>
      <c r="F421" s="74" t="s">
        <v>243</v>
      </c>
      <c r="G421" s="25" t="s">
        <v>214</v>
      </c>
      <c r="H421" s="5">
        <f>H420-B421</f>
        <v>-1000</v>
      </c>
      <c r="I421" s="20">
        <f t="shared" si="37"/>
        <v>2.1739130434782608</v>
      </c>
      <c r="K421" t="s">
        <v>21</v>
      </c>
      <c r="L421">
        <v>11</v>
      </c>
      <c r="M421" s="2">
        <v>460</v>
      </c>
    </row>
    <row r="422" spans="2:13" ht="12.75">
      <c r="B422" s="132">
        <v>1000</v>
      </c>
      <c r="C422" s="1" t="s">
        <v>120</v>
      </c>
      <c r="D422" s="10" t="s">
        <v>14</v>
      </c>
      <c r="E422" s="1" t="s">
        <v>121</v>
      </c>
      <c r="F422" s="74" t="s">
        <v>243</v>
      </c>
      <c r="G422" s="25" t="s">
        <v>214</v>
      </c>
      <c r="H422" s="5">
        <f>H421-B422</f>
        <v>-2000</v>
      </c>
      <c r="I422" s="20">
        <f t="shared" si="37"/>
        <v>2.1739130434782608</v>
      </c>
      <c r="K422" t="s">
        <v>21</v>
      </c>
      <c r="L422">
        <v>11</v>
      </c>
      <c r="M422" s="2">
        <v>460</v>
      </c>
    </row>
    <row r="423" spans="1:13" ht="12.75">
      <c r="A423" s="9"/>
      <c r="B423" s="131">
        <f>SUM(B421:B422)</f>
        <v>2000</v>
      </c>
      <c r="C423" s="9"/>
      <c r="D423" s="9"/>
      <c r="E423" s="9" t="s">
        <v>121</v>
      </c>
      <c r="F423" s="16"/>
      <c r="G423" s="16"/>
      <c r="H423" s="70">
        <v>0</v>
      </c>
      <c r="I423" s="71">
        <f t="shared" si="37"/>
        <v>4.3478260869565215</v>
      </c>
      <c r="J423" s="72"/>
      <c r="K423" s="72"/>
      <c r="L423" s="72"/>
      <c r="M423" s="2">
        <v>460</v>
      </c>
    </row>
    <row r="424" spans="8:13" ht="12.75">
      <c r="H424" s="5">
        <f>H423-B424</f>
        <v>0</v>
      </c>
      <c r="I424" s="20">
        <f t="shared" si="37"/>
        <v>0</v>
      </c>
      <c r="M424" s="2">
        <v>460</v>
      </c>
    </row>
    <row r="425" spans="1:13" s="72" customFormat="1" ht="12.75">
      <c r="A425" s="1"/>
      <c r="B425" s="5"/>
      <c r="C425" s="1"/>
      <c r="D425" s="1"/>
      <c r="E425" s="1"/>
      <c r="F425" s="25"/>
      <c r="G425" s="25"/>
      <c r="H425" s="5">
        <f>H424-B425</f>
        <v>0</v>
      </c>
      <c r="I425" s="20">
        <f t="shared" si="37"/>
        <v>0</v>
      </c>
      <c r="J425"/>
      <c r="K425"/>
      <c r="L425"/>
      <c r="M425" s="2">
        <v>460</v>
      </c>
    </row>
    <row r="426" spans="8:13" ht="12.75">
      <c r="H426" s="5">
        <f>H425-B426</f>
        <v>0</v>
      </c>
      <c r="I426" s="20">
        <f t="shared" si="37"/>
        <v>0</v>
      </c>
      <c r="M426" s="2">
        <v>460</v>
      </c>
    </row>
    <row r="427" spans="8:13" ht="12.75">
      <c r="H427" s="5">
        <f>H426-B427</f>
        <v>0</v>
      </c>
      <c r="I427" s="20">
        <f t="shared" si="37"/>
        <v>0</v>
      </c>
      <c r="M427" s="2">
        <v>460</v>
      </c>
    </row>
    <row r="428" spans="1:13" ht="12.75">
      <c r="A428" s="9"/>
      <c r="B428" s="144">
        <f>+B433+B437</f>
        <v>18000</v>
      </c>
      <c r="C428" s="66" t="s">
        <v>245</v>
      </c>
      <c r="D428" s="67" t="s">
        <v>246</v>
      </c>
      <c r="E428" s="66" t="s">
        <v>203</v>
      </c>
      <c r="F428" s="68" t="s">
        <v>204</v>
      </c>
      <c r="G428" s="69" t="s">
        <v>205</v>
      </c>
      <c r="H428" s="154"/>
      <c r="I428" s="71">
        <f t="shared" si="37"/>
        <v>39.130434782608695</v>
      </c>
      <c r="J428" s="71"/>
      <c r="K428" s="71"/>
      <c r="L428" s="72"/>
      <c r="M428" s="2">
        <v>460</v>
      </c>
    </row>
    <row r="429" spans="2:13" ht="12.75">
      <c r="B429" s="143"/>
      <c r="H429" s="5">
        <v>0</v>
      </c>
      <c r="I429" s="20">
        <f t="shared" si="37"/>
        <v>0</v>
      </c>
      <c r="M429" s="2">
        <v>460</v>
      </c>
    </row>
    <row r="430" spans="1:13" s="72" customFormat="1" ht="12.75">
      <c r="A430" s="1"/>
      <c r="B430" s="143">
        <v>5000</v>
      </c>
      <c r="C430" s="1" t="s">
        <v>668</v>
      </c>
      <c r="D430" s="1" t="s">
        <v>14</v>
      </c>
      <c r="E430" s="1" t="s">
        <v>30</v>
      </c>
      <c r="F430" s="52" t="s">
        <v>709</v>
      </c>
      <c r="G430" s="25" t="s">
        <v>214</v>
      </c>
      <c r="H430" s="5">
        <f>H429-B430</f>
        <v>-5000</v>
      </c>
      <c r="I430" s="20">
        <f t="shared" si="37"/>
        <v>10.869565217391305</v>
      </c>
      <c r="J430"/>
      <c r="K430" t="s">
        <v>668</v>
      </c>
      <c r="L430">
        <v>12</v>
      </c>
      <c r="M430" s="2">
        <v>460</v>
      </c>
    </row>
    <row r="431" spans="2:13" ht="12.75">
      <c r="B431" s="143">
        <v>5000</v>
      </c>
      <c r="C431" s="1" t="s">
        <v>668</v>
      </c>
      <c r="D431" s="1" t="s">
        <v>14</v>
      </c>
      <c r="E431" s="1" t="s">
        <v>30</v>
      </c>
      <c r="F431" s="155" t="s">
        <v>710</v>
      </c>
      <c r="G431" s="25" t="s">
        <v>216</v>
      </c>
      <c r="H431" s="5">
        <f>H430-B431</f>
        <v>-10000</v>
      </c>
      <c r="I431" s="20">
        <f t="shared" si="37"/>
        <v>10.869565217391305</v>
      </c>
      <c r="K431" t="s">
        <v>668</v>
      </c>
      <c r="L431">
        <v>12</v>
      </c>
      <c r="M431" s="2">
        <v>460</v>
      </c>
    </row>
    <row r="432" spans="2:13" ht="12.75">
      <c r="B432" s="143">
        <v>5000</v>
      </c>
      <c r="C432" s="1" t="s">
        <v>668</v>
      </c>
      <c r="D432" s="1" t="s">
        <v>14</v>
      </c>
      <c r="E432" s="1" t="s">
        <v>30</v>
      </c>
      <c r="F432" s="52" t="s">
        <v>711</v>
      </c>
      <c r="G432" s="25" t="s">
        <v>247</v>
      </c>
      <c r="H432" s="5">
        <f>H431-B432</f>
        <v>-15000</v>
      </c>
      <c r="I432" s="20">
        <f t="shared" si="37"/>
        <v>10.869565217391305</v>
      </c>
      <c r="K432" t="s">
        <v>668</v>
      </c>
      <c r="L432">
        <v>12</v>
      </c>
      <c r="M432" s="2">
        <v>460</v>
      </c>
    </row>
    <row r="433" spans="1:13" s="13" customFormat="1" ht="12.75">
      <c r="A433" s="9"/>
      <c r="B433" s="144">
        <f>SUM(B430:B432)</f>
        <v>15000</v>
      </c>
      <c r="C433" s="9" t="s">
        <v>668</v>
      </c>
      <c r="D433" s="9"/>
      <c r="E433" s="9"/>
      <c r="F433" s="16"/>
      <c r="G433" s="16"/>
      <c r="H433" s="70">
        <v>0</v>
      </c>
      <c r="I433" s="71">
        <f t="shared" si="37"/>
        <v>32.608695652173914</v>
      </c>
      <c r="J433" s="72"/>
      <c r="K433" s="72"/>
      <c r="L433" s="72"/>
      <c r="M433" s="2">
        <v>460</v>
      </c>
    </row>
    <row r="434" spans="1:13" s="72" customFormat="1" ht="12.75">
      <c r="A434" s="1"/>
      <c r="B434" s="143"/>
      <c r="C434" s="1"/>
      <c r="D434" s="1"/>
      <c r="E434" s="1"/>
      <c r="F434" s="25"/>
      <c r="G434" s="25"/>
      <c r="H434" s="5">
        <f>H433-B434</f>
        <v>0</v>
      </c>
      <c r="I434" s="20">
        <f t="shared" si="37"/>
        <v>0</v>
      </c>
      <c r="J434"/>
      <c r="K434"/>
      <c r="L434"/>
      <c r="M434" s="2">
        <v>460</v>
      </c>
    </row>
    <row r="435" spans="2:13" ht="12.75">
      <c r="B435" s="143"/>
      <c r="H435" s="5">
        <f>H434-B435</f>
        <v>0</v>
      </c>
      <c r="I435" s="20">
        <f t="shared" si="37"/>
        <v>0</v>
      </c>
      <c r="M435" s="2">
        <v>460</v>
      </c>
    </row>
    <row r="436" spans="1:13" ht="12.75">
      <c r="A436" s="10"/>
      <c r="B436" s="145">
        <v>3000</v>
      </c>
      <c r="C436" s="10" t="s">
        <v>116</v>
      </c>
      <c r="D436" s="10" t="s">
        <v>14</v>
      </c>
      <c r="E436" s="10" t="s">
        <v>175</v>
      </c>
      <c r="F436" s="75" t="s">
        <v>248</v>
      </c>
      <c r="G436" s="28" t="s">
        <v>249</v>
      </c>
      <c r="H436" s="5">
        <f>H435-B436</f>
        <v>-3000</v>
      </c>
      <c r="I436" s="76">
        <v>6</v>
      </c>
      <c r="J436" s="13"/>
      <c r="K436" s="13" t="s">
        <v>30</v>
      </c>
      <c r="L436" s="13">
        <v>12</v>
      </c>
      <c r="M436" s="2">
        <v>460</v>
      </c>
    </row>
    <row r="437" spans="1:13" ht="12.75">
      <c r="A437" s="9"/>
      <c r="B437" s="144">
        <f>SUM(B436)</f>
        <v>3000</v>
      </c>
      <c r="C437" s="9"/>
      <c r="D437" s="9"/>
      <c r="E437" s="9" t="s">
        <v>175</v>
      </c>
      <c r="F437" s="16"/>
      <c r="G437" s="16"/>
      <c r="H437" s="70">
        <v>0</v>
      </c>
      <c r="I437" s="71">
        <f aca="true" t="shared" si="38" ref="I437:I443">+B437/M437</f>
        <v>6.521739130434782</v>
      </c>
      <c r="J437" s="72"/>
      <c r="K437" s="72"/>
      <c r="L437" s="72"/>
      <c r="M437" s="2">
        <v>460</v>
      </c>
    </row>
    <row r="438" spans="2:13" ht="12.75">
      <c r="B438" s="143"/>
      <c r="H438" s="5">
        <f>H437-B438</f>
        <v>0</v>
      </c>
      <c r="I438" s="20">
        <f t="shared" si="38"/>
        <v>0</v>
      </c>
      <c r="M438" s="2">
        <v>460</v>
      </c>
    </row>
    <row r="439" spans="1:13" s="72" customFormat="1" ht="12.75">
      <c r="A439" s="1"/>
      <c r="B439" s="143"/>
      <c r="C439" s="1"/>
      <c r="D439" s="1"/>
      <c r="E439" s="1"/>
      <c r="F439" s="25"/>
      <c r="G439" s="25"/>
      <c r="H439" s="5">
        <f>H438-B439</f>
        <v>0</v>
      </c>
      <c r="I439" s="20">
        <f t="shared" si="38"/>
        <v>0</v>
      </c>
      <c r="J439"/>
      <c r="K439"/>
      <c r="L439"/>
      <c r="M439" s="2">
        <v>460</v>
      </c>
    </row>
    <row r="440" spans="2:13" ht="12.75">
      <c r="B440" s="143"/>
      <c r="H440" s="5">
        <f>H439-B440</f>
        <v>0</v>
      </c>
      <c r="I440" s="20">
        <f t="shared" si="38"/>
        <v>0</v>
      </c>
      <c r="M440" s="2">
        <v>460</v>
      </c>
    </row>
    <row r="441" spans="2:13" ht="12.75">
      <c r="B441" s="143"/>
      <c r="H441" s="5">
        <f>H440-B441</f>
        <v>0</v>
      </c>
      <c r="I441" s="20">
        <f t="shared" si="38"/>
        <v>0</v>
      </c>
      <c r="M441" s="2">
        <v>460</v>
      </c>
    </row>
    <row r="442" spans="1:13" ht="12.75">
      <c r="A442" s="9"/>
      <c r="B442" s="144">
        <f>+B448+B457+B467+B472+B480+B491+B495</f>
        <v>81400</v>
      </c>
      <c r="C442" s="66" t="s">
        <v>250</v>
      </c>
      <c r="D442" s="67" t="s">
        <v>251</v>
      </c>
      <c r="E442" s="66" t="s">
        <v>23</v>
      </c>
      <c r="F442" s="68" t="s">
        <v>252</v>
      </c>
      <c r="G442" s="69" t="s">
        <v>146</v>
      </c>
      <c r="H442" s="154"/>
      <c r="I442" s="71">
        <f t="shared" si="38"/>
        <v>176.95652173913044</v>
      </c>
      <c r="J442" s="71"/>
      <c r="K442" s="71"/>
      <c r="L442" s="72"/>
      <c r="M442" s="2">
        <v>460</v>
      </c>
    </row>
    <row r="443" spans="2:13" ht="12.75">
      <c r="B443" s="143"/>
      <c r="H443" s="5">
        <f>H442-B443</f>
        <v>0</v>
      </c>
      <c r="I443" s="20">
        <f t="shared" si="38"/>
        <v>0</v>
      </c>
      <c r="M443" s="2">
        <v>460</v>
      </c>
    </row>
    <row r="444" spans="2:13" ht="12.75">
      <c r="B444" s="143">
        <v>3000</v>
      </c>
      <c r="C444" s="1" t="s">
        <v>668</v>
      </c>
      <c r="D444" s="1" t="s">
        <v>14</v>
      </c>
      <c r="E444" s="1" t="s">
        <v>1025</v>
      </c>
      <c r="F444" s="52" t="s">
        <v>712</v>
      </c>
      <c r="G444" s="25" t="s">
        <v>32</v>
      </c>
      <c r="H444" s="5">
        <f>H443-B444</f>
        <v>-3000</v>
      </c>
      <c r="I444" s="20">
        <v>6</v>
      </c>
      <c r="K444" t="s">
        <v>668</v>
      </c>
      <c r="L444">
        <v>13</v>
      </c>
      <c r="M444" s="2">
        <v>460</v>
      </c>
    </row>
    <row r="445" spans="1:13" s="72" customFormat="1" ht="12.75">
      <c r="A445" s="1"/>
      <c r="B445" s="143">
        <v>2500</v>
      </c>
      <c r="C445" s="1" t="s">
        <v>668</v>
      </c>
      <c r="D445" s="1" t="s">
        <v>14</v>
      </c>
      <c r="E445" s="1" t="s">
        <v>24</v>
      </c>
      <c r="F445" s="52" t="s">
        <v>713</v>
      </c>
      <c r="G445" s="25" t="s">
        <v>240</v>
      </c>
      <c r="H445" s="5">
        <f>H444-B445</f>
        <v>-5500</v>
      </c>
      <c r="I445" s="20">
        <v>5</v>
      </c>
      <c r="J445"/>
      <c r="K445" t="s">
        <v>668</v>
      </c>
      <c r="L445">
        <v>13</v>
      </c>
      <c r="M445" s="2">
        <v>460</v>
      </c>
    </row>
    <row r="446" spans="2:13" ht="12.75">
      <c r="B446" s="143">
        <v>3000</v>
      </c>
      <c r="C446" s="1" t="s">
        <v>668</v>
      </c>
      <c r="D446" s="1" t="s">
        <v>14</v>
      </c>
      <c r="E446" s="1" t="s">
        <v>1025</v>
      </c>
      <c r="F446" s="52" t="s">
        <v>714</v>
      </c>
      <c r="G446" s="25" t="s">
        <v>240</v>
      </c>
      <c r="H446" s="5">
        <f>H445-B446</f>
        <v>-8500</v>
      </c>
      <c r="I446" s="20">
        <v>6</v>
      </c>
      <c r="K446" t="s">
        <v>668</v>
      </c>
      <c r="L446">
        <v>13</v>
      </c>
      <c r="M446" s="2">
        <v>460</v>
      </c>
    </row>
    <row r="447" spans="2:13" ht="12.75">
      <c r="B447" s="143">
        <v>2000</v>
      </c>
      <c r="C447" s="1" t="s">
        <v>668</v>
      </c>
      <c r="D447" s="1" t="s">
        <v>14</v>
      </c>
      <c r="E447" s="1" t="s">
        <v>1025</v>
      </c>
      <c r="F447" s="52" t="s">
        <v>715</v>
      </c>
      <c r="G447" s="25" t="s">
        <v>214</v>
      </c>
      <c r="H447" s="5">
        <f>H446-B447</f>
        <v>-10500</v>
      </c>
      <c r="I447" s="20">
        <v>4</v>
      </c>
      <c r="K447" t="s">
        <v>668</v>
      </c>
      <c r="L447">
        <v>13</v>
      </c>
      <c r="M447" s="2">
        <v>460</v>
      </c>
    </row>
    <row r="448" spans="1:13" ht="12.75">
      <c r="A448" s="9"/>
      <c r="B448" s="144">
        <f>SUM(B444:B447)</f>
        <v>10500</v>
      </c>
      <c r="C448" s="9" t="s">
        <v>668</v>
      </c>
      <c r="D448" s="9"/>
      <c r="E448" s="9"/>
      <c r="F448" s="16"/>
      <c r="G448" s="16"/>
      <c r="H448" s="70">
        <v>0</v>
      </c>
      <c r="I448" s="71">
        <f aca="true" t="shared" si="39" ref="I448:I459">+B448/M448</f>
        <v>22.82608695652174</v>
      </c>
      <c r="J448" s="72"/>
      <c r="K448" s="72"/>
      <c r="L448" s="72"/>
      <c r="M448" s="2">
        <v>460</v>
      </c>
    </row>
    <row r="449" spans="2:13" ht="12.75">
      <c r="B449" s="143"/>
      <c r="H449" s="5">
        <f aca="true" t="shared" si="40" ref="H449:H456">H448-B449</f>
        <v>0</v>
      </c>
      <c r="I449" s="20">
        <f t="shared" si="39"/>
        <v>0</v>
      </c>
      <c r="M449" s="2">
        <v>460</v>
      </c>
    </row>
    <row r="450" spans="1:13" s="72" customFormat="1" ht="12.75">
      <c r="A450" s="1"/>
      <c r="B450" s="143"/>
      <c r="C450" s="1"/>
      <c r="D450" s="1"/>
      <c r="E450" s="1"/>
      <c r="F450" s="25"/>
      <c r="G450" s="25"/>
      <c r="H450" s="5">
        <f t="shared" si="40"/>
        <v>0</v>
      </c>
      <c r="I450" s="20">
        <f t="shared" si="39"/>
        <v>0</v>
      </c>
      <c r="J450"/>
      <c r="K450"/>
      <c r="L450"/>
      <c r="M450" s="2">
        <v>460</v>
      </c>
    </row>
    <row r="451" spans="2:13" ht="12.75">
      <c r="B451" s="143">
        <v>5000</v>
      </c>
      <c r="C451" s="1" t="s">
        <v>148</v>
      </c>
      <c r="D451" s="10" t="s">
        <v>14</v>
      </c>
      <c r="E451" s="1" t="s">
        <v>104</v>
      </c>
      <c r="F451" s="74" t="s">
        <v>253</v>
      </c>
      <c r="G451" s="25" t="s">
        <v>32</v>
      </c>
      <c r="H451" s="5">
        <f t="shared" si="40"/>
        <v>-5000</v>
      </c>
      <c r="I451" s="20">
        <f t="shared" si="39"/>
        <v>10.869565217391305</v>
      </c>
      <c r="K451" t="s">
        <v>24</v>
      </c>
      <c r="L451">
        <v>13</v>
      </c>
      <c r="M451" s="2">
        <v>460</v>
      </c>
    </row>
    <row r="452" spans="2:13" ht="12.75">
      <c r="B452" s="143">
        <v>4000</v>
      </c>
      <c r="C452" s="1" t="s">
        <v>156</v>
      </c>
      <c r="D452" s="10" t="s">
        <v>14</v>
      </c>
      <c r="E452" s="1" t="s">
        <v>104</v>
      </c>
      <c r="F452" s="75" t="s">
        <v>254</v>
      </c>
      <c r="G452" s="25" t="s">
        <v>240</v>
      </c>
      <c r="H452" s="5">
        <f t="shared" si="40"/>
        <v>-9000</v>
      </c>
      <c r="I452" s="20">
        <f t="shared" si="39"/>
        <v>8.695652173913043</v>
      </c>
      <c r="K452" t="s">
        <v>24</v>
      </c>
      <c r="L452">
        <v>13</v>
      </c>
      <c r="M452" s="2">
        <v>460</v>
      </c>
    </row>
    <row r="453" spans="2:13" ht="12.75">
      <c r="B453" s="145">
        <v>4500</v>
      </c>
      <c r="C453" s="1" t="s">
        <v>148</v>
      </c>
      <c r="D453" s="10" t="s">
        <v>14</v>
      </c>
      <c r="E453" s="1" t="s">
        <v>104</v>
      </c>
      <c r="F453" s="156" t="s">
        <v>255</v>
      </c>
      <c r="G453" s="29" t="s">
        <v>32</v>
      </c>
      <c r="H453" s="5">
        <f t="shared" si="40"/>
        <v>-13500</v>
      </c>
      <c r="I453" s="20">
        <f t="shared" si="39"/>
        <v>9.782608695652174</v>
      </c>
      <c r="K453" t="s">
        <v>1025</v>
      </c>
      <c r="L453">
        <v>13</v>
      </c>
      <c r="M453" s="2">
        <v>460</v>
      </c>
    </row>
    <row r="454" spans="1:13" s="13" customFormat="1" ht="12.75">
      <c r="A454" s="10"/>
      <c r="B454" s="145">
        <v>5000</v>
      </c>
      <c r="C454" s="10" t="s">
        <v>156</v>
      </c>
      <c r="D454" s="10" t="s">
        <v>14</v>
      </c>
      <c r="E454" s="10" t="s">
        <v>104</v>
      </c>
      <c r="F454" s="74" t="s">
        <v>256</v>
      </c>
      <c r="G454" s="28" t="s">
        <v>240</v>
      </c>
      <c r="H454" s="5">
        <f t="shared" si="40"/>
        <v>-18500</v>
      </c>
      <c r="I454" s="20">
        <f t="shared" si="39"/>
        <v>10.869565217391305</v>
      </c>
      <c r="K454" t="s">
        <v>1025</v>
      </c>
      <c r="L454">
        <v>13</v>
      </c>
      <c r="M454" s="2">
        <v>460</v>
      </c>
    </row>
    <row r="455" spans="2:13" ht="12.75">
      <c r="B455" s="145">
        <v>5000</v>
      </c>
      <c r="C455" s="31" t="s">
        <v>257</v>
      </c>
      <c r="D455" s="10" t="s">
        <v>14</v>
      </c>
      <c r="E455" s="31" t="s">
        <v>104</v>
      </c>
      <c r="F455" s="62" t="s">
        <v>663</v>
      </c>
      <c r="G455" s="29" t="s">
        <v>32</v>
      </c>
      <c r="H455" s="5">
        <f t="shared" si="40"/>
        <v>-23500</v>
      </c>
      <c r="I455" s="20">
        <f t="shared" si="39"/>
        <v>10.869565217391305</v>
      </c>
      <c r="K455" t="s">
        <v>664</v>
      </c>
      <c r="L455">
        <v>13</v>
      </c>
      <c r="M455" s="2">
        <v>460</v>
      </c>
    </row>
    <row r="456" spans="2:13" ht="12.75">
      <c r="B456" s="143">
        <v>5000</v>
      </c>
      <c r="C456" s="1" t="s">
        <v>156</v>
      </c>
      <c r="D456" s="10" t="s">
        <v>14</v>
      </c>
      <c r="E456" s="1" t="s">
        <v>104</v>
      </c>
      <c r="F456" s="62" t="s">
        <v>665</v>
      </c>
      <c r="G456" s="25" t="s">
        <v>240</v>
      </c>
      <c r="H456" s="5">
        <f t="shared" si="40"/>
        <v>-28500</v>
      </c>
      <c r="I456" s="20">
        <f t="shared" si="39"/>
        <v>10.869565217391305</v>
      </c>
      <c r="K456" t="s">
        <v>664</v>
      </c>
      <c r="L456">
        <v>13</v>
      </c>
      <c r="M456" s="2">
        <v>460</v>
      </c>
    </row>
    <row r="457" spans="1:13" ht="12.75">
      <c r="A457" s="9"/>
      <c r="B457" s="144">
        <f>SUM(B451:B456)</f>
        <v>28500</v>
      </c>
      <c r="C457" s="9" t="s">
        <v>1028</v>
      </c>
      <c r="D457" s="9"/>
      <c r="E457" s="9"/>
      <c r="F457" s="16"/>
      <c r="G457" s="16"/>
      <c r="H457" s="70">
        <v>0</v>
      </c>
      <c r="I457" s="71">
        <f t="shared" si="39"/>
        <v>61.95652173913044</v>
      </c>
      <c r="J457" s="72"/>
      <c r="K457" s="72"/>
      <c r="L457" s="72"/>
      <c r="M457" s="2">
        <v>460</v>
      </c>
    </row>
    <row r="458" spans="2:13" ht="12.75">
      <c r="B458" s="143"/>
      <c r="H458" s="5">
        <f aca="true" t="shared" si="41" ref="H458:H466">H457-B458</f>
        <v>0</v>
      </c>
      <c r="I458" s="20">
        <f t="shared" si="39"/>
        <v>0</v>
      </c>
      <c r="M458" s="2">
        <v>460</v>
      </c>
    </row>
    <row r="459" spans="1:13" s="72" customFormat="1" ht="12.75">
      <c r="A459" s="1"/>
      <c r="B459" s="143"/>
      <c r="C459" s="1"/>
      <c r="D459" s="1"/>
      <c r="E459" s="1"/>
      <c r="F459" s="25"/>
      <c r="G459" s="25"/>
      <c r="H459" s="5">
        <f t="shared" si="41"/>
        <v>0</v>
      </c>
      <c r="I459" s="20">
        <f t="shared" si="39"/>
        <v>0</v>
      </c>
      <c r="J459"/>
      <c r="K459"/>
      <c r="L459"/>
      <c r="M459" s="2">
        <v>460</v>
      </c>
    </row>
    <row r="460" spans="2:13" ht="12.75">
      <c r="B460" s="143">
        <v>1100</v>
      </c>
      <c r="C460" s="1" t="s">
        <v>116</v>
      </c>
      <c r="D460" s="10" t="s">
        <v>14</v>
      </c>
      <c r="E460" s="1" t="s">
        <v>175</v>
      </c>
      <c r="F460" s="74" t="s">
        <v>258</v>
      </c>
      <c r="G460" s="25" t="s">
        <v>32</v>
      </c>
      <c r="H460" s="5">
        <f t="shared" si="41"/>
        <v>-1100</v>
      </c>
      <c r="I460" s="20">
        <v>2.2</v>
      </c>
      <c r="K460" t="s">
        <v>24</v>
      </c>
      <c r="L460">
        <v>13</v>
      </c>
      <c r="M460" s="2">
        <v>460</v>
      </c>
    </row>
    <row r="461" spans="2:13" ht="12.75">
      <c r="B461" s="143">
        <v>800</v>
      </c>
      <c r="C461" s="1" t="s">
        <v>116</v>
      </c>
      <c r="D461" s="10" t="s">
        <v>14</v>
      </c>
      <c r="E461" s="1" t="s">
        <v>175</v>
      </c>
      <c r="F461" s="74" t="s">
        <v>258</v>
      </c>
      <c r="G461" s="25" t="s">
        <v>240</v>
      </c>
      <c r="H461" s="5">
        <f t="shared" si="41"/>
        <v>-1900</v>
      </c>
      <c r="I461" s="20">
        <v>1.6</v>
      </c>
      <c r="K461" t="s">
        <v>24</v>
      </c>
      <c r="L461">
        <v>13</v>
      </c>
      <c r="M461" s="2">
        <v>460</v>
      </c>
    </row>
    <row r="462" spans="2:13" ht="12.75">
      <c r="B462" s="145">
        <v>2000</v>
      </c>
      <c r="C462" s="31" t="s">
        <v>116</v>
      </c>
      <c r="D462" s="10" t="s">
        <v>14</v>
      </c>
      <c r="E462" s="31" t="s">
        <v>175</v>
      </c>
      <c r="F462" s="74" t="s">
        <v>259</v>
      </c>
      <c r="G462" s="29" t="s">
        <v>32</v>
      </c>
      <c r="H462" s="5">
        <f t="shared" si="41"/>
        <v>-3900</v>
      </c>
      <c r="I462" s="20">
        <f aca="true" t="shared" si="42" ref="I462:I473">+B462/M462</f>
        <v>4.3478260869565215</v>
      </c>
      <c r="K462" t="s">
        <v>1025</v>
      </c>
      <c r="L462">
        <v>13</v>
      </c>
      <c r="M462" s="2">
        <v>460</v>
      </c>
    </row>
    <row r="463" spans="2:13" ht="12.75">
      <c r="B463" s="143">
        <v>2000</v>
      </c>
      <c r="C463" s="1" t="s">
        <v>116</v>
      </c>
      <c r="D463" s="10" t="s">
        <v>14</v>
      </c>
      <c r="E463" s="1" t="s">
        <v>175</v>
      </c>
      <c r="F463" s="74" t="s">
        <v>259</v>
      </c>
      <c r="G463" s="25" t="s">
        <v>240</v>
      </c>
      <c r="H463" s="5">
        <f t="shared" si="41"/>
        <v>-5900</v>
      </c>
      <c r="I463" s="20">
        <f t="shared" si="42"/>
        <v>4.3478260869565215</v>
      </c>
      <c r="K463" t="s">
        <v>1025</v>
      </c>
      <c r="L463">
        <v>13</v>
      </c>
      <c r="M463" s="2">
        <v>460</v>
      </c>
    </row>
    <row r="464" spans="2:13" ht="12.75">
      <c r="B464" s="143">
        <v>1000</v>
      </c>
      <c r="C464" s="1" t="s">
        <v>260</v>
      </c>
      <c r="D464" s="10" t="s">
        <v>14</v>
      </c>
      <c r="E464" s="1" t="s">
        <v>175</v>
      </c>
      <c r="F464" s="74" t="s">
        <v>259</v>
      </c>
      <c r="G464" s="25" t="s">
        <v>240</v>
      </c>
      <c r="H464" s="5">
        <f t="shared" si="41"/>
        <v>-6900</v>
      </c>
      <c r="I464" s="20">
        <f t="shared" si="42"/>
        <v>2.1739130434782608</v>
      </c>
      <c r="K464" t="s">
        <v>1025</v>
      </c>
      <c r="L464">
        <v>13</v>
      </c>
      <c r="M464" s="2">
        <v>460</v>
      </c>
    </row>
    <row r="465" spans="2:13" ht="12.75">
      <c r="B465" s="145">
        <v>1500</v>
      </c>
      <c r="C465" s="10" t="s">
        <v>116</v>
      </c>
      <c r="D465" s="10" t="s">
        <v>14</v>
      </c>
      <c r="E465" s="10" t="s">
        <v>175</v>
      </c>
      <c r="F465" s="62" t="s">
        <v>666</v>
      </c>
      <c r="G465" s="28" t="s">
        <v>32</v>
      </c>
      <c r="H465" s="5">
        <f t="shared" si="41"/>
        <v>-8400</v>
      </c>
      <c r="I465" s="20">
        <f t="shared" si="42"/>
        <v>3.260869565217391</v>
      </c>
      <c r="K465" t="s">
        <v>664</v>
      </c>
      <c r="L465">
        <v>13</v>
      </c>
      <c r="M465" s="2">
        <v>460</v>
      </c>
    </row>
    <row r="466" spans="2:13" ht="12.75">
      <c r="B466" s="143">
        <v>1500</v>
      </c>
      <c r="C466" s="1" t="s">
        <v>116</v>
      </c>
      <c r="D466" s="10" t="s">
        <v>14</v>
      </c>
      <c r="E466" s="1" t="s">
        <v>175</v>
      </c>
      <c r="F466" s="62" t="s">
        <v>666</v>
      </c>
      <c r="G466" s="25" t="s">
        <v>240</v>
      </c>
      <c r="H466" s="5">
        <f t="shared" si="41"/>
        <v>-9900</v>
      </c>
      <c r="I466" s="20">
        <f t="shared" si="42"/>
        <v>3.260869565217391</v>
      </c>
      <c r="K466" t="s">
        <v>664</v>
      </c>
      <c r="L466">
        <v>13</v>
      </c>
      <c r="M466" s="2">
        <v>460</v>
      </c>
    </row>
    <row r="467" spans="1:13" ht="12.75">
      <c r="A467" s="9"/>
      <c r="B467" s="144">
        <f>SUM(B460:B466)</f>
        <v>9900</v>
      </c>
      <c r="C467" s="9"/>
      <c r="D467" s="9"/>
      <c r="E467" s="9" t="s">
        <v>175</v>
      </c>
      <c r="F467" s="16"/>
      <c r="G467" s="16"/>
      <c r="H467" s="70">
        <v>0</v>
      </c>
      <c r="I467" s="71">
        <f t="shared" si="42"/>
        <v>21.52173913043478</v>
      </c>
      <c r="J467" s="72"/>
      <c r="K467" s="72"/>
      <c r="L467" s="72"/>
      <c r="M467" s="2">
        <v>460</v>
      </c>
    </row>
    <row r="468" spans="2:13" ht="12.75">
      <c r="B468" s="143"/>
      <c r="H468" s="5">
        <f>H467-B468</f>
        <v>0</v>
      </c>
      <c r="I468" s="20">
        <f t="shared" si="42"/>
        <v>0</v>
      </c>
      <c r="M468" s="2">
        <v>460</v>
      </c>
    </row>
    <row r="469" spans="1:13" s="72" customFormat="1" ht="12.75">
      <c r="A469" s="10"/>
      <c r="B469" s="143"/>
      <c r="C469" s="1"/>
      <c r="D469" s="1"/>
      <c r="E469" s="1"/>
      <c r="F469" s="25"/>
      <c r="G469" s="25"/>
      <c r="H469" s="5">
        <f>H468-B469</f>
        <v>0</v>
      </c>
      <c r="I469" s="20">
        <f t="shared" si="42"/>
        <v>0</v>
      </c>
      <c r="J469"/>
      <c r="K469"/>
      <c r="L469"/>
      <c r="M469" s="2">
        <v>460</v>
      </c>
    </row>
    <row r="470" spans="2:13" ht="12.75">
      <c r="B470" s="145">
        <v>5000</v>
      </c>
      <c r="C470" s="10" t="s">
        <v>117</v>
      </c>
      <c r="D470" s="10" t="s">
        <v>14</v>
      </c>
      <c r="E470" s="10" t="s">
        <v>104</v>
      </c>
      <c r="F470" s="74" t="s">
        <v>261</v>
      </c>
      <c r="G470" s="28" t="s">
        <v>32</v>
      </c>
      <c r="H470" s="5">
        <f>H469-B470</f>
        <v>-5000</v>
      </c>
      <c r="I470" s="20">
        <f t="shared" si="42"/>
        <v>10.869565217391305</v>
      </c>
      <c r="K470" t="s">
        <v>1025</v>
      </c>
      <c r="L470">
        <v>13</v>
      </c>
      <c r="M470" s="2">
        <v>460</v>
      </c>
    </row>
    <row r="471" spans="2:13" ht="12.75">
      <c r="B471" s="145">
        <v>5000</v>
      </c>
      <c r="C471" s="10" t="s">
        <v>117</v>
      </c>
      <c r="D471" s="10" t="s">
        <v>14</v>
      </c>
      <c r="E471" s="33" t="s">
        <v>104</v>
      </c>
      <c r="F471" s="62" t="s">
        <v>667</v>
      </c>
      <c r="G471" s="34" t="s">
        <v>32</v>
      </c>
      <c r="H471" s="5">
        <f>H470-B471</f>
        <v>-10000</v>
      </c>
      <c r="I471" s="20">
        <f t="shared" si="42"/>
        <v>10.869565217391305</v>
      </c>
      <c r="K471" t="s">
        <v>664</v>
      </c>
      <c r="L471">
        <v>13</v>
      </c>
      <c r="M471" s="2">
        <v>460</v>
      </c>
    </row>
    <row r="472" spans="1:13" s="72" customFormat="1" ht="12.75">
      <c r="A472" s="9"/>
      <c r="B472" s="144">
        <f>SUM(B470:B471)</f>
        <v>10000</v>
      </c>
      <c r="C472" s="9" t="s">
        <v>117</v>
      </c>
      <c r="D472" s="9"/>
      <c r="E472" s="9"/>
      <c r="F472" s="16"/>
      <c r="G472" s="16"/>
      <c r="H472" s="70">
        <v>0</v>
      </c>
      <c r="I472" s="71">
        <f t="shared" si="42"/>
        <v>21.73913043478261</v>
      </c>
      <c r="M472" s="2">
        <v>460</v>
      </c>
    </row>
    <row r="473" spans="1:13" s="13" customFormat="1" ht="12.75">
      <c r="A473" s="10"/>
      <c r="B473" s="145"/>
      <c r="C473" s="10"/>
      <c r="D473" s="10"/>
      <c r="E473" s="10"/>
      <c r="F473" s="28"/>
      <c r="G473" s="28"/>
      <c r="H473" s="5">
        <f>H472-B473</f>
        <v>0</v>
      </c>
      <c r="I473" s="20">
        <f t="shared" si="42"/>
        <v>0</v>
      </c>
      <c r="M473" s="2">
        <v>460</v>
      </c>
    </row>
    <row r="474" spans="1:13" s="13" customFormat="1" ht="12.75">
      <c r="A474" s="10"/>
      <c r="B474" s="145"/>
      <c r="C474" s="10"/>
      <c r="D474" s="10"/>
      <c r="E474" s="10"/>
      <c r="F474" s="28"/>
      <c r="G474" s="28"/>
      <c r="H474" s="5"/>
      <c r="I474" s="20"/>
      <c r="M474" s="2">
        <v>460</v>
      </c>
    </row>
    <row r="475" spans="2:13" ht="12.75">
      <c r="B475" s="145">
        <v>1500</v>
      </c>
      <c r="C475" s="10" t="s">
        <v>116</v>
      </c>
      <c r="D475" s="10" t="s">
        <v>14</v>
      </c>
      <c r="E475" s="10" t="s">
        <v>175</v>
      </c>
      <c r="F475" s="62" t="s">
        <v>666</v>
      </c>
      <c r="G475" s="28" t="s">
        <v>32</v>
      </c>
      <c r="H475" s="5">
        <f>H474-B475</f>
        <v>-1500</v>
      </c>
      <c r="I475" s="20">
        <f aca="true" t="shared" si="43" ref="I475:I482">+B475/M475</f>
        <v>3.260869565217391</v>
      </c>
      <c r="K475" t="s">
        <v>664</v>
      </c>
      <c r="L475">
        <v>13</v>
      </c>
      <c r="M475" s="2">
        <v>460</v>
      </c>
    </row>
    <row r="476" spans="2:13" ht="12.75">
      <c r="B476" s="143">
        <v>1500</v>
      </c>
      <c r="C476" s="1" t="s">
        <v>116</v>
      </c>
      <c r="D476" s="10" t="s">
        <v>14</v>
      </c>
      <c r="E476" s="1" t="s">
        <v>175</v>
      </c>
      <c r="F476" s="62" t="s">
        <v>666</v>
      </c>
      <c r="G476" s="25" t="s">
        <v>240</v>
      </c>
      <c r="H476" s="5">
        <f>H475-B476</f>
        <v>-3000</v>
      </c>
      <c r="I476" s="20">
        <f t="shared" si="43"/>
        <v>3.260869565217391</v>
      </c>
      <c r="K476" t="s">
        <v>664</v>
      </c>
      <c r="L476">
        <v>13</v>
      </c>
      <c r="M476" s="2">
        <v>460</v>
      </c>
    </row>
    <row r="477" spans="2:13" ht="12.75">
      <c r="B477" s="145">
        <v>2000</v>
      </c>
      <c r="C477" s="31" t="s">
        <v>116</v>
      </c>
      <c r="D477" s="10" t="s">
        <v>14</v>
      </c>
      <c r="E477" s="31" t="s">
        <v>175</v>
      </c>
      <c r="F477" s="74" t="s">
        <v>259</v>
      </c>
      <c r="G477" s="29" t="s">
        <v>32</v>
      </c>
      <c r="H477" s="5">
        <f>H476-B477</f>
        <v>-5000</v>
      </c>
      <c r="I477" s="20">
        <f t="shared" si="43"/>
        <v>4.3478260869565215</v>
      </c>
      <c r="K477" t="s">
        <v>1025</v>
      </c>
      <c r="L477">
        <v>13</v>
      </c>
      <c r="M477" s="2">
        <v>460</v>
      </c>
    </row>
    <row r="478" spans="2:13" ht="12.75">
      <c r="B478" s="143">
        <v>2000</v>
      </c>
      <c r="C478" s="1" t="s">
        <v>116</v>
      </c>
      <c r="D478" s="10" t="s">
        <v>14</v>
      </c>
      <c r="E478" s="1" t="s">
        <v>175</v>
      </c>
      <c r="F478" s="74" t="s">
        <v>259</v>
      </c>
      <c r="G478" s="25" t="s">
        <v>240</v>
      </c>
      <c r="H478" s="5">
        <f>H477-B478</f>
        <v>-7000</v>
      </c>
      <c r="I478" s="20">
        <f t="shared" si="43"/>
        <v>4.3478260869565215</v>
      </c>
      <c r="K478" t="s">
        <v>1025</v>
      </c>
      <c r="L478">
        <v>13</v>
      </c>
      <c r="M478" s="2">
        <v>460</v>
      </c>
    </row>
    <row r="479" spans="2:13" ht="12.75">
      <c r="B479" s="143">
        <v>1000</v>
      </c>
      <c r="C479" s="1" t="s">
        <v>260</v>
      </c>
      <c r="D479" s="10" t="s">
        <v>14</v>
      </c>
      <c r="E479" s="1" t="s">
        <v>175</v>
      </c>
      <c r="F479" s="74" t="s">
        <v>259</v>
      </c>
      <c r="G479" s="25" t="s">
        <v>240</v>
      </c>
      <c r="H479" s="5">
        <f>H478-B479</f>
        <v>-8000</v>
      </c>
      <c r="I479" s="20">
        <f t="shared" si="43"/>
        <v>2.1739130434782608</v>
      </c>
      <c r="K479" t="s">
        <v>1025</v>
      </c>
      <c r="L479">
        <v>13</v>
      </c>
      <c r="M479" s="2">
        <v>460</v>
      </c>
    </row>
    <row r="480" spans="1:13" s="72" customFormat="1" ht="12.75">
      <c r="A480" s="9"/>
      <c r="B480" s="144">
        <f>SUM(B475:B479)</f>
        <v>8000</v>
      </c>
      <c r="C480" s="9"/>
      <c r="D480" s="9"/>
      <c r="E480" s="9" t="s">
        <v>175</v>
      </c>
      <c r="F480" s="157"/>
      <c r="G480" s="16"/>
      <c r="H480" s="70">
        <v>0</v>
      </c>
      <c r="I480" s="71">
        <f t="shared" si="43"/>
        <v>17.391304347826086</v>
      </c>
      <c r="M480" s="73">
        <v>460</v>
      </c>
    </row>
    <row r="481" spans="2:13" ht="12.75">
      <c r="B481" s="143"/>
      <c r="D481" s="10"/>
      <c r="F481" s="74"/>
      <c r="H481" s="5">
        <f aca="true" t="shared" si="44" ref="H481:H490">H480-B481</f>
        <v>0</v>
      </c>
      <c r="I481" s="20">
        <f t="shared" si="43"/>
        <v>0</v>
      </c>
      <c r="M481" s="2">
        <v>460</v>
      </c>
    </row>
    <row r="482" spans="1:13" s="13" customFormat="1" ht="12.75">
      <c r="A482" s="10"/>
      <c r="B482" s="145"/>
      <c r="C482" s="10"/>
      <c r="D482" s="10"/>
      <c r="E482" s="10"/>
      <c r="F482" s="28"/>
      <c r="G482" s="28"/>
      <c r="H482" s="5">
        <f t="shared" si="44"/>
        <v>0</v>
      </c>
      <c r="I482" s="20">
        <f t="shared" si="43"/>
        <v>0</v>
      </c>
      <c r="M482" s="2">
        <v>460</v>
      </c>
    </row>
    <row r="483" spans="2:13" ht="12.75">
      <c r="B483" s="143">
        <v>2000</v>
      </c>
      <c r="C483" s="1" t="s">
        <v>119</v>
      </c>
      <c r="D483" s="10" t="s">
        <v>14</v>
      </c>
      <c r="E483" s="1" t="s">
        <v>104</v>
      </c>
      <c r="F483" s="74" t="s">
        <v>258</v>
      </c>
      <c r="G483" s="25" t="s">
        <v>32</v>
      </c>
      <c r="H483" s="5">
        <f t="shared" si="44"/>
        <v>-2000</v>
      </c>
      <c r="I483" s="20">
        <v>4</v>
      </c>
      <c r="K483" t="s">
        <v>24</v>
      </c>
      <c r="L483">
        <v>13</v>
      </c>
      <c r="M483" s="2">
        <v>460</v>
      </c>
    </row>
    <row r="484" spans="2:13" ht="12.75">
      <c r="B484" s="143">
        <v>2000</v>
      </c>
      <c r="C484" s="1" t="s">
        <v>119</v>
      </c>
      <c r="D484" s="10" t="s">
        <v>14</v>
      </c>
      <c r="E484" s="1" t="s">
        <v>104</v>
      </c>
      <c r="F484" s="74" t="s">
        <v>258</v>
      </c>
      <c r="G484" s="25" t="s">
        <v>240</v>
      </c>
      <c r="H484" s="5">
        <f t="shared" si="44"/>
        <v>-4000</v>
      </c>
      <c r="I484" s="20">
        <v>4</v>
      </c>
      <c r="K484" t="s">
        <v>24</v>
      </c>
      <c r="L484">
        <v>13</v>
      </c>
      <c r="M484" s="2">
        <v>460</v>
      </c>
    </row>
    <row r="485" spans="2:13" ht="12.75">
      <c r="B485" s="145">
        <v>2000</v>
      </c>
      <c r="C485" s="10" t="s">
        <v>119</v>
      </c>
      <c r="D485" s="10" t="s">
        <v>14</v>
      </c>
      <c r="E485" s="33" t="s">
        <v>104</v>
      </c>
      <c r="F485" s="74" t="s">
        <v>259</v>
      </c>
      <c r="G485" s="34" t="s">
        <v>32</v>
      </c>
      <c r="H485" s="5">
        <f t="shared" si="44"/>
        <v>-6000</v>
      </c>
      <c r="I485" s="20">
        <f aca="true" t="shared" si="45" ref="I485:I501">+B485/M485</f>
        <v>4.3478260869565215</v>
      </c>
      <c r="K485" t="s">
        <v>1025</v>
      </c>
      <c r="L485">
        <v>13</v>
      </c>
      <c r="M485" s="2">
        <v>460</v>
      </c>
    </row>
    <row r="486" spans="2:13" ht="12.75">
      <c r="B486" s="143">
        <v>2000</v>
      </c>
      <c r="C486" s="10" t="s">
        <v>119</v>
      </c>
      <c r="D486" s="10" t="s">
        <v>14</v>
      </c>
      <c r="E486" s="1" t="s">
        <v>104</v>
      </c>
      <c r="F486" s="74" t="s">
        <v>259</v>
      </c>
      <c r="G486" s="25" t="s">
        <v>240</v>
      </c>
      <c r="H486" s="5">
        <f t="shared" si="44"/>
        <v>-8000</v>
      </c>
      <c r="I486" s="20">
        <f t="shared" si="45"/>
        <v>4.3478260869565215</v>
      </c>
      <c r="K486" t="s">
        <v>1025</v>
      </c>
      <c r="L486">
        <v>13</v>
      </c>
      <c r="M486" s="2">
        <v>460</v>
      </c>
    </row>
    <row r="487" spans="1:13" s="13" customFormat="1" ht="12.75">
      <c r="A487" s="10"/>
      <c r="B487" s="145">
        <v>2000</v>
      </c>
      <c r="C487" s="10" t="s">
        <v>119</v>
      </c>
      <c r="D487" s="10" t="s">
        <v>14</v>
      </c>
      <c r="E487" s="10" t="s">
        <v>104</v>
      </c>
      <c r="F487" s="62" t="s">
        <v>666</v>
      </c>
      <c r="G487" s="28" t="s">
        <v>32</v>
      </c>
      <c r="H487" s="5">
        <f t="shared" si="44"/>
        <v>-10000</v>
      </c>
      <c r="I487" s="20">
        <f t="shared" si="45"/>
        <v>4.3478260869565215</v>
      </c>
      <c r="K487" t="s">
        <v>664</v>
      </c>
      <c r="L487">
        <v>13</v>
      </c>
      <c r="M487" s="2">
        <v>460</v>
      </c>
    </row>
    <row r="488" spans="2:13" ht="12.75">
      <c r="B488" s="143">
        <v>500</v>
      </c>
      <c r="C488" s="10" t="s">
        <v>119</v>
      </c>
      <c r="D488" s="10" t="s">
        <v>14</v>
      </c>
      <c r="E488" s="1" t="s">
        <v>104</v>
      </c>
      <c r="F488" s="62" t="s">
        <v>666</v>
      </c>
      <c r="G488" s="25" t="s">
        <v>32</v>
      </c>
      <c r="H488" s="5">
        <f t="shared" si="44"/>
        <v>-10500</v>
      </c>
      <c r="I488" s="20">
        <f t="shared" si="45"/>
        <v>1.0869565217391304</v>
      </c>
      <c r="K488" t="s">
        <v>664</v>
      </c>
      <c r="L488">
        <v>13</v>
      </c>
      <c r="M488" s="2">
        <v>460</v>
      </c>
    </row>
    <row r="489" spans="2:14" ht="12.75">
      <c r="B489" s="143">
        <v>2000</v>
      </c>
      <c r="C489" s="134" t="s">
        <v>119</v>
      </c>
      <c r="D489" s="10" t="s">
        <v>14</v>
      </c>
      <c r="E489" s="134" t="s">
        <v>104</v>
      </c>
      <c r="F489" s="62" t="s">
        <v>666</v>
      </c>
      <c r="G489" s="25" t="s">
        <v>240</v>
      </c>
      <c r="H489" s="5">
        <f t="shared" si="44"/>
        <v>-12500</v>
      </c>
      <c r="I489" s="20">
        <f t="shared" si="45"/>
        <v>4.3478260869565215</v>
      </c>
      <c r="J489" s="135"/>
      <c r="K489" t="s">
        <v>664</v>
      </c>
      <c r="L489">
        <v>13</v>
      </c>
      <c r="M489" s="2">
        <v>460</v>
      </c>
      <c r="N489" s="35"/>
    </row>
    <row r="490" spans="2:13" ht="12.75">
      <c r="B490" s="143">
        <v>500</v>
      </c>
      <c r="C490" s="10" t="s">
        <v>119</v>
      </c>
      <c r="D490" s="10" t="s">
        <v>14</v>
      </c>
      <c r="E490" s="1" t="s">
        <v>104</v>
      </c>
      <c r="F490" s="62" t="s">
        <v>666</v>
      </c>
      <c r="G490" s="25" t="s">
        <v>240</v>
      </c>
      <c r="H490" s="5">
        <f t="shared" si="44"/>
        <v>-13000</v>
      </c>
      <c r="I490" s="20">
        <f t="shared" si="45"/>
        <v>1.0869565217391304</v>
      </c>
      <c r="K490" t="s">
        <v>664</v>
      </c>
      <c r="L490">
        <v>13</v>
      </c>
      <c r="M490" s="2">
        <v>460</v>
      </c>
    </row>
    <row r="491" spans="1:13" ht="12.75">
      <c r="A491" s="9"/>
      <c r="B491" s="144">
        <f>SUM(B483:B490)</f>
        <v>13000</v>
      </c>
      <c r="C491" s="9" t="s">
        <v>119</v>
      </c>
      <c r="D491" s="9"/>
      <c r="E491" s="9"/>
      <c r="F491" s="16"/>
      <c r="G491" s="16"/>
      <c r="H491" s="70">
        <v>0</v>
      </c>
      <c r="I491" s="71">
        <f t="shared" si="45"/>
        <v>28.26086956521739</v>
      </c>
      <c r="J491" s="72"/>
      <c r="K491" s="72"/>
      <c r="L491" s="72"/>
      <c r="M491" s="2">
        <v>460</v>
      </c>
    </row>
    <row r="492" spans="1:13" s="72" customFormat="1" ht="12.75">
      <c r="A492" s="1"/>
      <c r="B492" s="143"/>
      <c r="C492" s="1"/>
      <c r="D492" s="1"/>
      <c r="E492" s="1"/>
      <c r="F492" s="25"/>
      <c r="G492" s="25"/>
      <c r="H492" s="5">
        <f>H491-B492</f>
        <v>0</v>
      </c>
      <c r="I492" s="20">
        <f t="shared" si="45"/>
        <v>0</v>
      </c>
      <c r="J492"/>
      <c r="K492"/>
      <c r="L492"/>
      <c r="M492" s="2">
        <v>460</v>
      </c>
    </row>
    <row r="493" spans="2:13" ht="12.75">
      <c r="B493" s="143"/>
      <c r="H493" s="5">
        <f>H492-B493</f>
        <v>0</v>
      </c>
      <c r="I493" s="20">
        <f t="shared" si="45"/>
        <v>0</v>
      </c>
      <c r="M493" s="2">
        <v>460</v>
      </c>
    </row>
    <row r="494" spans="2:13" ht="12.75">
      <c r="B494" s="145">
        <v>1500</v>
      </c>
      <c r="C494" s="1" t="s">
        <v>120</v>
      </c>
      <c r="D494" s="10" t="s">
        <v>14</v>
      </c>
      <c r="E494" s="1" t="s">
        <v>159</v>
      </c>
      <c r="F494" s="74" t="s">
        <v>258</v>
      </c>
      <c r="G494" s="25" t="s">
        <v>240</v>
      </c>
      <c r="H494" s="5">
        <f>H493-B494</f>
        <v>-1500</v>
      </c>
      <c r="I494" s="20">
        <f t="shared" si="45"/>
        <v>3.260869565217391</v>
      </c>
      <c r="J494" s="13"/>
      <c r="K494" t="s">
        <v>24</v>
      </c>
      <c r="L494">
        <v>13</v>
      </c>
      <c r="M494" s="2">
        <v>460</v>
      </c>
    </row>
    <row r="495" spans="1:13" ht="12.75">
      <c r="A495" s="9"/>
      <c r="B495" s="144">
        <f>SUM(B494)</f>
        <v>1500</v>
      </c>
      <c r="C495" s="9"/>
      <c r="D495" s="9"/>
      <c r="E495" s="9" t="s">
        <v>121</v>
      </c>
      <c r="F495" s="16"/>
      <c r="G495" s="16"/>
      <c r="H495" s="70">
        <v>0</v>
      </c>
      <c r="I495" s="71">
        <f t="shared" si="45"/>
        <v>3.260869565217391</v>
      </c>
      <c r="J495" s="72"/>
      <c r="K495" s="72"/>
      <c r="L495" s="72"/>
      <c r="M495" s="2">
        <v>460</v>
      </c>
    </row>
    <row r="496" spans="8:13" ht="12.75">
      <c r="H496" s="5">
        <f>H495-B496</f>
        <v>0</v>
      </c>
      <c r="I496" s="20">
        <f t="shared" si="45"/>
        <v>0</v>
      </c>
      <c r="M496" s="2">
        <v>460</v>
      </c>
    </row>
    <row r="497" spans="1:13" s="72" customFormat="1" ht="12.75">
      <c r="A497" s="1"/>
      <c r="B497" s="5"/>
      <c r="C497" s="1"/>
      <c r="D497" s="1"/>
      <c r="E497" s="1"/>
      <c r="F497" s="25"/>
      <c r="G497" s="25"/>
      <c r="H497" s="5">
        <f>H496-B497</f>
        <v>0</v>
      </c>
      <c r="I497" s="20">
        <f t="shared" si="45"/>
        <v>0</v>
      </c>
      <c r="J497"/>
      <c r="K497"/>
      <c r="L497"/>
      <c r="M497" s="2">
        <v>460</v>
      </c>
    </row>
    <row r="498" spans="8:13" ht="12.75">
      <c r="H498" s="5">
        <f>H497-B498</f>
        <v>0</v>
      </c>
      <c r="I498" s="20">
        <f t="shared" si="45"/>
        <v>0</v>
      </c>
      <c r="M498" s="2">
        <v>460</v>
      </c>
    </row>
    <row r="499" spans="8:13" ht="12.75">
      <c r="H499" s="5">
        <f>H498-B499</f>
        <v>0</v>
      </c>
      <c r="I499" s="20">
        <f t="shared" si="45"/>
        <v>0</v>
      </c>
      <c r="M499" s="2">
        <v>460</v>
      </c>
    </row>
    <row r="500" spans="1:13" ht="12.75">
      <c r="A500" s="9"/>
      <c r="B500" s="131">
        <f>+B504+B508+B513+B519+B525+B530</f>
        <v>37000</v>
      </c>
      <c r="C500" s="66" t="s">
        <v>262</v>
      </c>
      <c r="D500" s="67" t="s">
        <v>263</v>
      </c>
      <c r="E500" s="66" t="s">
        <v>237</v>
      </c>
      <c r="F500" s="68" t="s">
        <v>264</v>
      </c>
      <c r="G500" s="69" t="s">
        <v>162</v>
      </c>
      <c r="H500" s="154"/>
      <c r="I500" s="71">
        <f t="shared" si="45"/>
        <v>80.43478260869566</v>
      </c>
      <c r="J500" s="71"/>
      <c r="K500" s="71"/>
      <c r="L500" s="72"/>
      <c r="M500" s="2">
        <v>460</v>
      </c>
    </row>
    <row r="501" spans="1:13" s="72" customFormat="1" ht="12.75">
      <c r="A501" s="1"/>
      <c r="B501" s="132"/>
      <c r="C501" s="1"/>
      <c r="D501" s="1"/>
      <c r="E501" s="1"/>
      <c r="F501" s="25"/>
      <c r="G501" s="25"/>
      <c r="H501" s="5">
        <f>H500-B501</f>
        <v>0</v>
      </c>
      <c r="I501" s="20">
        <f t="shared" si="45"/>
        <v>0</v>
      </c>
      <c r="J501"/>
      <c r="K501"/>
      <c r="L501"/>
      <c r="M501" s="2">
        <v>460</v>
      </c>
    </row>
    <row r="502" spans="2:13" ht="12.75">
      <c r="B502" s="132">
        <v>2500</v>
      </c>
      <c r="C502" s="1" t="s">
        <v>668</v>
      </c>
      <c r="D502" s="1" t="s">
        <v>14</v>
      </c>
      <c r="E502" s="1" t="s">
        <v>21</v>
      </c>
      <c r="F502" s="52" t="s">
        <v>716</v>
      </c>
      <c r="G502" s="25" t="s">
        <v>247</v>
      </c>
      <c r="H502" s="5">
        <f>H501-B502</f>
        <v>-2500</v>
      </c>
      <c r="I502" s="20">
        <v>5</v>
      </c>
      <c r="K502" t="s">
        <v>668</v>
      </c>
      <c r="L502">
        <v>14</v>
      </c>
      <c r="M502" s="2">
        <v>460</v>
      </c>
    </row>
    <row r="503" spans="2:13" ht="12.75">
      <c r="B503" s="132">
        <v>2500</v>
      </c>
      <c r="C503" s="1" t="s">
        <v>668</v>
      </c>
      <c r="D503" s="1" t="s">
        <v>14</v>
      </c>
      <c r="E503" s="1" t="s">
        <v>21</v>
      </c>
      <c r="F503" s="52" t="s">
        <v>717</v>
      </c>
      <c r="G503" s="25" t="s">
        <v>34</v>
      </c>
      <c r="H503" s="5">
        <f>H502-B503</f>
        <v>-5000</v>
      </c>
      <c r="I503" s="20">
        <v>5</v>
      </c>
      <c r="K503" t="s">
        <v>668</v>
      </c>
      <c r="L503">
        <v>14</v>
      </c>
      <c r="M503" s="2">
        <v>460</v>
      </c>
    </row>
    <row r="504" spans="1:13" ht="12.75">
      <c r="A504" s="9"/>
      <c r="B504" s="131">
        <f>SUM(B502:B503)</f>
        <v>5000</v>
      </c>
      <c r="C504" s="9" t="s">
        <v>668</v>
      </c>
      <c r="D504" s="9"/>
      <c r="E504" s="9"/>
      <c r="F504" s="16"/>
      <c r="G504" s="16"/>
      <c r="H504" s="70">
        <v>0</v>
      </c>
      <c r="I504" s="71">
        <f aca="true" t="shared" si="46" ref="I504:I510">+B504/M504</f>
        <v>10.869565217391305</v>
      </c>
      <c r="J504" s="72"/>
      <c r="K504" s="72"/>
      <c r="L504" s="72"/>
      <c r="M504" s="2">
        <v>460</v>
      </c>
    </row>
    <row r="505" spans="1:13" s="72" customFormat="1" ht="12.75">
      <c r="A505" s="1"/>
      <c r="B505" s="132"/>
      <c r="C505" s="1"/>
      <c r="D505" s="1"/>
      <c r="E505" s="1"/>
      <c r="F505" s="25"/>
      <c r="G505" s="25"/>
      <c r="H505" s="5">
        <f>H504-B505</f>
        <v>0</v>
      </c>
      <c r="I505" s="20">
        <f t="shared" si="46"/>
        <v>0</v>
      </c>
      <c r="J505"/>
      <c r="K505"/>
      <c r="L505"/>
      <c r="M505" s="2">
        <v>460</v>
      </c>
    </row>
    <row r="506" spans="2:13" ht="12.75">
      <c r="B506" s="132"/>
      <c r="H506" s="5">
        <f>H505-B506</f>
        <v>0</v>
      </c>
      <c r="I506" s="20">
        <f t="shared" si="46"/>
        <v>0</v>
      </c>
      <c r="M506" s="2">
        <v>460</v>
      </c>
    </row>
    <row r="507" spans="2:13" ht="12.75">
      <c r="B507" s="132">
        <v>6000</v>
      </c>
      <c r="C507" s="1" t="s">
        <v>265</v>
      </c>
      <c r="D507" s="10" t="s">
        <v>14</v>
      </c>
      <c r="E507" s="1" t="s">
        <v>104</v>
      </c>
      <c r="F507" s="74" t="s">
        <v>266</v>
      </c>
      <c r="G507" s="25" t="s">
        <v>267</v>
      </c>
      <c r="H507" s="5">
        <f>H506-B507</f>
        <v>-6000</v>
      </c>
      <c r="I507" s="20">
        <f t="shared" si="46"/>
        <v>13.043478260869565</v>
      </c>
      <c r="K507" t="s">
        <v>21</v>
      </c>
      <c r="L507">
        <v>14</v>
      </c>
      <c r="M507" s="2">
        <v>460</v>
      </c>
    </row>
    <row r="508" spans="1:13" ht="12.75">
      <c r="A508" s="9"/>
      <c r="B508" s="131">
        <f>SUM(B507)</f>
        <v>6000</v>
      </c>
      <c r="C508" s="9" t="s">
        <v>1028</v>
      </c>
      <c r="D508" s="9"/>
      <c r="E508" s="9"/>
      <c r="F508" s="16"/>
      <c r="G508" s="16"/>
      <c r="H508" s="70">
        <v>0</v>
      </c>
      <c r="I508" s="71">
        <f t="shared" si="46"/>
        <v>13.043478260869565</v>
      </c>
      <c r="J508" s="72"/>
      <c r="K508" s="72"/>
      <c r="L508" s="72"/>
      <c r="M508" s="2">
        <v>460</v>
      </c>
    </row>
    <row r="509" spans="2:13" ht="12.75">
      <c r="B509" s="132"/>
      <c r="H509" s="5">
        <f>H508-B509</f>
        <v>0</v>
      </c>
      <c r="I509" s="20">
        <f t="shared" si="46"/>
        <v>0</v>
      </c>
      <c r="M509" s="2">
        <v>460</v>
      </c>
    </row>
    <row r="510" spans="1:13" s="72" customFormat="1" ht="12.75">
      <c r="A510" s="1"/>
      <c r="B510" s="132"/>
      <c r="C510" s="1"/>
      <c r="D510" s="1"/>
      <c r="E510" s="1"/>
      <c r="F510" s="25"/>
      <c r="G510" s="25"/>
      <c r="H510" s="5">
        <f>H509-B510</f>
        <v>0</v>
      </c>
      <c r="I510" s="20">
        <f t="shared" si="46"/>
        <v>0</v>
      </c>
      <c r="J510"/>
      <c r="K510"/>
      <c r="L510"/>
      <c r="M510" s="2">
        <v>460</v>
      </c>
    </row>
    <row r="511" spans="2:13" ht="12.75">
      <c r="B511" s="132">
        <v>1300</v>
      </c>
      <c r="C511" s="1" t="s">
        <v>116</v>
      </c>
      <c r="D511" s="10" t="s">
        <v>14</v>
      </c>
      <c r="E511" s="1" t="s">
        <v>175</v>
      </c>
      <c r="F511" s="74" t="s">
        <v>268</v>
      </c>
      <c r="G511" s="25" t="s">
        <v>247</v>
      </c>
      <c r="H511" s="5">
        <f>H510-B511</f>
        <v>-1300</v>
      </c>
      <c r="I511" s="20">
        <v>2.6</v>
      </c>
      <c r="K511" t="s">
        <v>21</v>
      </c>
      <c r="L511">
        <v>14</v>
      </c>
      <c r="M511" s="2">
        <v>460</v>
      </c>
    </row>
    <row r="512" spans="2:13" ht="12.75">
      <c r="B512" s="133">
        <v>1700</v>
      </c>
      <c r="C512" s="1" t="s">
        <v>116</v>
      </c>
      <c r="D512" s="10" t="s">
        <v>14</v>
      </c>
      <c r="E512" s="1" t="s">
        <v>175</v>
      </c>
      <c r="F512" s="74" t="s">
        <v>268</v>
      </c>
      <c r="G512" s="25" t="s">
        <v>34</v>
      </c>
      <c r="H512" s="5">
        <f>H511-B512</f>
        <v>-3000</v>
      </c>
      <c r="I512" s="20">
        <v>3.4</v>
      </c>
      <c r="K512" t="s">
        <v>21</v>
      </c>
      <c r="L512">
        <v>14</v>
      </c>
      <c r="M512" s="2">
        <v>460</v>
      </c>
    </row>
    <row r="513" spans="1:13" ht="12.75">
      <c r="A513" s="9"/>
      <c r="B513" s="131">
        <f>SUM(B511:B512)</f>
        <v>3000</v>
      </c>
      <c r="C513" s="9"/>
      <c r="D513" s="9"/>
      <c r="E513" s="9" t="s">
        <v>175</v>
      </c>
      <c r="F513" s="16"/>
      <c r="G513" s="16"/>
      <c r="H513" s="70">
        <v>0</v>
      </c>
      <c r="I513" s="71">
        <f>+B513/M513</f>
        <v>6.521739130434782</v>
      </c>
      <c r="J513" s="72"/>
      <c r="K513" s="72"/>
      <c r="L513" s="72"/>
      <c r="M513" s="2">
        <v>460</v>
      </c>
    </row>
    <row r="514" spans="2:13" ht="12.75">
      <c r="B514" s="133"/>
      <c r="C514" s="10"/>
      <c r="D514" s="10"/>
      <c r="E514" s="10"/>
      <c r="F514" s="28"/>
      <c r="H514" s="5">
        <f>H513-B514</f>
        <v>0</v>
      </c>
      <c r="I514" s="20">
        <f>+B514/M514</f>
        <v>0</v>
      </c>
      <c r="M514" s="2">
        <v>460</v>
      </c>
    </row>
    <row r="515" spans="2:13" ht="12.75">
      <c r="B515" s="132"/>
      <c r="D515" s="10"/>
      <c r="H515" s="5">
        <f>H514-B515</f>
        <v>0</v>
      </c>
      <c r="I515" s="20">
        <f>+B515/M515</f>
        <v>0</v>
      </c>
      <c r="M515" s="2">
        <v>460</v>
      </c>
    </row>
    <row r="516" spans="1:13" s="72" customFormat="1" ht="12.75">
      <c r="A516" s="1"/>
      <c r="B516" s="132">
        <v>5000</v>
      </c>
      <c r="C516" s="1" t="s">
        <v>117</v>
      </c>
      <c r="D516" s="10" t="s">
        <v>14</v>
      </c>
      <c r="E516" s="1" t="s">
        <v>104</v>
      </c>
      <c r="F516" s="74" t="s">
        <v>269</v>
      </c>
      <c r="G516" s="25" t="s">
        <v>267</v>
      </c>
      <c r="H516" s="5">
        <f>H515-B516</f>
        <v>-5000</v>
      </c>
      <c r="I516" s="20">
        <v>10</v>
      </c>
      <c r="J516"/>
      <c r="K516" t="s">
        <v>21</v>
      </c>
      <c r="L516">
        <v>14</v>
      </c>
      <c r="M516" s="2">
        <v>460</v>
      </c>
    </row>
    <row r="517" spans="1:13" s="13" customFormat="1" ht="12.75">
      <c r="A517" s="1"/>
      <c r="B517" s="132">
        <v>5000</v>
      </c>
      <c r="C517" s="1" t="s">
        <v>117</v>
      </c>
      <c r="D517" s="10" t="s">
        <v>14</v>
      </c>
      <c r="E517" s="1" t="s">
        <v>104</v>
      </c>
      <c r="F517" s="74" t="s">
        <v>269</v>
      </c>
      <c r="G517" s="25" t="s">
        <v>247</v>
      </c>
      <c r="H517" s="5">
        <f>H516-B517</f>
        <v>-10000</v>
      </c>
      <c r="I517" s="20">
        <v>10</v>
      </c>
      <c r="J517"/>
      <c r="K517" t="s">
        <v>21</v>
      </c>
      <c r="L517">
        <v>14</v>
      </c>
      <c r="M517" s="2">
        <v>460</v>
      </c>
    </row>
    <row r="518" spans="2:13" ht="12.75">
      <c r="B518" s="132">
        <v>5000</v>
      </c>
      <c r="C518" s="1" t="s">
        <v>117</v>
      </c>
      <c r="D518" s="10" t="s">
        <v>14</v>
      </c>
      <c r="E518" s="1" t="s">
        <v>104</v>
      </c>
      <c r="F518" s="74" t="s">
        <v>269</v>
      </c>
      <c r="G518" s="25" t="s">
        <v>34</v>
      </c>
      <c r="H518" s="5">
        <f>H517-B518</f>
        <v>-15000</v>
      </c>
      <c r="I518" s="20">
        <v>10</v>
      </c>
      <c r="K518" t="s">
        <v>21</v>
      </c>
      <c r="L518">
        <v>14</v>
      </c>
      <c r="M518" s="2">
        <v>460</v>
      </c>
    </row>
    <row r="519" spans="1:13" ht="12.75">
      <c r="A519" s="9"/>
      <c r="B519" s="131">
        <f>SUM(B516:B518)</f>
        <v>15000</v>
      </c>
      <c r="C519" s="9" t="s">
        <v>117</v>
      </c>
      <c r="D519" s="9"/>
      <c r="E519" s="9"/>
      <c r="F519" s="16"/>
      <c r="G519" s="16"/>
      <c r="H519" s="70">
        <v>0</v>
      </c>
      <c r="I519" s="71">
        <f>+B519/M519</f>
        <v>32.608695652173914</v>
      </c>
      <c r="J519" s="72"/>
      <c r="K519" s="72"/>
      <c r="L519" s="72"/>
      <c r="M519" s="2">
        <v>460</v>
      </c>
    </row>
    <row r="520" spans="1:13" ht="12.75">
      <c r="A520" s="10"/>
      <c r="B520" s="133"/>
      <c r="C520" s="10"/>
      <c r="D520" s="10"/>
      <c r="E520" s="10"/>
      <c r="G520" s="28"/>
      <c r="H520" s="5">
        <f>H519-B520</f>
        <v>0</v>
      </c>
      <c r="I520" s="20">
        <f>+B520/M520</f>
        <v>0</v>
      </c>
      <c r="J520" s="13"/>
      <c r="L520" s="13"/>
      <c r="M520" s="2">
        <v>460</v>
      </c>
    </row>
    <row r="521" spans="2:14" ht="12.75">
      <c r="B521" s="132"/>
      <c r="C521" s="10"/>
      <c r="D521" s="10"/>
      <c r="H521" s="5">
        <f>H520-B521</f>
        <v>0</v>
      </c>
      <c r="I521" s="20">
        <f>+B521/M521</f>
        <v>0</v>
      </c>
      <c r="M521" s="2">
        <v>460</v>
      </c>
      <c r="N521" s="35"/>
    </row>
    <row r="522" spans="1:13" s="72" customFormat="1" ht="12.75">
      <c r="A522" s="1"/>
      <c r="B522" s="132">
        <v>2000</v>
      </c>
      <c r="C522" s="1" t="s">
        <v>119</v>
      </c>
      <c r="D522" s="10" t="s">
        <v>14</v>
      </c>
      <c r="E522" s="1" t="s">
        <v>104</v>
      </c>
      <c r="F522" s="74" t="s">
        <v>268</v>
      </c>
      <c r="G522" s="25" t="s">
        <v>267</v>
      </c>
      <c r="H522" s="5">
        <f>H521-B522</f>
        <v>-2000</v>
      </c>
      <c r="I522" s="20">
        <v>4</v>
      </c>
      <c r="J522"/>
      <c r="K522" t="s">
        <v>21</v>
      </c>
      <c r="L522">
        <v>14</v>
      </c>
      <c r="M522" s="2">
        <v>460</v>
      </c>
    </row>
    <row r="523" spans="2:13" ht="12.75">
      <c r="B523" s="132">
        <v>2000</v>
      </c>
      <c r="C523" s="1" t="s">
        <v>119</v>
      </c>
      <c r="D523" s="10" t="s">
        <v>14</v>
      </c>
      <c r="E523" s="1" t="s">
        <v>104</v>
      </c>
      <c r="F523" s="74" t="s">
        <v>268</v>
      </c>
      <c r="G523" s="25" t="s">
        <v>247</v>
      </c>
      <c r="H523" s="5">
        <f>H522-B523</f>
        <v>-4000</v>
      </c>
      <c r="I523" s="20">
        <v>4</v>
      </c>
      <c r="K523" t="s">
        <v>21</v>
      </c>
      <c r="L523">
        <v>14</v>
      </c>
      <c r="M523" s="2">
        <v>460</v>
      </c>
    </row>
    <row r="524" spans="2:13" ht="12.75">
      <c r="B524" s="132">
        <v>2000</v>
      </c>
      <c r="C524" s="1" t="s">
        <v>119</v>
      </c>
      <c r="D524" s="10" t="s">
        <v>14</v>
      </c>
      <c r="E524" s="1" t="s">
        <v>104</v>
      </c>
      <c r="F524" s="74" t="s">
        <v>268</v>
      </c>
      <c r="G524" s="25" t="s">
        <v>34</v>
      </c>
      <c r="H524" s="5">
        <f>H523-B524</f>
        <v>-6000</v>
      </c>
      <c r="I524" s="20">
        <v>4</v>
      </c>
      <c r="K524" t="s">
        <v>21</v>
      </c>
      <c r="L524">
        <v>14</v>
      </c>
      <c r="M524" s="2">
        <v>460</v>
      </c>
    </row>
    <row r="525" spans="1:13" ht="12.75">
      <c r="A525" s="9"/>
      <c r="B525" s="131">
        <f>SUM(B522:B524)</f>
        <v>6000</v>
      </c>
      <c r="C525" s="9" t="s">
        <v>119</v>
      </c>
      <c r="D525" s="9"/>
      <c r="E525" s="9"/>
      <c r="F525" s="16"/>
      <c r="G525" s="16"/>
      <c r="H525" s="70">
        <v>0</v>
      </c>
      <c r="I525" s="71">
        <f>+B525/M525</f>
        <v>13.043478260869565</v>
      </c>
      <c r="J525" s="72"/>
      <c r="K525" s="72"/>
      <c r="L525" s="72"/>
      <c r="M525" s="2">
        <v>460</v>
      </c>
    </row>
    <row r="526" spans="2:13" ht="12.75">
      <c r="B526" s="132"/>
      <c r="D526" s="10"/>
      <c r="H526" s="5">
        <f>H525-B526</f>
        <v>0</v>
      </c>
      <c r="I526" s="20">
        <f>+B526/M526</f>
        <v>0</v>
      </c>
      <c r="M526" s="2">
        <v>460</v>
      </c>
    </row>
    <row r="527" spans="1:13" s="72" customFormat="1" ht="12.75">
      <c r="A527" s="1"/>
      <c r="B527" s="132"/>
      <c r="C527" s="1"/>
      <c r="D527" s="10"/>
      <c r="E527" s="1"/>
      <c r="F527" s="25"/>
      <c r="G527" s="25"/>
      <c r="H527" s="5">
        <f>H526-B527</f>
        <v>0</v>
      </c>
      <c r="I527" s="20">
        <f>+B527/M527</f>
        <v>0</v>
      </c>
      <c r="J527"/>
      <c r="K527"/>
      <c r="L527"/>
      <c r="M527" s="2">
        <v>460</v>
      </c>
    </row>
    <row r="528" spans="2:13" ht="12.75">
      <c r="B528" s="132">
        <v>1000</v>
      </c>
      <c r="C528" s="1" t="s">
        <v>120</v>
      </c>
      <c r="D528" s="10" t="s">
        <v>14</v>
      </c>
      <c r="E528" s="1" t="s">
        <v>121</v>
      </c>
      <c r="F528" s="74" t="s">
        <v>268</v>
      </c>
      <c r="G528" s="25" t="s">
        <v>247</v>
      </c>
      <c r="H528" s="5">
        <f>H527-B528</f>
        <v>-1000</v>
      </c>
      <c r="I528" s="20">
        <v>2</v>
      </c>
      <c r="K528" t="s">
        <v>21</v>
      </c>
      <c r="L528">
        <v>14</v>
      </c>
      <c r="M528" s="2">
        <v>460</v>
      </c>
    </row>
    <row r="529" spans="2:13" ht="12.75">
      <c r="B529" s="132">
        <v>1000</v>
      </c>
      <c r="C529" s="1" t="s">
        <v>120</v>
      </c>
      <c r="D529" s="10" t="s">
        <v>14</v>
      </c>
      <c r="E529" s="1" t="s">
        <v>121</v>
      </c>
      <c r="F529" s="74" t="s">
        <v>268</v>
      </c>
      <c r="G529" s="25" t="s">
        <v>34</v>
      </c>
      <c r="H529" s="5">
        <f>H528-B529</f>
        <v>-2000</v>
      </c>
      <c r="I529" s="20">
        <v>2</v>
      </c>
      <c r="K529" t="s">
        <v>21</v>
      </c>
      <c r="L529">
        <v>14</v>
      </c>
      <c r="M529" s="2">
        <v>460</v>
      </c>
    </row>
    <row r="530" spans="1:13" ht="12.75">
      <c r="A530" s="9"/>
      <c r="B530" s="131">
        <f>SUM(B528:B529)</f>
        <v>2000</v>
      </c>
      <c r="C530" s="9"/>
      <c r="D530" s="9"/>
      <c r="E530" s="9" t="s">
        <v>121</v>
      </c>
      <c r="F530" s="16"/>
      <c r="G530" s="16"/>
      <c r="H530" s="70">
        <v>0</v>
      </c>
      <c r="I530" s="71">
        <f aca="true" t="shared" si="47" ref="I530:I536">+B530/M530</f>
        <v>4.3478260869565215</v>
      </c>
      <c r="J530" s="72"/>
      <c r="K530" s="72"/>
      <c r="L530" s="72"/>
      <c r="M530" s="2">
        <v>460</v>
      </c>
    </row>
    <row r="531" spans="2:13" ht="12.75">
      <c r="B531" s="132"/>
      <c r="D531" s="10"/>
      <c r="H531" s="5">
        <f>H530-B531</f>
        <v>0</v>
      </c>
      <c r="I531" s="20">
        <f t="shared" si="47"/>
        <v>0</v>
      </c>
      <c r="M531" s="2">
        <v>460</v>
      </c>
    </row>
    <row r="532" spans="1:13" s="72" customFormat="1" ht="12.75">
      <c r="A532" s="1"/>
      <c r="B532" s="132"/>
      <c r="C532" s="1"/>
      <c r="D532" s="10"/>
      <c r="E532" s="1"/>
      <c r="F532" s="25"/>
      <c r="G532" s="25"/>
      <c r="H532" s="5">
        <f>H531-B532</f>
        <v>0</v>
      </c>
      <c r="I532" s="20">
        <f t="shared" si="47"/>
        <v>0</v>
      </c>
      <c r="J532"/>
      <c r="K532"/>
      <c r="L532"/>
      <c r="M532" s="2">
        <v>460</v>
      </c>
    </row>
    <row r="533" spans="2:13" ht="12.75">
      <c r="B533" s="132"/>
      <c r="D533" s="10"/>
      <c r="H533" s="5">
        <f>H532-B533</f>
        <v>0</v>
      </c>
      <c r="I533" s="20">
        <f t="shared" si="47"/>
        <v>0</v>
      </c>
      <c r="M533" s="2">
        <v>460</v>
      </c>
    </row>
    <row r="534" spans="2:13" ht="12.75">
      <c r="B534" s="132"/>
      <c r="D534" s="10"/>
      <c r="H534" s="5">
        <f>H533-B534</f>
        <v>0</v>
      </c>
      <c r="I534" s="20">
        <f t="shared" si="47"/>
        <v>0</v>
      </c>
      <c r="M534" s="2">
        <v>460</v>
      </c>
    </row>
    <row r="535" spans="1:13" ht="12.75">
      <c r="A535" s="9"/>
      <c r="B535" s="131">
        <f>+B540+B547+B553+B558+B564+B568</f>
        <v>62700</v>
      </c>
      <c r="C535" s="66" t="s">
        <v>270</v>
      </c>
      <c r="D535" s="67" t="s">
        <v>271</v>
      </c>
      <c r="E535" s="66" t="s">
        <v>237</v>
      </c>
      <c r="F535" s="68" t="s">
        <v>238</v>
      </c>
      <c r="G535" s="69" t="s">
        <v>239</v>
      </c>
      <c r="H535" s="154"/>
      <c r="I535" s="71">
        <f t="shared" si="47"/>
        <v>136.30434782608697</v>
      </c>
      <c r="J535" s="71"/>
      <c r="K535" s="71"/>
      <c r="L535" s="72"/>
      <c r="M535" s="2">
        <v>460</v>
      </c>
    </row>
    <row r="536" spans="2:13" ht="12.75">
      <c r="B536" s="132"/>
      <c r="D536" s="10"/>
      <c r="H536" s="5">
        <f>H535-B536</f>
        <v>0</v>
      </c>
      <c r="I536" s="20">
        <f t="shared" si="47"/>
        <v>0</v>
      </c>
      <c r="M536" s="2">
        <v>460</v>
      </c>
    </row>
    <row r="537" spans="1:13" s="72" customFormat="1" ht="12.75">
      <c r="A537" s="1"/>
      <c r="B537" s="132">
        <v>2500</v>
      </c>
      <c r="C537" s="1" t="s">
        <v>668</v>
      </c>
      <c r="D537" s="1" t="s">
        <v>14</v>
      </c>
      <c r="E537" s="1" t="s">
        <v>21</v>
      </c>
      <c r="F537" s="52" t="s">
        <v>718</v>
      </c>
      <c r="G537" s="25" t="s">
        <v>272</v>
      </c>
      <c r="H537" s="5">
        <f>H536-B537</f>
        <v>-2500</v>
      </c>
      <c r="I537" s="20">
        <v>5</v>
      </c>
      <c r="J537"/>
      <c r="K537" t="s">
        <v>668</v>
      </c>
      <c r="L537">
        <v>15</v>
      </c>
      <c r="M537" s="2">
        <v>460</v>
      </c>
    </row>
    <row r="538" spans="1:13" s="13" customFormat="1" ht="12.75">
      <c r="A538" s="1"/>
      <c r="B538" s="132">
        <v>2500</v>
      </c>
      <c r="C538" s="1" t="s">
        <v>668</v>
      </c>
      <c r="D538" s="1" t="s">
        <v>14</v>
      </c>
      <c r="E538" s="1" t="s">
        <v>21</v>
      </c>
      <c r="F538" s="52" t="s">
        <v>719</v>
      </c>
      <c r="G538" s="25" t="s">
        <v>273</v>
      </c>
      <c r="H538" s="5">
        <f>H537-B538</f>
        <v>-5000</v>
      </c>
      <c r="I538" s="20">
        <v>5</v>
      </c>
      <c r="J538"/>
      <c r="K538" t="s">
        <v>668</v>
      </c>
      <c r="L538">
        <v>15</v>
      </c>
      <c r="M538" s="2">
        <v>460</v>
      </c>
    </row>
    <row r="539" spans="2:13" ht="12.75">
      <c r="B539" s="132">
        <v>2500</v>
      </c>
      <c r="C539" s="1" t="s">
        <v>668</v>
      </c>
      <c r="D539" s="1" t="s">
        <v>14</v>
      </c>
      <c r="E539" s="1" t="s">
        <v>21</v>
      </c>
      <c r="F539" s="52" t="s">
        <v>720</v>
      </c>
      <c r="G539" s="25" t="s">
        <v>274</v>
      </c>
      <c r="H539" s="5">
        <f>H538-B539</f>
        <v>-7500</v>
      </c>
      <c r="I539" s="20">
        <v>5</v>
      </c>
      <c r="K539" t="s">
        <v>668</v>
      </c>
      <c r="L539">
        <v>15</v>
      </c>
      <c r="M539" s="2">
        <v>460</v>
      </c>
    </row>
    <row r="540" spans="1:13" ht="12.75">
      <c r="A540" s="9"/>
      <c r="B540" s="131">
        <f>SUM(B537:B539)</f>
        <v>7500</v>
      </c>
      <c r="C540" s="9" t="s">
        <v>668</v>
      </c>
      <c r="D540" s="9"/>
      <c r="E540" s="9"/>
      <c r="F540" s="16"/>
      <c r="G540" s="16"/>
      <c r="H540" s="70">
        <v>0</v>
      </c>
      <c r="I540" s="71">
        <f aca="true" t="shared" si="48" ref="I540:I549">+B540/M540</f>
        <v>16.304347826086957</v>
      </c>
      <c r="J540" s="72"/>
      <c r="K540" s="72"/>
      <c r="L540" s="72"/>
      <c r="M540" s="2">
        <v>460</v>
      </c>
    </row>
    <row r="541" spans="1:13" ht="12.75">
      <c r="A541" s="10"/>
      <c r="B541" s="133"/>
      <c r="C541" s="10"/>
      <c r="D541" s="10"/>
      <c r="E541" s="10"/>
      <c r="G541" s="28"/>
      <c r="H541" s="5">
        <f aca="true" t="shared" si="49" ref="H541:H546">H540-B541</f>
        <v>0</v>
      </c>
      <c r="I541" s="20">
        <f t="shared" si="48"/>
        <v>0</v>
      </c>
      <c r="J541" s="13"/>
      <c r="L541" s="13"/>
      <c r="M541" s="2">
        <v>460</v>
      </c>
    </row>
    <row r="542" spans="2:14" ht="12.75">
      <c r="B542" s="132"/>
      <c r="C542" s="10"/>
      <c r="D542" s="10"/>
      <c r="H542" s="5">
        <f t="shared" si="49"/>
        <v>0</v>
      </c>
      <c r="I542" s="20">
        <f t="shared" si="48"/>
        <v>0</v>
      </c>
      <c r="M542" s="2">
        <v>460</v>
      </c>
      <c r="N542" s="35"/>
    </row>
    <row r="543" spans="2:13" ht="12.75">
      <c r="B543" s="132">
        <v>6000</v>
      </c>
      <c r="C543" s="1" t="s">
        <v>275</v>
      </c>
      <c r="D543" s="10" t="s">
        <v>14</v>
      </c>
      <c r="E543" s="1" t="s">
        <v>104</v>
      </c>
      <c r="F543" s="74" t="s">
        <v>276</v>
      </c>
      <c r="G543" s="25" t="s">
        <v>272</v>
      </c>
      <c r="H543" s="5">
        <f t="shared" si="49"/>
        <v>-6000</v>
      </c>
      <c r="I543" s="20">
        <f t="shared" si="48"/>
        <v>13.043478260869565</v>
      </c>
      <c r="K543" t="s">
        <v>21</v>
      </c>
      <c r="L543">
        <v>15</v>
      </c>
      <c r="M543" s="2">
        <v>460</v>
      </c>
    </row>
    <row r="544" spans="1:13" s="72" customFormat="1" ht="12.75">
      <c r="A544" s="1"/>
      <c r="B544" s="132">
        <v>2500</v>
      </c>
      <c r="C544" s="1" t="s">
        <v>277</v>
      </c>
      <c r="D544" s="10" t="s">
        <v>14</v>
      </c>
      <c r="E544" s="1" t="s">
        <v>104</v>
      </c>
      <c r="F544" s="74" t="s">
        <v>278</v>
      </c>
      <c r="G544" s="25" t="s">
        <v>273</v>
      </c>
      <c r="H544" s="5">
        <f t="shared" si="49"/>
        <v>-8500</v>
      </c>
      <c r="I544" s="20">
        <f t="shared" si="48"/>
        <v>5.434782608695652</v>
      </c>
      <c r="J544"/>
      <c r="K544" t="s">
        <v>21</v>
      </c>
      <c r="L544">
        <v>15</v>
      </c>
      <c r="M544" s="2">
        <v>460</v>
      </c>
    </row>
    <row r="545" spans="1:13" ht="12.75">
      <c r="A545" s="31"/>
      <c r="B545" s="133">
        <v>2500</v>
      </c>
      <c r="C545" s="31" t="s">
        <v>279</v>
      </c>
      <c r="D545" s="31" t="s">
        <v>14</v>
      </c>
      <c r="E545" s="31" t="s">
        <v>104</v>
      </c>
      <c r="F545" s="77" t="s">
        <v>280</v>
      </c>
      <c r="G545" s="29" t="s">
        <v>273</v>
      </c>
      <c r="H545" s="37">
        <f t="shared" si="49"/>
        <v>-11000</v>
      </c>
      <c r="I545" s="151">
        <f t="shared" si="48"/>
        <v>5.434782608695652</v>
      </c>
      <c r="J545" s="152"/>
      <c r="K545" s="153" t="s">
        <v>21</v>
      </c>
      <c r="L545" s="153">
        <v>15</v>
      </c>
      <c r="M545" s="2">
        <v>460</v>
      </c>
    </row>
    <row r="546" spans="2:13" ht="12.75">
      <c r="B546" s="132">
        <v>25000</v>
      </c>
      <c r="C546" s="1" t="s">
        <v>281</v>
      </c>
      <c r="D546" s="10" t="s">
        <v>14</v>
      </c>
      <c r="E546" s="1" t="s">
        <v>104</v>
      </c>
      <c r="F546" s="74" t="s">
        <v>282</v>
      </c>
      <c r="G546" s="25" t="s">
        <v>274</v>
      </c>
      <c r="H546" s="5">
        <f t="shared" si="49"/>
        <v>-36000</v>
      </c>
      <c r="I546" s="20">
        <f t="shared" si="48"/>
        <v>54.34782608695652</v>
      </c>
      <c r="K546" t="s">
        <v>21</v>
      </c>
      <c r="L546">
        <v>15</v>
      </c>
      <c r="M546" s="2">
        <v>460</v>
      </c>
    </row>
    <row r="547" spans="1:13" ht="12.75">
      <c r="A547" s="9"/>
      <c r="B547" s="131">
        <f>SUM(B543:B546)</f>
        <v>36000</v>
      </c>
      <c r="C547" s="9" t="s">
        <v>1028</v>
      </c>
      <c r="D547" s="9"/>
      <c r="E547" s="9"/>
      <c r="F547" s="16"/>
      <c r="G547" s="16"/>
      <c r="H547" s="70">
        <v>0</v>
      </c>
      <c r="I547" s="71">
        <f t="shared" si="48"/>
        <v>78.26086956521739</v>
      </c>
      <c r="J547" s="72"/>
      <c r="K547" s="72"/>
      <c r="L547" s="72"/>
      <c r="M547" s="2">
        <v>460</v>
      </c>
    </row>
    <row r="548" spans="2:13" ht="12.75">
      <c r="B548" s="132"/>
      <c r="D548" s="10"/>
      <c r="H548" s="5">
        <f>H547-B548</f>
        <v>0</v>
      </c>
      <c r="I548" s="20">
        <f t="shared" si="48"/>
        <v>0</v>
      </c>
      <c r="M548" s="2">
        <v>460</v>
      </c>
    </row>
    <row r="549" spans="2:13" ht="12.75">
      <c r="B549" s="132"/>
      <c r="D549" s="10"/>
      <c r="H549" s="5">
        <f>H548-B549</f>
        <v>0</v>
      </c>
      <c r="I549" s="20">
        <f t="shared" si="48"/>
        <v>0</v>
      </c>
      <c r="M549" s="2">
        <v>460</v>
      </c>
    </row>
    <row r="550" spans="1:13" s="72" customFormat="1" ht="12.75">
      <c r="A550" s="1"/>
      <c r="B550" s="132">
        <v>1000</v>
      </c>
      <c r="C550" s="1" t="s">
        <v>116</v>
      </c>
      <c r="D550" s="10" t="s">
        <v>14</v>
      </c>
      <c r="E550" s="1" t="s">
        <v>175</v>
      </c>
      <c r="F550" s="74" t="s">
        <v>283</v>
      </c>
      <c r="G550" s="25" t="s">
        <v>272</v>
      </c>
      <c r="H550" s="5">
        <f>H549-B550</f>
        <v>-1000</v>
      </c>
      <c r="I550" s="20">
        <v>2.6</v>
      </c>
      <c r="J550"/>
      <c r="K550" t="s">
        <v>21</v>
      </c>
      <c r="L550">
        <v>15</v>
      </c>
      <c r="M550" s="2">
        <v>460</v>
      </c>
    </row>
    <row r="551" spans="2:13" ht="12.75">
      <c r="B551" s="132">
        <v>1000</v>
      </c>
      <c r="C551" s="1" t="s">
        <v>116</v>
      </c>
      <c r="D551" s="10" t="s">
        <v>14</v>
      </c>
      <c r="E551" s="1" t="s">
        <v>175</v>
      </c>
      <c r="F551" s="74" t="s">
        <v>283</v>
      </c>
      <c r="G551" s="25" t="s">
        <v>273</v>
      </c>
      <c r="H551" s="5">
        <f>H550-B551</f>
        <v>-2000</v>
      </c>
      <c r="I551" s="20">
        <v>2</v>
      </c>
      <c r="K551" t="s">
        <v>21</v>
      </c>
      <c r="L551">
        <v>15</v>
      </c>
      <c r="M551" s="2">
        <v>460</v>
      </c>
    </row>
    <row r="552" spans="2:13" ht="12.75">
      <c r="B552" s="132">
        <v>200</v>
      </c>
      <c r="C552" s="1" t="s">
        <v>116</v>
      </c>
      <c r="D552" s="10" t="s">
        <v>14</v>
      </c>
      <c r="E552" s="1" t="s">
        <v>175</v>
      </c>
      <c r="F552" s="74" t="s">
        <v>283</v>
      </c>
      <c r="G552" s="25" t="s">
        <v>274</v>
      </c>
      <c r="H552" s="5">
        <f>H551-B552</f>
        <v>-2200</v>
      </c>
      <c r="I552" s="20">
        <v>0.4</v>
      </c>
      <c r="K552" t="s">
        <v>21</v>
      </c>
      <c r="L552">
        <v>15</v>
      </c>
      <c r="M552" s="2">
        <v>460</v>
      </c>
    </row>
    <row r="553" spans="1:13" ht="12.75">
      <c r="A553" s="9"/>
      <c r="B553" s="131">
        <f>SUM(B550:B552)</f>
        <v>2200</v>
      </c>
      <c r="C553" s="9"/>
      <c r="D553" s="9"/>
      <c r="E553" s="9" t="s">
        <v>175</v>
      </c>
      <c r="F553" s="16"/>
      <c r="G553" s="16"/>
      <c r="H553" s="70">
        <v>0</v>
      </c>
      <c r="I553" s="71">
        <f>+B553/M553</f>
        <v>4.782608695652174</v>
      </c>
      <c r="J553" s="72"/>
      <c r="K553" s="72"/>
      <c r="L553" s="72"/>
      <c r="M553" s="2">
        <v>460</v>
      </c>
    </row>
    <row r="554" spans="2:13" ht="12.75">
      <c r="B554" s="132"/>
      <c r="D554" s="10"/>
      <c r="H554" s="5">
        <f>H553-B554</f>
        <v>0</v>
      </c>
      <c r="I554" s="20">
        <f>+B554/M554</f>
        <v>0</v>
      </c>
      <c r="M554" s="2">
        <v>460</v>
      </c>
    </row>
    <row r="555" spans="1:13" s="72" customFormat="1" ht="12.75">
      <c r="A555" s="1"/>
      <c r="B555" s="132"/>
      <c r="C555" s="1"/>
      <c r="D555" s="10"/>
      <c r="E555" s="1"/>
      <c r="F555" s="25"/>
      <c r="G555" s="25"/>
      <c r="H555" s="5">
        <f>H554-B555</f>
        <v>0</v>
      </c>
      <c r="I555" s="20">
        <f>+B555/M555</f>
        <v>0</v>
      </c>
      <c r="J555"/>
      <c r="K555"/>
      <c r="L555"/>
      <c r="M555" s="2">
        <v>460</v>
      </c>
    </row>
    <row r="556" spans="2:13" ht="12.75">
      <c r="B556" s="132">
        <v>5000</v>
      </c>
      <c r="C556" s="1" t="s">
        <v>117</v>
      </c>
      <c r="D556" s="10" t="s">
        <v>14</v>
      </c>
      <c r="E556" s="1" t="s">
        <v>104</v>
      </c>
      <c r="F556" s="74" t="s">
        <v>284</v>
      </c>
      <c r="G556" s="25" t="s">
        <v>272</v>
      </c>
      <c r="H556" s="5">
        <f>H555-B556</f>
        <v>-5000</v>
      </c>
      <c r="I556" s="20">
        <v>10</v>
      </c>
      <c r="K556" t="s">
        <v>21</v>
      </c>
      <c r="L556">
        <v>15</v>
      </c>
      <c r="M556" s="2">
        <v>460</v>
      </c>
    </row>
    <row r="557" spans="1:13" s="13" customFormat="1" ht="12.75">
      <c r="A557" s="1"/>
      <c r="B557" s="132">
        <v>5000</v>
      </c>
      <c r="C557" s="1" t="s">
        <v>117</v>
      </c>
      <c r="D557" s="10" t="s">
        <v>14</v>
      </c>
      <c r="E557" s="1" t="s">
        <v>104</v>
      </c>
      <c r="F557" s="74" t="s">
        <v>284</v>
      </c>
      <c r="G557" s="25" t="s">
        <v>273</v>
      </c>
      <c r="H557" s="5">
        <f>H556-B557</f>
        <v>-10000</v>
      </c>
      <c r="I557" s="20">
        <v>10</v>
      </c>
      <c r="J557"/>
      <c r="K557" t="s">
        <v>21</v>
      </c>
      <c r="L557">
        <v>15</v>
      </c>
      <c r="M557" s="2">
        <v>460</v>
      </c>
    </row>
    <row r="558" spans="1:13" ht="12.75">
      <c r="A558" s="9"/>
      <c r="B558" s="131">
        <f>SUM(B556:B557)</f>
        <v>10000</v>
      </c>
      <c r="C558" s="9" t="s">
        <v>117</v>
      </c>
      <c r="D558" s="9"/>
      <c r="E558" s="79"/>
      <c r="F558" s="16"/>
      <c r="G558" s="80"/>
      <c r="H558" s="70">
        <v>0</v>
      </c>
      <c r="I558" s="71">
        <f>+B558/M558</f>
        <v>21.73913043478261</v>
      </c>
      <c r="J558" s="72"/>
      <c r="K558" s="72"/>
      <c r="L558" s="72"/>
      <c r="M558" s="2">
        <v>460</v>
      </c>
    </row>
    <row r="559" spans="2:13" ht="12.75">
      <c r="B559" s="133"/>
      <c r="C559" s="10"/>
      <c r="D559" s="10"/>
      <c r="E559" s="10"/>
      <c r="G559" s="28"/>
      <c r="H559" s="5">
        <f>H558-B559</f>
        <v>0</v>
      </c>
      <c r="I559" s="20">
        <f>+B559/M559</f>
        <v>0</v>
      </c>
      <c r="M559" s="2">
        <v>460</v>
      </c>
    </row>
    <row r="560" spans="1:13" ht="12.75">
      <c r="A560" s="10"/>
      <c r="B560" s="133"/>
      <c r="C560" s="10"/>
      <c r="D560" s="10"/>
      <c r="E560" s="10"/>
      <c r="G560" s="28"/>
      <c r="H560" s="5">
        <f>H559-B560</f>
        <v>0</v>
      </c>
      <c r="I560" s="20">
        <f>+B560/M560</f>
        <v>0</v>
      </c>
      <c r="J560" s="13"/>
      <c r="L560" s="13"/>
      <c r="M560" s="2">
        <v>460</v>
      </c>
    </row>
    <row r="561" spans="1:14" s="72" customFormat="1" ht="12.75">
      <c r="A561" s="1"/>
      <c r="B561" s="132">
        <v>2000</v>
      </c>
      <c r="C561" s="1" t="s">
        <v>119</v>
      </c>
      <c r="D561" s="10" t="s">
        <v>14</v>
      </c>
      <c r="E561" s="1" t="s">
        <v>104</v>
      </c>
      <c r="F561" s="74" t="s">
        <v>283</v>
      </c>
      <c r="G561" s="25" t="s">
        <v>272</v>
      </c>
      <c r="H561" s="5">
        <f>H560-B561</f>
        <v>-2000</v>
      </c>
      <c r="I561" s="20">
        <v>4</v>
      </c>
      <c r="J561"/>
      <c r="K561" t="s">
        <v>21</v>
      </c>
      <c r="L561">
        <v>15</v>
      </c>
      <c r="M561" s="2">
        <v>460</v>
      </c>
      <c r="N561" s="158"/>
    </row>
    <row r="562" spans="2:13" ht="12.75">
      <c r="B562" s="132">
        <v>2000</v>
      </c>
      <c r="C562" s="1" t="s">
        <v>119</v>
      </c>
      <c r="D562" s="10" t="s">
        <v>14</v>
      </c>
      <c r="E562" s="1" t="s">
        <v>104</v>
      </c>
      <c r="F562" s="74" t="s">
        <v>283</v>
      </c>
      <c r="G562" s="25" t="s">
        <v>273</v>
      </c>
      <c r="H562" s="5">
        <f>H561-B562</f>
        <v>-4000</v>
      </c>
      <c r="I562" s="20">
        <v>4</v>
      </c>
      <c r="K562" t="s">
        <v>21</v>
      </c>
      <c r="L562">
        <v>15</v>
      </c>
      <c r="M562" s="2">
        <v>460</v>
      </c>
    </row>
    <row r="563" spans="2:13" ht="12.75">
      <c r="B563" s="132">
        <v>2000</v>
      </c>
      <c r="C563" s="1" t="s">
        <v>119</v>
      </c>
      <c r="D563" s="10" t="s">
        <v>14</v>
      </c>
      <c r="E563" s="1" t="s">
        <v>104</v>
      </c>
      <c r="F563" s="74" t="s">
        <v>283</v>
      </c>
      <c r="G563" s="25" t="s">
        <v>274</v>
      </c>
      <c r="H563" s="5">
        <f>H562-B563</f>
        <v>-6000</v>
      </c>
      <c r="I563" s="20">
        <v>4</v>
      </c>
      <c r="K563" t="s">
        <v>21</v>
      </c>
      <c r="L563">
        <v>15</v>
      </c>
      <c r="M563" s="2">
        <v>460</v>
      </c>
    </row>
    <row r="564" spans="1:13" ht="12.75">
      <c r="A564" s="9"/>
      <c r="B564" s="131">
        <f>SUM(B561:B563)</f>
        <v>6000</v>
      </c>
      <c r="C564" s="159" t="s">
        <v>119</v>
      </c>
      <c r="D564" s="9"/>
      <c r="E564" s="159"/>
      <c r="F564" s="16"/>
      <c r="G564" s="16"/>
      <c r="H564" s="70">
        <v>0</v>
      </c>
      <c r="I564" s="71">
        <f aca="true" t="shared" si="50" ref="I564:I574">+B564/M564</f>
        <v>13.043478260869565</v>
      </c>
      <c r="J564" s="159"/>
      <c r="K564" s="72"/>
      <c r="L564" s="159"/>
      <c r="M564" s="2">
        <v>460</v>
      </c>
    </row>
    <row r="565" spans="1:13" s="72" customFormat="1" ht="12.75">
      <c r="A565" s="1"/>
      <c r="B565" s="132"/>
      <c r="C565" s="1"/>
      <c r="D565" s="10"/>
      <c r="E565" s="1"/>
      <c r="F565" s="25"/>
      <c r="G565" s="25"/>
      <c r="H565" s="5">
        <f>H564-B565</f>
        <v>0</v>
      </c>
      <c r="I565" s="20">
        <f t="shared" si="50"/>
        <v>0</v>
      </c>
      <c r="J565"/>
      <c r="K565"/>
      <c r="L565"/>
      <c r="M565" s="2">
        <v>460</v>
      </c>
    </row>
    <row r="566" spans="2:13" ht="12.75">
      <c r="B566" s="132"/>
      <c r="D566" s="10"/>
      <c r="H566" s="5">
        <f>H565-B566</f>
        <v>0</v>
      </c>
      <c r="I566" s="20">
        <f t="shared" si="50"/>
        <v>0</v>
      </c>
      <c r="M566" s="2">
        <v>460</v>
      </c>
    </row>
    <row r="567" spans="2:13" ht="12.75">
      <c r="B567" s="132">
        <v>1000</v>
      </c>
      <c r="C567" s="1" t="s">
        <v>120</v>
      </c>
      <c r="D567" s="10" t="s">
        <v>14</v>
      </c>
      <c r="E567" s="1" t="s">
        <v>121</v>
      </c>
      <c r="F567" s="74" t="s">
        <v>283</v>
      </c>
      <c r="G567" s="25" t="s">
        <v>273</v>
      </c>
      <c r="H567" s="5">
        <f>H566-B567</f>
        <v>-1000</v>
      </c>
      <c r="I567" s="20">
        <f t="shared" si="50"/>
        <v>2.1739130434782608</v>
      </c>
      <c r="K567" t="s">
        <v>21</v>
      </c>
      <c r="L567">
        <v>15</v>
      </c>
      <c r="M567" s="2">
        <v>460</v>
      </c>
    </row>
    <row r="568" spans="1:13" ht="12.75">
      <c r="A568" s="9"/>
      <c r="B568" s="131">
        <f>SUM(B567)</f>
        <v>1000</v>
      </c>
      <c r="C568" s="9"/>
      <c r="D568" s="9"/>
      <c r="E568" s="9" t="s">
        <v>121</v>
      </c>
      <c r="F568" s="16"/>
      <c r="G568" s="16"/>
      <c r="H568" s="70">
        <v>0</v>
      </c>
      <c r="I568" s="71">
        <f t="shared" si="50"/>
        <v>2.1739130434782608</v>
      </c>
      <c r="J568" s="72"/>
      <c r="K568" s="72"/>
      <c r="L568" s="72"/>
      <c r="M568" s="2">
        <v>460</v>
      </c>
    </row>
    <row r="569" spans="2:13" ht="12.75">
      <c r="B569" s="132"/>
      <c r="D569" s="10"/>
      <c r="H569" s="5">
        <f>H568-B569</f>
        <v>0</v>
      </c>
      <c r="I569" s="20">
        <f t="shared" si="50"/>
        <v>0</v>
      </c>
      <c r="M569" s="2">
        <v>460</v>
      </c>
    </row>
    <row r="570" spans="1:13" s="72" customFormat="1" ht="12.75">
      <c r="A570" s="1"/>
      <c r="B570" s="132"/>
      <c r="C570" s="1"/>
      <c r="D570" s="10"/>
      <c r="E570" s="1"/>
      <c r="F570" s="25"/>
      <c r="G570" s="25"/>
      <c r="H570" s="5">
        <f>H569-B570</f>
        <v>0</v>
      </c>
      <c r="I570" s="20">
        <f t="shared" si="50"/>
        <v>0</v>
      </c>
      <c r="J570"/>
      <c r="K570"/>
      <c r="L570"/>
      <c r="M570" s="2">
        <v>460</v>
      </c>
    </row>
    <row r="571" spans="2:13" ht="12.75">
      <c r="B571" s="132"/>
      <c r="D571" s="10"/>
      <c r="H571" s="5">
        <f>H570-B571</f>
        <v>0</v>
      </c>
      <c r="I571" s="20">
        <f t="shared" si="50"/>
        <v>0</v>
      </c>
      <c r="M571" s="2">
        <v>460</v>
      </c>
    </row>
    <row r="572" spans="2:13" ht="12.75">
      <c r="B572" s="132"/>
      <c r="D572" s="10"/>
      <c r="H572" s="5">
        <f>H571-B572</f>
        <v>0</v>
      </c>
      <c r="I572" s="20">
        <f t="shared" si="50"/>
        <v>0</v>
      </c>
      <c r="M572" s="2">
        <v>460</v>
      </c>
    </row>
    <row r="573" spans="1:13" ht="12.75">
      <c r="A573" s="9"/>
      <c r="B573" s="131">
        <f>+B596+B611+B616</f>
        <v>80600</v>
      </c>
      <c r="C573" s="66" t="s">
        <v>285</v>
      </c>
      <c r="D573" s="67" t="s">
        <v>271</v>
      </c>
      <c r="E573" s="66" t="s">
        <v>237</v>
      </c>
      <c r="F573" s="68" t="s">
        <v>238</v>
      </c>
      <c r="G573" s="69" t="s">
        <v>239</v>
      </c>
      <c r="H573" s="154"/>
      <c r="I573" s="71">
        <f t="shared" si="50"/>
        <v>175.2173913043478</v>
      </c>
      <c r="J573" s="71"/>
      <c r="K573" s="71"/>
      <c r="L573" s="72"/>
      <c r="M573" s="2">
        <v>460</v>
      </c>
    </row>
    <row r="574" spans="2:13" ht="12.75">
      <c r="B574" s="132"/>
      <c r="D574" s="10"/>
      <c r="H574" s="5">
        <f aca="true" t="shared" si="51" ref="H574:H595">H573-B574</f>
        <v>0</v>
      </c>
      <c r="I574" s="20">
        <f t="shared" si="50"/>
        <v>0</v>
      </c>
      <c r="M574" s="2">
        <v>460</v>
      </c>
    </row>
    <row r="575" spans="2:13" ht="12.75">
      <c r="B575" s="133">
        <v>2500</v>
      </c>
      <c r="C575" s="1" t="s">
        <v>668</v>
      </c>
      <c r="D575" s="10" t="s">
        <v>14</v>
      </c>
      <c r="E575" s="33" t="s">
        <v>30</v>
      </c>
      <c r="F575" s="52" t="s">
        <v>721</v>
      </c>
      <c r="G575" s="29" t="s">
        <v>286</v>
      </c>
      <c r="H575" s="5">
        <f t="shared" si="51"/>
        <v>-2500</v>
      </c>
      <c r="I575" s="20">
        <v>5</v>
      </c>
      <c r="K575" t="s">
        <v>668</v>
      </c>
      <c r="L575">
        <v>16</v>
      </c>
      <c r="M575" s="2">
        <v>460</v>
      </c>
    </row>
    <row r="576" spans="1:13" s="13" customFormat="1" ht="12.75">
      <c r="A576" s="1"/>
      <c r="B576" s="132">
        <v>2500</v>
      </c>
      <c r="C576" s="1" t="s">
        <v>668</v>
      </c>
      <c r="D576" s="10" t="s">
        <v>14</v>
      </c>
      <c r="E576" s="1" t="s">
        <v>30</v>
      </c>
      <c r="F576" s="52" t="s">
        <v>722</v>
      </c>
      <c r="G576" s="25" t="s">
        <v>20</v>
      </c>
      <c r="H576" s="5">
        <f t="shared" si="51"/>
        <v>-5000</v>
      </c>
      <c r="I576" s="20">
        <v>5</v>
      </c>
      <c r="J576"/>
      <c r="K576" t="s">
        <v>668</v>
      </c>
      <c r="L576">
        <v>16</v>
      </c>
      <c r="M576" s="2">
        <v>460</v>
      </c>
    </row>
    <row r="577" spans="2:13" ht="12.75">
      <c r="B577" s="132">
        <v>2500</v>
      </c>
      <c r="C577" s="1" t="s">
        <v>668</v>
      </c>
      <c r="D577" s="10" t="s">
        <v>14</v>
      </c>
      <c r="E577" s="1" t="s">
        <v>30</v>
      </c>
      <c r="F577" s="52" t="s">
        <v>723</v>
      </c>
      <c r="G577" s="25" t="s">
        <v>100</v>
      </c>
      <c r="H577" s="5">
        <f t="shared" si="51"/>
        <v>-7500</v>
      </c>
      <c r="I577" s="20">
        <v>5</v>
      </c>
      <c r="K577" t="s">
        <v>668</v>
      </c>
      <c r="L577">
        <v>16</v>
      </c>
      <c r="M577" s="2">
        <v>460</v>
      </c>
    </row>
    <row r="578" spans="2:13" ht="12.75">
      <c r="B578" s="132">
        <v>5000</v>
      </c>
      <c r="C578" s="1" t="s">
        <v>668</v>
      </c>
      <c r="D578" s="10" t="s">
        <v>14</v>
      </c>
      <c r="E578" s="1" t="s">
        <v>30</v>
      </c>
      <c r="F578" s="52" t="s">
        <v>724</v>
      </c>
      <c r="G578" s="25" t="s">
        <v>101</v>
      </c>
      <c r="H578" s="5">
        <f t="shared" si="51"/>
        <v>-12500</v>
      </c>
      <c r="I578" s="20">
        <v>10</v>
      </c>
      <c r="K578" t="s">
        <v>668</v>
      </c>
      <c r="L578">
        <v>16</v>
      </c>
      <c r="M578" s="2">
        <v>460</v>
      </c>
    </row>
    <row r="579" spans="2:13" ht="12.75">
      <c r="B579" s="132">
        <v>2500</v>
      </c>
      <c r="C579" s="1" t="s">
        <v>668</v>
      </c>
      <c r="D579" s="10" t="s">
        <v>14</v>
      </c>
      <c r="E579" s="1" t="s">
        <v>30</v>
      </c>
      <c r="F579" s="52" t="s">
        <v>725</v>
      </c>
      <c r="G579" s="25" t="s">
        <v>102</v>
      </c>
      <c r="H579" s="5">
        <f t="shared" si="51"/>
        <v>-15000</v>
      </c>
      <c r="I579" s="20">
        <v>5</v>
      </c>
      <c r="K579" t="s">
        <v>668</v>
      </c>
      <c r="L579">
        <v>16</v>
      </c>
      <c r="M579" s="2">
        <v>460</v>
      </c>
    </row>
    <row r="580" spans="2:14" ht="12.75">
      <c r="B580" s="132">
        <v>2500</v>
      </c>
      <c r="C580" s="1" t="s">
        <v>668</v>
      </c>
      <c r="D580" s="1" t="s">
        <v>14</v>
      </c>
      <c r="E580" s="1" t="s">
        <v>30</v>
      </c>
      <c r="F580" s="52" t="s">
        <v>726</v>
      </c>
      <c r="G580" s="25" t="s">
        <v>22</v>
      </c>
      <c r="H580" s="5">
        <f t="shared" si="51"/>
        <v>-17500</v>
      </c>
      <c r="I580" s="20">
        <v>5</v>
      </c>
      <c r="K580" t="s">
        <v>668</v>
      </c>
      <c r="L580">
        <v>16</v>
      </c>
      <c r="M580" s="2">
        <v>460</v>
      </c>
      <c r="N580" s="35"/>
    </row>
    <row r="581" spans="2:13" ht="12.75">
      <c r="B581" s="132">
        <v>2500</v>
      </c>
      <c r="C581" s="1" t="s">
        <v>668</v>
      </c>
      <c r="D581" s="1" t="s">
        <v>14</v>
      </c>
      <c r="E581" s="1" t="s">
        <v>30</v>
      </c>
      <c r="F581" s="52" t="s">
        <v>727</v>
      </c>
      <c r="G581" s="25" t="s">
        <v>147</v>
      </c>
      <c r="H581" s="5">
        <f t="shared" si="51"/>
        <v>-20000</v>
      </c>
      <c r="I581" s="20">
        <v>5</v>
      </c>
      <c r="K581" t="s">
        <v>668</v>
      </c>
      <c r="L581">
        <v>16</v>
      </c>
      <c r="M581" s="2">
        <v>460</v>
      </c>
    </row>
    <row r="582" spans="2:13" ht="12.75">
      <c r="B582" s="132">
        <v>5000</v>
      </c>
      <c r="C582" s="1" t="s">
        <v>668</v>
      </c>
      <c r="D582" s="1" t="s">
        <v>14</v>
      </c>
      <c r="E582" s="1" t="s">
        <v>30</v>
      </c>
      <c r="F582" s="52" t="s">
        <v>728</v>
      </c>
      <c r="G582" s="25" t="s">
        <v>25</v>
      </c>
      <c r="H582" s="5">
        <f t="shared" si="51"/>
        <v>-25000</v>
      </c>
      <c r="I582" s="20">
        <v>10</v>
      </c>
      <c r="K582" t="s">
        <v>668</v>
      </c>
      <c r="L582">
        <v>16</v>
      </c>
      <c r="M582" s="2">
        <v>460</v>
      </c>
    </row>
    <row r="583" spans="2:13" ht="12.75">
      <c r="B583" s="132">
        <v>2500</v>
      </c>
      <c r="C583" s="1" t="s">
        <v>668</v>
      </c>
      <c r="D583" s="1" t="s">
        <v>14</v>
      </c>
      <c r="E583" s="1" t="s">
        <v>30</v>
      </c>
      <c r="F583" s="52" t="s">
        <v>729</v>
      </c>
      <c r="G583" s="25" t="s">
        <v>193</v>
      </c>
      <c r="H583" s="5">
        <f t="shared" si="51"/>
        <v>-27500</v>
      </c>
      <c r="I583" s="20">
        <v>5</v>
      </c>
      <c r="K583" t="s">
        <v>668</v>
      </c>
      <c r="L583">
        <v>16</v>
      </c>
      <c r="M583" s="2">
        <v>460</v>
      </c>
    </row>
    <row r="584" spans="2:13" ht="12.75">
      <c r="B584" s="132">
        <v>2500</v>
      </c>
      <c r="C584" s="1" t="s">
        <v>668</v>
      </c>
      <c r="D584" s="1" t="s">
        <v>14</v>
      </c>
      <c r="E584" s="1" t="s">
        <v>30</v>
      </c>
      <c r="F584" s="52" t="s">
        <v>730</v>
      </c>
      <c r="G584" s="25" t="s">
        <v>194</v>
      </c>
      <c r="H584" s="5">
        <f t="shared" si="51"/>
        <v>-30000</v>
      </c>
      <c r="I584" s="20">
        <v>5</v>
      </c>
      <c r="K584" t="s">
        <v>668</v>
      </c>
      <c r="L584">
        <v>16</v>
      </c>
      <c r="M584" s="2">
        <v>460</v>
      </c>
    </row>
    <row r="585" spans="2:13" ht="12.75">
      <c r="B585" s="132">
        <v>2500</v>
      </c>
      <c r="C585" s="1" t="s">
        <v>668</v>
      </c>
      <c r="D585" s="1" t="s">
        <v>14</v>
      </c>
      <c r="E585" s="1" t="s">
        <v>30</v>
      </c>
      <c r="F585" s="52" t="s">
        <v>731</v>
      </c>
      <c r="G585" s="25" t="s">
        <v>287</v>
      </c>
      <c r="H585" s="5">
        <f t="shared" si="51"/>
        <v>-32500</v>
      </c>
      <c r="I585" s="20">
        <v>5</v>
      </c>
      <c r="K585" t="s">
        <v>668</v>
      </c>
      <c r="L585">
        <v>16</v>
      </c>
      <c r="M585" s="2">
        <v>460</v>
      </c>
    </row>
    <row r="586" spans="2:13" ht="12.75">
      <c r="B586" s="132">
        <v>2500</v>
      </c>
      <c r="C586" s="1" t="s">
        <v>668</v>
      </c>
      <c r="D586" s="1" t="s">
        <v>14</v>
      </c>
      <c r="E586" s="1" t="s">
        <v>30</v>
      </c>
      <c r="F586" s="52" t="s">
        <v>732</v>
      </c>
      <c r="G586" s="25" t="s">
        <v>32</v>
      </c>
      <c r="H586" s="5">
        <f t="shared" si="51"/>
        <v>-35000</v>
      </c>
      <c r="I586" s="20">
        <v>5</v>
      </c>
      <c r="K586" t="s">
        <v>668</v>
      </c>
      <c r="L586">
        <v>16</v>
      </c>
      <c r="M586" s="2">
        <v>460</v>
      </c>
    </row>
    <row r="587" spans="2:13" ht="12.75">
      <c r="B587" s="132">
        <v>2500</v>
      </c>
      <c r="C587" s="1" t="s">
        <v>668</v>
      </c>
      <c r="D587" s="1" t="s">
        <v>14</v>
      </c>
      <c r="E587" s="1" t="s">
        <v>30</v>
      </c>
      <c r="F587" s="52" t="s">
        <v>733</v>
      </c>
      <c r="G587" s="25" t="s">
        <v>240</v>
      </c>
      <c r="H587" s="5">
        <f t="shared" si="51"/>
        <v>-37500</v>
      </c>
      <c r="I587" s="20">
        <v>5</v>
      </c>
      <c r="K587" t="s">
        <v>668</v>
      </c>
      <c r="L587">
        <v>16</v>
      </c>
      <c r="M587" s="2">
        <v>460</v>
      </c>
    </row>
    <row r="588" spans="2:13" ht="12.75">
      <c r="B588" s="132">
        <v>2500</v>
      </c>
      <c r="C588" s="1" t="s">
        <v>668</v>
      </c>
      <c r="D588" s="1" t="s">
        <v>14</v>
      </c>
      <c r="E588" s="1" t="s">
        <v>30</v>
      </c>
      <c r="F588" s="52" t="s">
        <v>734</v>
      </c>
      <c r="G588" s="25" t="s">
        <v>267</v>
      </c>
      <c r="H588" s="5">
        <f t="shared" si="51"/>
        <v>-40000</v>
      </c>
      <c r="I588" s="20">
        <v>5</v>
      </c>
      <c r="K588" t="s">
        <v>668</v>
      </c>
      <c r="L588">
        <v>16</v>
      </c>
      <c r="M588" s="2">
        <v>460</v>
      </c>
    </row>
    <row r="589" spans="2:13" ht="12.75">
      <c r="B589" s="132">
        <v>2500</v>
      </c>
      <c r="C589" s="1" t="s">
        <v>668</v>
      </c>
      <c r="D589" s="1" t="s">
        <v>14</v>
      </c>
      <c r="E589" s="1" t="s">
        <v>30</v>
      </c>
      <c r="F589" s="52" t="s">
        <v>735</v>
      </c>
      <c r="G589" s="25" t="s">
        <v>34</v>
      </c>
      <c r="H589" s="5">
        <f t="shared" si="51"/>
        <v>-42500</v>
      </c>
      <c r="I589" s="20">
        <v>5</v>
      </c>
      <c r="K589" t="s">
        <v>668</v>
      </c>
      <c r="L589">
        <v>16</v>
      </c>
      <c r="M589" s="2">
        <v>460</v>
      </c>
    </row>
    <row r="590" spans="2:13" ht="12.75">
      <c r="B590" s="132">
        <v>2500</v>
      </c>
      <c r="C590" s="1" t="s">
        <v>668</v>
      </c>
      <c r="D590" s="1" t="s">
        <v>14</v>
      </c>
      <c r="E590" s="1" t="s">
        <v>30</v>
      </c>
      <c r="F590" s="52" t="s">
        <v>736</v>
      </c>
      <c r="G590" s="25" t="s">
        <v>272</v>
      </c>
      <c r="H590" s="5">
        <f t="shared" si="51"/>
        <v>-45000</v>
      </c>
      <c r="I590" s="20">
        <v>5</v>
      </c>
      <c r="K590" t="s">
        <v>668</v>
      </c>
      <c r="L590">
        <v>16</v>
      </c>
      <c r="M590" s="2">
        <v>460</v>
      </c>
    </row>
    <row r="591" spans="2:13" ht="12.75">
      <c r="B591" s="132">
        <v>2500</v>
      </c>
      <c r="C591" s="1" t="s">
        <v>668</v>
      </c>
      <c r="D591" s="1" t="s">
        <v>14</v>
      </c>
      <c r="E591" s="1" t="s">
        <v>30</v>
      </c>
      <c r="F591" s="52" t="s">
        <v>737</v>
      </c>
      <c r="G591" s="25" t="s">
        <v>273</v>
      </c>
      <c r="H591" s="5">
        <f t="shared" si="51"/>
        <v>-47500</v>
      </c>
      <c r="I591" s="20">
        <v>5</v>
      </c>
      <c r="K591" t="s">
        <v>668</v>
      </c>
      <c r="L591">
        <v>16</v>
      </c>
      <c r="M591" s="2">
        <v>460</v>
      </c>
    </row>
    <row r="592" spans="2:13" ht="12.75">
      <c r="B592" s="132">
        <v>5000</v>
      </c>
      <c r="C592" s="10" t="s">
        <v>668</v>
      </c>
      <c r="D592" s="1" t="s">
        <v>14</v>
      </c>
      <c r="E592" s="1" t="s">
        <v>30</v>
      </c>
      <c r="F592" s="52" t="s">
        <v>738</v>
      </c>
      <c r="G592" s="25" t="s">
        <v>274</v>
      </c>
      <c r="H592" s="5">
        <f t="shared" si="51"/>
        <v>-52500</v>
      </c>
      <c r="I592" s="20">
        <v>10</v>
      </c>
      <c r="K592" t="s">
        <v>668</v>
      </c>
      <c r="L592">
        <v>16</v>
      </c>
      <c r="M592" s="2">
        <v>460</v>
      </c>
    </row>
    <row r="593" spans="1:13" s="72" customFormat="1" ht="12.75">
      <c r="A593" s="1"/>
      <c r="B593" s="132">
        <v>2500</v>
      </c>
      <c r="C593" s="1" t="s">
        <v>668</v>
      </c>
      <c r="D593" s="1" t="s">
        <v>14</v>
      </c>
      <c r="E593" s="1" t="s">
        <v>30</v>
      </c>
      <c r="F593" s="52" t="s">
        <v>739</v>
      </c>
      <c r="G593" s="25" t="s">
        <v>35</v>
      </c>
      <c r="H593" s="5">
        <f t="shared" si="51"/>
        <v>-55000</v>
      </c>
      <c r="I593" s="20">
        <v>5</v>
      </c>
      <c r="J593"/>
      <c r="K593" t="s">
        <v>668</v>
      </c>
      <c r="L593">
        <v>16</v>
      </c>
      <c r="M593" s="2">
        <v>460</v>
      </c>
    </row>
    <row r="594" spans="2:13" ht="12.75">
      <c r="B594" s="132">
        <v>2500</v>
      </c>
      <c r="C594" s="1" t="s">
        <v>668</v>
      </c>
      <c r="D594" s="1" t="s">
        <v>14</v>
      </c>
      <c r="E594" s="1" t="s">
        <v>30</v>
      </c>
      <c r="F594" s="52" t="s">
        <v>740</v>
      </c>
      <c r="G594" s="25" t="s">
        <v>288</v>
      </c>
      <c r="H594" s="5">
        <f t="shared" si="51"/>
        <v>-57500</v>
      </c>
      <c r="I594" s="20">
        <v>5</v>
      </c>
      <c r="K594" t="s">
        <v>668</v>
      </c>
      <c r="L594">
        <v>16</v>
      </c>
      <c r="M594" s="2">
        <v>460</v>
      </c>
    </row>
    <row r="595" spans="1:13" s="13" customFormat="1" ht="12.75">
      <c r="A595" s="1"/>
      <c r="B595" s="132">
        <v>2500</v>
      </c>
      <c r="C595" s="1" t="s">
        <v>668</v>
      </c>
      <c r="D595" s="1" t="s">
        <v>14</v>
      </c>
      <c r="E595" s="1" t="s">
        <v>30</v>
      </c>
      <c r="F595" s="52" t="s">
        <v>741</v>
      </c>
      <c r="G595" s="25" t="s">
        <v>33</v>
      </c>
      <c r="H595" s="5">
        <f t="shared" si="51"/>
        <v>-60000</v>
      </c>
      <c r="I595" s="20">
        <v>5</v>
      </c>
      <c r="J595"/>
      <c r="K595" t="s">
        <v>668</v>
      </c>
      <c r="L595">
        <v>16</v>
      </c>
      <c r="M595" s="2">
        <v>460</v>
      </c>
    </row>
    <row r="596" spans="1:13" ht="12.75">
      <c r="A596" s="9"/>
      <c r="B596" s="131">
        <f>SUM(B575:B595)</f>
        <v>60000</v>
      </c>
      <c r="C596" s="9" t="s">
        <v>668</v>
      </c>
      <c r="D596" s="9"/>
      <c r="E596" s="79"/>
      <c r="F596" s="16"/>
      <c r="G596" s="80"/>
      <c r="H596" s="70">
        <v>0</v>
      </c>
      <c r="I596" s="71">
        <f>+B596/M596</f>
        <v>130.43478260869566</v>
      </c>
      <c r="J596" s="72"/>
      <c r="K596" s="72"/>
      <c r="L596" s="72"/>
      <c r="M596" s="2">
        <v>460</v>
      </c>
    </row>
    <row r="597" spans="2:13" ht="12.75">
      <c r="B597" s="133"/>
      <c r="C597" s="10"/>
      <c r="D597" s="10"/>
      <c r="E597" s="10"/>
      <c r="G597" s="28"/>
      <c r="H597" s="5">
        <f aca="true" t="shared" si="52" ref="H597:H610">H596-B597</f>
        <v>0</v>
      </c>
      <c r="I597" s="20">
        <f>+B597/M597</f>
        <v>0</v>
      </c>
      <c r="M597" s="2">
        <v>460</v>
      </c>
    </row>
    <row r="598" spans="1:13" ht="12.75">
      <c r="A598" s="10"/>
      <c r="B598" s="133"/>
      <c r="C598" s="10"/>
      <c r="D598" s="10"/>
      <c r="E598" s="10"/>
      <c r="G598" s="28"/>
      <c r="H598" s="5">
        <f t="shared" si="52"/>
        <v>0</v>
      </c>
      <c r="I598" s="20">
        <f>+B598/M598</f>
        <v>0</v>
      </c>
      <c r="J598" s="13"/>
      <c r="L598" s="13"/>
      <c r="M598" s="2">
        <v>460</v>
      </c>
    </row>
    <row r="599" spans="2:14" ht="12.75">
      <c r="B599" s="133">
        <v>1400</v>
      </c>
      <c r="C599" s="1" t="s">
        <v>116</v>
      </c>
      <c r="D599" s="10" t="s">
        <v>168</v>
      </c>
      <c r="E599" s="1" t="s">
        <v>175</v>
      </c>
      <c r="F599" s="74" t="s">
        <v>289</v>
      </c>
      <c r="G599" s="29" t="s">
        <v>290</v>
      </c>
      <c r="H599" s="5">
        <f t="shared" si="52"/>
        <v>-1400</v>
      </c>
      <c r="I599" s="20">
        <v>2.8</v>
      </c>
      <c r="K599" t="s">
        <v>30</v>
      </c>
      <c r="L599">
        <v>16</v>
      </c>
      <c r="M599" s="2">
        <v>460</v>
      </c>
      <c r="N599" s="35"/>
    </row>
    <row r="600" spans="2:13" ht="12.75">
      <c r="B600" s="133">
        <v>1200</v>
      </c>
      <c r="C600" s="31" t="s">
        <v>116</v>
      </c>
      <c r="D600" s="10" t="s">
        <v>168</v>
      </c>
      <c r="E600" s="31" t="s">
        <v>175</v>
      </c>
      <c r="F600" s="74" t="s">
        <v>289</v>
      </c>
      <c r="G600" s="29" t="s">
        <v>291</v>
      </c>
      <c r="H600" s="5">
        <f t="shared" si="52"/>
        <v>-2600</v>
      </c>
      <c r="I600" s="20">
        <v>2.4</v>
      </c>
      <c r="K600" t="s">
        <v>30</v>
      </c>
      <c r="L600">
        <v>16</v>
      </c>
      <c r="M600" s="2">
        <v>460</v>
      </c>
    </row>
    <row r="601" spans="2:13" ht="12.75">
      <c r="B601" s="133">
        <v>1600</v>
      </c>
      <c r="C601" s="10" t="s">
        <v>116</v>
      </c>
      <c r="D601" s="10" t="s">
        <v>168</v>
      </c>
      <c r="E601" s="33" t="s">
        <v>175</v>
      </c>
      <c r="F601" s="74" t="s">
        <v>289</v>
      </c>
      <c r="G601" s="34" t="s">
        <v>292</v>
      </c>
      <c r="H601" s="5">
        <f t="shared" si="52"/>
        <v>-4200</v>
      </c>
      <c r="I601" s="20">
        <v>3.2</v>
      </c>
      <c r="K601" t="s">
        <v>30</v>
      </c>
      <c r="L601">
        <v>16</v>
      </c>
      <c r="M601" s="2">
        <v>460</v>
      </c>
    </row>
    <row r="602" spans="1:13" ht="12.75">
      <c r="A602" s="10"/>
      <c r="B602" s="133">
        <v>1400</v>
      </c>
      <c r="C602" s="10" t="s">
        <v>116</v>
      </c>
      <c r="D602" s="10" t="s">
        <v>168</v>
      </c>
      <c r="E602" s="10" t="s">
        <v>175</v>
      </c>
      <c r="F602" s="74" t="s">
        <v>289</v>
      </c>
      <c r="G602" s="28" t="s">
        <v>293</v>
      </c>
      <c r="H602" s="5">
        <f t="shared" si="52"/>
        <v>-5600</v>
      </c>
      <c r="I602" s="76">
        <v>2.8</v>
      </c>
      <c r="J602" s="13"/>
      <c r="K602" s="13" t="s">
        <v>30</v>
      </c>
      <c r="L602">
        <v>16</v>
      </c>
      <c r="M602" s="2">
        <v>460</v>
      </c>
    </row>
    <row r="603" spans="2:13" ht="12.75">
      <c r="B603" s="132">
        <v>1400</v>
      </c>
      <c r="C603" s="1" t="s">
        <v>116</v>
      </c>
      <c r="D603" s="10" t="s">
        <v>168</v>
      </c>
      <c r="E603" s="1" t="s">
        <v>175</v>
      </c>
      <c r="F603" s="74" t="s">
        <v>289</v>
      </c>
      <c r="G603" s="25" t="s">
        <v>294</v>
      </c>
      <c r="H603" s="5">
        <f t="shared" si="52"/>
        <v>-7000</v>
      </c>
      <c r="I603" s="20">
        <v>2.8</v>
      </c>
      <c r="K603" s="13" t="s">
        <v>30</v>
      </c>
      <c r="L603">
        <v>16</v>
      </c>
      <c r="M603" s="2">
        <v>460</v>
      </c>
    </row>
    <row r="604" spans="2:13" ht="12.75">
      <c r="B604" s="132">
        <v>1300</v>
      </c>
      <c r="C604" s="1" t="s">
        <v>116</v>
      </c>
      <c r="D604" s="10" t="s">
        <v>168</v>
      </c>
      <c r="E604" s="1" t="s">
        <v>175</v>
      </c>
      <c r="F604" s="74" t="s">
        <v>289</v>
      </c>
      <c r="G604" s="25" t="s">
        <v>295</v>
      </c>
      <c r="H604" s="5">
        <f t="shared" si="52"/>
        <v>-8300</v>
      </c>
      <c r="I604" s="20">
        <v>2.6</v>
      </c>
      <c r="K604" s="13" t="s">
        <v>30</v>
      </c>
      <c r="L604">
        <v>16</v>
      </c>
      <c r="M604" s="2">
        <v>460</v>
      </c>
    </row>
    <row r="605" spans="2:13" ht="12.75">
      <c r="B605" s="132">
        <v>1500</v>
      </c>
      <c r="C605" s="134" t="s">
        <v>116</v>
      </c>
      <c r="D605" s="10" t="s">
        <v>168</v>
      </c>
      <c r="E605" s="134" t="s">
        <v>175</v>
      </c>
      <c r="F605" s="74" t="s">
        <v>289</v>
      </c>
      <c r="G605" s="25" t="s">
        <v>25</v>
      </c>
      <c r="H605" s="5">
        <f t="shared" si="52"/>
        <v>-9800</v>
      </c>
      <c r="I605" s="20">
        <v>3</v>
      </c>
      <c r="J605" s="135"/>
      <c r="K605" s="135" t="s">
        <v>30</v>
      </c>
      <c r="L605" s="135">
        <v>16</v>
      </c>
      <c r="M605" s="2">
        <v>460</v>
      </c>
    </row>
    <row r="606" spans="2:13" ht="12.75">
      <c r="B606" s="132">
        <v>1200</v>
      </c>
      <c r="C606" s="1" t="s">
        <v>116</v>
      </c>
      <c r="D606" s="10" t="s">
        <v>168</v>
      </c>
      <c r="E606" s="1" t="s">
        <v>175</v>
      </c>
      <c r="F606" s="74" t="s">
        <v>289</v>
      </c>
      <c r="G606" s="25" t="s">
        <v>32</v>
      </c>
      <c r="H606" s="5">
        <f t="shared" si="52"/>
        <v>-11000</v>
      </c>
      <c r="I606" s="20">
        <v>2.4</v>
      </c>
      <c r="K606" s="13" t="s">
        <v>30</v>
      </c>
      <c r="L606">
        <v>16</v>
      </c>
      <c r="M606" s="2">
        <v>460</v>
      </c>
    </row>
    <row r="607" spans="1:13" s="72" customFormat="1" ht="12.75">
      <c r="A607" s="1"/>
      <c r="B607" s="132">
        <v>1600</v>
      </c>
      <c r="C607" s="1" t="s">
        <v>116</v>
      </c>
      <c r="D607" s="10" t="s">
        <v>168</v>
      </c>
      <c r="E607" s="1" t="s">
        <v>175</v>
      </c>
      <c r="F607" s="74" t="s">
        <v>289</v>
      </c>
      <c r="G607" s="25" t="s">
        <v>240</v>
      </c>
      <c r="H607" s="5">
        <f t="shared" si="52"/>
        <v>-12600</v>
      </c>
      <c r="I607" s="20">
        <v>3.2</v>
      </c>
      <c r="J607"/>
      <c r="K607" s="13" t="s">
        <v>30</v>
      </c>
      <c r="L607">
        <v>16</v>
      </c>
      <c r="M607" s="2">
        <v>460</v>
      </c>
    </row>
    <row r="608" spans="2:13" ht="12.75">
      <c r="B608" s="132">
        <v>1600</v>
      </c>
      <c r="C608" s="1" t="s">
        <v>116</v>
      </c>
      <c r="D608" s="10" t="s">
        <v>168</v>
      </c>
      <c r="E608" s="1" t="s">
        <v>175</v>
      </c>
      <c r="F608" s="74" t="s">
        <v>289</v>
      </c>
      <c r="G608" s="25" t="s">
        <v>216</v>
      </c>
      <c r="H608" s="5">
        <f t="shared" si="52"/>
        <v>-14200</v>
      </c>
      <c r="I608" s="20">
        <v>3.2</v>
      </c>
      <c r="K608" s="13" t="s">
        <v>30</v>
      </c>
      <c r="L608">
        <v>16</v>
      </c>
      <c r="M608" s="2">
        <v>460</v>
      </c>
    </row>
    <row r="609" spans="2:13" ht="12.75">
      <c r="B609" s="132">
        <v>1200</v>
      </c>
      <c r="C609" s="1" t="s">
        <v>116</v>
      </c>
      <c r="D609" s="10" t="s">
        <v>168</v>
      </c>
      <c r="E609" s="1" t="s">
        <v>175</v>
      </c>
      <c r="F609" s="74" t="s">
        <v>289</v>
      </c>
      <c r="G609" s="25" t="s">
        <v>247</v>
      </c>
      <c r="H609" s="5">
        <f t="shared" si="52"/>
        <v>-15400</v>
      </c>
      <c r="I609" s="20">
        <v>2.4</v>
      </c>
      <c r="K609" s="13" t="s">
        <v>30</v>
      </c>
      <c r="L609">
        <v>16</v>
      </c>
      <c r="M609" s="2">
        <v>460</v>
      </c>
    </row>
    <row r="610" spans="2:13" ht="12.75">
      <c r="B610" s="132">
        <v>1400</v>
      </c>
      <c r="C610" s="1" t="s">
        <v>116</v>
      </c>
      <c r="D610" s="1" t="s">
        <v>296</v>
      </c>
      <c r="E610" s="1" t="s">
        <v>175</v>
      </c>
      <c r="F610" s="74" t="s">
        <v>289</v>
      </c>
      <c r="G610" s="25" t="s">
        <v>33</v>
      </c>
      <c r="H610" s="5">
        <f t="shared" si="52"/>
        <v>-16800</v>
      </c>
      <c r="I610" s="20">
        <f>+B610/M610</f>
        <v>3.0434782608695654</v>
      </c>
      <c r="K610" s="13" t="s">
        <v>30</v>
      </c>
      <c r="L610">
        <v>12</v>
      </c>
      <c r="M610" s="2">
        <v>460</v>
      </c>
    </row>
    <row r="611" spans="1:13" ht="12.75">
      <c r="A611" s="9"/>
      <c r="B611" s="131">
        <f>SUM(B599:B610)</f>
        <v>16800</v>
      </c>
      <c r="C611" s="9"/>
      <c r="D611" s="9"/>
      <c r="E611" s="9" t="s">
        <v>175</v>
      </c>
      <c r="F611" s="16"/>
      <c r="G611" s="16"/>
      <c r="H611" s="70">
        <v>0</v>
      </c>
      <c r="I611" s="71">
        <f>+B611/M611</f>
        <v>36.52173913043478</v>
      </c>
      <c r="J611" s="72"/>
      <c r="K611" s="72"/>
      <c r="L611" s="72"/>
      <c r="M611" s="2">
        <v>460</v>
      </c>
    </row>
    <row r="612" spans="2:13" ht="12.75">
      <c r="B612" s="132"/>
      <c r="D612" s="10"/>
      <c r="H612" s="5">
        <f>H611-B612</f>
        <v>0</v>
      </c>
      <c r="I612" s="20">
        <f>+B612/M612</f>
        <v>0</v>
      </c>
      <c r="M612" s="2">
        <v>460</v>
      </c>
    </row>
    <row r="613" spans="1:13" s="72" customFormat="1" ht="12.75">
      <c r="A613" s="1"/>
      <c r="B613" s="132"/>
      <c r="C613" s="1"/>
      <c r="D613" s="10"/>
      <c r="E613" s="1"/>
      <c r="F613" s="25"/>
      <c r="G613" s="25"/>
      <c r="H613" s="5">
        <f>H612-B613</f>
        <v>0</v>
      </c>
      <c r="I613" s="20">
        <f>+B613/M613</f>
        <v>0</v>
      </c>
      <c r="J613"/>
      <c r="K613"/>
      <c r="L613"/>
      <c r="M613" s="2">
        <v>460</v>
      </c>
    </row>
    <row r="614" spans="2:13" ht="12.75">
      <c r="B614" s="133">
        <v>3200</v>
      </c>
      <c r="C614" s="10" t="s">
        <v>297</v>
      </c>
      <c r="D614" s="10" t="s">
        <v>168</v>
      </c>
      <c r="E614" s="10" t="s">
        <v>93</v>
      </c>
      <c r="F614" s="74" t="s">
        <v>298</v>
      </c>
      <c r="G614" s="28" t="s">
        <v>292</v>
      </c>
      <c r="H614" s="5">
        <f>H613-B614</f>
        <v>-3200</v>
      </c>
      <c r="I614" s="20">
        <v>6.4</v>
      </c>
      <c r="K614" t="s">
        <v>30</v>
      </c>
      <c r="L614">
        <v>16</v>
      </c>
      <c r="M614" s="2">
        <v>460</v>
      </c>
    </row>
    <row r="615" spans="1:13" s="13" customFormat="1" ht="12.75">
      <c r="A615" s="1"/>
      <c r="B615" s="132">
        <v>600</v>
      </c>
      <c r="C615" s="10" t="s">
        <v>299</v>
      </c>
      <c r="D615" s="10" t="s">
        <v>168</v>
      </c>
      <c r="E615" s="10" t="s">
        <v>93</v>
      </c>
      <c r="F615" s="74" t="s">
        <v>300</v>
      </c>
      <c r="G615" s="25" t="s">
        <v>293</v>
      </c>
      <c r="H615" s="5">
        <f>H614-B615</f>
        <v>-3800</v>
      </c>
      <c r="I615" s="20">
        <v>1.2</v>
      </c>
      <c r="J615"/>
      <c r="K615" s="13" t="s">
        <v>30</v>
      </c>
      <c r="L615">
        <v>16</v>
      </c>
      <c r="M615" s="2">
        <v>460</v>
      </c>
    </row>
    <row r="616" spans="1:13" ht="12.75">
      <c r="A616" s="9"/>
      <c r="B616" s="131">
        <f>SUM(B614:B615)</f>
        <v>3800</v>
      </c>
      <c r="C616" s="9"/>
      <c r="D616" s="9"/>
      <c r="E616" s="79" t="s">
        <v>93</v>
      </c>
      <c r="F616" s="16"/>
      <c r="G616" s="80"/>
      <c r="H616" s="70">
        <v>0</v>
      </c>
      <c r="I616" s="71">
        <f aca="true" t="shared" si="53" ref="I616:I629">+B616/M616</f>
        <v>8.26086956521739</v>
      </c>
      <c r="J616" s="72"/>
      <c r="K616" s="72"/>
      <c r="L616" s="72"/>
      <c r="M616" s="2">
        <v>460</v>
      </c>
    </row>
    <row r="617" spans="1:13" s="50" customFormat="1" ht="12.75">
      <c r="A617" s="1"/>
      <c r="B617" s="27"/>
      <c r="C617" s="10"/>
      <c r="D617" s="10"/>
      <c r="E617" s="10"/>
      <c r="F617" s="25"/>
      <c r="G617" s="28"/>
      <c r="H617" s="5">
        <f aca="true" t="shared" si="54" ref="H617:H622">H616-B617</f>
        <v>0</v>
      </c>
      <c r="I617" s="20">
        <f t="shared" si="53"/>
        <v>0</v>
      </c>
      <c r="J617"/>
      <c r="K617"/>
      <c r="L617"/>
      <c r="M617" s="2">
        <v>460</v>
      </c>
    </row>
    <row r="618" spans="1:13" s="50" customFormat="1" ht="12.75">
      <c r="A618" s="10"/>
      <c r="B618" s="27"/>
      <c r="C618" s="10"/>
      <c r="D618" s="10"/>
      <c r="E618" s="10"/>
      <c r="F618" s="25"/>
      <c r="G618" s="28"/>
      <c r="H618" s="5">
        <f t="shared" si="54"/>
        <v>0</v>
      </c>
      <c r="I618" s="20">
        <f t="shared" si="53"/>
        <v>0</v>
      </c>
      <c r="J618" s="13"/>
      <c r="K618"/>
      <c r="L618" s="13"/>
      <c r="M618" s="2">
        <v>460</v>
      </c>
    </row>
    <row r="619" spans="1:14" s="13" customFormat="1" ht="12.75">
      <c r="A619" s="10"/>
      <c r="B619" s="128">
        <v>170000</v>
      </c>
      <c r="C619" s="10" t="s">
        <v>30</v>
      </c>
      <c r="D619" s="10" t="s">
        <v>14</v>
      </c>
      <c r="E619" s="10"/>
      <c r="F619" s="81" t="s">
        <v>36</v>
      </c>
      <c r="G619" s="28" t="s">
        <v>72</v>
      </c>
      <c r="H619" s="5">
        <f t="shared" si="54"/>
        <v>-170000</v>
      </c>
      <c r="I619" s="76">
        <f t="shared" si="53"/>
        <v>369.5652173913044</v>
      </c>
      <c r="M619" s="2">
        <v>460</v>
      </c>
      <c r="N619" s="82"/>
    </row>
    <row r="620" spans="1:13" s="13" customFormat="1" ht="12.75">
      <c r="A620" s="10"/>
      <c r="B620" s="128">
        <v>22015</v>
      </c>
      <c r="C620" s="10" t="s">
        <v>30</v>
      </c>
      <c r="D620" s="10" t="s">
        <v>14</v>
      </c>
      <c r="E620" s="10" t="s">
        <v>37</v>
      </c>
      <c r="F620" s="81"/>
      <c r="G620" s="28" t="s">
        <v>72</v>
      </c>
      <c r="H620" s="27">
        <f t="shared" si="54"/>
        <v>-192015</v>
      </c>
      <c r="I620" s="76">
        <f t="shared" si="53"/>
        <v>47.858695652173914</v>
      </c>
      <c r="M620" s="2">
        <v>460</v>
      </c>
    </row>
    <row r="621" spans="1:13" s="13" customFormat="1" ht="12.75">
      <c r="A621" s="10"/>
      <c r="B621" s="128">
        <v>60000</v>
      </c>
      <c r="C621" s="10" t="s">
        <v>21</v>
      </c>
      <c r="D621" s="10" t="s">
        <v>14</v>
      </c>
      <c r="E621" s="10" t="s">
        <v>38</v>
      </c>
      <c r="F621" s="81" t="s">
        <v>36</v>
      </c>
      <c r="G621" s="28" t="s">
        <v>72</v>
      </c>
      <c r="H621" s="27">
        <f t="shared" si="54"/>
        <v>-252015</v>
      </c>
      <c r="I621" s="76">
        <f t="shared" si="53"/>
        <v>130.43478260869566</v>
      </c>
      <c r="M621" s="2">
        <v>460</v>
      </c>
    </row>
    <row r="622" spans="1:13" s="13" customFormat="1" ht="12.75">
      <c r="A622" s="10"/>
      <c r="B622" s="128">
        <v>60000</v>
      </c>
      <c r="C622" s="10" t="s">
        <v>24</v>
      </c>
      <c r="D622" s="10" t="s">
        <v>14</v>
      </c>
      <c r="E622" s="10" t="s">
        <v>38</v>
      </c>
      <c r="F622" s="81"/>
      <c r="G622" s="28" t="s">
        <v>72</v>
      </c>
      <c r="H622" s="27">
        <f t="shared" si="54"/>
        <v>-312015</v>
      </c>
      <c r="I622" s="76">
        <f t="shared" si="53"/>
        <v>130.43478260869566</v>
      </c>
      <c r="M622" s="2">
        <v>460</v>
      </c>
    </row>
    <row r="623" spans="1:13" s="72" customFormat="1" ht="12.75">
      <c r="A623" s="9"/>
      <c r="B623" s="129">
        <f>SUM(B619:B622)</f>
        <v>312015</v>
      </c>
      <c r="C623" s="9" t="s">
        <v>39</v>
      </c>
      <c r="D623" s="9"/>
      <c r="E623" s="9"/>
      <c r="F623" s="83"/>
      <c r="G623" s="16"/>
      <c r="H623" s="70">
        <v>0</v>
      </c>
      <c r="I623" s="71">
        <f t="shared" si="53"/>
        <v>678.2934782608696</v>
      </c>
      <c r="M623" s="2">
        <v>460</v>
      </c>
    </row>
    <row r="624" spans="4:13" ht="12.75">
      <c r="D624" s="10"/>
      <c r="F624" s="62"/>
      <c r="H624" s="5">
        <f>H623-B624</f>
        <v>0</v>
      </c>
      <c r="I624" s="20">
        <f t="shared" si="53"/>
        <v>0</v>
      </c>
      <c r="M624" s="2">
        <v>460</v>
      </c>
    </row>
    <row r="625" spans="4:13" ht="12.75">
      <c r="D625" s="10"/>
      <c r="F625" s="62"/>
      <c r="H625" s="5">
        <f>H624-B625</f>
        <v>0</v>
      </c>
      <c r="I625" s="20">
        <f t="shared" si="53"/>
        <v>0</v>
      </c>
      <c r="M625" s="2">
        <v>460</v>
      </c>
    </row>
    <row r="626" spans="4:13" ht="12.75">
      <c r="D626" s="10"/>
      <c r="F626" s="62"/>
      <c r="H626" s="5">
        <f>H625-B626</f>
        <v>0</v>
      </c>
      <c r="I626" s="20">
        <f t="shared" si="53"/>
        <v>0</v>
      </c>
      <c r="M626" s="2">
        <v>460</v>
      </c>
    </row>
    <row r="627" spans="1:13" s="72" customFormat="1" ht="12.75">
      <c r="A627" s="1"/>
      <c r="B627" s="5"/>
      <c r="C627" s="1"/>
      <c r="D627" s="10"/>
      <c r="E627" s="1"/>
      <c r="F627" s="62"/>
      <c r="G627" s="25"/>
      <c r="H627" s="5">
        <f>H626-B627</f>
        <v>0</v>
      </c>
      <c r="I627" s="20">
        <f t="shared" si="53"/>
        <v>0</v>
      </c>
      <c r="J627"/>
      <c r="K627"/>
      <c r="L627"/>
      <c r="M627" s="2">
        <v>460</v>
      </c>
    </row>
    <row r="628" spans="1:13" ht="13.5" thickBot="1">
      <c r="A628" s="53"/>
      <c r="B628" s="63">
        <f>+B631+B649+B660</f>
        <v>292500</v>
      </c>
      <c r="C628" s="53"/>
      <c r="D628" s="64" t="s">
        <v>40</v>
      </c>
      <c r="E628" s="56"/>
      <c r="F628" s="57"/>
      <c r="G628" s="58"/>
      <c r="H628" s="59">
        <v>0</v>
      </c>
      <c r="I628" s="60">
        <f t="shared" si="53"/>
        <v>635.8695652173913</v>
      </c>
      <c r="J628" s="61"/>
      <c r="K628" s="61"/>
      <c r="L628" s="61"/>
      <c r="M628" s="2">
        <v>460</v>
      </c>
    </row>
    <row r="629" spans="2:13" ht="12.75">
      <c r="B629" s="27"/>
      <c r="D629" s="10"/>
      <c r="F629" s="62"/>
      <c r="G629" s="29"/>
      <c r="H629" s="5">
        <f>H628-B629</f>
        <v>0</v>
      </c>
      <c r="I629" s="20">
        <f t="shared" si="53"/>
        <v>0</v>
      </c>
      <c r="M629" s="2">
        <v>460</v>
      </c>
    </row>
    <row r="630" spans="2:13" ht="12.75">
      <c r="B630" s="27"/>
      <c r="D630" s="10"/>
      <c r="F630" s="62"/>
      <c r="G630" s="29"/>
      <c r="I630" s="20"/>
      <c r="M630" s="2"/>
    </row>
    <row r="631" spans="1:13" ht="12.75">
      <c r="A631" s="9"/>
      <c r="B631" s="144">
        <f>+B639+B645</f>
        <v>72500</v>
      </c>
      <c r="C631" s="66" t="s">
        <v>245</v>
      </c>
      <c r="D631" s="67" t="s">
        <v>246</v>
      </c>
      <c r="E631" s="66" t="s">
        <v>203</v>
      </c>
      <c r="F631" s="68" t="s">
        <v>204</v>
      </c>
      <c r="G631" s="69" t="s">
        <v>205</v>
      </c>
      <c r="H631" s="154"/>
      <c r="I631" s="71">
        <f>+B631/M631</f>
        <v>157.6086956521739</v>
      </c>
      <c r="J631" s="71"/>
      <c r="K631" s="71"/>
      <c r="L631" s="72"/>
      <c r="M631" s="2">
        <v>460</v>
      </c>
    </row>
    <row r="632" spans="2:14" ht="12.75">
      <c r="B632" s="143"/>
      <c r="C632" s="10"/>
      <c r="D632" s="10"/>
      <c r="H632" s="5">
        <v>0</v>
      </c>
      <c r="I632" s="20">
        <v>4</v>
      </c>
      <c r="M632" s="2">
        <v>460</v>
      </c>
      <c r="N632" s="35"/>
    </row>
    <row r="633" spans="2:13" ht="12.75">
      <c r="B633" s="143">
        <v>5000</v>
      </c>
      <c r="C633" s="1" t="s">
        <v>668</v>
      </c>
      <c r="D633" s="1" t="s">
        <v>40</v>
      </c>
      <c r="E633" s="1" t="s">
        <v>30</v>
      </c>
      <c r="F633" s="52" t="s">
        <v>709</v>
      </c>
      <c r="G633" s="25" t="s">
        <v>214</v>
      </c>
      <c r="H633" s="5">
        <f aca="true" t="shared" si="55" ref="H633:H638">H632-B633</f>
        <v>-5000</v>
      </c>
      <c r="I633" s="20">
        <v>4</v>
      </c>
      <c r="K633" t="s">
        <v>668</v>
      </c>
      <c r="L633">
        <v>12</v>
      </c>
      <c r="M633" s="2">
        <v>460</v>
      </c>
    </row>
    <row r="634" spans="2:13" ht="12.75">
      <c r="B634" s="143">
        <v>2500</v>
      </c>
      <c r="C634" s="1" t="s">
        <v>668</v>
      </c>
      <c r="D634" s="1" t="s">
        <v>40</v>
      </c>
      <c r="E634" s="1" t="s">
        <v>30</v>
      </c>
      <c r="F634" s="77" t="s">
        <v>742</v>
      </c>
      <c r="G634" s="25" t="s">
        <v>214</v>
      </c>
      <c r="H634" s="5">
        <f t="shared" si="55"/>
        <v>-7500</v>
      </c>
      <c r="I634" s="20">
        <v>4</v>
      </c>
      <c r="K634" t="s">
        <v>668</v>
      </c>
      <c r="L634">
        <v>12</v>
      </c>
      <c r="M634" s="2">
        <v>460</v>
      </c>
    </row>
    <row r="635" spans="2:13" ht="12.75">
      <c r="B635" s="143">
        <v>2500</v>
      </c>
      <c r="C635" s="1" t="s">
        <v>668</v>
      </c>
      <c r="D635" s="1" t="s">
        <v>40</v>
      </c>
      <c r="E635" s="1" t="s">
        <v>30</v>
      </c>
      <c r="F635" s="77" t="s">
        <v>743</v>
      </c>
      <c r="G635" s="25" t="s">
        <v>216</v>
      </c>
      <c r="H635" s="5">
        <f t="shared" si="55"/>
        <v>-10000</v>
      </c>
      <c r="I635" s="20">
        <v>4</v>
      </c>
      <c r="K635" t="s">
        <v>668</v>
      </c>
      <c r="L635">
        <v>12</v>
      </c>
      <c r="M635" s="2">
        <v>460</v>
      </c>
    </row>
    <row r="636" spans="1:13" s="72" customFormat="1" ht="12.75">
      <c r="A636" s="1"/>
      <c r="B636" s="143">
        <v>5000</v>
      </c>
      <c r="C636" s="1" t="s">
        <v>668</v>
      </c>
      <c r="D636" s="1" t="s">
        <v>40</v>
      </c>
      <c r="E636" s="1" t="s">
        <v>30</v>
      </c>
      <c r="F636" s="155" t="s">
        <v>710</v>
      </c>
      <c r="G636" s="25" t="s">
        <v>216</v>
      </c>
      <c r="H636" s="5">
        <f t="shared" si="55"/>
        <v>-15000</v>
      </c>
      <c r="I636" s="20">
        <v>4</v>
      </c>
      <c r="J636"/>
      <c r="K636" t="s">
        <v>668</v>
      </c>
      <c r="L636">
        <v>12</v>
      </c>
      <c r="M636" s="2">
        <v>460</v>
      </c>
    </row>
    <row r="637" spans="2:13" ht="12.75">
      <c r="B637" s="143">
        <v>2500</v>
      </c>
      <c r="C637" s="1" t="s">
        <v>668</v>
      </c>
      <c r="D637" s="1" t="s">
        <v>40</v>
      </c>
      <c r="E637" s="1" t="s">
        <v>30</v>
      </c>
      <c r="F637" s="77" t="s">
        <v>744</v>
      </c>
      <c r="G637" s="25" t="s">
        <v>267</v>
      </c>
      <c r="H637" s="5">
        <f t="shared" si="55"/>
        <v>-17500</v>
      </c>
      <c r="I637" s="20">
        <v>4</v>
      </c>
      <c r="K637" t="s">
        <v>668</v>
      </c>
      <c r="L637">
        <v>12</v>
      </c>
      <c r="M637" s="2">
        <v>460</v>
      </c>
    </row>
    <row r="638" spans="2:13" ht="12.75">
      <c r="B638" s="143">
        <v>5000</v>
      </c>
      <c r="C638" s="1" t="s">
        <v>668</v>
      </c>
      <c r="D638" s="1" t="s">
        <v>40</v>
      </c>
      <c r="E638" s="1" t="s">
        <v>30</v>
      </c>
      <c r="F638" s="52" t="s">
        <v>711</v>
      </c>
      <c r="G638" s="25" t="s">
        <v>247</v>
      </c>
      <c r="H638" s="5">
        <f t="shared" si="55"/>
        <v>-22500</v>
      </c>
      <c r="I638" s="20">
        <v>4</v>
      </c>
      <c r="K638" t="s">
        <v>668</v>
      </c>
      <c r="L638">
        <v>12</v>
      </c>
      <c r="M638" s="2">
        <v>460</v>
      </c>
    </row>
    <row r="639" spans="1:13" ht="12.75">
      <c r="A639" s="9"/>
      <c r="B639" s="144">
        <f>SUM(B633:B638)</f>
        <v>22500</v>
      </c>
      <c r="C639" s="9" t="s">
        <v>668</v>
      </c>
      <c r="D639" s="9"/>
      <c r="E639" s="9"/>
      <c r="F639" s="16"/>
      <c r="G639" s="16"/>
      <c r="H639" s="70">
        <v>0</v>
      </c>
      <c r="I639" s="71">
        <f aca="true" t="shared" si="56" ref="I639:I702">+B639/M639</f>
        <v>48.91304347826087</v>
      </c>
      <c r="J639" s="72"/>
      <c r="K639" s="72"/>
      <c r="L639" s="72"/>
      <c r="M639" s="2">
        <v>460</v>
      </c>
    </row>
    <row r="640" spans="2:13" ht="12.75">
      <c r="B640" s="143"/>
      <c r="D640" s="10"/>
      <c r="H640" s="5">
        <f>H639-B640</f>
        <v>0</v>
      </c>
      <c r="I640" s="20">
        <f t="shared" si="56"/>
        <v>0</v>
      </c>
      <c r="M640" s="2">
        <v>460</v>
      </c>
    </row>
    <row r="641" spans="2:13" ht="12.75">
      <c r="B641" s="143"/>
      <c r="D641" s="10"/>
      <c r="H641" s="5">
        <f>H640-B641</f>
        <v>0</v>
      </c>
      <c r="I641" s="20">
        <f t="shared" si="56"/>
        <v>0</v>
      </c>
      <c r="M641" s="2">
        <v>460</v>
      </c>
    </row>
    <row r="642" spans="1:13" s="72" customFormat="1" ht="12.75">
      <c r="A642" s="1"/>
      <c r="B642" s="143">
        <v>20000</v>
      </c>
      <c r="C642" s="1" t="s">
        <v>38</v>
      </c>
      <c r="D642" s="1" t="s">
        <v>15</v>
      </c>
      <c r="E642" s="1" t="s">
        <v>38</v>
      </c>
      <c r="F642" s="74" t="s">
        <v>301</v>
      </c>
      <c r="G642" s="25" t="s">
        <v>302</v>
      </c>
      <c r="H642" s="5">
        <f>H641-B642</f>
        <v>-20000</v>
      </c>
      <c r="I642" s="20">
        <f t="shared" si="56"/>
        <v>43.47826086956522</v>
      </c>
      <c r="J642"/>
      <c r="K642" s="13" t="s">
        <v>30</v>
      </c>
      <c r="L642">
        <v>12</v>
      </c>
      <c r="M642" s="2">
        <v>460</v>
      </c>
    </row>
    <row r="643" spans="2:13" ht="12.75">
      <c r="B643" s="143">
        <v>15000</v>
      </c>
      <c r="C643" s="1" t="s">
        <v>38</v>
      </c>
      <c r="D643" s="1" t="s">
        <v>15</v>
      </c>
      <c r="E643" s="1" t="s">
        <v>38</v>
      </c>
      <c r="F643" s="74" t="s">
        <v>303</v>
      </c>
      <c r="G643" s="25" t="s">
        <v>302</v>
      </c>
      <c r="H643" s="5">
        <f>H642-B643</f>
        <v>-35000</v>
      </c>
      <c r="I643" s="20">
        <f t="shared" si="56"/>
        <v>32.608695652173914</v>
      </c>
      <c r="K643" s="13" t="s">
        <v>30</v>
      </c>
      <c r="L643">
        <v>12</v>
      </c>
      <c r="M643" s="2">
        <v>460</v>
      </c>
    </row>
    <row r="644" spans="1:13" s="13" customFormat="1" ht="12.75">
      <c r="A644" s="1"/>
      <c r="B644" s="143">
        <v>15000</v>
      </c>
      <c r="C644" s="1" t="s">
        <v>38</v>
      </c>
      <c r="D644" s="1" t="s">
        <v>15</v>
      </c>
      <c r="E644" s="1" t="s">
        <v>38</v>
      </c>
      <c r="F644" s="74" t="s">
        <v>304</v>
      </c>
      <c r="G644" s="25" t="s">
        <v>302</v>
      </c>
      <c r="H644" s="5">
        <f>H643-B644</f>
        <v>-50000</v>
      </c>
      <c r="I644" s="20">
        <f t="shared" si="56"/>
        <v>32.608695652173914</v>
      </c>
      <c r="J644"/>
      <c r="K644" s="13" t="s">
        <v>30</v>
      </c>
      <c r="L644">
        <v>12</v>
      </c>
      <c r="M644" s="2">
        <v>460</v>
      </c>
    </row>
    <row r="645" spans="1:13" ht="12.75">
      <c r="A645" s="9"/>
      <c r="B645" s="144">
        <f>SUM(B642:B644)</f>
        <v>50000</v>
      </c>
      <c r="C645" s="9"/>
      <c r="D645" s="9"/>
      <c r="E645" s="79" t="s">
        <v>38</v>
      </c>
      <c r="F645" s="16"/>
      <c r="G645" s="80"/>
      <c r="H645" s="70">
        <v>0</v>
      </c>
      <c r="I645" s="71">
        <f t="shared" si="56"/>
        <v>108.69565217391305</v>
      </c>
      <c r="J645" s="72"/>
      <c r="K645" s="72"/>
      <c r="L645" s="72"/>
      <c r="M645" s="2">
        <v>460</v>
      </c>
    </row>
    <row r="646" spans="2:13" ht="12.75">
      <c r="B646" s="27"/>
      <c r="C646" s="10"/>
      <c r="D646" s="10"/>
      <c r="E646" s="10"/>
      <c r="G646" s="28"/>
      <c r="H646" s="5">
        <f>H645-B646</f>
        <v>0</v>
      </c>
      <c r="I646" s="20">
        <f t="shared" si="56"/>
        <v>0</v>
      </c>
      <c r="M646" s="2">
        <v>460</v>
      </c>
    </row>
    <row r="647" spans="1:13" ht="12.75">
      <c r="A647" s="10"/>
      <c r="B647" s="27"/>
      <c r="C647" s="10"/>
      <c r="D647" s="10"/>
      <c r="E647" s="10"/>
      <c r="G647" s="28"/>
      <c r="H647" s="5">
        <f>H646-B647</f>
        <v>0</v>
      </c>
      <c r="I647" s="20">
        <f t="shared" si="56"/>
        <v>0</v>
      </c>
      <c r="J647" s="13"/>
      <c r="L647" s="13"/>
      <c r="M647" s="2">
        <v>460</v>
      </c>
    </row>
    <row r="648" spans="3:14" ht="12.75">
      <c r="C648" s="10"/>
      <c r="D648" s="10"/>
      <c r="H648" s="5">
        <f>H647-B648</f>
        <v>0</v>
      </c>
      <c r="I648" s="20">
        <f t="shared" si="56"/>
        <v>0</v>
      </c>
      <c r="M648" s="2">
        <v>460</v>
      </c>
      <c r="N648" s="35"/>
    </row>
    <row r="649" spans="1:13" s="72" customFormat="1" ht="12.75">
      <c r="A649" s="9"/>
      <c r="B649" s="129">
        <f>+B655</f>
        <v>40000</v>
      </c>
      <c r="C649" s="66" t="s">
        <v>26</v>
      </c>
      <c r="D649" s="67" t="s">
        <v>27</v>
      </c>
      <c r="E649" s="66" t="s">
        <v>23</v>
      </c>
      <c r="F649" s="68" t="s">
        <v>28</v>
      </c>
      <c r="G649" s="69" t="s">
        <v>29</v>
      </c>
      <c r="H649" s="70"/>
      <c r="I649" s="71">
        <f t="shared" si="56"/>
        <v>86.95652173913044</v>
      </c>
      <c r="J649" s="71"/>
      <c r="K649" s="71"/>
      <c r="M649" s="2">
        <v>460</v>
      </c>
    </row>
    <row r="650" spans="4:13" ht="12.75">
      <c r="D650" s="10"/>
      <c r="H650" s="5">
        <f>H648-B650</f>
        <v>0</v>
      </c>
      <c r="I650" s="20">
        <f t="shared" si="56"/>
        <v>0</v>
      </c>
      <c r="M650" s="2">
        <v>460</v>
      </c>
    </row>
    <row r="651" spans="1:13" s="86" customFormat="1" ht="12.75">
      <c r="A651" s="1"/>
      <c r="B651" s="112">
        <v>15000</v>
      </c>
      <c r="C651" s="1" t="s">
        <v>64</v>
      </c>
      <c r="D651" s="1" t="s">
        <v>65</v>
      </c>
      <c r="E651" s="1" t="s">
        <v>66</v>
      </c>
      <c r="F651" s="28" t="s">
        <v>67</v>
      </c>
      <c r="G651" s="25" t="s">
        <v>31</v>
      </c>
      <c r="H651" s="32">
        <f>H650-B651</f>
        <v>-15000</v>
      </c>
      <c r="I651" s="94">
        <f t="shared" si="56"/>
        <v>32.608695652173914</v>
      </c>
      <c r="J651"/>
      <c r="K651" t="s">
        <v>45</v>
      </c>
      <c r="L651"/>
      <c r="M651" s="2">
        <v>460</v>
      </c>
    </row>
    <row r="652" spans="1:13" s="86" customFormat="1" ht="12.75">
      <c r="A652" s="10"/>
      <c r="B652" s="112">
        <v>10000</v>
      </c>
      <c r="C652" s="1" t="s">
        <v>64</v>
      </c>
      <c r="D652" s="1" t="s">
        <v>65</v>
      </c>
      <c r="E652" s="1" t="s">
        <v>66</v>
      </c>
      <c r="F652" s="28" t="s">
        <v>68</v>
      </c>
      <c r="G652" s="25" t="s">
        <v>31</v>
      </c>
      <c r="H652" s="32">
        <f>H651-B652</f>
        <v>-25000</v>
      </c>
      <c r="I652" s="94">
        <f t="shared" si="56"/>
        <v>21.73913043478261</v>
      </c>
      <c r="J652"/>
      <c r="K652" t="s">
        <v>45</v>
      </c>
      <c r="L652"/>
      <c r="M652" s="2">
        <v>460</v>
      </c>
    </row>
    <row r="653" spans="1:13" s="86" customFormat="1" ht="12.75">
      <c r="A653" s="1"/>
      <c r="B653" s="112">
        <v>10000</v>
      </c>
      <c r="C653" s="1" t="s">
        <v>64</v>
      </c>
      <c r="D653" s="1" t="s">
        <v>65</v>
      </c>
      <c r="E653" s="1" t="s">
        <v>66</v>
      </c>
      <c r="F653" s="28" t="s">
        <v>69</v>
      </c>
      <c r="G653" s="25" t="s">
        <v>31</v>
      </c>
      <c r="H653" s="32">
        <f>H652-B653</f>
        <v>-35000</v>
      </c>
      <c r="I653" s="94">
        <f t="shared" si="56"/>
        <v>21.73913043478261</v>
      </c>
      <c r="J653"/>
      <c r="K653" t="s">
        <v>45</v>
      </c>
      <c r="L653"/>
      <c r="M653" s="2">
        <v>460</v>
      </c>
    </row>
    <row r="654" spans="1:13" s="86" customFormat="1" ht="12.75">
      <c r="A654" s="1"/>
      <c r="B654" s="112">
        <v>5000</v>
      </c>
      <c r="C654" s="1" t="s">
        <v>70</v>
      </c>
      <c r="D654" s="1" t="s">
        <v>65</v>
      </c>
      <c r="E654" s="1" t="s">
        <v>66</v>
      </c>
      <c r="F654" s="28" t="s">
        <v>71</v>
      </c>
      <c r="G654" s="25" t="s">
        <v>31</v>
      </c>
      <c r="H654" s="32">
        <f>H653-B654</f>
        <v>-40000</v>
      </c>
      <c r="I654" s="94">
        <f t="shared" si="56"/>
        <v>10.869565217391305</v>
      </c>
      <c r="J654"/>
      <c r="K654" t="s">
        <v>45</v>
      </c>
      <c r="L654"/>
      <c r="M654" s="2">
        <v>460</v>
      </c>
    </row>
    <row r="655" spans="1:13" s="87" customFormat="1" ht="12.75">
      <c r="A655" s="79"/>
      <c r="B655" s="122">
        <f>SUM(B651:B654)</f>
        <v>40000</v>
      </c>
      <c r="C655" s="79"/>
      <c r="D655" s="79"/>
      <c r="E655" s="79" t="s">
        <v>38</v>
      </c>
      <c r="F655" s="80"/>
      <c r="G655" s="80"/>
      <c r="H655" s="78">
        <v>0</v>
      </c>
      <c r="I655" s="95">
        <f t="shared" si="56"/>
        <v>86.95652173913044</v>
      </c>
      <c r="M655" s="2">
        <v>460</v>
      </c>
    </row>
    <row r="656" spans="2:13" ht="12.75">
      <c r="B656" s="112"/>
      <c r="D656" s="10"/>
      <c r="H656" s="5">
        <f>H655-B656</f>
        <v>0</v>
      </c>
      <c r="I656" s="20">
        <f t="shared" si="56"/>
        <v>0</v>
      </c>
      <c r="M656" s="2">
        <v>460</v>
      </c>
    </row>
    <row r="657" spans="2:13" ht="12.75">
      <c r="B657" s="112"/>
      <c r="D657" s="10"/>
      <c r="H657" s="5">
        <f>H656-B657</f>
        <v>0</v>
      </c>
      <c r="I657" s="20">
        <f t="shared" si="56"/>
        <v>0</v>
      </c>
      <c r="M657" s="2">
        <v>460</v>
      </c>
    </row>
    <row r="658" spans="2:13" ht="12.75">
      <c r="B658" s="112"/>
      <c r="D658" s="10"/>
      <c r="H658" s="5">
        <f>H657-B658</f>
        <v>0</v>
      </c>
      <c r="I658" s="20">
        <f t="shared" si="56"/>
        <v>0</v>
      </c>
      <c r="M658" s="2">
        <v>460</v>
      </c>
    </row>
    <row r="659" spans="1:13" ht="12.75">
      <c r="A659" s="10"/>
      <c r="B659" s="116">
        <v>180000</v>
      </c>
      <c r="C659" s="1" t="s">
        <v>1025</v>
      </c>
      <c r="D659" s="1" t="s">
        <v>40</v>
      </c>
      <c r="F659" s="77" t="s">
        <v>36</v>
      </c>
      <c r="G659" s="28" t="s">
        <v>72</v>
      </c>
      <c r="H659" s="5">
        <f>H658-B659</f>
        <v>-180000</v>
      </c>
      <c r="I659" s="20">
        <f t="shared" si="56"/>
        <v>391.30434782608694</v>
      </c>
      <c r="J659" s="13"/>
      <c r="K659" s="13"/>
      <c r="L659" s="13"/>
      <c r="M659" s="2">
        <v>460</v>
      </c>
    </row>
    <row r="660" spans="1:13" ht="12.75">
      <c r="A660" s="9"/>
      <c r="B660" s="122">
        <f>SUM(B659:B659)</f>
        <v>180000</v>
      </c>
      <c r="C660" s="9" t="s">
        <v>39</v>
      </c>
      <c r="D660" s="9"/>
      <c r="E660" s="9"/>
      <c r="F660" s="83"/>
      <c r="G660" s="16"/>
      <c r="H660" s="70">
        <v>0</v>
      </c>
      <c r="I660" s="126">
        <f t="shared" si="56"/>
        <v>391.30434782608694</v>
      </c>
      <c r="J660" s="72"/>
      <c r="K660" s="72"/>
      <c r="L660" s="72"/>
      <c r="M660" s="2">
        <v>460</v>
      </c>
    </row>
    <row r="661" spans="4:13" ht="12.75">
      <c r="D661" s="10"/>
      <c r="H661" s="5">
        <f>H656-B661</f>
        <v>0</v>
      </c>
      <c r="I661" s="20">
        <f t="shared" si="56"/>
        <v>0</v>
      </c>
      <c r="M661" s="2">
        <v>460</v>
      </c>
    </row>
    <row r="662" spans="4:13" ht="12.75">
      <c r="D662" s="10"/>
      <c r="H662" s="5">
        <f>H661-B662</f>
        <v>0</v>
      </c>
      <c r="I662" s="20">
        <f t="shared" si="56"/>
        <v>0</v>
      </c>
      <c r="M662" s="2">
        <v>460</v>
      </c>
    </row>
    <row r="663" spans="4:13" ht="12.75">
      <c r="D663" s="10"/>
      <c r="H663" s="5">
        <f>H662-B663</f>
        <v>0</v>
      </c>
      <c r="I663" s="20">
        <f t="shared" si="56"/>
        <v>0</v>
      </c>
      <c r="M663" s="2">
        <v>460</v>
      </c>
    </row>
    <row r="664" spans="4:13" ht="12.75">
      <c r="D664" s="10"/>
      <c r="H664" s="5">
        <f>H663-B664</f>
        <v>0</v>
      </c>
      <c r="I664" s="20">
        <f t="shared" si="56"/>
        <v>0</v>
      </c>
      <c r="M664" s="2">
        <v>460</v>
      </c>
    </row>
    <row r="665" spans="1:13" ht="13.5" thickBot="1">
      <c r="A665" s="53"/>
      <c r="B665" s="54">
        <f>+B784+B788+B834+B963+B992+B1051+B1066+B1077+B1081+B1085+B1095</f>
        <v>1914630</v>
      </c>
      <c r="C665" s="56"/>
      <c r="D665" s="84" t="s">
        <v>41</v>
      </c>
      <c r="E665" s="53"/>
      <c r="F665" s="85"/>
      <c r="G665" s="58"/>
      <c r="H665" s="59"/>
      <c r="I665" s="60">
        <f t="shared" si="56"/>
        <v>4162.239130434783</v>
      </c>
      <c r="J665" s="61"/>
      <c r="K665" s="61"/>
      <c r="L665" s="61"/>
      <c r="M665" s="2">
        <v>460</v>
      </c>
    </row>
    <row r="666" spans="2:13" ht="12.75">
      <c r="B666" s="27"/>
      <c r="C666" s="10"/>
      <c r="D666" s="10"/>
      <c r="E666" s="10"/>
      <c r="G666" s="28"/>
      <c r="H666" s="5">
        <f aca="true" t="shared" si="57" ref="H666:H697">H665-B666</f>
        <v>0</v>
      </c>
      <c r="I666" s="20">
        <f t="shared" si="56"/>
        <v>0</v>
      </c>
      <c r="M666" s="2">
        <v>460</v>
      </c>
    </row>
    <row r="667" spans="1:13" s="13" customFormat="1" ht="12.75">
      <c r="A667" s="10"/>
      <c r="B667" s="27"/>
      <c r="C667" s="10"/>
      <c r="D667" s="10"/>
      <c r="E667" s="10"/>
      <c r="F667" s="25"/>
      <c r="G667" s="28"/>
      <c r="H667" s="5">
        <f t="shared" si="57"/>
        <v>0</v>
      </c>
      <c r="I667" s="20">
        <f t="shared" si="56"/>
        <v>0</v>
      </c>
      <c r="K667"/>
      <c r="M667" s="2">
        <v>460</v>
      </c>
    </row>
    <row r="668" spans="2:13" ht="12.75">
      <c r="B668" s="160">
        <v>5000</v>
      </c>
      <c r="C668" s="1" t="s">
        <v>668</v>
      </c>
      <c r="D668" s="10" t="s">
        <v>41</v>
      </c>
      <c r="E668" s="1" t="s">
        <v>305</v>
      </c>
      <c r="F668" s="77" t="s">
        <v>745</v>
      </c>
      <c r="G668" s="25" t="s">
        <v>20</v>
      </c>
      <c r="H668" s="5">
        <f t="shared" si="57"/>
        <v>-5000</v>
      </c>
      <c r="I668" s="20">
        <f t="shared" si="56"/>
        <v>10.869565217391305</v>
      </c>
      <c r="K668" t="s">
        <v>668</v>
      </c>
      <c r="M668" s="2">
        <v>460</v>
      </c>
    </row>
    <row r="669" spans="2:13" ht="12.75">
      <c r="B669" s="160">
        <v>5000</v>
      </c>
      <c r="C669" s="1" t="s">
        <v>668</v>
      </c>
      <c r="D669" s="10" t="s">
        <v>41</v>
      </c>
      <c r="E669" s="1" t="s">
        <v>305</v>
      </c>
      <c r="F669" s="77" t="s">
        <v>746</v>
      </c>
      <c r="G669" s="25" t="s">
        <v>100</v>
      </c>
      <c r="H669" s="5">
        <f t="shared" si="57"/>
        <v>-10000</v>
      </c>
      <c r="I669" s="20">
        <f t="shared" si="56"/>
        <v>10.869565217391305</v>
      </c>
      <c r="K669" t="s">
        <v>668</v>
      </c>
      <c r="M669" s="2">
        <v>460</v>
      </c>
    </row>
    <row r="670" spans="2:13" ht="12.75">
      <c r="B670" s="160">
        <v>7000</v>
      </c>
      <c r="C670" s="1" t="s">
        <v>668</v>
      </c>
      <c r="D670" s="10" t="s">
        <v>41</v>
      </c>
      <c r="E670" s="1" t="s">
        <v>305</v>
      </c>
      <c r="F670" s="77" t="s">
        <v>747</v>
      </c>
      <c r="G670" s="25" t="s">
        <v>101</v>
      </c>
      <c r="H670" s="5">
        <f t="shared" si="57"/>
        <v>-17000</v>
      </c>
      <c r="I670" s="20">
        <f t="shared" si="56"/>
        <v>15.217391304347826</v>
      </c>
      <c r="K670" t="s">
        <v>668</v>
      </c>
      <c r="M670" s="2">
        <v>460</v>
      </c>
    </row>
    <row r="671" spans="2:14" ht="12.75">
      <c r="B671" s="160">
        <v>3000</v>
      </c>
      <c r="C671" s="1" t="s">
        <v>668</v>
      </c>
      <c r="D671" s="10" t="s">
        <v>41</v>
      </c>
      <c r="E671" s="1" t="s">
        <v>305</v>
      </c>
      <c r="F671" s="77" t="s">
        <v>748</v>
      </c>
      <c r="G671" s="25" t="s">
        <v>102</v>
      </c>
      <c r="H671" s="5">
        <f t="shared" si="57"/>
        <v>-20000</v>
      </c>
      <c r="I671" s="20">
        <f t="shared" si="56"/>
        <v>6.521739130434782</v>
      </c>
      <c r="K671" t="s">
        <v>668</v>
      </c>
      <c r="M671" s="2">
        <v>460</v>
      </c>
      <c r="N671" s="35"/>
    </row>
    <row r="672" spans="2:13" ht="12.75">
      <c r="B672" s="160">
        <v>5000</v>
      </c>
      <c r="C672" s="1" t="s">
        <v>668</v>
      </c>
      <c r="D672" s="1" t="s">
        <v>41</v>
      </c>
      <c r="E672" s="1" t="s">
        <v>305</v>
      </c>
      <c r="F672" s="77" t="s">
        <v>749</v>
      </c>
      <c r="G672" s="25" t="s">
        <v>22</v>
      </c>
      <c r="H672" s="5">
        <f t="shared" si="57"/>
        <v>-25000</v>
      </c>
      <c r="I672" s="20">
        <f t="shared" si="56"/>
        <v>10.869565217391305</v>
      </c>
      <c r="K672" t="s">
        <v>668</v>
      </c>
      <c r="M672" s="2">
        <v>460</v>
      </c>
    </row>
    <row r="673" spans="2:13" ht="12.75">
      <c r="B673" s="160">
        <v>3000</v>
      </c>
      <c r="C673" s="1" t="s">
        <v>668</v>
      </c>
      <c r="D673" s="1" t="s">
        <v>41</v>
      </c>
      <c r="E673" s="1" t="s">
        <v>305</v>
      </c>
      <c r="F673" s="77" t="s">
        <v>750</v>
      </c>
      <c r="G673" s="25" t="s">
        <v>147</v>
      </c>
      <c r="H673" s="5">
        <f t="shared" si="57"/>
        <v>-28000</v>
      </c>
      <c r="I673" s="20">
        <f t="shared" si="56"/>
        <v>6.521739130434782</v>
      </c>
      <c r="K673" t="s">
        <v>668</v>
      </c>
      <c r="M673" s="2">
        <v>460</v>
      </c>
    </row>
    <row r="674" spans="2:13" ht="12.75">
      <c r="B674" s="160">
        <v>5000</v>
      </c>
      <c r="C674" s="1" t="s">
        <v>668</v>
      </c>
      <c r="D674" s="1" t="s">
        <v>41</v>
      </c>
      <c r="E674" s="1" t="s">
        <v>305</v>
      </c>
      <c r="F674" s="77" t="s">
        <v>751</v>
      </c>
      <c r="G674" s="25" t="s">
        <v>25</v>
      </c>
      <c r="H674" s="5">
        <f t="shared" si="57"/>
        <v>-33000</v>
      </c>
      <c r="I674" s="20">
        <f t="shared" si="56"/>
        <v>10.869565217391305</v>
      </c>
      <c r="K674" t="s">
        <v>668</v>
      </c>
      <c r="M674" s="2">
        <v>460</v>
      </c>
    </row>
    <row r="675" spans="2:13" ht="12.75">
      <c r="B675" s="160">
        <v>8000</v>
      </c>
      <c r="C675" s="1" t="s">
        <v>668</v>
      </c>
      <c r="D675" s="1" t="s">
        <v>41</v>
      </c>
      <c r="E675" s="1" t="s">
        <v>305</v>
      </c>
      <c r="F675" s="77" t="s">
        <v>752</v>
      </c>
      <c r="G675" s="25" t="s">
        <v>165</v>
      </c>
      <c r="H675" s="5">
        <f t="shared" si="57"/>
        <v>-41000</v>
      </c>
      <c r="I675" s="20">
        <f t="shared" si="56"/>
        <v>17.391304347826086</v>
      </c>
      <c r="K675" t="s">
        <v>668</v>
      </c>
      <c r="M675" s="2">
        <v>460</v>
      </c>
    </row>
    <row r="676" spans="2:13" ht="12.75">
      <c r="B676" s="160">
        <v>5000</v>
      </c>
      <c r="C676" s="1" t="s">
        <v>668</v>
      </c>
      <c r="D676" s="1" t="s">
        <v>41</v>
      </c>
      <c r="E676" s="1" t="s">
        <v>305</v>
      </c>
      <c r="F676" s="77" t="s">
        <v>753</v>
      </c>
      <c r="G676" s="25" t="s">
        <v>31</v>
      </c>
      <c r="H676" s="5">
        <f t="shared" si="57"/>
        <v>-46000</v>
      </c>
      <c r="I676" s="20">
        <f t="shared" si="56"/>
        <v>10.869565217391305</v>
      </c>
      <c r="K676" t="s">
        <v>668</v>
      </c>
      <c r="M676" s="2">
        <v>460</v>
      </c>
    </row>
    <row r="677" spans="2:13" ht="12.75">
      <c r="B677" s="160">
        <v>3000</v>
      </c>
      <c r="C677" s="1" t="s">
        <v>668</v>
      </c>
      <c r="D677" s="1" t="s">
        <v>41</v>
      </c>
      <c r="E677" s="1" t="s">
        <v>305</v>
      </c>
      <c r="F677" s="77" t="s">
        <v>754</v>
      </c>
      <c r="G677" s="25" t="s">
        <v>166</v>
      </c>
      <c r="H677" s="5">
        <f t="shared" si="57"/>
        <v>-49000</v>
      </c>
      <c r="I677" s="20">
        <f t="shared" si="56"/>
        <v>6.521739130434782</v>
      </c>
      <c r="K677" t="s">
        <v>668</v>
      </c>
      <c r="M677" s="2">
        <v>460</v>
      </c>
    </row>
    <row r="678" spans="2:13" ht="12.75">
      <c r="B678" s="160">
        <v>3000</v>
      </c>
      <c r="C678" s="1" t="s">
        <v>668</v>
      </c>
      <c r="D678" s="1" t="s">
        <v>41</v>
      </c>
      <c r="E678" s="1" t="s">
        <v>305</v>
      </c>
      <c r="F678" s="77" t="s">
        <v>755</v>
      </c>
      <c r="G678" s="25" t="s">
        <v>193</v>
      </c>
      <c r="H678" s="5">
        <f t="shared" si="57"/>
        <v>-52000</v>
      </c>
      <c r="I678" s="20">
        <f t="shared" si="56"/>
        <v>6.521739130434782</v>
      </c>
      <c r="K678" t="s">
        <v>668</v>
      </c>
      <c r="M678" s="2">
        <v>460</v>
      </c>
    </row>
    <row r="679" spans="2:13" ht="12.75">
      <c r="B679" s="160">
        <v>3000</v>
      </c>
      <c r="C679" s="1" t="s">
        <v>668</v>
      </c>
      <c r="D679" s="1" t="s">
        <v>41</v>
      </c>
      <c r="E679" s="1" t="s">
        <v>305</v>
      </c>
      <c r="F679" s="77" t="s">
        <v>756</v>
      </c>
      <c r="G679" s="25" t="s">
        <v>194</v>
      </c>
      <c r="H679" s="5">
        <f t="shared" si="57"/>
        <v>-55000</v>
      </c>
      <c r="I679" s="20">
        <f t="shared" si="56"/>
        <v>6.521739130434782</v>
      </c>
      <c r="K679" t="s">
        <v>668</v>
      </c>
      <c r="M679" s="2">
        <v>460</v>
      </c>
    </row>
    <row r="680" spans="2:13" ht="12.75">
      <c r="B680" s="160">
        <v>3000</v>
      </c>
      <c r="C680" s="1" t="s">
        <v>668</v>
      </c>
      <c r="D680" s="1" t="s">
        <v>41</v>
      </c>
      <c r="E680" s="1" t="s">
        <v>305</v>
      </c>
      <c r="F680" s="77" t="s">
        <v>757</v>
      </c>
      <c r="G680" s="25" t="s">
        <v>287</v>
      </c>
      <c r="H680" s="5">
        <f t="shared" si="57"/>
        <v>-58000</v>
      </c>
      <c r="I680" s="20">
        <f t="shared" si="56"/>
        <v>6.521739130434782</v>
      </c>
      <c r="K680" t="s">
        <v>668</v>
      </c>
      <c r="M680" s="2">
        <v>460</v>
      </c>
    </row>
    <row r="681" spans="2:13" ht="12.75">
      <c r="B681" s="160">
        <v>5000</v>
      </c>
      <c r="C681" s="1" t="s">
        <v>668</v>
      </c>
      <c r="D681" s="1" t="s">
        <v>41</v>
      </c>
      <c r="E681" s="1" t="s">
        <v>305</v>
      </c>
      <c r="F681" s="77" t="s">
        <v>758</v>
      </c>
      <c r="G681" s="25" t="s">
        <v>32</v>
      </c>
      <c r="H681" s="5">
        <f t="shared" si="57"/>
        <v>-63000</v>
      </c>
      <c r="I681" s="20">
        <f t="shared" si="56"/>
        <v>10.869565217391305</v>
      </c>
      <c r="K681" t="s">
        <v>668</v>
      </c>
      <c r="M681" s="2">
        <v>460</v>
      </c>
    </row>
    <row r="682" spans="2:13" ht="12.75">
      <c r="B682" s="160">
        <v>6000</v>
      </c>
      <c r="C682" s="1" t="s">
        <v>668</v>
      </c>
      <c r="D682" s="1" t="s">
        <v>41</v>
      </c>
      <c r="E682" s="1" t="s">
        <v>305</v>
      </c>
      <c r="F682" s="77" t="s">
        <v>759</v>
      </c>
      <c r="G682" s="25" t="s">
        <v>240</v>
      </c>
      <c r="H682" s="5">
        <f t="shared" si="57"/>
        <v>-69000</v>
      </c>
      <c r="I682" s="20">
        <f t="shared" si="56"/>
        <v>13.043478260869565</v>
      </c>
      <c r="K682" t="s">
        <v>668</v>
      </c>
      <c r="M682" s="2">
        <v>460</v>
      </c>
    </row>
    <row r="683" spans="2:13" ht="12.75">
      <c r="B683" s="160">
        <v>3000</v>
      </c>
      <c r="C683" s="1" t="s">
        <v>668</v>
      </c>
      <c r="D683" s="1" t="s">
        <v>41</v>
      </c>
      <c r="E683" s="1" t="s">
        <v>305</v>
      </c>
      <c r="F683" s="77" t="s">
        <v>760</v>
      </c>
      <c r="G683" s="25" t="s">
        <v>206</v>
      </c>
      <c r="H683" s="5">
        <f t="shared" si="57"/>
        <v>-72000</v>
      </c>
      <c r="I683" s="20">
        <f t="shared" si="56"/>
        <v>6.521739130434782</v>
      </c>
      <c r="K683" t="s">
        <v>668</v>
      </c>
      <c r="M683" s="2">
        <v>460</v>
      </c>
    </row>
    <row r="684" spans="2:13" ht="12.75">
      <c r="B684" s="160">
        <v>5000</v>
      </c>
      <c r="C684" s="1" t="s">
        <v>668</v>
      </c>
      <c r="D684" s="1" t="s">
        <v>41</v>
      </c>
      <c r="E684" s="1" t="s">
        <v>305</v>
      </c>
      <c r="F684" s="77" t="s">
        <v>761</v>
      </c>
      <c r="G684" s="25" t="s">
        <v>214</v>
      </c>
      <c r="H684" s="5">
        <f t="shared" si="57"/>
        <v>-77000</v>
      </c>
      <c r="I684" s="20">
        <f t="shared" si="56"/>
        <v>10.869565217391305</v>
      </c>
      <c r="K684" t="s">
        <v>668</v>
      </c>
      <c r="M684" s="2">
        <v>460</v>
      </c>
    </row>
    <row r="685" spans="2:13" ht="12.75">
      <c r="B685" s="160">
        <v>3000</v>
      </c>
      <c r="C685" s="1" t="s">
        <v>668</v>
      </c>
      <c r="D685" s="1" t="s">
        <v>41</v>
      </c>
      <c r="E685" s="1" t="s">
        <v>305</v>
      </c>
      <c r="F685" s="77" t="s">
        <v>762</v>
      </c>
      <c r="G685" s="25" t="s">
        <v>207</v>
      </c>
      <c r="H685" s="5">
        <f t="shared" si="57"/>
        <v>-80000</v>
      </c>
      <c r="I685" s="20">
        <f t="shared" si="56"/>
        <v>6.521739130434782</v>
      </c>
      <c r="K685" t="s">
        <v>668</v>
      </c>
      <c r="M685" s="2">
        <v>460</v>
      </c>
    </row>
    <row r="686" spans="2:13" ht="12.75">
      <c r="B686" s="160">
        <v>7000</v>
      </c>
      <c r="C686" s="1" t="s">
        <v>668</v>
      </c>
      <c r="D686" s="1" t="s">
        <v>41</v>
      </c>
      <c r="E686" s="1" t="s">
        <v>305</v>
      </c>
      <c r="F686" s="77" t="s">
        <v>763</v>
      </c>
      <c r="G686" s="25" t="s">
        <v>216</v>
      </c>
      <c r="H686" s="5">
        <f t="shared" si="57"/>
        <v>-87000</v>
      </c>
      <c r="I686" s="20">
        <f t="shared" si="56"/>
        <v>15.217391304347826</v>
      </c>
      <c r="K686" t="s">
        <v>668</v>
      </c>
      <c r="M686" s="2">
        <v>460</v>
      </c>
    </row>
    <row r="687" spans="2:13" ht="12.75">
      <c r="B687" s="160">
        <v>3000</v>
      </c>
      <c r="C687" s="1" t="s">
        <v>668</v>
      </c>
      <c r="D687" s="1" t="s">
        <v>41</v>
      </c>
      <c r="E687" s="1" t="s">
        <v>305</v>
      </c>
      <c r="F687" s="77" t="s">
        <v>764</v>
      </c>
      <c r="G687" s="25" t="s">
        <v>267</v>
      </c>
      <c r="H687" s="5">
        <f t="shared" si="57"/>
        <v>-90000</v>
      </c>
      <c r="I687" s="20">
        <f t="shared" si="56"/>
        <v>6.521739130434782</v>
      </c>
      <c r="K687" t="s">
        <v>668</v>
      </c>
      <c r="M687" s="2">
        <v>460</v>
      </c>
    </row>
    <row r="688" spans="2:13" ht="12.75">
      <c r="B688" s="160">
        <v>5000</v>
      </c>
      <c r="C688" s="1" t="s">
        <v>668</v>
      </c>
      <c r="D688" s="1" t="s">
        <v>41</v>
      </c>
      <c r="E688" s="1" t="s">
        <v>305</v>
      </c>
      <c r="F688" s="77" t="s">
        <v>765</v>
      </c>
      <c r="G688" s="25" t="s">
        <v>247</v>
      </c>
      <c r="H688" s="5">
        <f t="shared" si="57"/>
        <v>-95000</v>
      </c>
      <c r="I688" s="20">
        <f t="shared" si="56"/>
        <v>10.869565217391305</v>
      </c>
      <c r="K688" t="s">
        <v>668</v>
      </c>
      <c r="M688" s="2">
        <v>460</v>
      </c>
    </row>
    <row r="689" spans="2:13" ht="12.75">
      <c r="B689" s="160">
        <v>5000</v>
      </c>
      <c r="C689" s="1" t="s">
        <v>668</v>
      </c>
      <c r="D689" s="1" t="s">
        <v>41</v>
      </c>
      <c r="E689" s="1" t="s">
        <v>305</v>
      </c>
      <c r="F689" s="77" t="s">
        <v>766</v>
      </c>
      <c r="G689" s="25" t="s">
        <v>34</v>
      </c>
      <c r="H689" s="5">
        <f t="shared" si="57"/>
        <v>-100000</v>
      </c>
      <c r="I689" s="20">
        <f t="shared" si="56"/>
        <v>10.869565217391305</v>
      </c>
      <c r="K689" t="s">
        <v>668</v>
      </c>
      <c r="M689" s="2">
        <v>460</v>
      </c>
    </row>
    <row r="690" spans="2:13" ht="12.75">
      <c r="B690" s="160">
        <v>2500</v>
      </c>
      <c r="C690" s="1" t="s">
        <v>668</v>
      </c>
      <c r="D690" s="1" t="s">
        <v>41</v>
      </c>
      <c r="E690" s="1" t="s">
        <v>305</v>
      </c>
      <c r="F690" s="77" t="s">
        <v>767</v>
      </c>
      <c r="G690" s="25" t="s">
        <v>272</v>
      </c>
      <c r="H690" s="5">
        <f t="shared" si="57"/>
        <v>-102500</v>
      </c>
      <c r="I690" s="20">
        <f t="shared" si="56"/>
        <v>5.434782608695652</v>
      </c>
      <c r="K690" t="s">
        <v>668</v>
      </c>
      <c r="M690" s="2">
        <v>460</v>
      </c>
    </row>
    <row r="691" spans="2:13" ht="12.75">
      <c r="B691" s="160">
        <v>2500</v>
      </c>
      <c r="C691" s="1" t="s">
        <v>668</v>
      </c>
      <c r="D691" s="1" t="s">
        <v>41</v>
      </c>
      <c r="E691" s="1" t="s">
        <v>305</v>
      </c>
      <c r="F691" s="77" t="s">
        <v>768</v>
      </c>
      <c r="G691" s="25" t="s">
        <v>273</v>
      </c>
      <c r="H691" s="5">
        <f t="shared" si="57"/>
        <v>-105000</v>
      </c>
      <c r="I691" s="20">
        <f t="shared" si="56"/>
        <v>5.434782608695652</v>
      </c>
      <c r="K691" t="s">
        <v>668</v>
      </c>
      <c r="M691" s="2">
        <v>460</v>
      </c>
    </row>
    <row r="692" spans="2:13" ht="12.75">
      <c r="B692" s="160">
        <v>7500</v>
      </c>
      <c r="C692" s="10" t="s">
        <v>668</v>
      </c>
      <c r="D692" s="1" t="s">
        <v>41</v>
      </c>
      <c r="E692" s="1" t="s">
        <v>305</v>
      </c>
      <c r="F692" s="77" t="s">
        <v>769</v>
      </c>
      <c r="G692" s="25" t="s">
        <v>274</v>
      </c>
      <c r="H692" s="5">
        <f t="shared" si="57"/>
        <v>-112500</v>
      </c>
      <c r="I692" s="20">
        <f t="shared" si="56"/>
        <v>16.304347826086957</v>
      </c>
      <c r="K692" t="s">
        <v>668</v>
      </c>
      <c r="M692" s="2">
        <v>460</v>
      </c>
    </row>
    <row r="693" spans="2:13" ht="12.75">
      <c r="B693" s="160">
        <v>5000</v>
      </c>
      <c r="C693" s="10" t="s">
        <v>668</v>
      </c>
      <c r="D693" s="1" t="s">
        <v>41</v>
      </c>
      <c r="E693" s="1" t="s">
        <v>305</v>
      </c>
      <c r="F693" s="77" t="s">
        <v>770</v>
      </c>
      <c r="G693" s="25" t="s">
        <v>35</v>
      </c>
      <c r="H693" s="5">
        <f t="shared" si="57"/>
        <v>-117500</v>
      </c>
      <c r="I693" s="20">
        <f t="shared" si="56"/>
        <v>10.869565217391305</v>
      </c>
      <c r="K693" t="s">
        <v>668</v>
      </c>
      <c r="M693" s="2">
        <v>460</v>
      </c>
    </row>
    <row r="694" spans="2:13" ht="12.75">
      <c r="B694" s="160">
        <v>2500</v>
      </c>
      <c r="C694" s="1" t="s">
        <v>668</v>
      </c>
      <c r="D694" s="1" t="s">
        <v>41</v>
      </c>
      <c r="E694" s="1" t="s">
        <v>305</v>
      </c>
      <c r="F694" s="77" t="s">
        <v>771</v>
      </c>
      <c r="G694" s="25" t="s">
        <v>288</v>
      </c>
      <c r="H694" s="5">
        <f t="shared" si="57"/>
        <v>-120000</v>
      </c>
      <c r="I694" s="20">
        <f t="shared" si="56"/>
        <v>5.434782608695652</v>
      </c>
      <c r="K694" t="s">
        <v>668</v>
      </c>
      <c r="M694" s="2">
        <v>460</v>
      </c>
    </row>
    <row r="695" spans="2:13" ht="12.75">
      <c r="B695" s="160">
        <v>6000</v>
      </c>
      <c r="C695" s="1" t="s">
        <v>668</v>
      </c>
      <c r="D695" s="1" t="s">
        <v>41</v>
      </c>
      <c r="E695" s="1" t="s">
        <v>305</v>
      </c>
      <c r="F695" s="77" t="s">
        <v>772</v>
      </c>
      <c r="G695" s="25" t="s">
        <v>33</v>
      </c>
      <c r="H695" s="5">
        <f t="shared" si="57"/>
        <v>-126000</v>
      </c>
      <c r="I695" s="20">
        <f t="shared" si="56"/>
        <v>13.043478260869565</v>
      </c>
      <c r="K695" t="s">
        <v>668</v>
      </c>
      <c r="M695" s="2">
        <v>460</v>
      </c>
    </row>
    <row r="696" spans="2:13" ht="12.75">
      <c r="B696" s="160">
        <v>2500</v>
      </c>
      <c r="C696" s="1" t="s">
        <v>668</v>
      </c>
      <c r="D696" s="10" t="s">
        <v>41</v>
      </c>
      <c r="E696" s="1" t="s">
        <v>306</v>
      </c>
      <c r="F696" s="77" t="s">
        <v>773</v>
      </c>
      <c r="G696" s="25" t="s">
        <v>20</v>
      </c>
      <c r="H696" s="5">
        <f t="shared" si="57"/>
        <v>-128500</v>
      </c>
      <c r="I696" s="20">
        <f t="shared" si="56"/>
        <v>5.434782608695652</v>
      </c>
      <c r="K696" t="s">
        <v>668</v>
      </c>
      <c r="M696" s="2">
        <v>460</v>
      </c>
    </row>
    <row r="697" spans="2:13" ht="12.75">
      <c r="B697" s="160">
        <v>5000</v>
      </c>
      <c r="C697" s="1" t="s">
        <v>668</v>
      </c>
      <c r="D697" s="10" t="s">
        <v>41</v>
      </c>
      <c r="E697" s="1" t="s">
        <v>306</v>
      </c>
      <c r="F697" s="77" t="s">
        <v>774</v>
      </c>
      <c r="G697" s="25" t="s">
        <v>100</v>
      </c>
      <c r="H697" s="5">
        <f t="shared" si="57"/>
        <v>-133500</v>
      </c>
      <c r="I697" s="20">
        <f t="shared" si="56"/>
        <v>10.869565217391305</v>
      </c>
      <c r="K697" t="s">
        <v>668</v>
      </c>
      <c r="M697" s="2">
        <v>460</v>
      </c>
    </row>
    <row r="698" spans="2:13" ht="12.75">
      <c r="B698" s="160">
        <v>2500</v>
      </c>
      <c r="C698" s="1" t="s">
        <v>668</v>
      </c>
      <c r="D698" s="10" t="s">
        <v>41</v>
      </c>
      <c r="E698" s="1" t="s">
        <v>306</v>
      </c>
      <c r="F698" s="77" t="s">
        <v>775</v>
      </c>
      <c r="G698" s="25" t="s">
        <v>101</v>
      </c>
      <c r="H698" s="5">
        <f aca="true" t="shared" si="58" ref="H698:H729">H697-B698</f>
        <v>-136000</v>
      </c>
      <c r="I698" s="20">
        <f t="shared" si="56"/>
        <v>5.434782608695652</v>
      </c>
      <c r="K698" t="s">
        <v>668</v>
      </c>
      <c r="M698" s="2">
        <v>460</v>
      </c>
    </row>
    <row r="699" spans="2:13" ht="12.75">
      <c r="B699" s="160">
        <v>2500</v>
      </c>
      <c r="C699" s="1" t="s">
        <v>668</v>
      </c>
      <c r="D699" s="10" t="s">
        <v>41</v>
      </c>
      <c r="E699" s="1" t="s">
        <v>306</v>
      </c>
      <c r="F699" s="77" t="s">
        <v>776</v>
      </c>
      <c r="G699" s="25" t="s">
        <v>102</v>
      </c>
      <c r="H699" s="5">
        <f t="shared" si="58"/>
        <v>-138500</v>
      </c>
      <c r="I699" s="20">
        <f t="shared" si="56"/>
        <v>5.434782608695652</v>
      </c>
      <c r="K699" t="s">
        <v>668</v>
      </c>
      <c r="M699" s="2">
        <v>460</v>
      </c>
    </row>
    <row r="700" spans="2:13" ht="12.75">
      <c r="B700" s="160">
        <v>2500</v>
      </c>
      <c r="C700" s="1" t="s">
        <v>668</v>
      </c>
      <c r="D700" s="1" t="s">
        <v>41</v>
      </c>
      <c r="E700" s="1" t="s">
        <v>306</v>
      </c>
      <c r="F700" s="77" t="s">
        <v>777</v>
      </c>
      <c r="G700" s="25" t="s">
        <v>22</v>
      </c>
      <c r="H700" s="5">
        <f t="shared" si="58"/>
        <v>-141000</v>
      </c>
      <c r="I700" s="20">
        <f t="shared" si="56"/>
        <v>5.434782608695652</v>
      </c>
      <c r="K700" t="s">
        <v>668</v>
      </c>
      <c r="M700" s="2">
        <v>460</v>
      </c>
    </row>
    <row r="701" spans="2:13" ht="12.75">
      <c r="B701" s="160">
        <v>2500</v>
      </c>
      <c r="C701" s="1" t="s">
        <v>668</v>
      </c>
      <c r="D701" s="1" t="s">
        <v>41</v>
      </c>
      <c r="E701" s="1" t="s">
        <v>306</v>
      </c>
      <c r="F701" s="77" t="s">
        <v>778</v>
      </c>
      <c r="G701" s="25" t="s">
        <v>147</v>
      </c>
      <c r="H701" s="5">
        <f t="shared" si="58"/>
        <v>-143500</v>
      </c>
      <c r="I701" s="20">
        <f t="shared" si="56"/>
        <v>5.434782608695652</v>
      </c>
      <c r="K701" t="s">
        <v>668</v>
      </c>
      <c r="M701" s="2">
        <v>460</v>
      </c>
    </row>
    <row r="702" spans="2:13" ht="12.75">
      <c r="B702" s="160">
        <v>2500</v>
      </c>
      <c r="C702" s="1" t="s">
        <v>668</v>
      </c>
      <c r="D702" s="1" t="s">
        <v>41</v>
      </c>
      <c r="E702" s="1" t="s">
        <v>306</v>
      </c>
      <c r="F702" s="77" t="s">
        <v>779</v>
      </c>
      <c r="G702" s="25" t="s">
        <v>25</v>
      </c>
      <c r="H702" s="5">
        <f t="shared" si="58"/>
        <v>-146000</v>
      </c>
      <c r="I702" s="20">
        <f t="shared" si="56"/>
        <v>5.434782608695652</v>
      </c>
      <c r="K702" t="s">
        <v>668</v>
      </c>
      <c r="M702" s="2">
        <v>460</v>
      </c>
    </row>
    <row r="703" spans="2:13" ht="12.75">
      <c r="B703" s="160">
        <v>2500</v>
      </c>
      <c r="C703" s="1" t="s">
        <v>668</v>
      </c>
      <c r="D703" s="1" t="s">
        <v>41</v>
      </c>
      <c r="E703" s="1" t="s">
        <v>306</v>
      </c>
      <c r="F703" s="77" t="s">
        <v>780</v>
      </c>
      <c r="G703" s="25" t="s">
        <v>165</v>
      </c>
      <c r="H703" s="5">
        <f t="shared" si="58"/>
        <v>-148500</v>
      </c>
      <c r="I703" s="20">
        <f aca="true" t="shared" si="59" ref="I703:I766">+B703/M703</f>
        <v>5.434782608695652</v>
      </c>
      <c r="K703" t="s">
        <v>668</v>
      </c>
      <c r="M703" s="2">
        <v>460</v>
      </c>
    </row>
    <row r="704" spans="2:13" ht="12.75">
      <c r="B704" s="160">
        <v>2500</v>
      </c>
      <c r="C704" s="1" t="s">
        <v>668</v>
      </c>
      <c r="D704" s="1" t="s">
        <v>41</v>
      </c>
      <c r="E704" s="1" t="s">
        <v>306</v>
      </c>
      <c r="F704" s="77" t="s">
        <v>781</v>
      </c>
      <c r="G704" s="25" t="s">
        <v>31</v>
      </c>
      <c r="H704" s="5">
        <f t="shared" si="58"/>
        <v>-151000</v>
      </c>
      <c r="I704" s="20">
        <f t="shared" si="59"/>
        <v>5.434782608695652</v>
      </c>
      <c r="K704" t="s">
        <v>668</v>
      </c>
      <c r="M704" s="2">
        <v>460</v>
      </c>
    </row>
    <row r="705" spans="2:13" ht="12.75">
      <c r="B705" s="160">
        <v>2500</v>
      </c>
      <c r="C705" s="1" t="s">
        <v>668</v>
      </c>
      <c r="D705" s="1" t="s">
        <v>41</v>
      </c>
      <c r="E705" s="1" t="s">
        <v>306</v>
      </c>
      <c r="F705" s="77" t="s">
        <v>782</v>
      </c>
      <c r="G705" s="25" t="s">
        <v>166</v>
      </c>
      <c r="H705" s="5">
        <f t="shared" si="58"/>
        <v>-153500</v>
      </c>
      <c r="I705" s="20">
        <f t="shared" si="59"/>
        <v>5.434782608695652</v>
      </c>
      <c r="K705" t="s">
        <v>668</v>
      </c>
      <c r="M705" s="2">
        <v>460</v>
      </c>
    </row>
    <row r="706" spans="2:13" ht="12.75">
      <c r="B706" s="160">
        <v>2500</v>
      </c>
      <c r="C706" s="1" t="s">
        <v>668</v>
      </c>
      <c r="D706" s="1" t="s">
        <v>41</v>
      </c>
      <c r="E706" s="1" t="s">
        <v>306</v>
      </c>
      <c r="F706" s="77" t="s">
        <v>783</v>
      </c>
      <c r="G706" s="25" t="s">
        <v>193</v>
      </c>
      <c r="H706" s="5">
        <f t="shared" si="58"/>
        <v>-156000</v>
      </c>
      <c r="I706" s="20">
        <f t="shared" si="59"/>
        <v>5.434782608695652</v>
      </c>
      <c r="K706" t="s">
        <v>668</v>
      </c>
      <c r="M706" s="2">
        <v>460</v>
      </c>
    </row>
    <row r="707" spans="2:13" ht="12.75">
      <c r="B707" s="160">
        <v>2500</v>
      </c>
      <c r="C707" s="1" t="s">
        <v>668</v>
      </c>
      <c r="D707" s="1" t="s">
        <v>41</v>
      </c>
      <c r="E707" s="1" t="s">
        <v>306</v>
      </c>
      <c r="F707" s="77" t="s">
        <v>784</v>
      </c>
      <c r="G707" s="25" t="s">
        <v>287</v>
      </c>
      <c r="H707" s="5">
        <f t="shared" si="58"/>
        <v>-158500</v>
      </c>
      <c r="I707" s="20">
        <f t="shared" si="59"/>
        <v>5.434782608695652</v>
      </c>
      <c r="K707" t="s">
        <v>668</v>
      </c>
      <c r="M707" s="2">
        <v>460</v>
      </c>
    </row>
    <row r="708" spans="2:13" ht="12.75">
      <c r="B708" s="160">
        <v>2500</v>
      </c>
      <c r="C708" s="1" t="s">
        <v>668</v>
      </c>
      <c r="D708" s="1" t="s">
        <v>41</v>
      </c>
      <c r="E708" s="1" t="s">
        <v>306</v>
      </c>
      <c r="F708" s="77" t="s">
        <v>785</v>
      </c>
      <c r="G708" s="25" t="s">
        <v>32</v>
      </c>
      <c r="H708" s="5">
        <f t="shared" si="58"/>
        <v>-161000</v>
      </c>
      <c r="I708" s="20">
        <f t="shared" si="59"/>
        <v>5.434782608695652</v>
      </c>
      <c r="K708" t="s">
        <v>668</v>
      </c>
      <c r="M708" s="2">
        <v>460</v>
      </c>
    </row>
    <row r="709" spans="2:13" ht="12.75">
      <c r="B709" s="160">
        <v>2500</v>
      </c>
      <c r="C709" s="1" t="s">
        <v>668</v>
      </c>
      <c r="D709" s="1" t="s">
        <v>41</v>
      </c>
      <c r="E709" s="1" t="s">
        <v>306</v>
      </c>
      <c r="F709" s="77" t="s">
        <v>786</v>
      </c>
      <c r="G709" s="25" t="s">
        <v>240</v>
      </c>
      <c r="H709" s="5">
        <f t="shared" si="58"/>
        <v>-163500</v>
      </c>
      <c r="I709" s="20">
        <f t="shared" si="59"/>
        <v>5.434782608695652</v>
      </c>
      <c r="K709" t="s">
        <v>668</v>
      </c>
      <c r="M709" s="2">
        <v>460</v>
      </c>
    </row>
    <row r="710" spans="2:13" ht="12.75">
      <c r="B710" s="160">
        <v>2500</v>
      </c>
      <c r="C710" s="1" t="s">
        <v>668</v>
      </c>
      <c r="D710" s="1" t="s">
        <v>41</v>
      </c>
      <c r="E710" s="1" t="s">
        <v>306</v>
      </c>
      <c r="F710" s="77" t="s">
        <v>787</v>
      </c>
      <c r="G710" s="25" t="s">
        <v>206</v>
      </c>
      <c r="H710" s="5">
        <f t="shared" si="58"/>
        <v>-166000</v>
      </c>
      <c r="I710" s="20">
        <f t="shared" si="59"/>
        <v>5.434782608695652</v>
      </c>
      <c r="K710" t="s">
        <v>668</v>
      </c>
      <c r="M710" s="2">
        <v>460</v>
      </c>
    </row>
    <row r="711" spans="2:13" ht="12.75">
      <c r="B711" s="160">
        <v>2500</v>
      </c>
      <c r="C711" s="1" t="s">
        <v>668</v>
      </c>
      <c r="D711" s="1" t="s">
        <v>41</v>
      </c>
      <c r="E711" s="1" t="s">
        <v>306</v>
      </c>
      <c r="F711" s="77" t="s">
        <v>788</v>
      </c>
      <c r="G711" s="25" t="s">
        <v>214</v>
      </c>
      <c r="H711" s="5">
        <f t="shared" si="58"/>
        <v>-168500</v>
      </c>
      <c r="I711" s="20">
        <f t="shared" si="59"/>
        <v>5.434782608695652</v>
      </c>
      <c r="K711" t="s">
        <v>668</v>
      </c>
      <c r="M711" s="2">
        <v>460</v>
      </c>
    </row>
    <row r="712" spans="2:13" ht="12.75">
      <c r="B712" s="160">
        <v>2500</v>
      </c>
      <c r="C712" s="1" t="s">
        <v>668</v>
      </c>
      <c r="D712" s="1" t="s">
        <v>41</v>
      </c>
      <c r="E712" s="1" t="s">
        <v>306</v>
      </c>
      <c r="F712" s="77" t="s">
        <v>789</v>
      </c>
      <c r="G712" s="25" t="s">
        <v>207</v>
      </c>
      <c r="H712" s="5">
        <f t="shared" si="58"/>
        <v>-171000</v>
      </c>
      <c r="I712" s="20">
        <f t="shared" si="59"/>
        <v>5.434782608695652</v>
      </c>
      <c r="K712" t="s">
        <v>668</v>
      </c>
      <c r="M712" s="2">
        <v>460</v>
      </c>
    </row>
    <row r="713" spans="2:13" ht="12.75">
      <c r="B713" s="160">
        <v>2500</v>
      </c>
      <c r="C713" s="1" t="s">
        <v>668</v>
      </c>
      <c r="D713" s="1" t="s">
        <v>41</v>
      </c>
      <c r="E713" s="1" t="s">
        <v>306</v>
      </c>
      <c r="F713" s="77" t="s">
        <v>790</v>
      </c>
      <c r="G713" s="25" t="s">
        <v>216</v>
      </c>
      <c r="H713" s="5">
        <f t="shared" si="58"/>
        <v>-173500</v>
      </c>
      <c r="I713" s="20">
        <f t="shared" si="59"/>
        <v>5.434782608695652</v>
      </c>
      <c r="K713" t="s">
        <v>668</v>
      </c>
      <c r="M713" s="2">
        <v>460</v>
      </c>
    </row>
    <row r="714" spans="2:13" ht="12.75">
      <c r="B714" s="160">
        <v>2500</v>
      </c>
      <c r="C714" s="1" t="s">
        <v>668</v>
      </c>
      <c r="D714" s="1" t="s">
        <v>41</v>
      </c>
      <c r="E714" s="1" t="s">
        <v>306</v>
      </c>
      <c r="F714" s="77" t="s">
        <v>791</v>
      </c>
      <c r="G714" s="25" t="s">
        <v>267</v>
      </c>
      <c r="H714" s="5">
        <f t="shared" si="58"/>
        <v>-176000</v>
      </c>
      <c r="I714" s="20">
        <f t="shared" si="59"/>
        <v>5.434782608695652</v>
      </c>
      <c r="K714" t="s">
        <v>668</v>
      </c>
      <c r="M714" s="2">
        <v>460</v>
      </c>
    </row>
    <row r="715" spans="1:13" s="139" customFormat="1" ht="12.75">
      <c r="A715" s="1"/>
      <c r="B715" s="160">
        <v>2500</v>
      </c>
      <c r="C715" s="1" t="s">
        <v>668</v>
      </c>
      <c r="D715" s="1" t="s">
        <v>41</v>
      </c>
      <c r="E715" s="1" t="s">
        <v>306</v>
      </c>
      <c r="F715" s="77" t="s">
        <v>792</v>
      </c>
      <c r="G715" s="25" t="s">
        <v>247</v>
      </c>
      <c r="H715" s="5">
        <f t="shared" si="58"/>
        <v>-178500</v>
      </c>
      <c r="I715" s="20">
        <f t="shared" si="59"/>
        <v>5.434782608695652</v>
      </c>
      <c r="J715"/>
      <c r="K715" t="s">
        <v>668</v>
      </c>
      <c r="L715"/>
      <c r="M715" s="2">
        <v>460</v>
      </c>
    </row>
    <row r="716" spans="2:13" ht="12.75">
      <c r="B716" s="160">
        <v>2500</v>
      </c>
      <c r="C716" s="1" t="s">
        <v>668</v>
      </c>
      <c r="D716" s="1" t="s">
        <v>41</v>
      </c>
      <c r="E716" s="1" t="s">
        <v>306</v>
      </c>
      <c r="F716" s="77" t="s">
        <v>793</v>
      </c>
      <c r="G716" s="25" t="s">
        <v>34</v>
      </c>
      <c r="H716" s="5">
        <f t="shared" si="58"/>
        <v>-181000</v>
      </c>
      <c r="I716" s="20">
        <f t="shared" si="59"/>
        <v>5.434782608695652</v>
      </c>
      <c r="K716" t="s">
        <v>668</v>
      </c>
      <c r="M716" s="2">
        <v>460</v>
      </c>
    </row>
    <row r="717" spans="2:13" ht="12.75">
      <c r="B717" s="160">
        <v>2500</v>
      </c>
      <c r="C717" s="1" t="s">
        <v>668</v>
      </c>
      <c r="D717" s="1" t="s">
        <v>41</v>
      </c>
      <c r="E717" s="1" t="s">
        <v>306</v>
      </c>
      <c r="F717" s="77" t="s">
        <v>794</v>
      </c>
      <c r="G717" s="25" t="s">
        <v>272</v>
      </c>
      <c r="H717" s="5">
        <f t="shared" si="58"/>
        <v>-183500</v>
      </c>
      <c r="I717" s="20">
        <f t="shared" si="59"/>
        <v>5.434782608695652</v>
      </c>
      <c r="K717" t="s">
        <v>668</v>
      </c>
      <c r="M717" s="2">
        <v>460</v>
      </c>
    </row>
    <row r="718" spans="2:13" ht="12.75">
      <c r="B718" s="160">
        <v>2500</v>
      </c>
      <c r="C718" s="1" t="s">
        <v>668</v>
      </c>
      <c r="D718" s="1" t="s">
        <v>41</v>
      </c>
      <c r="E718" s="1" t="s">
        <v>306</v>
      </c>
      <c r="F718" s="77" t="s">
        <v>795</v>
      </c>
      <c r="G718" s="25" t="s">
        <v>273</v>
      </c>
      <c r="H718" s="5">
        <f t="shared" si="58"/>
        <v>-186000</v>
      </c>
      <c r="I718" s="20">
        <f t="shared" si="59"/>
        <v>5.434782608695652</v>
      </c>
      <c r="K718" t="s">
        <v>668</v>
      </c>
      <c r="M718" s="2">
        <v>460</v>
      </c>
    </row>
    <row r="719" spans="2:13" ht="12.75">
      <c r="B719" s="160">
        <v>2500</v>
      </c>
      <c r="C719" s="1" t="s">
        <v>668</v>
      </c>
      <c r="D719" s="1" t="s">
        <v>41</v>
      </c>
      <c r="E719" s="1" t="s">
        <v>306</v>
      </c>
      <c r="F719" s="77" t="s">
        <v>796</v>
      </c>
      <c r="G719" s="25" t="s">
        <v>274</v>
      </c>
      <c r="H719" s="5">
        <f t="shared" si="58"/>
        <v>-188500</v>
      </c>
      <c r="I719" s="20">
        <f t="shared" si="59"/>
        <v>5.434782608695652</v>
      </c>
      <c r="K719" t="s">
        <v>668</v>
      </c>
      <c r="M719" s="2">
        <v>460</v>
      </c>
    </row>
    <row r="720" spans="2:13" ht="12.75">
      <c r="B720" s="160">
        <v>2500</v>
      </c>
      <c r="C720" s="1" t="s">
        <v>668</v>
      </c>
      <c r="D720" s="1" t="s">
        <v>41</v>
      </c>
      <c r="E720" s="1" t="s">
        <v>306</v>
      </c>
      <c r="F720" s="77" t="s">
        <v>797</v>
      </c>
      <c r="G720" s="25" t="s">
        <v>35</v>
      </c>
      <c r="H720" s="5">
        <f t="shared" si="58"/>
        <v>-191000</v>
      </c>
      <c r="I720" s="20">
        <f t="shared" si="59"/>
        <v>5.434782608695652</v>
      </c>
      <c r="K720" t="s">
        <v>668</v>
      </c>
      <c r="M720" s="2">
        <v>460</v>
      </c>
    </row>
    <row r="721" spans="2:13" ht="12.75">
      <c r="B721" s="160">
        <v>2500</v>
      </c>
      <c r="C721" s="1" t="s">
        <v>668</v>
      </c>
      <c r="D721" s="1" t="s">
        <v>41</v>
      </c>
      <c r="E721" s="1" t="s">
        <v>306</v>
      </c>
      <c r="F721" s="77" t="s">
        <v>798</v>
      </c>
      <c r="G721" s="25" t="s">
        <v>288</v>
      </c>
      <c r="H721" s="5">
        <f t="shared" si="58"/>
        <v>-193500</v>
      </c>
      <c r="I721" s="20">
        <f t="shared" si="59"/>
        <v>5.434782608695652</v>
      </c>
      <c r="K721" t="s">
        <v>668</v>
      </c>
      <c r="M721" s="2">
        <v>460</v>
      </c>
    </row>
    <row r="722" spans="2:13" ht="12.75">
      <c r="B722" s="160">
        <v>2500</v>
      </c>
      <c r="C722" s="1" t="s">
        <v>668</v>
      </c>
      <c r="D722" s="1" t="s">
        <v>41</v>
      </c>
      <c r="E722" s="1" t="s">
        <v>306</v>
      </c>
      <c r="F722" s="77" t="s">
        <v>799</v>
      </c>
      <c r="G722" s="25" t="s">
        <v>33</v>
      </c>
      <c r="H722" s="5">
        <f t="shared" si="58"/>
        <v>-196000</v>
      </c>
      <c r="I722" s="20">
        <f t="shared" si="59"/>
        <v>5.434782608695652</v>
      </c>
      <c r="K722" t="s">
        <v>668</v>
      </c>
      <c r="M722" s="2">
        <v>460</v>
      </c>
    </row>
    <row r="723" spans="2:13" ht="12.75">
      <c r="B723" s="161">
        <v>2500</v>
      </c>
      <c r="C723" s="1" t="s">
        <v>668</v>
      </c>
      <c r="D723" s="10" t="s">
        <v>41</v>
      </c>
      <c r="E723" s="1" t="s">
        <v>307</v>
      </c>
      <c r="F723" s="77" t="s">
        <v>800</v>
      </c>
      <c r="G723" s="29" t="s">
        <v>286</v>
      </c>
      <c r="H723" s="5">
        <f t="shared" si="58"/>
        <v>-198500</v>
      </c>
      <c r="I723" s="20">
        <f t="shared" si="59"/>
        <v>5.434782608695652</v>
      </c>
      <c r="K723" t="s">
        <v>668</v>
      </c>
      <c r="M723" s="2">
        <v>460</v>
      </c>
    </row>
    <row r="724" spans="2:13" ht="12.75">
      <c r="B724" s="160">
        <v>2500</v>
      </c>
      <c r="C724" s="1" t="s">
        <v>668</v>
      </c>
      <c r="D724" s="10" t="s">
        <v>41</v>
      </c>
      <c r="E724" s="1" t="s">
        <v>307</v>
      </c>
      <c r="F724" s="77" t="s">
        <v>801</v>
      </c>
      <c r="G724" s="25" t="s">
        <v>20</v>
      </c>
      <c r="H724" s="5">
        <f t="shared" si="58"/>
        <v>-201000</v>
      </c>
      <c r="I724" s="20">
        <f t="shared" si="59"/>
        <v>5.434782608695652</v>
      </c>
      <c r="K724" t="s">
        <v>668</v>
      </c>
      <c r="M724" s="2">
        <v>460</v>
      </c>
    </row>
    <row r="725" spans="2:13" ht="12.75">
      <c r="B725" s="160">
        <v>5000</v>
      </c>
      <c r="C725" s="1" t="s">
        <v>668</v>
      </c>
      <c r="D725" s="10" t="s">
        <v>41</v>
      </c>
      <c r="E725" s="1" t="s">
        <v>307</v>
      </c>
      <c r="F725" s="77" t="s">
        <v>802</v>
      </c>
      <c r="G725" s="25" t="s">
        <v>100</v>
      </c>
      <c r="H725" s="5">
        <f t="shared" si="58"/>
        <v>-206000</v>
      </c>
      <c r="I725" s="20">
        <f t="shared" si="59"/>
        <v>10.869565217391305</v>
      </c>
      <c r="K725" t="s">
        <v>668</v>
      </c>
      <c r="M725" s="2">
        <v>460</v>
      </c>
    </row>
    <row r="726" spans="2:13" ht="12.75">
      <c r="B726" s="160">
        <v>12500</v>
      </c>
      <c r="C726" s="1" t="s">
        <v>668</v>
      </c>
      <c r="D726" s="10" t="s">
        <v>41</v>
      </c>
      <c r="E726" s="1" t="s">
        <v>307</v>
      </c>
      <c r="F726" s="77" t="s">
        <v>803</v>
      </c>
      <c r="G726" s="25" t="s">
        <v>101</v>
      </c>
      <c r="H726" s="5">
        <f t="shared" si="58"/>
        <v>-218500</v>
      </c>
      <c r="I726" s="20">
        <f t="shared" si="59"/>
        <v>27.17391304347826</v>
      </c>
      <c r="K726" t="s">
        <v>668</v>
      </c>
      <c r="M726" s="2">
        <v>460</v>
      </c>
    </row>
    <row r="727" spans="2:13" ht="12.75">
      <c r="B727" s="160">
        <v>2500</v>
      </c>
      <c r="C727" s="1" t="s">
        <v>668</v>
      </c>
      <c r="D727" s="10" t="s">
        <v>41</v>
      </c>
      <c r="E727" s="1" t="s">
        <v>307</v>
      </c>
      <c r="F727" s="77" t="s">
        <v>804</v>
      </c>
      <c r="G727" s="25" t="s">
        <v>102</v>
      </c>
      <c r="H727" s="5">
        <f t="shared" si="58"/>
        <v>-221000</v>
      </c>
      <c r="I727" s="20">
        <f t="shared" si="59"/>
        <v>5.434782608695652</v>
      </c>
      <c r="K727" t="s">
        <v>668</v>
      </c>
      <c r="M727" s="2">
        <v>460</v>
      </c>
    </row>
    <row r="728" spans="2:13" ht="12.75">
      <c r="B728" s="160">
        <v>2500</v>
      </c>
      <c r="C728" s="1" t="s">
        <v>668</v>
      </c>
      <c r="D728" s="1" t="s">
        <v>41</v>
      </c>
      <c r="E728" s="1" t="s">
        <v>307</v>
      </c>
      <c r="F728" s="77" t="s">
        <v>805</v>
      </c>
      <c r="G728" s="25" t="s">
        <v>22</v>
      </c>
      <c r="H728" s="5">
        <f t="shared" si="58"/>
        <v>-223500</v>
      </c>
      <c r="I728" s="20">
        <f t="shared" si="59"/>
        <v>5.434782608695652</v>
      </c>
      <c r="K728" t="s">
        <v>668</v>
      </c>
      <c r="M728" s="2">
        <v>460</v>
      </c>
    </row>
    <row r="729" spans="2:13" ht="12.75">
      <c r="B729" s="160">
        <v>2500</v>
      </c>
      <c r="C729" s="1" t="s">
        <v>668</v>
      </c>
      <c r="D729" s="1" t="s">
        <v>41</v>
      </c>
      <c r="E729" s="1" t="s">
        <v>307</v>
      </c>
      <c r="F729" s="77" t="s">
        <v>806</v>
      </c>
      <c r="G729" s="25" t="s">
        <v>147</v>
      </c>
      <c r="H729" s="5">
        <f t="shared" si="58"/>
        <v>-226000</v>
      </c>
      <c r="I729" s="20">
        <f t="shared" si="59"/>
        <v>5.434782608695652</v>
      </c>
      <c r="K729" t="s">
        <v>668</v>
      </c>
      <c r="M729" s="2">
        <v>460</v>
      </c>
    </row>
    <row r="730" spans="2:13" ht="12.75">
      <c r="B730" s="162">
        <v>2500</v>
      </c>
      <c r="C730" s="1" t="s">
        <v>668</v>
      </c>
      <c r="D730" s="1" t="s">
        <v>41</v>
      </c>
      <c r="E730" s="1" t="s">
        <v>307</v>
      </c>
      <c r="F730" s="77" t="s">
        <v>807</v>
      </c>
      <c r="G730" s="25" t="s">
        <v>25</v>
      </c>
      <c r="H730" s="5">
        <f aca="true" t="shared" si="60" ref="H730:H761">H729-B730</f>
        <v>-228500</v>
      </c>
      <c r="I730" s="20">
        <f t="shared" si="59"/>
        <v>5.434782608695652</v>
      </c>
      <c r="K730" t="s">
        <v>668</v>
      </c>
      <c r="M730" s="2">
        <v>460</v>
      </c>
    </row>
    <row r="731" spans="2:13" ht="12.75">
      <c r="B731" s="162">
        <v>2500</v>
      </c>
      <c r="C731" s="1" t="s">
        <v>668</v>
      </c>
      <c r="D731" s="1" t="s">
        <v>41</v>
      </c>
      <c r="E731" s="1" t="s">
        <v>307</v>
      </c>
      <c r="F731" s="77" t="s">
        <v>808</v>
      </c>
      <c r="G731" s="25" t="s">
        <v>165</v>
      </c>
      <c r="H731" s="5">
        <f t="shared" si="60"/>
        <v>-231000</v>
      </c>
      <c r="I731" s="20">
        <f t="shared" si="59"/>
        <v>5.434782608695652</v>
      </c>
      <c r="K731" t="s">
        <v>668</v>
      </c>
      <c r="M731" s="2">
        <v>460</v>
      </c>
    </row>
    <row r="732" spans="2:13" ht="12.75">
      <c r="B732" s="160">
        <v>5000</v>
      </c>
      <c r="C732" s="1" t="s">
        <v>668</v>
      </c>
      <c r="D732" s="1" t="s">
        <v>41</v>
      </c>
      <c r="E732" s="1" t="s">
        <v>307</v>
      </c>
      <c r="F732" s="77" t="s">
        <v>809</v>
      </c>
      <c r="G732" s="25" t="s">
        <v>31</v>
      </c>
      <c r="H732" s="5">
        <f t="shared" si="60"/>
        <v>-236000</v>
      </c>
      <c r="I732" s="20">
        <f t="shared" si="59"/>
        <v>10.869565217391305</v>
      </c>
      <c r="K732" t="s">
        <v>668</v>
      </c>
      <c r="M732" s="2">
        <v>460</v>
      </c>
    </row>
    <row r="733" spans="2:13" ht="12.75">
      <c r="B733" s="160">
        <v>2500</v>
      </c>
      <c r="C733" s="1" t="s">
        <v>668</v>
      </c>
      <c r="D733" s="1" t="s">
        <v>41</v>
      </c>
      <c r="E733" s="1" t="s">
        <v>307</v>
      </c>
      <c r="F733" s="77" t="s">
        <v>810</v>
      </c>
      <c r="G733" s="25" t="s">
        <v>166</v>
      </c>
      <c r="H733" s="5">
        <f t="shared" si="60"/>
        <v>-238500</v>
      </c>
      <c r="I733" s="20">
        <f t="shared" si="59"/>
        <v>5.434782608695652</v>
      </c>
      <c r="K733" t="s">
        <v>668</v>
      </c>
      <c r="M733" s="2">
        <v>460</v>
      </c>
    </row>
    <row r="734" spans="2:13" ht="12.75">
      <c r="B734" s="160">
        <v>2500</v>
      </c>
      <c r="C734" s="1" t="s">
        <v>668</v>
      </c>
      <c r="D734" s="1" t="s">
        <v>41</v>
      </c>
      <c r="E734" s="1" t="s">
        <v>307</v>
      </c>
      <c r="F734" s="77" t="s">
        <v>811</v>
      </c>
      <c r="G734" s="25" t="s">
        <v>166</v>
      </c>
      <c r="H734" s="5">
        <f t="shared" si="60"/>
        <v>-241000</v>
      </c>
      <c r="I734" s="20">
        <f t="shared" si="59"/>
        <v>5.434782608695652</v>
      </c>
      <c r="K734" t="s">
        <v>668</v>
      </c>
      <c r="M734" s="2">
        <v>460</v>
      </c>
    </row>
    <row r="735" spans="2:13" ht="12.75">
      <c r="B735" s="160">
        <v>2500</v>
      </c>
      <c r="C735" s="1" t="s">
        <v>668</v>
      </c>
      <c r="D735" s="1" t="s">
        <v>41</v>
      </c>
      <c r="E735" s="1" t="s">
        <v>307</v>
      </c>
      <c r="F735" s="77" t="s">
        <v>812</v>
      </c>
      <c r="G735" s="25" t="s">
        <v>193</v>
      </c>
      <c r="H735" s="5">
        <f t="shared" si="60"/>
        <v>-243500</v>
      </c>
      <c r="I735" s="20">
        <f t="shared" si="59"/>
        <v>5.434782608695652</v>
      </c>
      <c r="K735" t="s">
        <v>668</v>
      </c>
      <c r="M735" s="2">
        <v>460</v>
      </c>
    </row>
    <row r="736" spans="2:13" ht="12.75">
      <c r="B736" s="160">
        <v>2500</v>
      </c>
      <c r="C736" s="1" t="s">
        <v>668</v>
      </c>
      <c r="D736" s="1" t="s">
        <v>41</v>
      </c>
      <c r="E736" s="1" t="s">
        <v>307</v>
      </c>
      <c r="F736" s="77" t="s">
        <v>813</v>
      </c>
      <c r="G736" s="25" t="s">
        <v>287</v>
      </c>
      <c r="H736" s="5">
        <f t="shared" si="60"/>
        <v>-246000</v>
      </c>
      <c r="I736" s="20">
        <f t="shared" si="59"/>
        <v>5.434782608695652</v>
      </c>
      <c r="K736" t="s">
        <v>668</v>
      </c>
      <c r="M736" s="2">
        <v>460</v>
      </c>
    </row>
    <row r="737" spans="2:13" ht="12.75">
      <c r="B737" s="160">
        <v>5000</v>
      </c>
      <c r="C737" s="1" t="s">
        <v>668</v>
      </c>
      <c r="D737" s="1" t="s">
        <v>41</v>
      </c>
      <c r="E737" s="1" t="s">
        <v>307</v>
      </c>
      <c r="F737" s="77" t="s">
        <v>814</v>
      </c>
      <c r="G737" s="25" t="s">
        <v>32</v>
      </c>
      <c r="H737" s="5">
        <f t="shared" si="60"/>
        <v>-251000</v>
      </c>
      <c r="I737" s="20">
        <f t="shared" si="59"/>
        <v>10.869565217391305</v>
      </c>
      <c r="K737" t="s">
        <v>668</v>
      </c>
      <c r="M737" s="2">
        <v>460</v>
      </c>
    </row>
    <row r="738" spans="2:13" ht="12.75">
      <c r="B738" s="160">
        <v>5000</v>
      </c>
      <c r="C738" s="1" t="s">
        <v>668</v>
      </c>
      <c r="D738" s="1" t="s">
        <v>41</v>
      </c>
      <c r="E738" s="1" t="s">
        <v>307</v>
      </c>
      <c r="F738" s="77" t="s">
        <v>815</v>
      </c>
      <c r="G738" s="25" t="s">
        <v>240</v>
      </c>
      <c r="H738" s="5">
        <f t="shared" si="60"/>
        <v>-256000</v>
      </c>
      <c r="I738" s="20">
        <f t="shared" si="59"/>
        <v>10.869565217391305</v>
      </c>
      <c r="K738" t="s">
        <v>668</v>
      </c>
      <c r="M738" s="2">
        <v>460</v>
      </c>
    </row>
    <row r="739" spans="2:13" ht="12.75">
      <c r="B739" s="160">
        <v>2500</v>
      </c>
      <c r="C739" s="1" t="s">
        <v>668</v>
      </c>
      <c r="D739" s="1" t="s">
        <v>41</v>
      </c>
      <c r="E739" s="1" t="s">
        <v>307</v>
      </c>
      <c r="F739" s="77" t="s">
        <v>816</v>
      </c>
      <c r="G739" s="25" t="s">
        <v>206</v>
      </c>
      <c r="H739" s="5">
        <f t="shared" si="60"/>
        <v>-258500</v>
      </c>
      <c r="I739" s="20">
        <f t="shared" si="59"/>
        <v>5.434782608695652</v>
      </c>
      <c r="K739" t="s">
        <v>668</v>
      </c>
      <c r="M739" s="2">
        <v>460</v>
      </c>
    </row>
    <row r="740" spans="2:13" ht="12.75">
      <c r="B740" s="160">
        <v>2500</v>
      </c>
      <c r="C740" s="1" t="s">
        <v>668</v>
      </c>
      <c r="D740" s="1" t="s">
        <v>41</v>
      </c>
      <c r="E740" s="1" t="s">
        <v>307</v>
      </c>
      <c r="F740" s="77" t="s">
        <v>817</v>
      </c>
      <c r="G740" s="25" t="s">
        <v>214</v>
      </c>
      <c r="H740" s="5">
        <f t="shared" si="60"/>
        <v>-261000</v>
      </c>
      <c r="I740" s="20">
        <f t="shared" si="59"/>
        <v>5.434782608695652</v>
      </c>
      <c r="K740" t="s">
        <v>668</v>
      </c>
      <c r="M740" s="2">
        <v>460</v>
      </c>
    </row>
    <row r="741" spans="2:13" ht="12.75">
      <c r="B741" s="160">
        <v>2500</v>
      </c>
      <c r="C741" s="1" t="s">
        <v>668</v>
      </c>
      <c r="D741" s="1" t="s">
        <v>41</v>
      </c>
      <c r="E741" s="1" t="s">
        <v>307</v>
      </c>
      <c r="F741" s="77" t="s">
        <v>818</v>
      </c>
      <c r="G741" s="25" t="s">
        <v>207</v>
      </c>
      <c r="H741" s="5">
        <f t="shared" si="60"/>
        <v>-263500</v>
      </c>
      <c r="I741" s="20">
        <f t="shared" si="59"/>
        <v>5.434782608695652</v>
      </c>
      <c r="K741" t="s">
        <v>668</v>
      </c>
      <c r="M741" s="2">
        <v>460</v>
      </c>
    </row>
    <row r="742" spans="2:13" ht="12.75">
      <c r="B742" s="160">
        <v>2500</v>
      </c>
      <c r="C742" s="1" t="s">
        <v>668</v>
      </c>
      <c r="D742" s="1" t="s">
        <v>41</v>
      </c>
      <c r="E742" s="1" t="s">
        <v>307</v>
      </c>
      <c r="F742" s="77" t="s">
        <v>819</v>
      </c>
      <c r="G742" s="25" t="s">
        <v>216</v>
      </c>
      <c r="H742" s="5">
        <f t="shared" si="60"/>
        <v>-266000</v>
      </c>
      <c r="I742" s="20">
        <f t="shared" si="59"/>
        <v>5.434782608695652</v>
      </c>
      <c r="K742" t="s">
        <v>668</v>
      </c>
      <c r="M742" s="2">
        <v>460</v>
      </c>
    </row>
    <row r="743" spans="2:13" ht="12.75">
      <c r="B743" s="160">
        <v>2500</v>
      </c>
      <c r="C743" s="1" t="s">
        <v>668</v>
      </c>
      <c r="D743" s="1" t="s">
        <v>41</v>
      </c>
      <c r="E743" s="1" t="s">
        <v>307</v>
      </c>
      <c r="F743" s="77" t="s">
        <v>820</v>
      </c>
      <c r="G743" s="25" t="s">
        <v>247</v>
      </c>
      <c r="H743" s="5">
        <f t="shared" si="60"/>
        <v>-268500</v>
      </c>
      <c r="I743" s="20">
        <f t="shared" si="59"/>
        <v>5.434782608695652</v>
      </c>
      <c r="K743" t="s">
        <v>668</v>
      </c>
      <c r="M743" s="2">
        <v>460</v>
      </c>
    </row>
    <row r="744" spans="2:13" ht="12.75">
      <c r="B744" s="160">
        <v>2500</v>
      </c>
      <c r="C744" s="1" t="s">
        <v>668</v>
      </c>
      <c r="D744" s="1" t="s">
        <v>41</v>
      </c>
      <c r="E744" s="1" t="s">
        <v>307</v>
      </c>
      <c r="F744" s="77" t="s">
        <v>821</v>
      </c>
      <c r="G744" s="25" t="s">
        <v>34</v>
      </c>
      <c r="H744" s="5">
        <f t="shared" si="60"/>
        <v>-271000</v>
      </c>
      <c r="I744" s="20">
        <f t="shared" si="59"/>
        <v>5.434782608695652</v>
      </c>
      <c r="K744" t="s">
        <v>668</v>
      </c>
      <c r="M744" s="2">
        <v>460</v>
      </c>
    </row>
    <row r="745" spans="2:13" ht="12.75">
      <c r="B745" s="160">
        <v>2500</v>
      </c>
      <c r="C745" s="1" t="s">
        <v>668</v>
      </c>
      <c r="D745" s="1" t="s">
        <v>41</v>
      </c>
      <c r="E745" s="1" t="s">
        <v>307</v>
      </c>
      <c r="F745" s="77" t="s">
        <v>822</v>
      </c>
      <c r="G745" s="25" t="s">
        <v>272</v>
      </c>
      <c r="H745" s="5">
        <f t="shared" si="60"/>
        <v>-273500</v>
      </c>
      <c r="I745" s="20">
        <f t="shared" si="59"/>
        <v>5.434782608695652</v>
      </c>
      <c r="K745" t="s">
        <v>668</v>
      </c>
      <c r="M745" s="2">
        <v>460</v>
      </c>
    </row>
    <row r="746" spans="2:13" ht="12.75">
      <c r="B746" s="160">
        <v>2500</v>
      </c>
      <c r="C746" s="1" t="s">
        <v>668</v>
      </c>
      <c r="D746" s="1" t="s">
        <v>41</v>
      </c>
      <c r="E746" s="1" t="s">
        <v>307</v>
      </c>
      <c r="F746" s="77" t="s">
        <v>823</v>
      </c>
      <c r="G746" s="25" t="s">
        <v>273</v>
      </c>
      <c r="H746" s="5">
        <f t="shared" si="60"/>
        <v>-276000</v>
      </c>
      <c r="I746" s="20">
        <f t="shared" si="59"/>
        <v>5.434782608695652</v>
      </c>
      <c r="K746" t="s">
        <v>668</v>
      </c>
      <c r="M746" s="2">
        <v>460</v>
      </c>
    </row>
    <row r="747" spans="2:13" ht="12.75">
      <c r="B747" s="160">
        <v>2500</v>
      </c>
      <c r="C747" s="1" t="s">
        <v>668</v>
      </c>
      <c r="D747" s="1" t="s">
        <v>41</v>
      </c>
      <c r="E747" s="1" t="s">
        <v>307</v>
      </c>
      <c r="F747" s="77" t="s">
        <v>824</v>
      </c>
      <c r="G747" s="25" t="s">
        <v>274</v>
      </c>
      <c r="H747" s="5">
        <f t="shared" si="60"/>
        <v>-278500</v>
      </c>
      <c r="I747" s="20">
        <f t="shared" si="59"/>
        <v>5.434782608695652</v>
      </c>
      <c r="K747" t="s">
        <v>668</v>
      </c>
      <c r="M747" s="2">
        <v>460</v>
      </c>
    </row>
    <row r="748" spans="2:13" ht="12.75">
      <c r="B748" s="160">
        <v>2500</v>
      </c>
      <c r="C748" s="1" t="s">
        <v>668</v>
      </c>
      <c r="D748" s="1" t="s">
        <v>41</v>
      </c>
      <c r="E748" s="1" t="s">
        <v>307</v>
      </c>
      <c r="F748" s="77" t="s">
        <v>825</v>
      </c>
      <c r="G748" s="25" t="s">
        <v>35</v>
      </c>
      <c r="H748" s="5">
        <f t="shared" si="60"/>
        <v>-281000</v>
      </c>
      <c r="I748" s="20">
        <f t="shared" si="59"/>
        <v>5.434782608695652</v>
      </c>
      <c r="K748" t="s">
        <v>668</v>
      </c>
      <c r="M748" s="2">
        <v>460</v>
      </c>
    </row>
    <row r="749" spans="2:13" ht="12.75">
      <c r="B749" s="160">
        <v>2500</v>
      </c>
      <c r="C749" s="1" t="s">
        <v>668</v>
      </c>
      <c r="D749" s="1" t="s">
        <v>41</v>
      </c>
      <c r="E749" s="1" t="s">
        <v>307</v>
      </c>
      <c r="F749" s="77" t="s">
        <v>826</v>
      </c>
      <c r="G749" s="25" t="s">
        <v>33</v>
      </c>
      <c r="H749" s="5">
        <f t="shared" si="60"/>
        <v>-283500</v>
      </c>
      <c r="I749" s="20">
        <f t="shared" si="59"/>
        <v>5.434782608695652</v>
      </c>
      <c r="K749" t="s">
        <v>668</v>
      </c>
      <c r="M749" s="2">
        <v>460</v>
      </c>
    </row>
    <row r="750" spans="2:13" ht="12.75">
      <c r="B750" s="161">
        <v>2500</v>
      </c>
      <c r="C750" s="1" t="s">
        <v>668</v>
      </c>
      <c r="D750" s="10" t="s">
        <v>41</v>
      </c>
      <c r="E750" s="10" t="s">
        <v>308</v>
      </c>
      <c r="F750" s="77" t="s">
        <v>827</v>
      </c>
      <c r="G750" s="29" t="s">
        <v>286</v>
      </c>
      <c r="H750" s="5">
        <f t="shared" si="60"/>
        <v>-286000</v>
      </c>
      <c r="I750" s="20">
        <f t="shared" si="59"/>
        <v>5.434782608695652</v>
      </c>
      <c r="K750" t="s">
        <v>668</v>
      </c>
      <c r="M750" s="2">
        <v>460</v>
      </c>
    </row>
    <row r="751" spans="2:13" ht="12.75">
      <c r="B751" s="160">
        <v>2500</v>
      </c>
      <c r="C751" s="1" t="s">
        <v>668</v>
      </c>
      <c r="D751" s="10" t="s">
        <v>41</v>
      </c>
      <c r="E751" s="1" t="s">
        <v>308</v>
      </c>
      <c r="F751" s="77" t="s">
        <v>828</v>
      </c>
      <c r="G751" s="25" t="s">
        <v>20</v>
      </c>
      <c r="H751" s="5">
        <f t="shared" si="60"/>
        <v>-288500</v>
      </c>
      <c r="I751" s="20">
        <f t="shared" si="59"/>
        <v>5.434782608695652</v>
      </c>
      <c r="K751" t="s">
        <v>668</v>
      </c>
      <c r="M751" s="2">
        <v>460</v>
      </c>
    </row>
    <row r="752" spans="2:13" ht="12.75">
      <c r="B752" s="160">
        <v>2500</v>
      </c>
      <c r="C752" s="1" t="s">
        <v>668</v>
      </c>
      <c r="D752" s="10" t="s">
        <v>41</v>
      </c>
      <c r="E752" s="1" t="s">
        <v>308</v>
      </c>
      <c r="F752" s="77" t="s">
        <v>829</v>
      </c>
      <c r="G752" s="25" t="s">
        <v>100</v>
      </c>
      <c r="H752" s="5">
        <f t="shared" si="60"/>
        <v>-291000</v>
      </c>
      <c r="I752" s="20">
        <f t="shared" si="59"/>
        <v>5.434782608695652</v>
      </c>
      <c r="K752" t="s">
        <v>668</v>
      </c>
      <c r="M752" s="2">
        <v>460</v>
      </c>
    </row>
    <row r="753" spans="2:13" ht="12.75">
      <c r="B753" s="160">
        <v>2500</v>
      </c>
      <c r="C753" s="1" t="s">
        <v>668</v>
      </c>
      <c r="D753" s="10" t="s">
        <v>41</v>
      </c>
      <c r="E753" s="1" t="s">
        <v>308</v>
      </c>
      <c r="F753" s="77" t="s">
        <v>830</v>
      </c>
      <c r="G753" s="25" t="s">
        <v>101</v>
      </c>
      <c r="H753" s="5">
        <f t="shared" si="60"/>
        <v>-293500</v>
      </c>
      <c r="I753" s="20">
        <f t="shared" si="59"/>
        <v>5.434782608695652</v>
      </c>
      <c r="K753" t="s">
        <v>668</v>
      </c>
      <c r="M753" s="2">
        <v>460</v>
      </c>
    </row>
    <row r="754" spans="2:13" ht="12.75">
      <c r="B754" s="160">
        <v>2500</v>
      </c>
      <c r="C754" s="1" t="s">
        <v>668</v>
      </c>
      <c r="D754" s="10" t="s">
        <v>41</v>
      </c>
      <c r="E754" s="1" t="s">
        <v>308</v>
      </c>
      <c r="F754" s="77" t="s">
        <v>831</v>
      </c>
      <c r="G754" s="25" t="s">
        <v>102</v>
      </c>
      <c r="H754" s="5">
        <f t="shared" si="60"/>
        <v>-296000</v>
      </c>
      <c r="I754" s="20">
        <f t="shared" si="59"/>
        <v>5.434782608695652</v>
      </c>
      <c r="K754" t="s">
        <v>668</v>
      </c>
      <c r="M754" s="2">
        <v>460</v>
      </c>
    </row>
    <row r="755" spans="2:13" ht="12.75">
      <c r="B755" s="160">
        <v>2500</v>
      </c>
      <c r="C755" s="1" t="s">
        <v>668</v>
      </c>
      <c r="D755" s="1" t="s">
        <v>41</v>
      </c>
      <c r="E755" s="1" t="s">
        <v>308</v>
      </c>
      <c r="F755" s="77" t="s">
        <v>832</v>
      </c>
      <c r="G755" s="25" t="s">
        <v>22</v>
      </c>
      <c r="H755" s="5">
        <f t="shared" si="60"/>
        <v>-298500</v>
      </c>
      <c r="I755" s="20">
        <f t="shared" si="59"/>
        <v>5.434782608695652</v>
      </c>
      <c r="K755" t="s">
        <v>668</v>
      </c>
      <c r="M755" s="2">
        <v>460</v>
      </c>
    </row>
    <row r="756" spans="2:13" ht="12.75">
      <c r="B756" s="160">
        <v>2500</v>
      </c>
      <c r="C756" s="1" t="s">
        <v>668</v>
      </c>
      <c r="D756" s="1" t="s">
        <v>41</v>
      </c>
      <c r="E756" s="1" t="s">
        <v>308</v>
      </c>
      <c r="F756" s="77" t="s">
        <v>833</v>
      </c>
      <c r="G756" s="25" t="s">
        <v>147</v>
      </c>
      <c r="H756" s="5">
        <f t="shared" si="60"/>
        <v>-301000</v>
      </c>
      <c r="I756" s="20">
        <f t="shared" si="59"/>
        <v>5.434782608695652</v>
      </c>
      <c r="K756" t="s">
        <v>668</v>
      </c>
      <c r="M756" s="2">
        <v>460</v>
      </c>
    </row>
    <row r="757" spans="2:13" ht="12.75">
      <c r="B757" s="160">
        <v>2500</v>
      </c>
      <c r="C757" s="1" t="s">
        <v>668</v>
      </c>
      <c r="D757" s="1" t="s">
        <v>41</v>
      </c>
      <c r="E757" s="1" t="s">
        <v>308</v>
      </c>
      <c r="F757" s="77" t="s">
        <v>834</v>
      </c>
      <c r="G757" s="25" t="s">
        <v>25</v>
      </c>
      <c r="H757" s="5">
        <f t="shared" si="60"/>
        <v>-303500</v>
      </c>
      <c r="I757" s="20">
        <f t="shared" si="59"/>
        <v>5.434782608695652</v>
      </c>
      <c r="K757" t="s">
        <v>668</v>
      </c>
      <c r="M757" s="2">
        <v>460</v>
      </c>
    </row>
    <row r="758" spans="2:13" ht="12.75">
      <c r="B758" s="160">
        <v>2500</v>
      </c>
      <c r="C758" s="1" t="s">
        <v>668</v>
      </c>
      <c r="D758" s="1" t="s">
        <v>41</v>
      </c>
      <c r="E758" s="1" t="s">
        <v>308</v>
      </c>
      <c r="F758" s="77" t="s">
        <v>835</v>
      </c>
      <c r="G758" s="25" t="s">
        <v>165</v>
      </c>
      <c r="H758" s="5">
        <f t="shared" si="60"/>
        <v>-306000</v>
      </c>
      <c r="I758" s="20">
        <f t="shared" si="59"/>
        <v>5.434782608695652</v>
      </c>
      <c r="K758" t="s">
        <v>668</v>
      </c>
      <c r="M758" s="2">
        <v>460</v>
      </c>
    </row>
    <row r="759" spans="2:13" ht="12.75">
      <c r="B759" s="160">
        <v>2500</v>
      </c>
      <c r="C759" s="1" t="s">
        <v>668</v>
      </c>
      <c r="D759" s="1" t="s">
        <v>41</v>
      </c>
      <c r="E759" s="1" t="s">
        <v>308</v>
      </c>
      <c r="F759" s="77" t="s">
        <v>836</v>
      </c>
      <c r="G759" s="25" t="s">
        <v>31</v>
      </c>
      <c r="H759" s="5">
        <f t="shared" si="60"/>
        <v>-308500</v>
      </c>
      <c r="I759" s="20">
        <f t="shared" si="59"/>
        <v>5.434782608695652</v>
      </c>
      <c r="K759" t="s">
        <v>668</v>
      </c>
      <c r="M759" s="2">
        <v>460</v>
      </c>
    </row>
    <row r="760" spans="2:13" ht="12.75">
      <c r="B760" s="160">
        <v>2500</v>
      </c>
      <c r="C760" s="1" t="s">
        <v>668</v>
      </c>
      <c r="D760" s="1" t="s">
        <v>41</v>
      </c>
      <c r="E760" s="1" t="s">
        <v>308</v>
      </c>
      <c r="F760" s="77" t="s">
        <v>837</v>
      </c>
      <c r="G760" s="25" t="s">
        <v>166</v>
      </c>
      <c r="H760" s="5">
        <f t="shared" si="60"/>
        <v>-311000</v>
      </c>
      <c r="I760" s="20">
        <f t="shared" si="59"/>
        <v>5.434782608695652</v>
      </c>
      <c r="K760" t="s">
        <v>668</v>
      </c>
      <c r="M760" s="2">
        <v>460</v>
      </c>
    </row>
    <row r="761" spans="2:13" ht="12.75">
      <c r="B761" s="160">
        <v>2500</v>
      </c>
      <c r="C761" s="1" t="s">
        <v>668</v>
      </c>
      <c r="D761" s="1" t="s">
        <v>41</v>
      </c>
      <c r="E761" s="1" t="s">
        <v>308</v>
      </c>
      <c r="F761" s="77" t="s">
        <v>838</v>
      </c>
      <c r="G761" s="25" t="s">
        <v>193</v>
      </c>
      <c r="H761" s="5">
        <f t="shared" si="60"/>
        <v>-313500</v>
      </c>
      <c r="I761" s="20">
        <f t="shared" si="59"/>
        <v>5.434782608695652</v>
      </c>
      <c r="K761" t="s">
        <v>668</v>
      </c>
      <c r="M761" s="2">
        <v>460</v>
      </c>
    </row>
    <row r="762" spans="2:13" ht="12.75">
      <c r="B762" s="160">
        <v>2500</v>
      </c>
      <c r="C762" s="1" t="s">
        <v>668</v>
      </c>
      <c r="D762" s="1" t="s">
        <v>41</v>
      </c>
      <c r="E762" s="1" t="s">
        <v>308</v>
      </c>
      <c r="F762" s="77" t="s">
        <v>839</v>
      </c>
      <c r="G762" s="25" t="s">
        <v>32</v>
      </c>
      <c r="H762" s="5">
        <f aca="true" t="shared" si="61" ref="H762:H783">H761-B762</f>
        <v>-316000</v>
      </c>
      <c r="I762" s="20">
        <f t="shared" si="59"/>
        <v>5.434782608695652</v>
      </c>
      <c r="K762" t="s">
        <v>668</v>
      </c>
      <c r="M762" s="2">
        <v>460</v>
      </c>
    </row>
    <row r="763" spans="2:13" ht="12.75">
      <c r="B763" s="160">
        <v>2500</v>
      </c>
      <c r="C763" s="1" t="s">
        <v>668</v>
      </c>
      <c r="D763" s="1" t="s">
        <v>41</v>
      </c>
      <c r="E763" s="1" t="s">
        <v>308</v>
      </c>
      <c r="F763" s="77" t="s">
        <v>840</v>
      </c>
      <c r="G763" s="25" t="s">
        <v>240</v>
      </c>
      <c r="H763" s="5">
        <f t="shared" si="61"/>
        <v>-318500</v>
      </c>
      <c r="I763" s="20">
        <f t="shared" si="59"/>
        <v>5.434782608695652</v>
      </c>
      <c r="K763" t="s">
        <v>668</v>
      </c>
      <c r="M763" s="2">
        <v>460</v>
      </c>
    </row>
    <row r="764" spans="2:13" ht="12.75">
      <c r="B764" s="162">
        <v>2500</v>
      </c>
      <c r="C764" s="1" t="s">
        <v>668</v>
      </c>
      <c r="D764" s="1" t="s">
        <v>41</v>
      </c>
      <c r="E764" s="1" t="s">
        <v>308</v>
      </c>
      <c r="F764" s="77" t="s">
        <v>841</v>
      </c>
      <c r="G764" s="25" t="s">
        <v>206</v>
      </c>
      <c r="H764" s="5">
        <f t="shared" si="61"/>
        <v>-321000</v>
      </c>
      <c r="I764" s="20">
        <f t="shared" si="59"/>
        <v>5.434782608695652</v>
      </c>
      <c r="K764" t="s">
        <v>668</v>
      </c>
      <c r="M764" s="2">
        <v>460</v>
      </c>
    </row>
    <row r="765" spans="2:13" ht="12.75">
      <c r="B765" s="160">
        <v>2500</v>
      </c>
      <c r="C765" s="1" t="s">
        <v>668</v>
      </c>
      <c r="D765" s="1" t="s">
        <v>41</v>
      </c>
      <c r="E765" s="1" t="s">
        <v>308</v>
      </c>
      <c r="F765" s="77" t="s">
        <v>842</v>
      </c>
      <c r="G765" s="25" t="s">
        <v>214</v>
      </c>
      <c r="H765" s="5">
        <f t="shared" si="61"/>
        <v>-323500</v>
      </c>
      <c r="I765" s="20">
        <f t="shared" si="59"/>
        <v>5.434782608695652</v>
      </c>
      <c r="K765" t="s">
        <v>668</v>
      </c>
      <c r="M765" s="2">
        <v>460</v>
      </c>
    </row>
    <row r="766" spans="2:13" ht="12.75">
      <c r="B766" s="160">
        <v>2500</v>
      </c>
      <c r="C766" s="1" t="s">
        <v>668</v>
      </c>
      <c r="D766" s="1" t="s">
        <v>41</v>
      </c>
      <c r="E766" s="1" t="s">
        <v>308</v>
      </c>
      <c r="F766" s="77" t="s">
        <v>843</v>
      </c>
      <c r="G766" s="25" t="s">
        <v>207</v>
      </c>
      <c r="H766" s="5">
        <f t="shared" si="61"/>
        <v>-326000</v>
      </c>
      <c r="I766" s="20">
        <f t="shared" si="59"/>
        <v>5.434782608695652</v>
      </c>
      <c r="K766" t="s">
        <v>668</v>
      </c>
      <c r="M766" s="2">
        <v>460</v>
      </c>
    </row>
    <row r="767" spans="2:13" ht="12.75">
      <c r="B767" s="160">
        <v>2500</v>
      </c>
      <c r="C767" s="1" t="s">
        <v>668</v>
      </c>
      <c r="D767" s="1" t="s">
        <v>41</v>
      </c>
      <c r="E767" s="1" t="s">
        <v>308</v>
      </c>
      <c r="F767" s="77" t="s">
        <v>844</v>
      </c>
      <c r="G767" s="25" t="s">
        <v>216</v>
      </c>
      <c r="H767" s="5">
        <f t="shared" si="61"/>
        <v>-328500</v>
      </c>
      <c r="I767" s="20">
        <f aca="true" t="shared" si="62" ref="I767:I830">+B767/M767</f>
        <v>5.434782608695652</v>
      </c>
      <c r="K767" t="s">
        <v>668</v>
      </c>
      <c r="M767" s="2">
        <v>460</v>
      </c>
    </row>
    <row r="768" spans="2:13" ht="12.75">
      <c r="B768" s="160">
        <v>2500</v>
      </c>
      <c r="C768" s="1" t="s">
        <v>668</v>
      </c>
      <c r="D768" s="1" t="s">
        <v>41</v>
      </c>
      <c r="E768" s="1" t="s">
        <v>308</v>
      </c>
      <c r="F768" s="77" t="s">
        <v>845</v>
      </c>
      <c r="G768" s="25" t="s">
        <v>247</v>
      </c>
      <c r="H768" s="5">
        <f t="shared" si="61"/>
        <v>-331000</v>
      </c>
      <c r="I768" s="20">
        <f t="shared" si="62"/>
        <v>5.434782608695652</v>
      </c>
      <c r="K768" t="s">
        <v>668</v>
      </c>
      <c r="M768" s="2">
        <v>460</v>
      </c>
    </row>
    <row r="769" spans="2:13" ht="12.75">
      <c r="B769" s="160">
        <v>2500</v>
      </c>
      <c r="C769" s="1" t="s">
        <v>668</v>
      </c>
      <c r="D769" s="1" t="s">
        <v>41</v>
      </c>
      <c r="E769" s="1" t="s">
        <v>308</v>
      </c>
      <c r="F769" s="77" t="s">
        <v>846</v>
      </c>
      <c r="G769" s="25" t="s">
        <v>34</v>
      </c>
      <c r="H769" s="5">
        <f t="shared" si="61"/>
        <v>-333500</v>
      </c>
      <c r="I769" s="20">
        <f t="shared" si="62"/>
        <v>5.434782608695652</v>
      </c>
      <c r="K769" t="s">
        <v>668</v>
      </c>
      <c r="M769" s="2">
        <v>460</v>
      </c>
    </row>
    <row r="770" spans="2:13" ht="12.75">
      <c r="B770" s="160">
        <v>2500</v>
      </c>
      <c r="C770" s="1" t="s">
        <v>668</v>
      </c>
      <c r="D770" s="1" t="s">
        <v>41</v>
      </c>
      <c r="E770" s="1" t="s">
        <v>308</v>
      </c>
      <c r="F770" s="77" t="s">
        <v>847</v>
      </c>
      <c r="G770" s="25" t="s">
        <v>272</v>
      </c>
      <c r="H770" s="5">
        <f t="shared" si="61"/>
        <v>-336000</v>
      </c>
      <c r="I770" s="20">
        <f t="shared" si="62"/>
        <v>5.434782608695652</v>
      </c>
      <c r="K770" t="s">
        <v>668</v>
      </c>
      <c r="M770" s="2">
        <v>460</v>
      </c>
    </row>
    <row r="771" spans="2:13" ht="12.75">
      <c r="B771" s="160">
        <v>2500</v>
      </c>
      <c r="C771" s="1" t="s">
        <v>668</v>
      </c>
      <c r="D771" s="1" t="s">
        <v>41</v>
      </c>
      <c r="E771" s="1" t="s">
        <v>308</v>
      </c>
      <c r="F771" s="77" t="s">
        <v>848</v>
      </c>
      <c r="G771" s="25" t="s">
        <v>273</v>
      </c>
      <c r="H771" s="5">
        <f t="shared" si="61"/>
        <v>-338500</v>
      </c>
      <c r="I771" s="20">
        <f t="shared" si="62"/>
        <v>5.434782608695652</v>
      </c>
      <c r="K771" t="s">
        <v>668</v>
      </c>
      <c r="M771" s="2">
        <v>460</v>
      </c>
    </row>
    <row r="772" spans="2:13" ht="12.75">
      <c r="B772" s="160">
        <v>2500</v>
      </c>
      <c r="C772" s="1" t="s">
        <v>668</v>
      </c>
      <c r="D772" s="1" t="s">
        <v>41</v>
      </c>
      <c r="E772" s="1" t="s">
        <v>308</v>
      </c>
      <c r="F772" s="77" t="s">
        <v>849</v>
      </c>
      <c r="G772" s="25" t="s">
        <v>33</v>
      </c>
      <c r="H772" s="5">
        <f t="shared" si="61"/>
        <v>-341000</v>
      </c>
      <c r="I772" s="20">
        <f t="shared" si="62"/>
        <v>5.434782608695652</v>
      </c>
      <c r="K772" t="s">
        <v>668</v>
      </c>
      <c r="M772" s="2">
        <v>460</v>
      </c>
    </row>
    <row r="773" spans="2:13" ht="12.75">
      <c r="B773" s="160">
        <v>2500</v>
      </c>
      <c r="C773" s="1" t="s">
        <v>668</v>
      </c>
      <c r="D773" s="10" t="s">
        <v>41</v>
      </c>
      <c r="E773" s="1" t="s">
        <v>309</v>
      </c>
      <c r="F773" s="77" t="s">
        <v>850</v>
      </c>
      <c r="G773" s="25" t="s">
        <v>20</v>
      </c>
      <c r="H773" s="5">
        <f t="shared" si="61"/>
        <v>-343500</v>
      </c>
      <c r="I773" s="20">
        <f t="shared" si="62"/>
        <v>5.434782608695652</v>
      </c>
      <c r="K773" t="s">
        <v>668</v>
      </c>
      <c r="M773" s="2">
        <v>460</v>
      </c>
    </row>
    <row r="774" spans="2:13" ht="12.75">
      <c r="B774" s="160">
        <v>2500</v>
      </c>
      <c r="C774" s="1" t="s">
        <v>668</v>
      </c>
      <c r="D774" s="1" t="s">
        <v>41</v>
      </c>
      <c r="E774" s="1" t="s">
        <v>310</v>
      </c>
      <c r="F774" s="77" t="s">
        <v>851</v>
      </c>
      <c r="G774" s="25" t="s">
        <v>206</v>
      </c>
      <c r="H774" s="5">
        <f t="shared" si="61"/>
        <v>-346000</v>
      </c>
      <c r="I774" s="20">
        <f t="shared" si="62"/>
        <v>5.434782608695652</v>
      </c>
      <c r="K774" t="s">
        <v>668</v>
      </c>
      <c r="M774" s="2">
        <v>460</v>
      </c>
    </row>
    <row r="775" spans="2:13" ht="12.75">
      <c r="B775" s="160">
        <v>2500</v>
      </c>
      <c r="C775" s="1" t="s">
        <v>668</v>
      </c>
      <c r="D775" s="1" t="s">
        <v>41</v>
      </c>
      <c r="E775" s="1" t="s">
        <v>310</v>
      </c>
      <c r="F775" s="77" t="s">
        <v>852</v>
      </c>
      <c r="G775" s="25" t="s">
        <v>247</v>
      </c>
      <c r="H775" s="5">
        <f t="shared" si="61"/>
        <v>-348500</v>
      </c>
      <c r="I775" s="20">
        <f t="shared" si="62"/>
        <v>5.434782608695652</v>
      </c>
      <c r="K775" t="s">
        <v>668</v>
      </c>
      <c r="M775" s="2">
        <v>460</v>
      </c>
    </row>
    <row r="776" spans="2:13" ht="12.75">
      <c r="B776" s="160">
        <v>2500</v>
      </c>
      <c r="C776" s="1" t="s">
        <v>668</v>
      </c>
      <c r="D776" s="1" t="s">
        <v>41</v>
      </c>
      <c r="E776" s="1" t="s">
        <v>310</v>
      </c>
      <c r="F776" s="77" t="s">
        <v>853</v>
      </c>
      <c r="G776" s="25" t="s">
        <v>273</v>
      </c>
      <c r="H776" s="5">
        <f t="shared" si="61"/>
        <v>-351000</v>
      </c>
      <c r="I776" s="20">
        <f t="shared" si="62"/>
        <v>5.434782608695652</v>
      </c>
      <c r="K776" t="s">
        <v>668</v>
      </c>
      <c r="M776" s="2">
        <v>460</v>
      </c>
    </row>
    <row r="777" spans="2:13" ht="12.75">
      <c r="B777" s="160">
        <v>2500</v>
      </c>
      <c r="C777" s="1" t="s">
        <v>668</v>
      </c>
      <c r="D777" s="1" t="s">
        <v>41</v>
      </c>
      <c r="E777" s="1" t="s">
        <v>664</v>
      </c>
      <c r="F777" s="77" t="s">
        <v>854</v>
      </c>
      <c r="G777" s="25" t="s">
        <v>166</v>
      </c>
      <c r="H777" s="5">
        <f t="shared" si="61"/>
        <v>-353500</v>
      </c>
      <c r="I777" s="20">
        <f t="shared" si="62"/>
        <v>5.434782608695652</v>
      </c>
      <c r="K777" t="s">
        <v>668</v>
      </c>
      <c r="M777" s="2">
        <v>460</v>
      </c>
    </row>
    <row r="778" spans="2:13" ht="12.75">
      <c r="B778" s="160">
        <v>3000</v>
      </c>
      <c r="C778" s="1" t="s">
        <v>668</v>
      </c>
      <c r="D778" s="1" t="s">
        <v>41</v>
      </c>
      <c r="E778" s="1" t="s">
        <v>664</v>
      </c>
      <c r="F778" s="77" t="s">
        <v>855</v>
      </c>
      <c r="G778" s="25" t="s">
        <v>194</v>
      </c>
      <c r="H778" s="5">
        <f t="shared" si="61"/>
        <v>-356500</v>
      </c>
      <c r="I778" s="20">
        <f t="shared" si="62"/>
        <v>6.521739130434782</v>
      </c>
      <c r="K778" t="s">
        <v>668</v>
      </c>
      <c r="M778" s="2">
        <v>460</v>
      </c>
    </row>
    <row r="779" spans="2:13" ht="12.75">
      <c r="B779" s="160">
        <v>3000</v>
      </c>
      <c r="C779" s="1" t="s">
        <v>668</v>
      </c>
      <c r="D779" s="1" t="s">
        <v>41</v>
      </c>
      <c r="E779" s="1" t="s">
        <v>664</v>
      </c>
      <c r="F779" s="77" t="s">
        <v>856</v>
      </c>
      <c r="G779" s="25" t="s">
        <v>32</v>
      </c>
      <c r="H779" s="5">
        <f t="shared" si="61"/>
        <v>-359500</v>
      </c>
      <c r="I779" s="20">
        <f t="shared" si="62"/>
        <v>6.521739130434782</v>
      </c>
      <c r="K779" t="s">
        <v>668</v>
      </c>
      <c r="M779" s="2">
        <v>460</v>
      </c>
    </row>
    <row r="780" spans="2:13" ht="12.75">
      <c r="B780" s="160">
        <v>3000</v>
      </c>
      <c r="C780" s="1" t="s">
        <v>668</v>
      </c>
      <c r="D780" s="1" t="s">
        <v>41</v>
      </c>
      <c r="E780" s="1" t="s">
        <v>664</v>
      </c>
      <c r="F780" s="77" t="s">
        <v>857</v>
      </c>
      <c r="G780" s="25" t="s">
        <v>240</v>
      </c>
      <c r="H780" s="5">
        <f t="shared" si="61"/>
        <v>-362500</v>
      </c>
      <c r="I780" s="20">
        <f t="shared" si="62"/>
        <v>6.521739130434782</v>
      </c>
      <c r="K780" t="s">
        <v>668</v>
      </c>
      <c r="M780" s="2">
        <v>460</v>
      </c>
    </row>
    <row r="781" spans="2:13" ht="12.75">
      <c r="B781" s="160">
        <v>3000</v>
      </c>
      <c r="C781" s="10" t="s">
        <v>668</v>
      </c>
      <c r="D781" s="1" t="s">
        <v>41</v>
      </c>
      <c r="E781" s="1" t="s">
        <v>311</v>
      </c>
      <c r="F781" s="77" t="s">
        <v>858</v>
      </c>
      <c r="G781" s="25" t="s">
        <v>33</v>
      </c>
      <c r="H781" s="5">
        <f t="shared" si="61"/>
        <v>-365500</v>
      </c>
      <c r="I781" s="20">
        <f t="shared" si="62"/>
        <v>6.521739130434782</v>
      </c>
      <c r="K781" t="s">
        <v>668</v>
      </c>
      <c r="M781" s="2">
        <v>460</v>
      </c>
    </row>
    <row r="782" spans="1:13" s="86" customFormat="1" ht="12.75">
      <c r="A782" s="1"/>
      <c r="B782" s="160">
        <v>500</v>
      </c>
      <c r="C782" s="134" t="s">
        <v>668</v>
      </c>
      <c r="D782" s="10" t="s">
        <v>41</v>
      </c>
      <c r="E782" s="1" t="s">
        <v>312</v>
      </c>
      <c r="F782" s="25" t="s">
        <v>313</v>
      </c>
      <c r="G782" s="25" t="s">
        <v>20</v>
      </c>
      <c r="H782" s="5">
        <f t="shared" si="61"/>
        <v>-366000</v>
      </c>
      <c r="I782" s="20">
        <f t="shared" si="62"/>
        <v>1.0869565217391304</v>
      </c>
      <c r="J782"/>
      <c r="K782" t="s">
        <v>314</v>
      </c>
      <c r="L782"/>
      <c r="M782" s="2">
        <v>460</v>
      </c>
    </row>
    <row r="783" spans="1:13" s="86" customFormat="1" ht="12.75">
      <c r="A783" s="10"/>
      <c r="B783" s="161">
        <v>500</v>
      </c>
      <c r="C783" s="10" t="s">
        <v>668</v>
      </c>
      <c r="D783" s="10" t="s">
        <v>41</v>
      </c>
      <c r="E783" s="10" t="s">
        <v>312</v>
      </c>
      <c r="F783" s="28" t="s">
        <v>313</v>
      </c>
      <c r="G783" s="28" t="s">
        <v>25</v>
      </c>
      <c r="H783" s="5">
        <f t="shared" si="61"/>
        <v>-366500</v>
      </c>
      <c r="I783" s="20">
        <f t="shared" si="62"/>
        <v>1.0869565217391304</v>
      </c>
      <c r="J783" s="13"/>
      <c r="K783" s="13" t="s">
        <v>314</v>
      </c>
      <c r="L783" s="13"/>
      <c r="M783" s="2">
        <v>460</v>
      </c>
    </row>
    <row r="784" spans="1:13" s="72" customFormat="1" ht="12.75">
      <c r="A784" s="9"/>
      <c r="B784" s="163">
        <f>SUM(B668:B783)</f>
        <v>366500</v>
      </c>
      <c r="C784" s="9" t="s">
        <v>668</v>
      </c>
      <c r="D784" s="9"/>
      <c r="E784" s="9"/>
      <c r="F784" s="16"/>
      <c r="G784" s="16"/>
      <c r="H784" s="70">
        <v>0</v>
      </c>
      <c r="I784" s="71">
        <f t="shared" si="62"/>
        <v>796.7391304347826</v>
      </c>
      <c r="M784" s="2">
        <v>460</v>
      </c>
    </row>
    <row r="785" spans="2:13" ht="12.75">
      <c r="B785" s="160"/>
      <c r="H785" s="5">
        <f>H784-B785</f>
        <v>0</v>
      </c>
      <c r="I785" s="20">
        <f t="shared" si="62"/>
        <v>0</v>
      </c>
      <c r="M785" s="2">
        <v>460</v>
      </c>
    </row>
    <row r="786" spans="2:13" ht="12.75">
      <c r="B786" s="160"/>
      <c r="H786" s="5">
        <f>H785-B786</f>
        <v>0</v>
      </c>
      <c r="I786" s="20">
        <f t="shared" si="62"/>
        <v>0</v>
      </c>
      <c r="M786" s="2">
        <v>460</v>
      </c>
    </row>
    <row r="787" spans="1:13" s="13" customFormat="1" ht="12.75">
      <c r="A787" s="10"/>
      <c r="B787" s="160">
        <v>100</v>
      </c>
      <c r="C787" s="1" t="s">
        <v>315</v>
      </c>
      <c r="D787" s="1" t="s">
        <v>41</v>
      </c>
      <c r="E787" s="1" t="s">
        <v>312</v>
      </c>
      <c r="F787" s="25" t="s">
        <v>316</v>
      </c>
      <c r="G787" s="28" t="s">
        <v>267</v>
      </c>
      <c r="H787" s="5">
        <f>H786-B787</f>
        <v>-100</v>
      </c>
      <c r="I787" s="20">
        <f t="shared" si="62"/>
        <v>0.21739130434782608</v>
      </c>
      <c r="K787" t="s">
        <v>42</v>
      </c>
      <c r="M787" s="2">
        <v>460</v>
      </c>
    </row>
    <row r="788" spans="1:13" s="87" customFormat="1" ht="12.75">
      <c r="A788" s="79"/>
      <c r="B788" s="163">
        <f>SUM(B787)</f>
        <v>100</v>
      </c>
      <c r="C788" s="79" t="s">
        <v>317</v>
      </c>
      <c r="D788" s="79"/>
      <c r="E788" s="79"/>
      <c r="F788" s="80"/>
      <c r="G788" s="80"/>
      <c r="H788" s="70">
        <v>0</v>
      </c>
      <c r="I788" s="71">
        <f t="shared" si="62"/>
        <v>0.21739130434782608</v>
      </c>
      <c r="M788" s="2">
        <v>460</v>
      </c>
    </row>
    <row r="789" spans="1:13" s="86" customFormat="1" ht="12.75">
      <c r="A789" s="33"/>
      <c r="B789" s="161"/>
      <c r="C789" s="33"/>
      <c r="D789" s="33"/>
      <c r="E789" s="33"/>
      <c r="F789" s="34"/>
      <c r="G789" s="34"/>
      <c r="H789" s="5">
        <f aca="true" t="shared" si="63" ref="H789:H833">H788-B789</f>
        <v>0</v>
      </c>
      <c r="I789" s="20">
        <f t="shared" si="62"/>
        <v>0</v>
      </c>
      <c r="M789" s="2">
        <v>460</v>
      </c>
    </row>
    <row r="790" spans="1:13" s="86" customFormat="1" ht="12.75">
      <c r="A790" s="33"/>
      <c r="B790" s="161"/>
      <c r="C790" s="33"/>
      <c r="D790" s="33"/>
      <c r="E790" s="33"/>
      <c r="F790" s="34"/>
      <c r="G790" s="34"/>
      <c r="H790" s="5">
        <f t="shared" si="63"/>
        <v>0</v>
      </c>
      <c r="I790" s="20">
        <f t="shared" si="62"/>
        <v>0</v>
      </c>
      <c r="M790" s="2">
        <v>460</v>
      </c>
    </row>
    <row r="791" spans="2:13" ht="12.75">
      <c r="B791" s="161">
        <v>3500</v>
      </c>
      <c r="C791" s="10" t="s">
        <v>318</v>
      </c>
      <c r="D791" s="10" t="s">
        <v>41</v>
      </c>
      <c r="E791" s="33" t="s">
        <v>104</v>
      </c>
      <c r="F791" s="25" t="s">
        <v>319</v>
      </c>
      <c r="G791" s="34" t="s">
        <v>43</v>
      </c>
      <c r="H791" s="5">
        <f t="shared" si="63"/>
        <v>-3500</v>
      </c>
      <c r="I791" s="20">
        <f t="shared" si="62"/>
        <v>7.608695652173913</v>
      </c>
      <c r="K791" t="s">
        <v>314</v>
      </c>
      <c r="M791" s="2">
        <v>460</v>
      </c>
    </row>
    <row r="792" spans="2:13" ht="12.75">
      <c r="B792" s="161">
        <v>1300</v>
      </c>
      <c r="C792" s="10" t="s">
        <v>320</v>
      </c>
      <c r="D792" s="10" t="s">
        <v>41</v>
      </c>
      <c r="E792" s="10" t="s">
        <v>104</v>
      </c>
      <c r="F792" s="25" t="s">
        <v>313</v>
      </c>
      <c r="G792" s="28" t="s">
        <v>43</v>
      </c>
      <c r="H792" s="5">
        <f t="shared" si="63"/>
        <v>-4800</v>
      </c>
      <c r="I792" s="20">
        <f t="shared" si="62"/>
        <v>2.8260869565217392</v>
      </c>
      <c r="K792" t="s">
        <v>314</v>
      </c>
      <c r="M792" s="2">
        <v>460</v>
      </c>
    </row>
    <row r="793" spans="2:14" ht="12.75">
      <c r="B793" s="160">
        <v>1300</v>
      </c>
      <c r="C793" s="1" t="s">
        <v>321</v>
      </c>
      <c r="D793" s="10" t="s">
        <v>41</v>
      </c>
      <c r="E793" s="134" t="s">
        <v>104</v>
      </c>
      <c r="F793" s="25" t="s">
        <v>313</v>
      </c>
      <c r="G793" s="25" t="s">
        <v>20</v>
      </c>
      <c r="H793" s="5">
        <f t="shared" si="63"/>
        <v>-6100</v>
      </c>
      <c r="I793" s="20">
        <f t="shared" si="62"/>
        <v>2.8260869565217392</v>
      </c>
      <c r="J793" s="135"/>
      <c r="K793" t="s">
        <v>314</v>
      </c>
      <c r="L793" s="135"/>
      <c r="M793" s="2">
        <v>460</v>
      </c>
      <c r="N793" s="35">
        <v>500</v>
      </c>
    </row>
    <row r="794" spans="2:13" ht="12.75">
      <c r="B794" s="160">
        <v>700</v>
      </c>
      <c r="C794" s="1" t="s">
        <v>322</v>
      </c>
      <c r="D794" s="10" t="s">
        <v>41</v>
      </c>
      <c r="E794" s="1" t="s">
        <v>104</v>
      </c>
      <c r="F794" s="25" t="s">
        <v>313</v>
      </c>
      <c r="G794" s="25" t="s">
        <v>100</v>
      </c>
      <c r="H794" s="5">
        <f t="shared" si="63"/>
        <v>-6800</v>
      </c>
      <c r="I794" s="20">
        <f t="shared" si="62"/>
        <v>1.5217391304347827</v>
      </c>
      <c r="K794" t="s">
        <v>314</v>
      </c>
      <c r="M794" s="2">
        <v>460</v>
      </c>
    </row>
    <row r="795" spans="1:13" s="13" customFormat="1" ht="12.75">
      <c r="A795" s="10"/>
      <c r="B795" s="161">
        <v>700</v>
      </c>
      <c r="C795" s="10" t="s">
        <v>323</v>
      </c>
      <c r="D795" s="10" t="s">
        <v>41</v>
      </c>
      <c r="E795" s="10" t="s">
        <v>104</v>
      </c>
      <c r="F795" s="28" t="s">
        <v>313</v>
      </c>
      <c r="G795" s="28" t="s">
        <v>100</v>
      </c>
      <c r="H795" s="5">
        <f t="shared" si="63"/>
        <v>-7500</v>
      </c>
      <c r="I795" s="20">
        <f t="shared" si="62"/>
        <v>1.5217391304347827</v>
      </c>
      <c r="K795" t="s">
        <v>314</v>
      </c>
      <c r="M795" s="2">
        <v>460</v>
      </c>
    </row>
    <row r="796" spans="2:13" ht="12.75">
      <c r="B796" s="160">
        <v>3500</v>
      </c>
      <c r="C796" s="1" t="s">
        <v>324</v>
      </c>
      <c r="D796" s="10" t="s">
        <v>41</v>
      </c>
      <c r="E796" s="1" t="s">
        <v>104</v>
      </c>
      <c r="F796" s="25" t="s">
        <v>325</v>
      </c>
      <c r="G796" s="25" t="s">
        <v>100</v>
      </c>
      <c r="H796" s="5">
        <f t="shared" si="63"/>
        <v>-11000</v>
      </c>
      <c r="I796" s="20">
        <f t="shared" si="62"/>
        <v>7.608695652173913</v>
      </c>
      <c r="K796" t="s">
        <v>314</v>
      </c>
      <c r="M796" s="2">
        <v>460</v>
      </c>
    </row>
    <row r="797" spans="1:13" s="13" customFormat="1" ht="12.75">
      <c r="A797" s="10"/>
      <c r="B797" s="161">
        <v>4000</v>
      </c>
      <c r="C797" s="10" t="s">
        <v>318</v>
      </c>
      <c r="D797" s="10" t="s">
        <v>41</v>
      </c>
      <c r="E797" s="10" t="s">
        <v>104</v>
      </c>
      <c r="F797" s="28" t="s">
        <v>326</v>
      </c>
      <c r="G797" s="28" t="s">
        <v>287</v>
      </c>
      <c r="H797" s="5">
        <f t="shared" si="63"/>
        <v>-15000</v>
      </c>
      <c r="I797" s="20">
        <f t="shared" si="62"/>
        <v>8.695652173913043</v>
      </c>
      <c r="K797" s="13" t="s">
        <v>314</v>
      </c>
      <c r="M797" s="2">
        <v>460</v>
      </c>
    </row>
    <row r="798" spans="1:13" s="13" customFormat="1" ht="12.75">
      <c r="A798" s="10"/>
      <c r="B798" s="161">
        <v>4000</v>
      </c>
      <c r="C798" s="10" t="s">
        <v>324</v>
      </c>
      <c r="D798" s="10" t="s">
        <v>41</v>
      </c>
      <c r="E798" s="10" t="s">
        <v>104</v>
      </c>
      <c r="F798" s="28" t="s">
        <v>327</v>
      </c>
      <c r="G798" s="28" t="s">
        <v>32</v>
      </c>
      <c r="H798" s="5">
        <f t="shared" si="63"/>
        <v>-19000</v>
      </c>
      <c r="I798" s="20">
        <f t="shared" si="62"/>
        <v>8.695652173913043</v>
      </c>
      <c r="K798" s="13" t="s">
        <v>314</v>
      </c>
      <c r="M798" s="2">
        <v>460</v>
      </c>
    </row>
    <row r="799" spans="1:13" s="13" customFormat="1" ht="12.75">
      <c r="A799" s="10"/>
      <c r="B799" s="161">
        <v>4000</v>
      </c>
      <c r="C799" s="10" t="s">
        <v>318</v>
      </c>
      <c r="D799" s="10" t="s">
        <v>41</v>
      </c>
      <c r="E799" s="10" t="s">
        <v>104</v>
      </c>
      <c r="F799" s="28" t="s">
        <v>328</v>
      </c>
      <c r="G799" s="28" t="s">
        <v>267</v>
      </c>
      <c r="H799" s="5">
        <f t="shared" si="63"/>
        <v>-23000</v>
      </c>
      <c r="I799" s="20">
        <f t="shared" si="62"/>
        <v>8.695652173913043</v>
      </c>
      <c r="K799" s="13" t="s">
        <v>314</v>
      </c>
      <c r="M799" s="2">
        <v>460</v>
      </c>
    </row>
    <row r="800" spans="1:13" s="13" customFormat="1" ht="12.75">
      <c r="A800" s="10"/>
      <c r="B800" s="161">
        <v>4000</v>
      </c>
      <c r="C800" s="10" t="s">
        <v>324</v>
      </c>
      <c r="D800" s="10" t="s">
        <v>41</v>
      </c>
      <c r="E800" s="10" t="s">
        <v>104</v>
      </c>
      <c r="F800" s="34" t="s">
        <v>329</v>
      </c>
      <c r="G800" s="28" t="s">
        <v>247</v>
      </c>
      <c r="H800" s="5">
        <f t="shared" si="63"/>
        <v>-27000</v>
      </c>
      <c r="I800" s="20">
        <f t="shared" si="62"/>
        <v>8.695652173913043</v>
      </c>
      <c r="K800" s="13" t="s">
        <v>314</v>
      </c>
      <c r="M800" s="2">
        <v>460</v>
      </c>
    </row>
    <row r="801" spans="2:13" ht="12.75">
      <c r="B801" s="160">
        <v>4000</v>
      </c>
      <c r="C801" s="1" t="s">
        <v>318</v>
      </c>
      <c r="D801" s="1" t="s">
        <v>41</v>
      </c>
      <c r="E801" s="1" t="s">
        <v>104</v>
      </c>
      <c r="F801" s="88" t="s">
        <v>330</v>
      </c>
      <c r="G801" s="25" t="s">
        <v>33</v>
      </c>
      <c r="H801" s="5">
        <f t="shared" si="63"/>
        <v>-31000</v>
      </c>
      <c r="I801" s="20">
        <f t="shared" si="62"/>
        <v>8.695652173913043</v>
      </c>
      <c r="K801" s="13" t="s">
        <v>314</v>
      </c>
      <c r="M801" s="2">
        <v>460</v>
      </c>
    </row>
    <row r="802" spans="2:13" ht="12.75">
      <c r="B802" s="160">
        <v>4000</v>
      </c>
      <c r="C802" s="1" t="s">
        <v>324</v>
      </c>
      <c r="D802" s="1" t="s">
        <v>41</v>
      </c>
      <c r="E802" s="1" t="s">
        <v>104</v>
      </c>
      <c r="F802" s="25" t="s">
        <v>331</v>
      </c>
      <c r="G802" s="25" t="s">
        <v>332</v>
      </c>
      <c r="H802" s="5">
        <f t="shared" si="63"/>
        <v>-35000</v>
      </c>
      <c r="I802" s="20">
        <f t="shared" si="62"/>
        <v>8.695652173913043</v>
      </c>
      <c r="K802" s="13" t="s">
        <v>314</v>
      </c>
      <c r="M802" s="2">
        <v>460</v>
      </c>
    </row>
    <row r="803" spans="1:13" s="13" customFormat="1" ht="12.75">
      <c r="A803" s="10"/>
      <c r="B803" s="161">
        <v>3500</v>
      </c>
      <c r="C803" s="51" t="s">
        <v>333</v>
      </c>
      <c r="D803" s="51" t="s">
        <v>41</v>
      </c>
      <c r="E803" s="51" t="s">
        <v>104</v>
      </c>
      <c r="F803" s="89" t="s">
        <v>334</v>
      </c>
      <c r="G803" s="90" t="s">
        <v>101</v>
      </c>
      <c r="H803" s="5">
        <f t="shared" si="63"/>
        <v>-38500</v>
      </c>
      <c r="I803" s="20">
        <f t="shared" si="62"/>
        <v>7.608695652173913</v>
      </c>
      <c r="K803" s="13" t="s">
        <v>44</v>
      </c>
      <c r="M803" s="2">
        <v>460</v>
      </c>
    </row>
    <row r="804" spans="1:13" s="13" customFormat="1" ht="12.75">
      <c r="A804" s="10"/>
      <c r="B804" s="161">
        <v>3500</v>
      </c>
      <c r="C804" s="10" t="s">
        <v>335</v>
      </c>
      <c r="D804" s="10" t="s">
        <v>41</v>
      </c>
      <c r="E804" s="10" t="s">
        <v>104</v>
      </c>
      <c r="F804" s="28" t="s">
        <v>336</v>
      </c>
      <c r="G804" s="25" t="s">
        <v>102</v>
      </c>
      <c r="H804" s="5">
        <f t="shared" si="63"/>
        <v>-42000</v>
      </c>
      <c r="I804" s="20">
        <f t="shared" si="62"/>
        <v>7.608695652173913</v>
      </c>
      <c r="K804" s="13" t="s">
        <v>44</v>
      </c>
      <c r="M804" s="2">
        <v>460</v>
      </c>
    </row>
    <row r="805" spans="1:13" s="13" customFormat="1" ht="12.75">
      <c r="A805" s="10"/>
      <c r="B805" s="164">
        <v>1700</v>
      </c>
      <c r="C805" s="165" t="s">
        <v>337</v>
      </c>
      <c r="D805" s="165" t="s">
        <v>41</v>
      </c>
      <c r="E805" s="165" t="s">
        <v>104</v>
      </c>
      <c r="F805" s="166" t="s">
        <v>338</v>
      </c>
      <c r="G805" s="166" t="s">
        <v>31</v>
      </c>
      <c r="H805" s="5">
        <f t="shared" si="63"/>
        <v>-43700</v>
      </c>
      <c r="I805" s="20">
        <f t="shared" si="62"/>
        <v>3.6956521739130435</v>
      </c>
      <c r="K805" s="13" t="s">
        <v>44</v>
      </c>
      <c r="M805" s="2">
        <v>460</v>
      </c>
    </row>
    <row r="806" spans="1:13" s="13" customFormat="1" ht="12.75">
      <c r="A806" s="10"/>
      <c r="B806" s="161">
        <v>1500</v>
      </c>
      <c r="C806" s="10" t="s">
        <v>339</v>
      </c>
      <c r="D806" s="10" t="s">
        <v>41</v>
      </c>
      <c r="E806" s="10" t="s">
        <v>104</v>
      </c>
      <c r="F806" s="28" t="s">
        <v>340</v>
      </c>
      <c r="G806" s="28" t="s">
        <v>166</v>
      </c>
      <c r="H806" s="5">
        <f t="shared" si="63"/>
        <v>-45200</v>
      </c>
      <c r="I806" s="20">
        <f t="shared" si="62"/>
        <v>3.260869565217391</v>
      </c>
      <c r="K806" s="13" t="s">
        <v>44</v>
      </c>
      <c r="M806" s="2">
        <v>460</v>
      </c>
    </row>
    <row r="807" spans="1:13" s="13" customFormat="1" ht="12.75">
      <c r="A807" s="10"/>
      <c r="B807" s="161">
        <v>800</v>
      </c>
      <c r="C807" s="10" t="s">
        <v>341</v>
      </c>
      <c r="D807" s="10" t="s">
        <v>41</v>
      </c>
      <c r="E807" s="10" t="s">
        <v>104</v>
      </c>
      <c r="F807" s="28" t="s">
        <v>342</v>
      </c>
      <c r="G807" s="28" t="s">
        <v>166</v>
      </c>
      <c r="H807" s="5">
        <f t="shared" si="63"/>
        <v>-46000</v>
      </c>
      <c r="I807" s="20">
        <f t="shared" si="62"/>
        <v>1.7391304347826086</v>
      </c>
      <c r="K807" s="13" t="s">
        <v>44</v>
      </c>
      <c r="M807" s="2">
        <v>460</v>
      </c>
    </row>
    <row r="808" spans="1:13" s="13" customFormat="1" ht="12.75">
      <c r="A808" s="10"/>
      <c r="B808" s="160">
        <v>5000</v>
      </c>
      <c r="C808" s="1" t="s">
        <v>343</v>
      </c>
      <c r="D808" s="1" t="s">
        <v>41</v>
      </c>
      <c r="E808" s="1" t="s">
        <v>104</v>
      </c>
      <c r="F808" s="25" t="s">
        <v>344</v>
      </c>
      <c r="G808" s="25" t="s">
        <v>25</v>
      </c>
      <c r="H808" s="5">
        <f t="shared" si="63"/>
        <v>-51000</v>
      </c>
      <c r="I808" s="20">
        <f t="shared" si="62"/>
        <v>10.869565217391305</v>
      </c>
      <c r="K808" t="s">
        <v>42</v>
      </c>
      <c r="M808" s="2">
        <v>460</v>
      </c>
    </row>
    <row r="809" spans="1:13" s="13" customFormat="1" ht="12.75">
      <c r="A809" s="10"/>
      <c r="B809" s="160">
        <v>2500</v>
      </c>
      <c r="C809" s="1" t="s">
        <v>345</v>
      </c>
      <c r="D809" s="1" t="s">
        <v>41</v>
      </c>
      <c r="E809" s="1" t="s">
        <v>104</v>
      </c>
      <c r="F809" s="25" t="s">
        <v>346</v>
      </c>
      <c r="G809" s="25" t="s">
        <v>31</v>
      </c>
      <c r="H809" s="5">
        <f t="shared" si="63"/>
        <v>-53500</v>
      </c>
      <c r="I809" s="20">
        <f t="shared" si="62"/>
        <v>5.434782608695652</v>
      </c>
      <c r="K809" t="s">
        <v>42</v>
      </c>
      <c r="M809" s="2">
        <v>460</v>
      </c>
    </row>
    <row r="810" spans="1:13" s="13" customFormat="1" ht="12.75">
      <c r="A810" s="10"/>
      <c r="B810" s="160">
        <v>2500</v>
      </c>
      <c r="C810" s="1" t="s">
        <v>347</v>
      </c>
      <c r="D810" s="1" t="s">
        <v>41</v>
      </c>
      <c r="E810" s="1" t="s">
        <v>104</v>
      </c>
      <c r="F810" s="25" t="s">
        <v>348</v>
      </c>
      <c r="G810" s="25" t="s">
        <v>166</v>
      </c>
      <c r="H810" s="5">
        <f t="shared" si="63"/>
        <v>-56000</v>
      </c>
      <c r="I810" s="20">
        <f t="shared" si="62"/>
        <v>5.434782608695652</v>
      </c>
      <c r="K810" t="s">
        <v>42</v>
      </c>
      <c r="M810" s="2">
        <v>460</v>
      </c>
    </row>
    <row r="811" spans="1:13" s="13" customFormat="1" ht="12.75">
      <c r="A811" s="10"/>
      <c r="B811" s="160">
        <v>3000</v>
      </c>
      <c r="C811" s="1" t="s">
        <v>349</v>
      </c>
      <c r="D811" s="1" t="s">
        <v>41</v>
      </c>
      <c r="E811" s="1" t="s">
        <v>104</v>
      </c>
      <c r="F811" s="91" t="s">
        <v>350</v>
      </c>
      <c r="G811" s="25" t="s">
        <v>32</v>
      </c>
      <c r="H811" s="5">
        <f t="shared" si="63"/>
        <v>-59000</v>
      </c>
      <c r="I811" s="20">
        <f t="shared" si="62"/>
        <v>6.521739130434782</v>
      </c>
      <c r="K811" t="s">
        <v>42</v>
      </c>
      <c r="M811" s="2">
        <v>460</v>
      </c>
    </row>
    <row r="812" spans="1:13" s="13" customFormat="1" ht="12.75">
      <c r="A812" s="10"/>
      <c r="B812" s="161">
        <v>2000</v>
      </c>
      <c r="C812" s="10" t="s">
        <v>351</v>
      </c>
      <c r="D812" s="10" t="s">
        <v>41</v>
      </c>
      <c r="E812" s="10" t="s">
        <v>104</v>
      </c>
      <c r="F812" s="28" t="s">
        <v>352</v>
      </c>
      <c r="G812" s="28" t="s">
        <v>206</v>
      </c>
      <c r="H812" s="5">
        <f t="shared" si="63"/>
        <v>-61000</v>
      </c>
      <c r="I812" s="20">
        <f t="shared" si="62"/>
        <v>4.3478260869565215</v>
      </c>
      <c r="K812" t="s">
        <v>42</v>
      </c>
      <c r="M812" s="2">
        <v>460</v>
      </c>
    </row>
    <row r="813" spans="1:13" s="13" customFormat="1" ht="12.75">
      <c r="A813" s="10"/>
      <c r="B813" s="160">
        <v>2000</v>
      </c>
      <c r="C813" s="1" t="s">
        <v>353</v>
      </c>
      <c r="D813" s="1" t="s">
        <v>41</v>
      </c>
      <c r="E813" s="1" t="s">
        <v>104</v>
      </c>
      <c r="F813" s="25" t="s">
        <v>352</v>
      </c>
      <c r="G813" s="25" t="s">
        <v>207</v>
      </c>
      <c r="H813" s="5">
        <f t="shared" si="63"/>
        <v>-63000</v>
      </c>
      <c r="I813" s="20">
        <f t="shared" si="62"/>
        <v>4.3478260869565215</v>
      </c>
      <c r="K813" t="s">
        <v>42</v>
      </c>
      <c r="M813" s="2">
        <v>460</v>
      </c>
    </row>
    <row r="814" spans="1:13" s="13" customFormat="1" ht="12.75">
      <c r="A814" s="10"/>
      <c r="B814" s="167">
        <v>3000</v>
      </c>
      <c r="C814" s="168" t="s">
        <v>354</v>
      </c>
      <c r="D814" s="168" t="s">
        <v>41</v>
      </c>
      <c r="E814" s="168" t="s">
        <v>104</v>
      </c>
      <c r="F814" s="169" t="s">
        <v>355</v>
      </c>
      <c r="G814" s="170" t="s">
        <v>207</v>
      </c>
      <c r="H814" s="5">
        <f t="shared" si="63"/>
        <v>-66000</v>
      </c>
      <c r="I814" s="20">
        <f t="shared" si="62"/>
        <v>6.521739130434782</v>
      </c>
      <c r="K814" s="13" t="s">
        <v>42</v>
      </c>
      <c r="M814" s="2">
        <v>460</v>
      </c>
    </row>
    <row r="815" spans="1:13" s="13" customFormat="1" ht="12.75">
      <c r="A815" s="10"/>
      <c r="B815" s="160">
        <v>3500</v>
      </c>
      <c r="C815" s="1" t="s">
        <v>349</v>
      </c>
      <c r="D815" s="1" t="s">
        <v>41</v>
      </c>
      <c r="E815" s="1" t="s">
        <v>104</v>
      </c>
      <c r="F815" s="91" t="s">
        <v>356</v>
      </c>
      <c r="G815" s="25" t="s">
        <v>267</v>
      </c>
      <c r="H815" s="5">
        <f t="shared" si="63"/>
        <v>-69500</v>
      </c>
      <c r="I815" s="20">
        <f t="shared" si="62"/>
        <v>7.608695652173913</v>
      </c>
      <c r="K815" t="s">
        <v>42</v>
      </c>
      <c r="M815" s="2">
        <v>460</v>
      </c>
    </row>
    <row r="816" spans="1:13" s="13" customFormat="1" ht="12.75">
      <c r="A816" s="10"/>
      <c r="B816" s="160">
        <v>2000</v>
      </c>
      <c r="C816" s="1" t="s">
        <v>351</v>
      </c>
      <c r="D816" s="1" t="s">
        <v>41</v>
      </c>
      <c r="E816" s="1" t="s">
        <v>104</v>
      </c>
      <c r="F816" s="25" t="s">
        <v>352</v>
      </c>
      <c r="G816" s="25" t="s">
        <v>267</v>
      </c>
      <c r="H816" s="5">
        <f t="shared" si="63"/>
        <v>-71500</v>
      </c>
      <c r="I816" s="20">
        <f t="shared" si="62"/>
        <v>4.3478260869565215</v>
      </c>
      <c r="K816" t="s">
        <v>42</v>
      </c>
      <c r="M816" s="2">
        <v>460</v>
      </c>
    </row>
    <row r="817" spans="1:13" s="13" customFormat="1" ht="12.75">
      <c r="A817" s="10"/>
      <c r="B817" s="160">
        <v>2000</v>
      </c>
      <c r="C817" s="1" t="s">
        <v>353</v>
      </c>
      <c r="D817" s="1" t="s">
        <v>41</v>
      </c>
      <c r="E817" s="1" t="s">
        <v>104</v>
      </c>
      <c r="F817" s="25" t="s">
        <v>352</v>
      </c>
      <c r="G817" s="25" t="s">
        <v>34</v>
      </c>
      <c r="H817" s="5">
        <f t="shared" si="63"/>
        <v>-73500</v>
      </c>
      <c r="I817" s="20">
        <f t="shared" si="62"/>
        <v>4.3478260869565215</v>
      </c>
      <c r="K817" t="s">
        <v>42</v>
      </c>
      <c r="M817" s="2">
        <v>460</v>
      </c>
    </row>
    <row r="818" spans="1:13" s="13" customFormat="1" ht="12.75">
      <c r="A818" s="10"/>
      <c r="B818" s="160">
        <v>3000</v>
      </c>
      <c r="C818" s="1" t="s">
        <v>354</v>
      </c>
      <c r="D818" s="1" t="s">
        <v>41</v>
      </c>
      <c r="E818" s="1" t="s">
        <v>104</v>
      </c>
      <c r="F818" s="91" t="s">
        <v>357</v>
      </c>
      <c r="G818" s="25" t="s">
        <v>272</v>
      </c>
      <c r="H818" s="5">
        <f t="shared" si="63"/>
        <v>-76500</v>
      </c>
      <c r="I818" s="20">
        <f t="shared" si="62"/>
        <v>6.521739130434782</v>
      </c>
      <c r="K818" t="s">
        <v>42</v>
      </c>
      <c r="M818" s="2">
        <v>460</v>
      </c>
    </row>
    <row r="819" spans="1:13" s="13" customFormat="1" ht="12.75">
      <c r="A819" s="10"/>
      <c r="B819" s="167">
        <v>2000</v>
      </c>
      <c r="C819" s="171" t="s">
        <v>358</v>
      </c>
      <c r="D819" s="171" t="s">
        <v>41</v>
      </c>
      <c r="E819" s="171" t="s">
        <v>104</v>
      </c>
      <c r="F819" s="169" t="s">
        <v>359</v>
      </c>
      <c r="G819" s="169" t="s">
        <v>33</v>
      </c>
      <c r="H819" s="5">
        <f t="shared" si="63"/>
        <v>-78500</v>
      </c>
      <c r="I819" s="20">
        <f t="shared" si="62"/>
        <v>4.3478260869565215</v>
      </c>
      <c r="K819" s="13" t="s">
        <v>42</v>
      </c>
      <c r="M819" s="2">
        <v>460</v>
      </c>
    </row>
    <row r="820" spans="1:13" s="13" customFormat="1" ht="12.75">
      <c r="A820" s="10"/>
      <c r="B820" s="160">
        <v>3000</v>
      </c>
      <c r="C820" s="1" t="s">
        <v>360</v>
      </c>
      <c r="D820" s="1" t="s">
        <v>41</v>
      </c>
      <c r="E820" s="1" t="s">
        <v>104</v>
      </c>
      <c r="F820" s="25" t="s">
        <v>352</v>
      </c>
      <c r="G820" s="25" t="s">
        <v>332</v>
      </c>
      <c r="H820" s="5">
        <f t="shared" si="63"/>
        <v>-81500</v>
      </c>
      <c r="I820" s="20">
        <f t="shared" si="62"/>
        <v>6.521739130434782</v>
      </c>
      <c r="K820" t="s">
        <v>42</v>
      </c>
      <c r="M820" s="2">
        <v>460</v>
      </c>
    </row>
    <row r="821" spans="1:13" s="13" customFormat="1" ht="12.75">
      <c r="A821" s="10"/>
      <c r="B821" s="160">
        <v>2000</v>
      </c>
      <c r="C821" s="1" t="s">
        <v>361</v>
      </c>
      <c r="D821" s="1" t="s">
        <v>41</v>
      </c>
      <c r="E821" s="1" t="s">
        <v>104</v>
      </c>
      <c r="F821" s="25" t="s">
        <v>352</v>
      </c>
      <c r="G821" s="25" t="s">
        <v>332</v>
      </c>
      <c r="H821" s="5">
        <f t="shared" si="63"/>
        <v>-83500</v>
      </c>
      <c r="I821" s="20">
        <f t="shared" si="62"/>
        <v>4.3478260869565215</v>
      </c>
      <c r="K821" t="s">
        <v>42</v>
      </c>
      <c r="M821" s="2">
        <v>460</v>
      </c>
    </row>
    <row r="822" spans="1:13" s="13" customFormat="1" ht="12.75">
      <c r="A822" s="10"/>
      <c r="B822" s="160">
        <v>2000</v>
      </c>
      <c r="C822" s="1" t="s">
        <v>362</v>
      </c>
      <c r="D822" s="1" t="s">
        <v>41</v>
      </c>
      <c r="E822" s="1" t="s">
        <v>104</v>
      </c>
      <c r="F822" s="25" t="s">
        <v>352</v>
      </c>
      <c r="G822" s="25" t="s">
        <v>332</v>
      </c>
      <c r="H822" s="5">
        <f t="shared" si="63"/>
        <v>-85500</v>
      </c>
      <c r="I822" s="20">
        <f t="shared" si="62"/>
        <v>4.3478260869565215</v>
      </c>
      <c r="K822" t="s">
        <v>42</v>
      </c>
      <c r="M822" s="2">
        <v>460</v>
      </c>
    </row>
    <row r="823" spans="1:13" s="13" customFormat="1" ht="12.75">
      <c r="A823" s="10"/>
      <c r="B823" s="160">
        <v>2500</v>
      </c>
      <c r="C823" s="1" t="s">
        <v>363</v>
      </c>
      <c r="D823" s="1" t="s">
        <v>41</v>
      </c>
      <c r="E823" s="1" t="s">
        <v>104</v>
      </c>
      <c r="F823" s="25" t="s">
        <v>352</v>
      </c>
      <c r="G823" s="25" t="s">
        <v>332</v>
      </c>
      <c r="H823" s="5">
        <f t="shared" si="63"/>
        <v>-88000</v>
      </c>
      <c r="I823" s="20">
        <f t="shared" si="62"/>
        <v>5.434782608695652</v>
      </c>
      <c r="K823" t="s">
        <v>42</v>
      </c>
      <c r="M823" s="2">
        <v>460</v>
      </c>
    </row>
    <row r="824" spans="1:13" s="13" customFormat="1" ht="12.75">
      <c r="A824" s="10"/>
      <c r="B824" s="167">
        <v>2000</v>
      </c>
      <c r="C824" s="168" t="s">
        <v>364</v>
      </c>
      <c r="D824" s="168" t="s">
        <v>41</v>
      </c>
      <c r="E824" s="1" t="s">
        <v>104</v>
      </c>
      <c r="F824" s="172" t="s">
        <v>365</v>
      </c>
      <c r="G824" s="170" t="s">
        <v>366</v>
      </c>
      <c r="H824" s="5">
        <f t="shared" si="63"/>
        <v>-90000</v>
      </c>
      <c r="I824" s="20">
        <f t="shared" si="62"/>
        <v>4.3478260869565215</v>
      </c>
      <c r="K824" s="13" t="s">
        <v>42</v>
      </c>
      <c r="M824" s="2">
        <v>460</v>
      </c>
    </row>
    <row r="825" spans="1:13" s="13" customFormat="1" ht="12.75">
      <c r="A825" s="10"/>
      <c r="B825" s="161">
        <v>2500</v>
      </c>
      <c r="C825" s="10" t="s">
        <v>367</v>
      </c>
      <c r="D825" s="10" t="s">
        <v>41</v>
      </c>
      <c r="E825" s="1" t="s">
        <v>104</v>
      </c>
      <c r="F825" s="25" t="s">
        <v>369</v>
      </c>
      <c r="G825" s="28" t="s">
        <v>20</v>
      </c>
      <c r="H825" s="5">
        <f t="shared" si="63"/>
        <v>-92500</v>
      </c>
      <c r="I825" s="20">
        <f t="shared" si="62"/>
        <v>5.434782608695652</v>
      </c>
      <c r="K825" t="s">
        <v>45</v>
      </c>
      <c r="M825" s="2">
        <v>460</v>
      </c>
    </row>
    <row r="826" spans="2:13" ht="12.75">
      <c r="B826" s="160">
        <v>2500</v>
      </c>
      <c r="C826" s="1" t="s">
        <v>370</v>
      </c>
      <c r="D826" s="1" t="s">
        <v>41</v>
      </c>
      <c r="E826" s="1" t="s">
        <v>104</v>
      </c>
      <c r="F826" s="25" t="s">
        <v>371</v>
      </c>
      <c r="G826" s="25" t="s">
        <v>102</v>
      </c>
      <c r="H826" s="5">
        <f t="shared" si="63"/>
        <v>-95000</v>
      </c>
      <c r="I826" s="20">
        <f t="shared" si="62"/>
        <v>5.434782608695652</v>
      </c>
      <c r="K826" t="s">
        <v>45</v>
      </c>
      <c r="M826" s="2">
        <v>460</v>
      </c>
    </row>
    <row r="827" spans="2:13" ht="12.75">
      <c r="B827" s="160">
        <v>5000</v>
      </c>
      <c r="C827" s="1" t="s">
        <v>343</v>
      </c>
      <c r="D827" s="1" t="s">
        <v>41</v>
      </c>
      <c r="E827" s="1" t="s">
        <v>104</v>
      </c>
      <c r="F827" s="25" t="s">
        <v>372</v>
      </c>
      <c r="G827" s="25" t="s">
        <v>287</v>
      </c>
      <c r="H827" s="5">
        <f t="shared" si="63"/>
        <v>-100000</v>
      </c>
      <c r="I827" s="20">
        <f t="shared" si="62"/>
        <v>10.869565217391305</v>
      </c>
      <c r="K827" t="s">
        <v>45</v>
      </c>
      <c r="M827" s="2">
        <v>460</v>
      </c>
    </row>
    <row r="828" spans="2:13" ht="12.75">
      <c r="B828" s="160">
        <v>5000</v>
      </c>
      <c r="C828" s="1" t="s">
        <v>373</v>
      </c>
      <c r="D828" s="1" t="s">
        <v>41</v>
      </c>
      <c r="E828" s="1" t="s">
        <v>104</v>
      </c>
      <c r="F828" s="25" t="s">
        <v>374</v>
      </c>
      <c r="G828" s="25" t="s">
        <v>240</v>
      </c>
      <c r="H828" s="5">
        <f t="shared" si="63"/>
        <v>-105000</v>
      </c>
      <c r="I828" s="20">
        <f t="shared" si="62"/>
        <v>10.869565217391305</v>
      </c>
      <c r="K828" t="s">
        <v>45</v>
      </c>
      <c r="M828" s="2">
        <v>460</v>
      </c>
    </row>
    <row r="829" spans="2:13" ht="12.75">
      <c r="B829" s="160">
        <v>2500</v>
      </c>
      <c r="C829" s="1" t="s">
        <v>375</v>
      </c>
      <c r="D829" s="1" t="s">
        <v>41</v>
      </c>
      <c r="E829" s="1" t="s">
        <v>104</v>
      </c>
      <c r="F829" s="25" t="s">
        <v>376</v>
      </c>
      <c r="G829" s="25" t="s">
        <v>33</v>
      </c>
      <c r="H829" s="5">
        <f t="shared" si="63"/>
        <v>-107500</v>
      </c>
      <c r="I829" s="20">
        <f t="shared" si="62"/>
        <v>5.434782608695652</v>
      </c>
      <c r="K829" t="s">
        <v>45</v>
      </c>
      <c r="M829" s="2">
        <v>460</v>
      </c>
    </row>
    <row r="830" spans="2:13" ht="12.75">
      <c r="B830" s="160">
        <v>2500</v>
      </c>
      <c r="C830" s="1" t="s">
        <v>370</v>
      </c>
      <c r="D830" s="1" t="s">
        <v>41</v>
      </c>
      <c r="E830" s="1" t="s">
        <v>104</v>
      </c>
      <c r="F830" s="25" t="s">
        <v>377</v>
      </c>
      <c r="G830" s="25" t="s">
        <v>332</v>
      </c>
      <c r="H830" s="5">
        <f t="shared" si="63"/>
        <v>-110000</v>
      </c>
      <c r="I830" s="20">
        <f t="shared" si="62"/>
        <v>5.434782608695652</v>
      </c>
      <c r="K830" t="s">
        <v>45</v>
      </c>
      <c r="M830" s="2">
        <v>460</v>
      </c>
    </row>
    <row r="831" spans="2:13" ht="12.75">
      <c r="B831" s="160">
        <v>1700</v>
      </c>
      <c r="C831" s="1" t="s">
        <v>337</v>
      </c>
      <c r="D831" s="1" t="s">
        <v>41</v>
      </c>
      <c r="E831" s="1" t="s">
        <v>104</v>
      </c>
      <c r="F831" s="25" t="s">
        <v>378</v>
      </c>
      <c r="G831" s="25" t="s">
        <v>31</v>
      </c>
      <c r="H831" s="5">
        <f t="shared" si="63"/>
        <v>-111700</v>
      </c>
      <c r="I831" s="20">
        <f aca="true" t="shared" si="64" ref="I831:I894">+B831/M831</f>
        <v>3.6956521739130435</v>
      </c>
      <c r="K831" t="s">
        <v>379</v>
      </c>
      <c r="M831" s="2">
        <v>460</v>
      </c>
    </row>
    <row r="832" spans="2:13" ht="12.75">
      <c r="B832" s="160">
        <v>5000</v>
      </c>
      <c r="C832" s="1" t="s">
        <v>380</v>
      </c>
      <c r="D832" s="1" t="s">
        <v>41</v>
      </c>
      <c r="E832" s="1" t="s">
        <v>104</v>
      </c>
      <c r="F832" s="25" t="s">
        <v>381</v>
      </c>
      <c r="G832" s="25" t="s">
        <v>273</v>
      </c>
      <c r="H832" s="5">
        <f t="shared" si="63"/>
        <v>-116700</v>
      </c>
      <c r="I832" s="20">
        <f t="shared" si="64"/>
        <v>10.869565217391305</v>
      </c>
      <c r="K832" t="s">
        <v>382</v>
      </c>
      <c r="M832" s="2">
        <v>460</v>
      </c>
    </row>
    <row r="833" spans="2:14" ht="12.75">
      <c r="B833" s="160">
        <v>5000</v>
      </c>
      <c r="C833" s="1" t="s">
        <v>383</v>
      </c>
      <c r="D833" s="1" t="s">
        <v>41</v>
      </c>
      <c r="E833" s="1" t="s">
        <v>104</v>
      </c>
      <c r="F833" s="25" t="s">
        <v>384</v>
      </c>
      <c r="G833" s="25" t="s">
        <v>274</v>
      </c>
      <c r="H833" s="5">
        <f t="shared" si="63"/>
        <v>-121700</v>
      </c>
      <c r="I833" s="20">
        <f t="shared" si="64"/>
        <v>10.869565217391305</v>
      </c>
      <c r="K833" t="s">
        <v>382</v>
      </c>
      <c r="L833" s="135"/>
      <c r="M833" s="2">
        <v>460</v>
      </c>
      <c r="N833" s="35"/>
    </row>
    <row r="834" spans="1:13" s="87" customFormat="1" ht="12.75">
      <c r="A834" s="79"/>
      <c r="B834" s="163">
        <f>SUM(B791:B833)</f>
        <v>121700</v>
      </c>
      <c r="C834" s="79" t="s">
        <v>1029</v>
      </c>
      <c r="D834" s="79"/>
      <c r="E834" s="79"/>
      <c r="F834" s="80"/>
      <c r="G834" s="80"/>
      <c r="H834" s="70">
        <v>0</v>
      </c>
      <c r="I834" s="71">
        <f t="shared" si="64"/>
        <v>264.5652173913044</v>
      </c>
      <c r="M834" s="2">
        <v>460</v>
      </c>
    </row>
    <row r="835" spans="1:13" s="86" customFormat="1" ht="12.75">
      <c r="A835" s="33"/>
      <c r="B835" s="161"/>
      <c r="C835" s="33"/>
      <c r="D835" s="33"/>
      <c r="E835" s="33"/>
      <c r="F835" s="34"/>
      <c r="G835" s="34"/>
      <c r="H835" s="5">
        <f aca="true" t="shared" si="65" ref="H835:H866">H834-B835</f>
        <v>0</v>
      </c>
      <c r="I835" s="20">
        <f t="shared" si="64"/>
        <v>0</v>
      </c>
      <c r="M835" s="2">
        <v>460</v>
      </c>
    </row>
    <row r="836" spans="1:13" s="86" customFormat="1" ht="12.75">
      <c r="A836" s="33"/>
      <c r="B836" s="161"/>
      <c r="C836" s="33"/>
      <c r="D836" s="33"/>
      <c r="E836" s="33"/>
      <c r="F836" s="34"/>
      <c r="G836" s="34"/>
      <c r="H836" s="5">
        <f t="shared" si="65"/>
        <v>0</v>
      </c>
      <c r="I836" s="20">
        <f t="shared" si="64"/>
        <v>0</v>
      </c>
      <c r="M836" s="2">
        <v>460</v>
      </c>
    </row>
    <row r="837" spans="1:13" s="86" customFormat="1" ht="12.75">
      <c r="A837" s="1"/>
      <c r="B837" s="160">
        <v>900</v>
      </c>
      <c r="C837" s="1" t="s">
        <v>116</v>
      </c>
      <c r="D837" s="10" t="s">
        <v>41</v>
      </c>
      <c r="E837" s="1" t="s">
        <v>175</v>
      </c>
      <c r="F837" s="25" t="s">
        <v>313</v>
      </c>
      <c r="G837" s="25" t="s">
        <v>286</v>
      </c>
      <c r="H837" s="5">
        <f t="shared" si="65"/>
        <v>-900</v>
      </c>
      <c r="I837" s="20">
        <f t="shared" si="64"/>
        <v>1.9565217391304348</v>
      </c>
      <c r="J837"/>
      <c r="K837" t="s">
        <v>314</v>
      </c>
      <c r="L837"/>
      <c r="M837" s="2">
        <v>460</v>
      </c>
    </row>
    <row r="838" spans="1:13" s="86" customFormat="1" ht="12.75">
      <c r="A838" s="1"/>
      <c r="B838" s="161">
        <v>1600</v>
      </c>
      <c r="C838" s="1" t="s">
        <v>116</v>
      </c>
      <c r="D838" s="10" t="s">
        <v>41</v>
      </c>
      <c r="E838" s="1" t="s">
        <v>175</v>
      </c>
      <c r="F838" s="25" t="s">
        <v>313</v>
      </c>
      <c r="G838" s="29" t="s">
        <v>43</v>
      </c>
      <c r="H838" s="5">
        <f t="shared" si="65"/>
        <v>-2500</v>
      </c>
      <c r="I838" s="20">
        <f t="shared" si="64"/>
        <v>3.4782608695652173</v>
      </c>
      <c r="J838"/>
      <c r="K838" t="s">
        <v>314</v>
      </c>
      <c r="L838"/>
      <c r="M838" s="2">
        <v>460</v>
      </c>
    </row>
    <row r="839" spans="1:13" s="86" customFormat="1" ht="12.75">
      <c r="A839" s="1"/>
      <c r="B839" s="160">
        <v>1500</v>
      </c>
      <c r="C839" s="1" t="s">
        <v>116</v>
      </c>
      <c r="D839" s="10" t="s">
        <v>41</v>
      </c>
      <c r="E839" s="1" t="s">
        <v>175</v>
      </c>
      <c r="F839" s="25" t="s">
        <v>313</v>
      </c>
      <c r="G839" s="25" t="s">
        <v>20</v>
      </c>
      <c r="H839" s="5">
        <f t="shared" si="65"/>
        <v>-4000</v>
      </c>
      <c r="I839" s="20">
        <f t="shared" si="64"/>
        <v>3.260869565217391</v>
      </c>
      <c r="J839"/>
      <c r="K839" t="s">
        <v>314</v>
      </c>
      <c r="L839"/>
      <c r="M839" s="2">
        <v>460</v>
      </c>
    </row>
    <row r="840" spans="1:13" s="86" customFormat="1" ht="12.75">
      <c r="A840" s="10"/>
      <c r="B840" s="161">
        <v>1900</v>
      </c>
      <c r="C840" s="10" t="s">
        <v>116</v>
      </c>
      <c r="D840" s="10" t="s">
        <v>41</v>
      </c>
      <c r="E840" s="10" t="s">
        <v>175</v>
      </c>
      <c r="F840" s="28" t="s">
        <v>313</v>
      </c>
      <c r="G840" s="28" t="s">
        <v>100</v>
      </c>
      <c r="H840" s="5">
        <f t="shared" si="65"/>
        <v>-5900</v>
      </c>
      <c r="I840" s="20">
        <f t="shared" si="64"/>
        <v>4.130434782608695</v>
      </c>
      <c r="J840" s="13"/>
      <c r="K840" t="s">
        <v>314</v>
      </c>
      <c r="L840" s="13"/>
      <c r="M840" s="2">
        <v>460</v>
      </c>
    </row>
    <row r="841" spans="1:13" s="86" customFormat="1" ht="12.75">
      <c r="A841" s="1"/>
      <c r="B841" s="160">
        <v>1400</v>
      </c>
      <c r="C841" s="1" t="s">
        <v>116</v>
      </c>
      <c r="D841" s="10" t="s">
        <v>41</v>
      </c>
      <c r="E841" s="1" t="s">
        <v>175</v>
      </c>
      <c r="F841" s="25" t="s">
        <v>313</v>
      </c>
      <c r="G841" s="25" t="s">
        <v>101</v>
      </c>
      <c r="H841" s="5">
        <f t="shared" si="65"/>
        <v>-7300</v>
      </c>
      <c r="I841" s="20">
        <f t="shared" si="64"/>
        <v>3.0434782608695654</v>
      </c>
      <c r="J841"/>
      <c r="K841" t="s">
        <v>314</v>
      </c>
      <c r="L841"/>
      <c r="M841" s="2">
        <v>460</v>
      </c>
    </row>
    <row r="842" spans="1:13" s="86" customFormat="1" ht="12.75">
      <c r="A842" s="1"/>
      <c r="B842" s="160">
        <v>1800</v>
      </c>
      <c r="C842" s="1" t="s">
        <v>116</v>
      </c>
      <c r="D842" s="1" t="s">
        <v>41</v>
      </c>
      <c r="E842" s="1" t="s">
        <v>175</v>
      </c>
      <c r="F842" s="25" t="s">
        <v>313</v>
      </c>
      <c r="G842" s="25" t="s">
        <v>102</v>
      </c>
      <c r="H842" s="5">
        <f t="shared" si="65"/>
        <v>-9100</v>
      </c>
      <c r="I842" s="20">
        <f t="shared" si="64"/>
        <v>3.9130434782608696</v>
      </c>
      <c r="J842"/>
      <c r="K842" t="s">
        <v>314</v>
      </c>
      <c r="L842"/>
      <c r="M842" s="2">
        <v>460</v>
      </c>
    </row>
    <row r="843" spans="1:13" s="86" customFormat="1" ht="12.75">
      <c r="A843" s="10"/>
      <c r="B843" s="161">
        <v>1500</v>
      </c>
      <c r="C843" s="10" t="s">
        <v>116</v>
      </c>
      <c r="D843" s="10" t="s">
        <v>41</v>
      </c>
      <c r="E843" s="10" t="s">
        <v>175</v>
      </c>
      <c r="F843" s="28" t="s">
        <v>313</v>
      </c>
      <c r="G843" s="28" t="s">
        <v>22</v>
      </c>
      <c r="H843" s="5">
        <f t="shared" si="65"/>
        <v>-10600</v>
      </c>
      <c r="I843" s="20">
        <f t="shared" si="64"/>
        <v>3.260869565217391</v>
      </c>
      <c r="J843" s="13"/>
      <c r="K843" s="13" t="s">
        <v>314</v>
      </c>
      <c r="L843" s="13"/>
      <c r="M843" s="2">
        <v>460</v>
      </c>
    </row>
    <row r="844" spans="1:13" s="86" customFormat="1" ht="12.75">
      <c r="A844" s="10"/>
      <c r="B844" s="161">
        <v>1600</v>
      </c>
      <c r="C844" s="10" t="s">
        <v>116</v>
      </c>
      <c r="D844" s="10" t="s">
        <v>41</v>
      </c>
      <c r="E844" s="10" t="s">
        <v>175</v>
      </c>
      <c r="F844" s="28" t="s">
        <v>313</v>
      </c>
      <c r="G844" s="28" t="s">
        <v>25</v>
      </c>
      <c r="H844" s="5">
        <f t="shared" si="65"/>
        <v>-12200</v>
      </c>
      <c r="I844" s="20">
        <f t="shared" si="64"/>
        <v>3.4782608695652173</v>
      </c>
      <c r="J844" s="13"/>
      <c r="K844" s="13" t="s">
        <v>314</v>
      </c>
      <c r="L844" s="13"/>
      <c r="M844" s="2">
        <v>460</v>
      </c>
    </row>
    <row r="845" spans="1:13" s="86" customFormat="1" ht="12.75">
      <c r="A845" s="10"/>
      <c r="B845" s="161">
        <v>1600</v>
      </c>
      <c r="C845" s="10" t="s">
        <v>116</v>
      </c>
      <c r="D845" s="10" t="s">
        <v>41</v>
      </c>
      <c r="E845" s="10" t="s">
        <v>175</v>
      </c>
      <c r="F845" s="28" t="s">
        <v>313</v>
      </c>
      <c r="G845" s="28" t="s">
        <v>165</v>
      </c>
      <c r="H845" s="5">
        <f t="shared" si="65"/>
        <v>-13800</v>
      </c>
      <c r="I845" s="20">
        <f t="shared" si="64"/>
        <v>3.4782608695652173</v>
      </c>
      <c r="J845" s="13"/>
      <c r="K845" s="13" t="s">
        <v>314</v>
      </c>
      <c r="L845" s="13"/>
      <c r="M845" s="2">
        <v>460</v>
      </c>
    </row>
    <row r="846" spans="1:13" s="86" customFormat="1" ht="12.75">
      <c r="A846" s="10"/>
      <c r="B846" s="161">
        <v>1500</v>
      </c>
      <c r="C846" s="10" t="s">
        <v>116</v>
      </c>
      <c r="D846" s="10" t="s">
        <v>41</v>
      </c>
      <c r="E846" s="10" t="s">
        <v>175</v>
      </c>
      <c r="F846" s="28" t="s">
        <v>313</v>
      </c>
      <c r="G846" s="28" t="s">
        <v>31</v>
      </c>
      <c r="H846" s="5">
        <f t="shared" si="65"/>
        <v>-15300</v>
      </c>
      <c r="I846" s="20">
        <f t="shared" si="64"/>
        <v>3.260869565217391</v>
      </c>
      <c r="J846" s="13"/>
      <c r="K846" s="13" t="s">
        <v>314</v>
      </c>
      <c r="L846" s="13"/>
      <c r="M846" s="2">
        <v>460</v>
      </c>
    </row>
    <row r="847" spans="1:13" s="86" customFormat="1" ht="12.75">
      <c r="A847" s="10"/>
      <c r="B847" s="161">
        <v>900</v>
      </c>
      <c r="C847" s="10" t="s">
        <v>116</v>
      </c>
      <c r="D847" s="10" t="s">
        <v>41</v>
      </c>
      <c r="E847" s="10" t="s">
        <v>175</v>
      </c>
      <c r="F847" s="28" t="s">
        <v>313</v>
      </c>
      <c r="G847" s="28" t="s">
        <v>166</v>
      </c>
      <c r="H847" s="5">
        <f t="shared" si="65"/>
        <v>-16200</v>
      </c>
      <c r="I847" s="20">
        <f t="shared" si="64"/>
        <v>1.9565217391304348</v>
      </c>
      <c r="J847" s="13"/>
      <c r="K847" s="13" t="s">
        <v>314</v>
      </c>
      <c r="L847" s="13"/>
      <c r="M847" s="2">
        <v>460</v>
      </c>
    </row>
    <row r="848" spans="1:13" s="86" customFormat="1" ht="12.75">
      <c r="A848" s="10"/>
      <c r="B848" s="161">
        <v>1500</v>
      </c>
      <c r="C848" s="10" t="s">
        <v>116</v>
      </c>
      <c r="D848" s="10" t="s">
        <v>41</v>
      </c>
      <c r="E848" s="10" t="s">
        <v>175</v>
      </c>
      <c r="F848" s="28" t="s">
        <v>313</v>
      </c>
      <c r="G848" s="28" t="s">
        <v>193</v>
      </c>
      <c r="H848" s="5">
        <f t="shared" si="65"/>
        <v>-17700</v>
      </c>
      <c r="I848" s="20">
        <f t="shared" si="64"/>
        <v>3.260869565217391</v>
      </c>
      <c r="J848" s="13"/>
      <c r="K848" s="13" t="s">
        <v>314</v>
      </c>
      <c r="L848" s="13"/>
      <c r="M848" s="2">
        <v>460</v>
      </c>
    </row>
    <row r="849" spans="1:13" s="86" customFormat="1" ht="12.75">
      <c r="A849" s="10"/>
      <c r="B849" s="161">
        <v>1400</v>
      </c>
      <c r="C849" s="10" t="s">
        <v>116</v>
      </c>
      <c r="D849" s="10" t="s">
        <v>41</v>
      </c>
      <c r="E849" s="10" t="s">
        <v>175</v>
      </c>
      <c r="F849" s="28" t="s">
        <v>313</v>
      </c>
      <c r="G849" s="28" t="s">
        <v>287</v>
      </c>
      <c r="H849" s="5">
        <f t="shared" si="65"/>
        <v>-19100</v>
      </c>
      <c r="I849" s="20">
        <f t="shared" si="64"/>
        <v>3.0434782608695654</v>
      </c>
      <c r="J849" s="13"/>
      <c r="K849" s="13" t="s">
        <v>314</v>
      </c>
      <c r="L849" s="13"/>
      <c r="M849" s="2">
        <v>460</v>
      </c>
    </row>
    <row r="850" spans="1:13" s="86" customFormat="1" ht="12.75">
      <c r="A850" s="10"/>
      <c r="B850" s="161">
        <v>800</v>
      </c>
      <c r="C850" s="10" t="s">
        <v>116</v>
      </c>
      <c r="D850" s="10" t="s">
        <v>41</v>
      </c>
      <c r="E850" s="10" t="s">
        <v>175</v>
      </c>
      <c r="F850" s="28" t="s">
        <v>313</v>
      </c>
      <c r="G850" s="28" t="s">
        <v>32</v>
      </c>
      <c r="H850" s="5">
        <f t="shared" si="65"/>
        <v>-19900</v>
      </c>
      <c r="I850" s="20">
        <f t="shared" si="64"/>
        <v>1.7391304347826086</v>
      </c>
      <c r="J850" s="13"/>
      <c r="K850" s="13" t="s">
        <v>314</v>
      </c>
      <c r="L850" s="13"/>
      <c r="M850" s="2">
        <v>460</v>
      </c>
    </row>
    <row r="851" spans="1:13" s="86" customFormat="1" ht="12.75">
      <c r="A851" s="10"/>
      <c r="B851" s="161">
        <v>1500</v>
      </c>
      <c r="C851" s="10" t="s">
        <v>116</v>
      </c>
      <c r="D851" s="10" t="s">
        <v>41</v>
      </c>
      <c r="E851" s="10" t="s">
        <v>175</v>
      </c>
      <c r="F851" s="28" t="s">
        <v>313</v>
      </c>
      <c r="G851" s="28" t="s">
        <v>32</v>
      </c>
      <c r="H851" s="5">
        <f t="shared" si="65"/>
        <v>-21400</v>
      </c>
      <c r="I851" s="20">
        <f t="shared" si="64"/>
        <v>3.260869565217391</v>
      </c>
      <c r="J851" s="13"/>
      <c r="K851" s="13" t="s">
        <v>314</v>
      </c>
      <c r="L851" s="13"/>
      <c r="M851" s="2">
        <v>460</v>
      </c>
    </row>
    <row r="852" spans="1:13" s="86" customFormat="1" ht="12.75">
      <c r="A852" s="10"/>
      <c r="B852" s="161">
        <v>900</v>
      </c>
      <c r="C852" s="10" t="s">
        <v>116</v>
      </c>
      <c r="D852" s="10" t="s">
        <v>41</v>
      </c>
      <c r="E852" s="10" t="s">
        <v>175</v>
      </c>
      <c r="F852" s="28" t="s">
        <v>313</v>
      </c>
      <c r="G852" s="28" t="s">
        <v>240</v>
      </c>
      <c r="H852" s="5">
        <f t="shared" si="65"/>
        <v>-22300</v>
      </c>
      <c r="I852" s="20">
        <f t="shared" si="64"/>
        <v>1.9565217391304348</v>
      </c>
      <c r="J852" s="13"/>
      <c r="K852" s="13" t="s">
        <v>314</v>
      </c>
      <c r="L852" s="13"/>
      <c r="M852" s="2">
        <v>460</v>
      </c>
    </row>
    <row r="853" spans="1:13" s="86" customFormat="1" ht="12.75">
      <c r="A853" s="10"/>
      <c r="B853" s="161">
        <v>1500</v>
      </c>
      <c r="C853" s="10" t="s">
        <v>116</v>
      </c>
      <c r="D853" s="10" t="s">
        <v>41</v>
      </c>
      <c r="E853" s="10" t="s">
        <v>175</v>
      </c>
      <c r="F853" s="28" t="s">
        <v>313</v>
      </c>
      <c r="G853" s="28" t="s">
        <v>206</v>
      </c>
      <c r="H853" s="5">
        <f t="shared" si="65"/>
        <v>-23800</v>
      </c>
      <c r="I853" s="20">
        <f t="shared" si="64"/>
        <v>3.260869565217391</v>
      </c>
      <c r="J853" s="13"/>
      <c r="K853" s="13" t="s">
        <v>314</v>
      </c>
      <c r="L853" s="13"/>
      <c r="M853" s="2">
        <v>460</v>
      </c>
    </row>
    <row r="854" spans="1:13" s="86" customFormat="1" ht="12.75">
      <c r="A854" s="10"/>
      <c r="B854" s="161">
        <v>1400</v>
      </c>
      <c r="C854" s="10" t="s">
        <v>116</v>
      </c>
      <c r="D854" s="10" t="s">
        <v>41</v>
      </c>
      <c r="E854" s="10" t="s">
        <v>175</v>
      </c>
      <c r="F854" s="28" t="s">
        <v>313</v>
      </c>
      <c r="G854" s="28" t="s">
        <v>214</v>
      </c>
      <c r="H854" s="5">
        <f t="shared" si="65"/>
        <v>-25200</v>
      </c>
      <c r="I854" s="20">
        <f t="shared" si="64"/>
        <v>3.0434782608695654</v>
      </c>
      <c r="J854" s="13"/>
      <c r="K854" s="13" t="s">
        <v>314</v>
      </c>
      <c r="L854" s="13"/>
      <c r="M854" s="2">
        <v>460</v>
      </c>
    </row>
    <row r="855" spans="1:13" s="86" customFormat="1" ht="12.75">
      <c r="A855" s="10"/>
      <c r="B855" s="161">
        <v>1200</v>
      </c>
      <c r="C855" s="10" t="s">
        <v>116</v>
      </c>
      <c r="D855" s="10" t="s">
        <v>41</v>
      </c>
      <c r="E855" s="10" t="s">
        <v>175</v>
      </c>
      <c r="F855" s="28" t="s">
        <v>313</v>
      </c>
      <c r="G855" s="28" t="s">
        <v>207</v>
      </c>
      <c r="H855" s="5">
        <f t="shared" si="65"/>
        <v>-26400</v>
      </c>
      <c r="I855" s="20">
        <f t="shared" si="64"/>
        <v>2.608695652173913</v>
      </c>
      <c r="J855" s="13"/>
      <c r="K855" s="13" t="s">
        <v>314</v>
      </c>
      <c r="L855" s="13"/>
      <c r="M855" s="2">
        <v>460</v>
      </c>
    </row>
    <row r="856" spans="1:13" s="86" customFormat="1" ht="12.75">
      <c r="A856" s="10"/>
      <c r="B856" s="161">
        <v>1000</v>
      </c>
      <c r="C856" s="10" t="s">
        <v>116</v>
      </c>
      <c r="D856" s="10" t="s">
        <v>41</v>
      </c>
      <c r="E856" s="10" t="s">
        <v>175</v>
      </c>
      <c r="F856" s="28" t="s">
        <v>313</v>
      </c>
      <c r="G856" s="28" t="s">
        <v>216</v>
      </c>
      <c r="H856" s="5">
        <f t="shared" si="65"/>
        <v>-27400</v>
      </c>
      <c r="I856" s="20">
        <f t="shared" si="64"/>
        <v>2.1739130434782608</v>
      </c>
      <c r="J856" s="13"/>
      <c r="K856" s="13" t="s">
        <v>314</v>
      </c>
      <c r="L856" s="13"/>
      <c r="M856" s="2">
        <v>460</v>
      </c>
    </row>
    <row r="857" spans="1:13" s="86" customFormat="1" ht="12.75">
      <c r="A857" s="10"/>
      <c r="B857" s="161">
        <v>1200</v>
      </c>
      <c r="C857" s="10" t="s">
        <v>116</v>
      </c>
      <c r="D857" s="10" t="s">
        <v>41</v>
      </c>
      <c r="E857" s="10" t="s">
        <v>175</v>
      </c>
      <c r="F857" s="28" t="s">
        <v>313</v>
      </c>
      <c r="G857" s="28" t="s">
        <v>267</v>
      </c>
      <c r="H857" s="5">
        <f t="shared" si="65"/>
        <v>-28600</v>
      </c>
      <c r="I857" s="20">
        <f t="shared" si="64"/>
        <v>2.608695652173913</v>
      </c>
      <c r="J857" s="13"/>
      <c r="K857" s="13" t="s">
        <v>314</v>
      </c>
      <c r="L857" s="13"/>
      <c r="M857" s="2">
        <v>460</v>
      </c>
    </row>
    <row r="858" spans="1:13" s="86" customFormat="1" ht="12.75">
      <c r="A858" s="10"/>
      <c r="B858" s="161">
        <v>1600</v>
      </c>
      <c r="C858" s="10" t="s">
        <v>116</v>
      </c>
      <c r="D858" s="10" t="s">
        <v>41</v>
      </c>
      <c r="E858" s="10" t="s">
        <v>175</v>
      </c>
      <c r="F858" s="34" t="s">
        <v>313</v>
      </c>
      <c r="G858" s="28" t="s">
        <v>247</v>
      </c>
      <c r="H858" s="5">
        <f t="shared" si="65"/>
        <v>-30200</v>
      </c>
      <c r="I858" s="20">
        <f t="shared" si="64"/>
        <v>3.4782608695652173</v>
      </c>
      <c r="J858" s="13"/>
      <c r="K858" s="13" t="s">
        <v>314</v>
      </c>
      <c r="L858" s="13"/>
      <c r="M858" s="2">
        <v>460</v>
      </c>
    </row>
    <row r="859" spans="1:13" s="86" customFormat="1" ht="12.75">
      <c r="A859" s="10"/>
      <c r="B859" s="161">
        <v>1400</v>
      </c>
      <c r="C859" s="10" t="s">
        <v>116</v>
      </c>
      <c r="D859" s="10" t="s">
        <v>41</v>
      </c>
      <c r="E859" s="10" t="s">
        <v>175</v>
      </c>
      <c r="F859" s="34" t="s">
        <v>313</v>
      </c>
      <c r="G859" s="28" t="s">
        <v>34</v>
      </c>
      <c r="H859" s="5">
        <f t="shared" si="65"/>
        <v>-31600</v>
      </c>
      <c r="I859" s="20">
        <f t="shared" si="64"/>
        <v>3.0434782608695654</v>
      </c>
      <c r="J859" s="13"/>
      <c r="K859" s="13" t="s">
        <v>314</v>
      </c>
      <c r="L859" s="13"/>
      <c r="M859" s="2">
        <v>460</v>
      </c>
    </row>
    <row r="860" spans="1:13" s="86" customFormat="1" ht="12.75">
      <c r="A860" s="10"/>
      <c r="B860" s="161">
        <v>900</v>
      </c>
      <c r="C860" s="10" t="s">
        <v>116</v>
      </c>
      <c r="D860" s="10" t="s">
        <v>41</v>
      </c>
      <c r="E860" s="10" t="s">
        <v>175</v>
      </c>
      <c r="F860" s="34" t="s">
        <v>313</v>
      </c>
      <c r="G860" s="28" t="s">
        <v>272</v>
      </c>
      <c r="H860" s="5">
        <f t="shared" si="65"/>
        <v>-32500</v>
      </c>
      <c r="I860" s="20">
        <f t="shared" si="64"/>
        <v>1.9565217391304348</v>
      </c>
      <c r="J860" s="13"/>
      <c r="K860" s="13" t="s">
        <v>314</v>
      </c>
      <c r="L860" s="13"/>
      <c r="M860" s="2">
        <v>460</v>
      </c>
    </row>
    <row r="861" spans="1:13" s="86" customFormat="1" ht="12.75">
      <c r="A861" s="10"/>
      <c r="B861" s="161">
        <v>1200</v>
      </c>
      <c r="C861" s="10" t="s">
        <v>116</v>
      </c>
      <c r="D861" s="10" t="s">
        <v>41</v>
      </c>
      <c r="E861" s="10" t="s">
        <v>175</v>
      </c>
      <c r="F861" s="34" t="s">
        <v>313</v>
      </c>
      <c r="G861" s="28" t="s">
        <v>273</v>
      </c>
      <c r="H861" s="5">
        <f t="shared" si="65"/>
        <v>-33700</v>
      </c>
      <c r="I861" s="20">
        <f t="shared" si="64"/>
        <v>2.608695652173913</v>
      </c>
      <c r="J861" s="13"/>
      <c r="K861" s="13" t="s">
        <v>314</v>
      </c>
      <c r="L861" s="13"/>
      <c r="M861" s="2">
        <v>460</v>
      </c>
    </row>
    <row r="862" spans="1:13" s="86" customFormat="1" ht="12.75">
      <c r="A862" s="10"/>
      <c r="B862" s="161">
        <v>1000</v>
      </c>
      <c r="C862" s="10" t="s">
        <v>116</v>
      </c>
      <c r="D862" s="10" t="s">
        <v>41</v>
      </c>
      <c r="E862" s="10" t="s">
        <v>175</v>
      </c>
      <c r="F862" s="34" t="s">
        <v>313</v>
      </c>
      <c r="G862" s="28" t="s">
        <v>274</v>
      </c>
      <c r="H862" s="5">
        <f t="shared" si="65"/>
        <v>-34700</v>
      </c>
      <c r="I862" s="20">
        <f t="shared" si="64"/>
        <v>2.1739130434782608</v>
      </c>
      <c r="J862" s="13"/>
      <c r="K862" s="13" t="s">
        <v>314</v>
      </c>
      <c r="L862" s="13"/>
      <c r="M862" s="2">
        <v>460</v>
      </c>
    </row>
    <row r="863" spans="1:13" s="86" customFormat="1" ht="12.75">
      <c r="A863" s="1"/>
      <c r="B863" s="160">
        <v>900</v>
      </c>
      <c r="C863" s="1" t="s">
        <v>116</v>
      </c>
      <c r="D863" s="1" t="s">
        <v>41</v>
      </c>
      <c r="E863" s="1" t="s">
        <v>175</v>
      </c>
      <c r="F863" s="88" t="s">
        <v>313</v>
      </c>
      <c r="G863" s="25" t="s">
        <v>35</v>
      </c>
      <c r="H863" s="5">
        <f t="shared" si="65"/>
        <v>-35600</v>
      </c>
      <c r="I863" s="20">
        <f t="shared" si="64"/>
        <v>1.9565217391304348</v>
      </c>
      <c r="J863"/>
      <c r="K863" s="13" t="s">
        <v>314</v>
      </c>
      <c r="L863"/>
      <c r="M863" s="2">
        <v>460</v>
      </c>
    </row>
    <row r="864" spans="1:13" s="86" customFormat="1" ht="12.75">
      <c r="A864" s="1"/>
      <c r="B864" s="160">
        <v>1600</v>
      </c>
      <c r="C864" s="1" t="s">
        <v>116</v>
      </c>
      <c r="D864" s="1" t="s">
        <v>41</v>
      </c>
      <c r="E864" s="1" t="s">
        <v>175</v>
      </c>
      <c r="F864" s="88" t="s">
        <v>313</v>
      </c>
      <c r="G864" s="25" t="s">
        <v>33</v>
      </c>
      <c r="H864" s="5">
        <f t="shared" si="65"/>
        <v>-37200</v>
      </c>
      <c r="I864" s="20">
        <f t="shared" si="64"/>
        <v>3.4782608695652173</v>
      </c>
      <c r="J864"/>
      <c r="K864" s="13" t="s">
        <v>314</v>
      </c>
      <c r="L864"/>
      <c r="M864" s="2">
        <v>460</v>
      </c>
    </row>
    <row r="865" spans="1:13" s="86" customFormat="1" ht="12.75">
      <c r="A865" s="1"/>
      <c r="B865" s="160">
        <v>1400</v>
      </c>
      <c r="C865" s="1" t="s">
        <v>116</v>
      </c>
      <c r="D865" s="1" t="s">
        <v>41</v>
      </c>
      <c r="E865" s="1" t="s">
        <v>175</v>
      </c>
      <c r="F865" s="25" t="s">
        <v>313</v>
      </c>
      <c r="G865" s="25" t="s">
        <v>332</v>
      </c>
      <c r="H865" s="5">
        <f t="shared" si="65"/>
        <v>-38600</v>
      </c>
      <c r="I865" s="20">
        <f t="shared" si="64"/>
        <v>3.0434782608695654</v>
      </c>
      <c r="J865"/>
      <c r="K865" s="13" t="s">
        <v>314</v>
      </c>
      <c r="L865"/>
      <c r="M865" s="2">
        <v>460</v>
      </c>
    </row>
    <row r="866" spans="1:13" s="86" customFormat="1" ht="12.75">
      <c r="A866" s="10"/>
      <c r="B866" s="161">
        <v>1200</v>
      </c>
      <c r="C866" s="51" t="s">
        <v>116</v>
      </c>
      <c r="D866" s="51" t="s">
        <v>41</v>
      </c>
      <c r="E866" s="51" t="s">
        <v>175</v>
      </c>
      <c r="F866" s="89" t="s">
        <v>340</v>
      </c>
      <c r="G866" s="90" t="s">
        <v>20</v>
      </c>
      <c r="H866" s="5">
        <f t="shared" si="65"/>
        <v>-39800</v>
      </c>
      <c r="I866" s="20">
        <f t="shared" si="64"/>
        <v>2.608695652173913</v>
      </c>
      <c r="J866" s="13"/>
      <c r="K866" s="13" t="s">
        <v>44</v>
      </c>
      <c r="L866" s="13"/>
      <c r="M866" s="2">
        <v>460</v>
      </c>
    </row>
    <row r="867" spans="1:13" s="173" customFormat="1" ht="12.75">
      <c r="A867" s="10"/>
      <c r="B867" s="161">
        <v>1500</v>
      </c>
      <c r="C867" s="51" t="s">
        <v>116</v>
      </c>
      <c r="D867" s="51" t="s">
        <v>41</v>
      </c>
      <c r="E867" s="51" t="s">
        <v>175</v>
      </c>
      <c r="F867" s="89" t="s">
        <v>340</v>
      </c>
      <c r="G867" s="90" t="s">
        <v>100</v>
      </c>
      <c r="H867" s="5">
        <f aca="true" t="shared" si="66" ref="H867:H898">H866-B867</f>
        <v>-41300</v>
      </c>
      <c r="I867" s="20">
        <f t="shared" si="64"/>
        <v>3.260869565217391</v>
      </c>
      <c r="J867" s="13"/>
      <c r="K867" s="13" t="s">
        <v>44</v>
      </c>
      <c r="L867" s="13"/>
      <c r="M867" s="2">
        <v>460</v>
      </c>
    </row>
    <row r="868" spans="1:13" s="86" customFormat="1" ht="12.75">
      <c r="A868" s="10"/>
      <c r="B868" s="161">
        <v>1900</v>
      </c>
      <c r="C868" s="10" t="s">
        <v>116</v>
      </c>
      <c r="D868" s="10" t="s">
        <v>41</v>
      </c>
      <c r="E868" s="10" t="s">
        <v>175</v>
      </c>
      <c r="F868" s="28" t="s">
        <v>340</v>
      </c>
      <c r="G868" s="25" t="s">
        <v>101</v>
      </c>
      <c r="H868" s="5">
        <f t="shared" si="66"/>
        <v>-43200</v>
      </c>
      <c r="I868" s="20">
        <f t="shared" si="64"/>
        <v>4.130434782608695</v>
      </c>
      <c r="J868" s="13"/>
      <c r="K868" s="13" t="s">
        <v>44</v>
      </c>
      <c r="L868" s="13"/>
      <c r="M868" s="2">
        <v>460</v>
      </c>
    </row>
    <row r="869" spans="1:13" s="86" customFormat="1" ht="12.75">
      <c r="A869" s="10"/>
      <c r="B869" s="161">
        <v>2000</v>
      </c>
      <c r="C869" s="10" t="s">
        <v>116</v>
      </c>
      <c r="D869" s="10" t="s">
        <v>41</v>
      </c>
      <c r="E869" s="10" t="s">
        <v>175</v>
      </c>
      <c r="F869" s="28" t="s">
        <v>340</v>
      </c>
      <c r="G869" s="25" t="s">
        <v>102</v>
      </c>
      <c r="H869" s="5">
        <f t="shared" si="66"/>
        <v>-45200</v>
      </c>
      <c r="I869" s="20">
        <f t="shared" si="64"/>
        <v>4.3478260869565215</v>
      </c>
      <c r="J869" s="13"/>
      <c r="K869" s="13" t="s">
        <v>44</v>
      </c>
      <c r="L869" s="13"/>
      <c r="M869" s="2">
        <v>460</v>
      </c>
    </row>
    <row r="870" spans="1:13" s="86" customFormat="1" ht="12.75">
      <c r="A870" s="10"/>
      <c r="B870" s="161">
        <v>1800</v>
      </c>
      <c r="C870" s="165" t="s">
        <v>116</v>
      </c>
      <c r="D870" s="165" t="s">
        <v>41</v>
      </c>
      <c r="E870" s="165" t="s">
        <v>175</v>
      </c>
      <c r="F870" s="166" t="s">
        <v>340</v>
      </c>
      <c r="G870" s="166" t="s">
        <v>22</v>
      </c>
      <c r="H870" s="5">
        <f t="shared" si="66"/>
        <v>-47000</v>
      </c>
      <c r="I870" s="20">
        <f t="shared" si="64"/>
        <v>3.9130434782608696</v>
      </c>
      <c r="J870" s="134"/>
      <c r="K870" s="13" t="s">
        <v>44</v>
      </c>
      <c r="L870" s="134"/>
      <c r="M870" s="2">
        <v>460</v>
      </c>
    </row>
    <row r="871" spans="1:13" s="86" customFormat="1" ht="12.75">
      <c r="A871" s="10"/>
      <c r="B871" s="164">
        <v>1500</v>
      </c>
      <c r="C871" s="165" t="s">
        <v>116</v>
      </c>
      <c r="D871" s="165" t="s">
        <v>41</v>
      </c>
      <c r="E871" s="165" t="s">
        <v>175</v>
      </c>
      <c r="F871" s="166" t="s">
        <v>340</v>
      </c>
      <c r="G871" s="166" t="s">
        <v>147</v>
      </c>
      <c r="H871" s="5">
        <f t="shared" si="66"/>
        <v>-48500</v>
      </c>
      <c r="I871" s="20">
        <f t="shared" si="64"/>
        <v>3.260869565217391</v>
      </c>
      <c r="J871" s="13"/>
      <c r="K871" s="13" t="s">
        <v>44</v>
      </c>
      <c r="L871" s="13"/>
      <c r="M871" s="2">
        <v>460</v>
      </c>
    </row>
    <row r="872" spans="1:13" s="86" customFormat="1" ht="12.75">
      <c r="A872" s="10"/>
      <c r="B872" s="164">
        <v>1800</v>
      </c>
      <c r="C872" s="165" t="s">
        <v>116</v>
      </c>
      <c r="D872" s="165" t="s">
        <v>41</v>
      </c>
      <c r="E872" s="165" t="s">
        <v>175</v>
      </c>
      <c r="F872" s="166" t="s">
        <v>340</v>
      </c>
      <c r="G872" s="166" t="s">
        <v>25</v>
      </c>
      <c r="H872" s="5">
        <f t="shared" si="66"/>
        <v>-50300</v>
      </c>
      <c r="I872" s="20">
        <f t="shared" si="64"/>
        <v>3.9130434782608696</v>
      </c>
      <c r="J872" s="13"/>
      <c r="K872" s="13" t="s">
        <v>44</v>
      </c>
      <c r="L872" s="13"/>
      <c r="M872" s="2">
        <v>460</v>
      </c>
    </row>
    <row r="873" spans="1:13" s="86" customFormat="1" ht="12.75">
      <c r="A873" s="10"/>
      <c r="B873" s="164">
        <v>1200</v>
      </c>
      <c r="C873" s="165" t="s">
        <v>116</v>
      </c>
      <c r="D873" s="165" t="s">
        <v>41</v>
      </c>
      <c r="E873" s="165" t="s">
        <v>175</v>
      </c>
      <c r="F873" s="166" t="s">
        <v>340</v>
      </c>
      <c r="G873" s="166" t="s">
        <v>165</v>
      </c>
      <c r="H873" s="5">
        <f t="shared" si="66"/>
        <v>-51500</v>
      </c>
      <c r="I873" s="20">
        <f t="shared" si="64"/>
        <v>2.608695652173913</v>
      </c>
      <c r="J873" s="13"/>
      <c r="K873" s="13" t="s">
        <v>44</v>
      </c>
      <c r="L873" s="13"/>
      <c r="M873" s="2">
        <v>460</v>
      </c>
    </row>
    <row r="874" spans="1:13" s="86" customFormat="1" ht="12.75">
      <c r="A874" s="10"/>
      <c r="B874" s="164">
        <v>1600</v>
      </c>
      <c r="C874" s="165" t="s">
        <v>116</v>
      </c>
      <c r="D874" s="165" t="s">
        <v>41</v>
      </c>
      <c r="E874" s="165" t="s">
        <v>175</v>
      </c>
      <c r="F874" s="166" t="s">
        <v>340</v>
      </c>
      <c r="G874" s="166" t="s">
        <v>31</v>
      </c>
      <c r="H874" s="5">
        <f t="shared" si="66"/>
        <v>-53100</v>
      </c>
      <c r="I874" s="20">
        <f t="shared" si="64"/>
        <v>3.4782608695652173</v>
      </c>
      <c r="J874" s="13"/>
      <c r="K874" s="13" t="s">
        <v>44</v>
      </c>
      <c r="L874" s="13"/>
      <c r="M874" s="2">
        <v>460</v>
      </c>
    </row>
    <row r="875" spans="1:13" s="86" customFormat="1" ht="12.75">
      <c r="A875" s="10"/>
      <c r="B875" s="161">
        <v>1500</v>
      </c>
      <c r="C875" s="10" t="s">
        <v>116</v>
      </c>
      <c r="D875" s="10" t="s">
        <v>41</v>
      </c>
      <c r="E875" s="10" t="s">
        <v>175</v>
      </c>
      <c r="F875" s="28" t="s">
        <v>340</v>
      </c>
      <c r="G875" s="28" t="s">
        <v>166</v>
      </c>
      <c r="H875" s="5">
        <f t="shared" si="66"/>
        <v>-54600</v>
      </c>
      <c r="I875" s="20">
        <f t="shared" si="64"/>
        <v>3.260869565217391</v>
      </c>
      <c r="J875" s="13"/>
      <c r="K875" s="13" t="s">
        <v>44</v>
      </c>
      <c r="L875" s="13"/>
      <c r="M875" s="2">
        <v>460</v>
      </c>
    </row>
    <row r="876" spans="1:13" s="86" customFormat="1" ht="12.75">
      <c r="A876" s="10"/>
      <c r="B876" s="161">
        <v>1800</v>
      </c>
      <c r="C876" s="10" t="s">
        <v>116</v>
      </c>
      <c r="D876" s="10" t="s">
        <v>41</v>
      </c>
      <c r="E876" s="10" t="s">
        <v>175</v>
      </c>
      <c r="F876" s="28" t="s">
        <v>340</v>
      </c>
      <c r="G876" s="28" t="s">
        <v>193</v>
      </c>
      <c r="H876" s="5">
        <f t="shared" si="66"/>
        <v>-56400</v>
      </c>
      <c r="I876" s="20">
        <f t="shared" si="64"/>
        <v>3.9130434782608696</v>
      </c>
      <c r="J876" s="13"/>
      <c r="K876" s="13" t="s">
        <v>44</v>
      </c>
      <c r="L876" s="13"/>
      <c r="M876" s="2">
        <v>460</v>
      </c>
    </row>
    <row r="877" spans="1:13" s="86" customFormat="1" ht="12.75">
      <c r="A877" s="10"/>
      <c r="B877" s="161">
        <v>1600</v>
      </c>
      <c r="C877" s="10" t="s">
        <v>116</v>
      </c>
      <c r="D877" s="10" t="s">
        <v>41</v>
      </c>
      <c r="E877" s="10" t="s">
        <v>175</v>
      </c>
      <c r="F877" s="28" t="s">
        <v>340</v>
      </c>
      <c r="G877" s="28" t="s">
        <v>32</v>
      </c>
      <c r="H877" s="5">
        <f t="shared" si="66"/>
        <v>-58000</v>
      </c>
      <c r="I877" s="20">
        <f t="shared" si="64"/>
        <v>3.4782608695652173</v>
      </c>
      <c r="J877" s="13"/>
      <c r="K877" s="13" t="s">
        <v>44</v>
      </c>
      <c r="L877" s="13"/>
      <c r="M877" s="2">
        <v>460</v>
      </c>
    </row>
    <row r="878" spans="1:13" s="86" customFormat="1" ht="12.75">
      <c r="A878" s="10"/>
      <c r="B878" s="161">
        <v>1500</v>
      </c>
      <c r="C878" s="10" t="s">
        <v>116</v>
      </c>
      <c r="D878" s="10" t="s">
        <v>41</v>
      </c>
      <c r="E878" s="10" t="s">
        <v>175</v>
      </c>
      <c r="F878" s="28" t="s">
        <v>340</v>
      </c>
      <c r="G878" s="28" t="s">
        <v>240</v>
      </c>
      <c r="H878" s="5">
        <f t="shared" si="66"/>
        <v>-59500</v>
      </c>
      <c r="I878" s="20">
        <f t="shared" si="64"/>
        <v>3.260869565217391</v>
      </c>
      <c r="J878" s="13"/>
      <c r="K878" s="13" t="s">
        <v>44</v>
      </c>
      <c r="L878" s="13"/>
      <c r="M878" s="2">
        <v>460</v>
      </c>
    </row>
    <row r="879" spans="1:13" s="86" customFormat="1" ht="12.75">
      <c r="A879" s="10"/>
      <c r="B879" s="161">
        <v>1600</v>
      </c>
      <c r="C879" s="10" t="s">
        <v>116</v>
      </c>
      <c r="D879" s="10" t="s">
        <v>41</v>
      </c>
      <c r="E879" s="10" t="s">
        <v>175</v>
      </c>
      <c r="F879" s="28" t="s">
        <v>340</v>
      </c>
      <c r="G879" s="28" t="s">
        <v>206</v>
      </c>
      <c r="H879" s="5">
        <f t="shared" si="66"/>
        <v>-61100</v>
      </c>
      <c r="I879" s="20">
        <f t="shared" si="64"/>
        <v>3.4782608695652173</v>
      </c>
      <c r="J879" s="13"/>
      <c r="K879" s="13" t="s">
        <v>44</v>
      </c>
      <c r="L879" s="13"/>
      <c r="M879" s="2">
        <v>460</v>
      </c>
    </row>
    <row r="880" spans="1:13" s="86" customFormat="1" ht="12.75">
      <c r="A880" s="10"/>
      <c r="B880" s="160">
        <v>1800</v>
      </c>
      <c r="C880" s="1" t="s">
        <v>116</v>
      </c>
      <c r="D880" s="1" t="s">
        <v>41</v>
      </c>
      <c r="E880" s="1" t="s">
        <v>175</v>
      </c>
      <c r="F880" s="25" t="s">
        <v>340</v>
      </c>
      <c r="G880" s="25" t="s">
        <v>214</v>
      </c>
      <c r="H880" s="5">
        <f t="shared" si="66"/>
        <v>-62900</v>
      </c>
      <c r="I880" s="20">
        <f t="shared" si="64"/>
        <v>3.9130434782608696</v>
      </c>
      <c r="J880" s="13"/>
      <c r="K880" s="13" t="s">
        <v>44</v>
      </c>
      <c r="L880" s="13"/>
      <c r="M880" s="2">
        <v>460</v>
      </c>
    </row>
    <row r="881" spans="1:13" s="86" customFormat="1" ht="12.75">
      <c r="A881" s="10"/>
      <c r="B881" s="160">
        <v>1300</v>
      </c>
      <c r="C881" s="1" t="s">
        <v>116</v>
      </c>
      <c r="D881" s="1" t="s">
        <v>41</v>
      </c>
      <c r="E881" s="1" t="s">
        <v>175</v>
      </c>
      <c r="F881" s="25" t="s">
        <v>340</v>
      </c>
      <c r="G881" s="25" t="s">
        <v>207</v>
      </c>
      <c r="H881" s="5">
        <f t="shared" si="66"/>
        <v>-64200</v>
      </c>
      <c r="I881" s="20">
        <f t="shared" si="64"/>
        <v>2.8260869565217392</v>
      </c>
      <c r="J881" s="13"/>
      <c r="K881" s="13" t="s">
        <v>44</v>
      </c>
      <c r="L881" s="13"/>
      <c r="M881" s="2">
        <v>460</v>
      </c>
    </row>
    <row r="882" spans="1:13" s="86" customFormat="1" ht="12.75">
      <c r="A882" s="10"/>
      <c r="B882" s="160">
        <v>1400</v>
      </c>
      <c r="C882" s="1" t="s">
        <v>116</v>
      </c>
      <c r="D882" s="1" t="s">
        <v>41</v>
      </c>
      <c r="E882" s="1" t="s">
        <v>175</v>
      </c>
      <c r="F882" s="25" t="s">
        <v>340</v>
      </c>
      <c r="G882" s="25" t="s">
        <v>216</v>
      </c>
      <c r="H882" s="5">
        <f t="shared" si="66"/>
        <v>-65600</v>
      </c>
      <c r="I882" s="20">
        <f t="shared" si="64"/>
        <v>3.0434782608695654</v>
      </c>
      <c r="J882" s="13"/>
      <c r="K882" s="13" t="s">
        <v>44</v>
      </c>
      <c r="L882" s="13"/>
      <c r="M882" s="2">
        <v>460</v>
      </c>
    </row>
    <row r="883" spans="1:13" s="86" customFormat="1" ht="12.75">
      <c r="A883" s="10"/>
      <c r="B883" s="160">
        <v>1500</v>
      </c>
      <c r="C883" s="1" t="s">
        <v>116</v>
      </c>
      <c r="D883" s="1" t="s">
        <v>41</v>
      </c>
      <c r="E883" s="1" t="s">
        <v>175</v>
      </c>
      <c r="F883" s="25" t="s">
        <v>340</v>
      </c>
      <c r="G883" s="25" t="s">
        <v>247</v>
      </c>
      <c r="H883" s="5">
        <f t="shared" si="66"/>
        <v>-67100</v>
      </c>
      <c r="I883" s="20">
        <f t="shared" si="64"/>
        <v>3.260869565217391</v>
      </c>
      <c r="J883" s="13"/>
      <c r="K883" s="13" t="s">
        <v>44</v>
      </c>
      <c r="L883" s="13"/>
      <c r="M883" s="2">
        <v>460</v>
      </c>
    </row>
    <row r="884" spans="1:13" s="86" customFormat="1" ht="12.75">
      <c r="A884" s="10"/>
      <c r="B884" s="160">
        <v>1300</v>
      </c>
      <c r="C884" s="1" t="s">
        <v>116</v>
      </c>
      <c r="D884" s="1" t="s">
        <v>41</v>
      </c>
      <c r="E884" s="1" t="s">
        <v>175</v>
      </c>
      <c r="F884" s="25" t="s">
        <v>340</v>
      </c>
      <c r="G884" s="25" t="s">
        <v>34</v>
      </c>
      <c r="H884" s="5">
        <f t="shared" si="66"/>
        <v>-68400</v>
      </c>
      <c r="I884" s="20">
        <f t="shared" si="64"/>
        <v>2.8260869565217392</v>
      </c>
      <c r="J884" s="13"/>
      <c r="K884" s="13" t="s">
        <v>44</v>
      </c>
      <c r="L884" s="13"/>
      <c r="M884" s="2">
        <v>460</v>
      </c>
    </row>
    <row r="885" spans="1:13" s="86" customFormat="1" ht="12.75">
      <c r="A885" s="10"/>
      <c r="B885" s="160">
        <v>1600</v>
      </c>
      <c r="C885" s="1" t="s">
        <v>116</v>
      </c>
      <c r="D885" s="1" t="s">
        <v>41</v>
      </c>
      <c r="E885" s="1" t="s">
        <v>175</v>
      </c>
      <c r="F885" s="25" t="s">
        <v>340</v>
      </c>
      <c r="G885" s="25" t="s">
        <v>272</v>
      </c>
      <c r="H885" s="5">
        <f t="shared" si="66"/>
        <v>-70000</v>
      </c>
      <c r="I885" s="20">
        <f t="shared" si="64"/>
        <v>3.4782608695652173</v>
      </c>
      <c r="J885" s="13"/>
      <c r="K885" s="13" t="s">
        <v>44</v>
      </c>
      <c r="L885" s="13"/>
      <c r="M885" s="2">
        <v>460</v>
      </c>
    </row>
    <row r="886" spans="1:13" s="86" customFormat="1" ht="12.75">
      <c r="A886" s="10"/>
      <c r="B886" s="160">
        <v>1800</v>
      </c>
      <c r="C886" s="1" t="s">
        <v>116</v>
      </c>
      <c r="D886" s="1" t="s">
        <v>41</v>
      </c>
      <c r="E886" s="1" t="s">
        <v>175</v>
      </c>
      <c r="F886" s="25" t="s">
        <v>340</v>
      </c>
      <c r="G886" s="25" t="s">
        <v>273</v>
      </c>
      <c r="H886" s="5">
        <f t="shared" si="66"/>
        <v>-71800</v>
      </c>
      <c r="I886" s="20">
        <f t="shared" si="64"/>
        <v>3.9130434782608696</v>
      </c>
      <c r="J886" s="13"/>
      <c r="K886" s="13" t="s">
        <v>44</v>
      </c>
      <c r="L886" s="13"/>
      <c r="M886" s="2">
        <v>460</v>
      </c>
    </row>
    <row r="887" spans="1:13" s="86" customFormat="1" ht="12.75">
      <c r="A887" s="10"/>
      <c r="B887" s="160">
        <v>1800</v>
      </c>
      <c r="C887" s="1" t="s">
        <v>116</v>
      </c>
      <c r="D887" s="1" t="s">
        <v>41</v>
      </c>
      <c r="E887" s="1" t="s">
        <v>175</v>
      </c>
      <c r="F887" s="25" t="s">
        <v>340</v>
      </c>
      <c r="G887" s="25" t="s">
        <v>33</v>
      </c>
      <c r="H887" s="5">
        <f t="shared" si="66"/>
        <v>-73600</v>
      </c>
      <c r="I887" s="20">
        <f t="shared" si="64"/>
        <v>3.9130434782608696</v>
      </c>
      <c r="J887" s="13"/>
      <c r="K887" s="13" t="s">
        <v>44</v>
      </c>
      <c r="L887" s="13"/>
      <c r="M887" s="2">
        <v>460</v>
      </c>
    </row>
    <row r="888" spans="1:13" s="86" customFormat="1" ht="12.75">
      <c r="A888" s="1"/>
      <c r="B888" s="160">
        <v>1000</v>
      </c>
      <c r="C888" s="1" t="s">
        <v>116</v>
      </c>
      <c r="D888" s="1" t="s">
        <v>41</v>
      </c>
      <c r="E888" s="1" t="s">
        <v>175</v>
      </c>
      <c r="F888" s="25" t="s">
        <v>352</v>
      </c>
      <c r="G888" s="25" t="s">
        <v>20</v>
      </c>
      <c r="H888" s="5">
        <f t="shared" si="66"/>
        <v>-74600</v>
      </c>
      <c r="I888" s="20">
        <f t="shared" si="64"/>
        <v>2.1739130434782608</v>
      </c>
      <c r="J888"/>
      <c r="K888" t="s">
        <v>42</v>
      </c>
      <c r="L888"/>
      <c r="M888" s="2">
        <v>460</v>
      </c>
    </row>
    <row r="889" spans="1:13" s="86" customFormat="1" ht="12.75">
      <c r="A889" s="1"/>
      <c r="B889" s="160">
        <v>1000</v>
      </c>
      <c r="C889" s="1" t="s">
        <v>116</v>
      </c>
      <c r="D889" s="1" t="s">
        <v>41</v>
      </c>
      <c r="E889" s="1" t="s">
        <v>175</v>
      </c>
      <c r="F889" s="25" t="s">
        <v>352</v>
      </c>
      <c r="G889" s="25" t="s">
        <v>100</v>
      </c>
      <c r="H889" s="5">
        <f t="shared" si="66"/>
        <v>-75600</v>
      </c>
      <c r="I889" s="20">
        <f t="shared" si="64"/>
        <v>2.1739130434782608</v>
      </c>
      <c r="J889"/>
      <c r="K889" t="s">
        <v>42</v>
      </c>
      <c r="L889"/>
      <c r="M889" s="2">
        <v>460</v>
      </c>
    </row>
    <row r="890" spans="1:13" s="86" customFormat="1" ht="12.75">
      <c r="A890" s="10"/>
      <c r="B890" s="160">
        <v>1200</v>
      </c>
      <c r="C890" s="1" t="s">
        <v>116</v>
      </c>
      <c r="D890" s="1" t="s">
        <v>41</v>
      </c>
      <c r="E890" s="1" t="s">
        <v>175</v>
      </c>
      <c r="F890" s="25" t="s">
        <v>352</v>
      </c>
      <c r="G890" s="25" t="s">
        <v>101</v>
      </c>
      <c r="H890" s="5">
        <f t="shared" si="66"/>
        <v>-76800</v>
      </c>
      <c r="I890" s="20">
        <f t="shared" si="64"/>
        <v>2.608695652173913</v>
      </c>
      <c r="J890" s="13"/>
      <c r="K890" t="s">
        <v>42</v>
      </c>
      <c r="L890" s="13"/>
      <c r="M890" s="2">
        <v>460</v>
      </c>
    </row>
    <row r="891" spans="1:13" s="86" customFormat="1" ht="12.75">
      <c r="A891" s="10"/>
      <c r="B891" s="160">
        <v>1300</v>
      </c>
      <c r="C891" s="1" t="s">
        <v>116</v>
      </c>
      <c r="D891" s="1" t="s">
        <v>41</v>
      </c>
      <c r="E891" s="1" t="s">
        <v>175</v>
      </c>
      <c r="F891" s="25" t="s">
        <v>352</v>
      </c>
      <c r="G891" s="25" t="s">
        <v>102</v>
      </c>
      <c r="H891" s="5">
        <f t="shared" si="66"/>
        <v>-78100</v>
      </c>
      <c r="I891" s="20">
        <f t="shared" si="64"/>
        <v>2.8260869565217392</v>
      </c>
      <c r="J891" s="13"/>
      <c r="K891" t="s">
        <v>42</v>
      </c>
      <c r="L891" s="13"/>
      <c r="M891" s="2">
        <v>460</v>
      </c>
    </row>
    <row r="892" spans="1:13" s="86" customFormat="1" ht="12.75">
      <c r="A892" s="10"/>
      <c r="B892" s="160">
        <v>1000</v>
      </c>
      <c r="C892" s="1" t="s">
        <v>116</v>
      </c>
      <c r="D892" s="1" t="s">
        <v>41</v>
      </c>
      <c r="E892" s="1" t="s">
        <v>175</v>
      </c>
      <c r="F892" s="25" t="s">
        <v>352</v>
      </c>
      <c r="G892" s="25" t="s">
        <v>22</v>
      </c>
      <c r="H892" s="5">
        <f t="shared" si="66"/>
        <v>-79100</v>
      </c>
      <c r="I892" s="20">
        <f t="shared" si="64"/>
        <v>2.1739130434782608</v>
      </c>
      <c r="J892" s="13"/>
      <c r="K892" t="s">
        <v>42</v>
      </c>
      <c r="L892" s="13"/>
      <c r="M892" s="2">
        <v>460</v>
      </c>
    </row>
    <row r="893" spans="1:13" s="86" customFormat="1" ht="12.75">
      <c r="A893" s="10"/>
      <c r="B893" s="160">
        <v>800</v>
      </c>
      <c r="C893" s="1" t="s">
        <v>116</v>
      </c>
      <c r="D893" s="1" t="s">
        <v>41</v>
      </c>
      <c r="E893" s="1" t="s">
        <v>175</v>
      </c>
      <c r="F893" s="25" t="s">
        <v>352</v>
      </c>
      <c r="G893" s="25" t="s">
        <v>147</v>
      </c>
      <c r="H893" s="5">
        <f t="shared" si="66"/>
        <v>-79900</v>
      </c>
      <c r="I893" s="20">
        <f t="shared" si="64"/>
        <v>1.7391304347826086</v>
      </c>
      <c r="J893" s="13"/>
      <c r="K893" t="s">
        <v>42</v>
      </c>
      <c r="L893" s="13"/>
      <c r="M893" s="2">
        <v>460</v>
      </c>
    </row>
    <row r="894" spans="1:13" s="86" customFormat="1" ht="12.75">
      <c r="A894" s="10"/>
      <c r="B894" s="160">
        <v>1400</v>
      </c>
      <c r="C894" s="1" t="s">
        <v>116</v>
      </c>
      <c r="D894" s="1" t="s">
        <v>41</v>
      </c>
      <c r="E894" s="1" t="s">
        <v>175</v>
      </c>
      <c r="F894" s="25" t="s">
        <v>352</v>
      </c>
      <c r="G894" s="25" t="s">
        <v>25</v>
      </c>
      <c r="H894" s="5">
        <f t="shared" si="66"/>
        <v>-81300</v>
      </c>
      <c r="I894" s="20">
        <f t="shared" si="64"/>
        <v>3.0434782608695654</v>
      </c>
      <c r="J894" s="134"/>
      <c r="K894" t="s">
        <v>42</v>
      </c>
      <c r="L894" s="134"/>
      <c r="M894" s="2">
        <v>460</v>
      </c>
    </row>
    <row r="895" spans="1:13" s="86" customFormat="1" ht="12.75">
      <c r="A895" s="10"/>
      <c r="B895" s="160">
        <v>1000</v>
      </c>
      <c r="C895" s="1" t="s">
        <v>116</v>
      </c>
      <c r="D895" s="1" t="s">
        <v>41</v>
      </c>
      <c r="E895" s="1" t="s">
        <v>175</v>
      </c>
      <c r="F895" s="25" t="s">
        <v>352</v>
      </c>
      <c r="G895" s="25" t="s">
        <v>25</v>
      </c>
      <c r="H895" s="5">
        <f t="shared" si="66"/>
        <v>-82300</v>
      </c>
      <c r="I895" s="20">
        <f aca="true" t="shared" si="67" ref="I895:I958">+B895/M895</f>
        <v>2.1739130434782608</v>
      </c>
      <c r="J895" s="13"/>
      <c r="K895" t="s">
        <v>42</v>
      </c>
      <c r="L895" s="13"/>
      <c r="M895" s="2">
        <v>460</v>
      </c>
    </row>
    <row r="896" spans="1:13" s="86" customFormat="1" ht="12.75">
      <c r="A896" s="10"/>
      <c r="B896" s="160">
        <v>1300</v>
      </c>
      <c r="C896" s="1" t="s">
        <v>116</v>
      </c>
      <c r="D896" s="1" t="s">
        <v>41</v>
      </c>
      <c r="E896" s="1" t="s">
        <v>175</v>
      </c>
      <c r="F896" s="25" t="s">
        <v>352</v>
      </c>
      <c r="G896" s="25" t="s">
        <v>165</v>
      </c>
      <c r="H896" s="5">
        <f t="shared" si="66"/>
        <v>-83600</v>
      </c>
      <c r="I896" s="20">
        <f t="shared" si="67"/>
        <v>2.8260869565217392</v>
      </c>
      <c r="J896" s="13"/>
      <c r="K896" t="s">
        <v>42</v>
      </c>
      <c r="L896" s="13"/>
      <c r="M896" s="2">
        <v>460</v>
      </c>
    </row>
    <row r="897" spans="1:13" s="86" customFormat="1" ht="12.75">
      <c r="A897" s="10"/>
      <c r="B897" s="160">
        <v>1500</v>
      </c>
      <c r="C897" s="1" t="s">
        <v>116</v>
      </c>
      <c r="D897" s="1" t="s">
        <v>41</v>
      </c>
      <c r="E897" s="1" t="s">
        <v>175</v>
      </c>
      <c r="F897" s="25" t="s">
        <v>352</v>
      </c>
      <c r="G897" s="25" t="s">
        <v>31</v>
      </c>
      <c r="H897" s="5">
        <f t="shared" si="66"/>
        <v>-85100</v>
      </c>
      <c r="I897" s="20">
        <f t="shared" si="67"/>
        <v>3.260869565217391</v>
      </c>
      <c r="J897" s="13"/>
      <c r="K897" t="s">
        <v>42</v>
      </c>
      <c r="L897" s="13"/>
      <c r="M897" s="2">
        <v>460</v>
      </c>
    </row>
    <row r="898" spans="1:13" s="86" customFormat="1" ht="12.75">
      <c r="A898" s="10"/>
      <c r="B898" s="160">
        <v>1500</v>
      </c>
      <c r="C898" s="1" t="s">
        <v>116</v>
      </c>
      <c r="D898" s="1" t="s">
        <v>41</v>
      </c>
      <c r="E898" s="1" t="s">
        <v>175</v>
      </c>
      <c r="F898" s="25" t="s">
        <v>352</v>
      </c>
      <c r="G898" s="25" t="s">
        <v>166</v>
      </c>
      <c r="H898" s="5">
        <f t="shared" si="66"/>
        <v>-86600</v>
      </c>
      <c r="I898" s="20">
        <f t="shared" si="67"/>
        <v>3.260869565217391</v>
      </c>
      <c r="J898" s="13"/>
      <c r="K898" t="s">
        <v>42</v>
      </c>
      <c r="L898" s="13"/>
      <c r="M898" s="2">
        <v>460</v>
      </c>
    </row>
    <row r="899" spans="1:13" s="86" customFormat="1" ht="12.75">
      <c r="A899" s="10"/>
      <c r="B899" s="160">
        <v>1000</v>
      </c>
      <c r="C899" s="1" t="s">
        <v>116</v>
      </c>
      <c r="D899" s="1" t="s">
        <v>41</v>
      </c>
      <c r="E899" s="1" t="s">
        <v>175</v>
      </c>
      <c r="F899" s="25" t="s">
        <v>352</v>
      </c>
      <c r="G899" s="25" t="s">
        <v>193</v>
      </c>
      <c r="H899" s="5">
        <f aca="true" t="shared" si="68" ref="H899:H930">H898-B899</f>
        <v>-87600</v>
      </c>
      <c r="I899" s="20">
        <f t="shared" si="67"/>
        <v>2.1739130434782608</v>
      </c>
      <c r="J899" s="13"/>
      <c r="K899" t="s">
        <v>42</v>
      </c>
      <c r="L899" s="13"/>
      <c r="M899" s="2">
        <v>460</v>
      </c>
    </row>
    <row r="900" spans="1:13" s="86" customFormat="1" ht="12.75">
      <c r="A900" s="10"/>
      <c r="B900" s="160">
        <v>2000</v>
      </c>
      <c r="C900" s="1" t="s">
        <v>116</v>
      </c>
      <c r="D900" s="1" t="s">
        <v>41</v>
      </c>
      <c r="E900" s="1" t="s">
        <v>175</v>
      </c>
      <c r="F900" s="25" t="s">
        <v>352</v>
      </c>
      <c r="G900" s="25" t="s">
        <v>32</v>
      </c>
      <c r="H900" s="5">
        <f t="shared" si="68"/>
        <v>-89600</v>
      </c>
      <c r="I900" s="20">
        <f t="shared" si="67"/>
        <v>4.3478260869565215</v>
      </c>
      <c r="J900" s="13"/>
      <c r="K900" t="s">
        <v>42</v>
      </c>
      <c r="L900" s="13"/>
      <c r="M900" s="2">
        <v>460</v>
      </c>
    </row>
    <row r="901" spans="1:13" s="86" customFormat="1" ht="12.75">
      <c r="A901" s="10"/>
      <c r="B901" s="160">
        <v>2000</v>
      </c>
      <c r="C901" s="1" t="s">
        <v>116</v>
      </c>
      <c r="D901" s="1" t="s">
        <v>41</v>
      </c>
      <c r="E901" s="1" t="s">
        <v>175</v>
      </c>
      <c r="F901" s="25" t="s">
        <v>352</v>
      </c>
      <c r="G901" s="25" t="s">
        <v>240</v>
      </c>
      <c r="H901" s="5">
        <f t="shared" si="68"/>
        <v>-91600</v>
      </c>
      <c r="I901" s="20">
        <f t="shared" si="67"/>
        <v>4.3478260869565215</v>
      </c>
      <c r="J901" s="13"/>
      <c r="K901" t="s">
        <v>42</v>
      </c>
      <c r="L901" s="13"/>
      <c r="M901" s="2">
        <v>460</v>
      </c>
    </row>
    <row r="902" spans="1:13" s="86" customFormat="1" ht="12.75">
      <c r="A902" s="10"/>
      <c r="B902" s="161">
        <v>1500</v>
      </c>
      <c r="C902" s="10" t="s">
        <v>116</v>
      </c>
      <c r="D902" s="10" t="s">
        <v>41</v>
      </c>
      <c r="E902" s="10" t="s">
        <v>175</v>
      </c>
      <c r="F902" s="28" t="s">
        <v>352</v>
      </c>
      <c r="G902" s="28" t="s">
        <v>206</v>
      </c>
      <c r="H902" s="5">
        <f t="shared" si="68"/>
        <v>-93100</v>
      </c>
      <c r="I902" s="20">
        <f t="shared" si="67"/>
        <v>3.260869565217391</v>
      </c>
      <c r="J902" s="13"/>
      <c r="K902" t="s">
        <v>42</v>
      </c>
      <c r="L902" s="13"/>
      <c r="M902" s="2">
        <v>460</v>
      </c>
    </row>
    <row r="903" spans="1:13" s="86" customFormat="1" ht="12.75">
      <c r="A903" s="10"/>
      <c r="B903" s="160">
        <v>1500</v>
      </c>
      <c r="C903" s="1" t="s">
        <v>116</v>
      </c>
      <c r="D903" s="1" t="s">
        <v>41</v>
      </c>
      <c r="E903" s="1" t="s">
        <v>175</v>
      </c>
      <c r="F903" s="25" t="s">
        <v>352</v>
      </c>
      <c r="G903" s="25" t="s">
        <v>214</v>
      </c>
      <c r="H903" s="5">
        <f t="shared" si="68"/>
        <v>-94600</v>
      </c>
      <c r="I903" s="20">
        <f t="shared" si="67"/>
        <v>3.260869565217391</v>
      </c>
      <c r="J903" s="13"/>
      <c r="K903" t="s">
        <v>42</v>
      </c>
      <c r="L903" s="13"/>
      <c r="M903" s="2">
        <v>460</v>
      </c>
    </row>
    <row r="904" spans="1:13" s="86" customFormat="1" ht="12.75">
      <c r="A904" s="10"/>
      <c r="B904" s="160">
        <v>1500</v>
      </c>
      <c r="C904" s="1" t="s">
        <v>116</v>
      </c>
      <c r="D904" s="1" t="s">
        <v>41</v>
      </c>
      <c r="E904" s="1" t="s">
        <v>175</v>
      </c>
      <c r="F904" s="25" t="s">
        <v>352</v>
      </c>
      <c r="G904" s="25" t="s">
        <v>207</v>
      </c>
      <c r="H904" s="5">
        <f t="shared" si="68"/>
        <v>-96100</v>
      </c>
      <c r="I904" s="20">
        <f t="shared" si="67"/>
        <v>3.260869565217391</v>
      </c>
      <c r="J904" s="13"/>
      <c r="K904" t="s">
        <v>42</v>
      </c>
      <c r="L904" s="13"/>
      <c r="M904" s="2">
        <v>460</v>
      </c>
    </row>
    <row r="905" spans="1:13" s="86" customFormat="1" ht="12.75">
      <c r="A905" s="10"/>
      <c r="B905" s="161">
        <v>1000</v>
      </c>
      <c r="C905" s="10" t="s">
        <v>116</v>
      </c>
      <c r="D905" s="10" t="s">
        <v>41</v>
      </c>
      <c r="E905" s="10" t="s">
        <v>175</v>
      </c>
      <c r="F905" s="28" t="s">
        <v>352</v>
      </c>
      <c r="G905" s="28" t="s">
        <v>216</v>
      </c>
      <c r="H905" s="5">
        <f t="shared" si="68"/>
        <v>-97100</v>
      </c>
      <c r="I905" s="20">
        <f t="shared" si="67"/>
        <v>2.1739130434782608</v>
      </c>
      <c r="J905" s="13"/>
      <c r="K905" t="s">
        <v>42</v>
      </c>
      <c r="L905" s="13"/>
      <c r="M905" s="2">
        <v>460</v>
      </c>
    </row>
    <row r="906" spans="1:13" s="86" customFormat="1" ht="12.75">
      <c r="A906" s="10"/>
      <c r="B906" s="160">
        <v>800</v>
      </c>
      <c r="C906" s="1" t="s">
        <v>116</v>
      </c>
      <c r="D906" s="1" t="s">
        <v>41</v>
      </c>
      <c r="E906" s="1" t="s">
        <v>175</v>
      </c>
      <c r="F906" s="25" t="s">
        <v>352</v>
      </c>
      <c r="G906" s="25" t="s">
        <v>267</v>
      </c>
      <c r="H906" s="5">
        <f t="shared" si="68"/>
        <v>-97900</v>
      </c>
      <c r="I906" s="20">
        <f t="shared" si="67"/>
        <v>1.7391304347826086</v>
      </c>
      <c r="J906" s="13"/>
      <c r="K906" t="s">
        <v>42</v>
      </c>
      <c r="L906" s="13"/>
      <c r="M906" s="2">
        <v>460</v>
      </c>
    </row>
    <row r="907" spans="1:13" s="86" customFormat="1" ht="12.75">
      <c r="A907" s="10"/>
      <c r="B907" s="160">
        <v>1000</v>
      </c>
      <c r="C907" s="1" t="s">
        <v>116</v>
      </c>
      <c r="D907" s="1" t="s">
        <v>41</v>
      </c>
      <c r="E907" s="1" t="s">
        <v>175</v>
      </c>
      <c r="F907" s="25" t="s">
        <v>352</v>
      </c>
      <c r="G907" s="25" t="s">
        <v>267</v>
      </c>
      <c r="H907" s="5">
        <f t="shared" si="68"/>
        <v>-98900</v>
      </c>
      <c r="I907" s="20">
        <f t="shared" si="67"/>
        <v>2.1739130434782608</v>
      </c>
      <c r="J907" s="13"/>
      <c r="K907" t="s">
        <v>42</v>
      </c>
      <c r="L907" s="13"/>
      <c r="M907" s="2">
        <v>460</v>
      </c>
    </row>
    <row r="908" spans="1:13" s="86" customFormat="1" ht="12.75">
      <c r="A908" s="10"/>
      <c r="B908" s="160">
        <v>1500</v>
      </c>
      <c r="C908" s="1" t="s">
        <v>116</v>
      </c>
      <c r="D908" s="1" t="s">
        <v>41</v>
      </c>
      <c r="E908" s="1" t="s">
        <v>175</v>
      </c>
      <c r="F908" s="25" t="s">
        <v>352</v>
      </c>
      <c r="G908" s="25" t="s">
        <v>247</v>
      </c>
      <c r="H908" s="5">
        <f t="shared" si="68"/>
        <v>-100400</v>
      </c>
      <c r="I908" s="20">
        <f t="shared" si="67"/>
        <v>3.260869565217391</v>
      </c>
      <c r="J908" s="13"/>
      <c r="K908" t="s">
        <v>42</v>
      </c>
      <c r="L908" s="13"/>
      <c r="M908" s="2">
        <v>460</v>
      </c>
    </row>
    <row r="909" spans="1:13" s="86" customFormat="1" ht="12.75">
      <c r="A909" s="10"/>
      <c r="B909" s="160">
        <v>1500</v>
      </c>
      <c r="C909" s="1" t="s">
        <v>116</v>
      </c>
      <c r="D909" s="1" t="s">
        <v>41</v>
      </c>
      <c r="E909" s="1" t="s">
        <v>175</v>
      </c>
      <c r="F909" s="25" t="s">
        <v>352</v>
      </c>
      <c r="G909" s="25" t="s">
        <v>34</v>
      </c>
      <c r="H909" s="5">
        <f t="shared" si="68"/>
        <v>-101900</v>
      </c>
      <c r="I909" s="20">
        <f t="shared" si="67"/>
        <v>3.260869565217391</v>
      </c>
      <c r="J909" s="13"/>
      <c r="K909" t="s">
        <v>42</v>
      </c>
      <c r="L909" s="13"/>
      <c r="M909" s="2">
        <v>460</v>
      </c>
    </row>
    <row r="910" spans="1:13" s="86" customFormat="1" ht="12.75">
      <c r="A910" s="10"/>
      <c r="B910" s="160">
        <v>1500</v>
      </c>
      <c r="C910" s="1" t="s">
        <v>116</v>
      </c>
      <c r="D910" s="1" t="s">
        <v>41</v>
      </c>
      <c r="E910" s="1" t="s">
        <v>175</v>
      </c>
      <c r="F910" s="25" t="s">
        <v>352</v>
      </c>
      <c r="G910" s="25" t="s">
        <v>272</v>
      </c>
      <c r="H910" s="5">
        <f t="shared" si="68"/>
        <v>-103400</v>
      </c>
      <c r="I910" s="20">
        <f t="shared" si="67"/>
        <v>3.260869565217391</v>
      </c>
      <c r="J910" s="13"/>
      <c r="K910" t="s">
        <v>42</v>
      </c>
      <c r="L910" s="13"/>
      <c r="M910" s="2">
        <v>460</v>
      </c>
    </row>
    <row r="911" spans="1:13" s="86" customFormat="1" ht="12.75">
      <c r="A911" s="10"/>
      <c r="B911" s="161">
        <v>1000</v>
      </c>
      <c r="C911" s="31" t="s">
        <v>116</v>
      </c>
      <c r="D911" s="31" t="s">
        <v>41</v>
      </c>
      <c r="E911" s="31" t="s">
        <v>175</v>
      </c>
      <c r="F911" s="29" t="s">
        <v>352</v>
      </c>
      <c r="G911" s="29" t="s">
        <v>273</v>
      </c>
      <c r="H911" s="5">
        <f t="shared" si="68"/>
        <v>-104400</v>
      </c>
      <c r="I911" s="20">
        <f t="shared" si="67"/>
        <v>2.1739130434782608</v>
      </c>
      <c r="J911" s="13"/>
      <c r="K911" t="s">
        <v>42</v>
      </c>
      <c r="L911" s="13"/>
      <c r="M911" s="2">
        <v>460</v>
      </c>
    </row>
    <row r="912" spans="1:13" s="86" customFormat="1" ht="12.75">
      <c r="A912" s="10"/>
      <c r="B912" s="160">
        <v>1200</v>
      </c>
      <c r="C912" s="92" t="s">
        <v>116</v>
      </c>
      <c r="D912" s="92" t="s">
        <v>41</v>
      </c>
      <c r="E912" s="92" t="s">
        <v>175</v>
      </c>
      <c r="F912" s="91" t="s">
        <v>352</v>
      </c>
      <c r="G912" s="91" t="s">
        <v>274</v>
      </c>
      <c r="H912" s="5">
        <f t="shared" si="68"/>
        <v>-105600</v>
      </c>
      <c r="I912" s="20">
        <f t="shared" si="67"/>
        <v>2.608695652173913</v>
      </c>
      <c r="J912" s="13"/>
      <c r="K912" t="s">
        <v>42</v>
      </c>
      <c r="L912" s="13"/>
      <c r="M912" s="2">
        <v>460</v>
      </c>
    </row>
    <row r="913" spans="1:13" s="86" customFormat="1" ht="12.75">
      <c r="A913" s="10"/>
      <c r="B913" s="160">
        <v>1000</v>
      </c>
      <c r="C913" s="92" t="s">
        <v>116</v>
      </c>
      <c r="D913" s="92" t="s">
        <v>41</v>
      </c>
      <c r="E913" s="92" t="s">
        <v>175</v>
      </c>
      <c r="F913" s="91" t="s">
        <v>352</v>
      </c>
      <c r="G913" s="91" t="s">
        <v>35</v>
      </c>
      <c r="H913" s="5">
        <f t="shared" si="68"/>
        <v>-106600</v>
      </c>
      <c r="I913" s="20">
        <f t="shared" si="67"/>
        <v>2.1739130434782608</v>
      </c>
      <c r="J913" s="13"/>
      <c r="K913" t="s">
        <v>42</v>
      </c>
      <c r="L913" s="13"/>
      <c r="M913" s="2">
        <v>460</v>
      </c>
    </row>
    <row r="914" spans="1:13" s="86" customFormat="1" ht="12.75">
      <c r="A914" s="10"/>
      <c r="B914" s="160">
        <v>1000</v>
      </c>
      <c r="C914" s="92" t="s">
        <v>116</v>
      </c>
      <c r="D914" s="92" t="s">
        <v>41</v>
      </c>
      <c r="E914" s="92" t="s">
        <v>175</v>
      </c>
      <c r="F914" s="91" t="s">
        <v>352</v>
      </c>
      <c r="G914" s="91" t="s">
        <v>288</v>
      </c>
      <c r="H914" s="5">
        <f t="shared" si="68"/>
        <v>-107600</v>
      </c>
      <c r="I914" s="20">
        <f t="shared" si="67"/>
        <v>2.1739130434782608</v>
      </c>
      <c r="J914" s="13"/>
      <c r="K914" t="s">
        <v>42</v>
      </c>
      <c r="L914" s="13"/>
      <c r="M914" s="2">
        <v>460</v>
      </c>
    </row>
    <row r="915" spans="1:13" s="86" customFormat="1" ht="12.75">
      <c r="A915" s="10"/>
      <c r="B915" s="160">
        <v>1500</v>
      </c>
      <c r="C915" s="92" t="s">
        <v>116</v>
      </c>
      <c r="D915" s="92" t="s">
        <v>41</v>
      </c>
      <c r="E915" s="92" t="s">
        <v>175</v>
      </c>
      <c r="F915" s="91" t="s">
        <v>352</v>
      </c>
      <c r="G915" s="91" t="s">
        <v>33</v>
      </c>
      <c r="H915" s="5">
        <f t="shared" si="68"/>
        <v>-109100</v>
      </c>
      <c r="I915" s="20">
        <f t="shared" si="67"/>
        <v>3.260869565217391</v>
      </c>
      <c r="J915" s="13"/>
      <c r="K915" t="s">
        <v>42</v>
      </c>
      <c r="L915" s="13"/>
      <c r="M915" s="2">
        <v>460</v>
      </c>
    </row>
    <row r="916" spans="1:13" s="86" customFormat="1" ht="12.75">
      <c r="A916" s="10"/>
      <c r="B916" s="160">
        <v>1500</v>
      </c>
      <c r="C916" s="1" t="s">
        <v>116</v>
      </c>
      <c r="D916" s="1" t="s">
        <v>41</v>
      </c>
      <c r="E916" s="1" t="s">
        <v>175</v>
      </c>
      <c r="F916" s="25" t="s">
        <v>352</v>
      </c>
      <c r="G916" s="25" t="s">
        <v>332</v>
      </c>
      <c r="H916" s="5">
        <f t="shared" si="68"/>
        <v>-110600</v>
      </c>
      <c r="I916" s="20">
        <f t="shared" si="67"/>
        <v>3.260869565217391</v>
      </c>
      <c r="J916" s="13"/>
      <c r="K916" t="s">
        <v>42</v>
      </c>
      <c r="L916" s="13"/>
      <c r="M916" s="2">
        <v>460</v>
      </c>
    </row>
    <row r="917" spans="1:13" s="86" customFormat="1" ht="12.75">
      <c r="A917" s="10"/>
      <c r="B917" s="160">
        <v>1500</v>
      </c>
      <c r="C917" s="1" t="s">
        <v>116</v>
      </c>
      <c r="D917" s="1" t="s">
        <v>41</v>
      </c>
      <c r="E917" s="1" t="s">
        <v>175</v>
      </c>
      <c r="F917" s="25" t="s">
        <v>352</v>
      </c>
      <c r="G917" s="25" t="s">
        <v>366</v>
      </c>
      <c r="H917" s="5">
        <f t="shared" si="68"/>
        <v>-112100</v>
      </c>
      <c r="I917" s="20">
        <f t="shared" si="67"/>
        <v>3.260869565217391</v>
      </c>
      <c r="J917" s="13"/>
      <c r="K917" t="s">
        <v>42</v>
      </c>
      <c r="L917" s="13"/>
      <c r="M917" s="2">
        <v>460</v>
      </c>
    </row>
    <row r="918" spans="1:13" s="86" customFormat="1" ht="12.75">
      <c r="A918" s="10"/>
      <c r="B918" s="160">
        <v>2500</v>
      </c>
      <c r="C918" s="1" t="s">
        <v>116</v>
      </c>
      <c r="D918" s="1" t="s">
        <v>41</v>
      </c>
      <c r="E918" s="1" t="s">
        <v>175</v>
      </c>
      <c r="F918" s="25" t="s">
        <v>352</v>
      </c>
      <c r="G918" s="25" t="s">
        <v>366</v>
      </c>
      <c r="H918" s="5">
        <f t="shared" si="68"/>
        <v>-114600</v>
      </c>
      <c r="I918" s="20">
        <f t="shared" si="67"/>
        <v>5.434782608695652</v>
      </c>
      <c r="J918" s="13"/>
      <c r="K918" t="s">
        <v>42</v>
      </c>
      <c r="L918" s="13"/>
      <c r="M918" s="2">
        <v>460</v>
      </c>
    </row>
    <row r="919" spans="1:13" s="86" customFormat="1" ht="12.75">
      <c r="A919" s="1"/>
      <c r="B919" s="161">
        <v>400</v>
      </c>
      <c r="C919" s="31" t="s">
        <v>116</v>
      </c>
      <c r="D919" s="10" t="s">
        <v>41</v>
      </c>
      <c r="E919" s="31" t="s">
        <v>175</v>
      </c>
      <c r="F919" s="25" t="s">
        <v>386</v>
      </c>
      <c r="G919" s="29" t="s">
        <v>286</v>
      </c>
      <c r="H919" s="5">
        <f t="shared" si="68"/>
        <v>-115000</v>
      </c>
      <c r="I919" s="20">
        <f t="shared" si="67"/>
        <v>0.8695652173913043</v>
      </c>
      <c r="J919"/>
      <c r="K919" t="s">
        <v>45</v>
      </c>
      <c r="L919"/>
      <c r="M919" s="2">
        <v>460</v>
      </c>
    </row>
    <row r="920" spans="1:13" s="86" customFormat="1" ht="12.75">
      <c r="A920" s="1"/>
      <c r="B920" s="161">
        <v>1700</v>
      </c>
      <c r="C920" s="10" t="s">
        <v>116</v>
      </c>
      <c r="D920" s="10" t="s">
        <v>41</v>
      </c>
      <c r="E920" s="10" t="s">
        <v>175</v>
      </c>
      <c r="F920" s="25" t="s">
        <v>386</v>
      </c>
      <c r="G920" s="28" t="s">
        <v>20</v>
      </c>
      <c r="H920" s="5">
        <f t="shared" si="68"/>
        <v>-116700</v>
      </c>
      <c r="I920" s="20">
        <f t="shared" si="67"/>
        <v>3.6956521739130435</v>
      </c>
      <c r="J920"/>
      <c r="K920" t="s">
        <v>45</v>
      </c>
      <c r="L920"/>
      <c r="M920" s="2">
        <v>460</v>
      </c>
    </row>
    <row r="921" spans="1:13" s="86" customFormat="1" ht="12.75">
      <c r="A921" s="1"/>
      <c r="B921" s="160">
        <v>1500</v>
      </c>
      <c r="C921" s="1" t="s">
        <v>116</v>
      </c>
      <c r="D921" s="10" t="s">
        <v>41</v>
      </c>
      <c r="E921" s="1" t="s">
        <v>175</v>
      </c>
      <c r="F921" s="25" t="s">
        <v>386</v>
      </c>
      <c r="G921" s="25" t="s">
        <v>100</v>
      </c>
      <c r="H921" s="5">
        <f t="shared" si="68"/>
        <v>-118200</v>
      </c>
      <c r="I921" s="20">
        <f t="shared" si="67"/>
        <v>3.260869565217391</v>
      </c>
      <c r="J921"/>
      <c r="K921" t="s">
        <v>45</v>
      </c>
      <c r="L921"/>
      <c r="M921" s="2">
        <v>460</v>
      </c>
    </row>
    <row r="922" spans="1:13" s="86" customFormat="1" ht="12.75">
      <c r="A922" s="1"/>
      <c r="B922" s="160">
        <v>1500</v>
      </c>
      <c r="C922" s="1" t="s">
        <v>116</v>
      </c>
      <c r="D922" s="10" t="s">
        <v>41</v>
      </c>
      <c r="E922" s="1" t="s">
        <v>175</v>
      </c>
      <c r="F922" s="25" t="s">
        <v>386</v>
      </c>
      <c r="G922" s="25" t="s">
        <v>101</v>
      </c>
      <c r="H922" s="5">
        <f t="shared" si="68"/>
        <v>-119700</v>
      </c>
      <c r="I922" s="20">
        <f t="shared" si="67"/>
        <v>3.260869565217391</v>
      </c>
      <c r="J922"/>
      <c r="K922" t="s">
        <v>45</v>
      </c>
      <c r="L922"/>
      <c r="M922" s="2">
        <v>460</v>
      </c>
    </row>
    <row r="923" spans="1:13" s="86" customFormat="1" ht="12.75">
      <c r="A923" s="1"/>
      <c r="B923" s="160">
        <v>1800</v>
      </c>
      <c r="C923" s="1" t="s">
        <v>116</v>
      </c>
      <c r="D923" s="1" t="s">
        <v>41</v>
      </c>
      <c r="E923" s="1" t="s">
        <v>175</v>
      </c>
      <c r="F923" s="25" t="s">
        <v>386</v>
      </c>
      <c r="G923" s="25" t="s">
        <v>102</v>
      </c>
      <c r="H923" s="5">
        <f t="shared" si="68"/>
        <v>-121500</v>
      </c>
      <c r="I923" s="20">
        <f t="shared" si="67"/>
        <v>3.9130434782608696</v>
      </c>
      <c r="J923"/>
      <c r="K923" t="s">
        <v>45</v>
      </c>
      <c r="L923"/>
      <c r="M923" s="2">
        <v>460</v>
      </c>
    </row>
    <row r="924" spans="1:13" s="86" customFormat="1" ht="12.75">
      <c r="A924" s="1"/>
      <c r="B924" s="160">
        <v>400</v>
      </c>
      <c r="C924" s="1" t="s">
        <v>116</v>
      </c>
      <c r="D924" s="1" t="s">
        <v>41</v>
      </c>
      <c r="E924" s="1" t="s">
        <v>175</v>
      </c>
      <c r="F924" s="25" t="s">
        <v>386</v>
      </c>
      <c r="G924" s="25" t="s">
        <v>147</v>
      </c>
      <c r="H924" s="5">
        <f t="shared" si="68"/>
        <v>-121900</v>
      </c>
      <c r="I924" s="20">
        <f t="shared" si="67"/>
        <v>0.8695652173913043</v>
      </c>
      <c r="J924"/>
      <c r="K924" t="s">
        <v>45</v>
      </c>
      <c r="L924"/>
      <c r="M924" s="2">
        <v>460</v>
      </c>
    </row>
    <row r="925" spans="1:13" s="86" customFormat="1" ht="12.75">
      <c r="A925" s="1"/>
      <c r="B925" s="160">
        <v>600</v>
      </c>
      <c r="C925" s="1" t="s">
        <v>116</v>
      </c>
      <c r="D925" s="1" t="s">
        <v>41</v>
      </c>
      <c r="E925" s="1" t="s">
        <v>175</v>
      </c>
      <c r="F925" s="25" t="s">
        <v>386</v>
      </c>
      <c r="G925" s="25" t="s">
        <v>25</v>
      </c>
      <c r="H925" s="5">
        <f t="shared" si="68"/>
        <v>-122500</v>
      </c>
      <c r="I925" s="20">
        <f t="shared" si="67"/>
        <v>1.3043478260869565</v>
      </c>
      <c r="J925"/>
      <c r="K925" t="s">
        <v>45</v>
      </c>
      <c r="L925"/>
      <c r="M925" s="2">
        <v>460</v>
      </c>
    </row>
    <row r="926" spans="1:13" s="86" customFormat="1" ht="12.75">
      <c r="A926" s="1"/>
      <c r="B926" s="160">
        <v>1200</v>
      </c>
      <c r="C926" s="1" t="s">
        <v>116</v>
      </c>
      <c r="D926" s="1" t="s">
        <v>41</v>
      </c>
      <c r="E926" s="1" t="s">
        <v>175</v>
      </c>
      <c r="F926" s="25" t="s">
        <v>386</v>
      </c>
      <c r="G926" s="25" t="s">
        <v>165</v>
      </c>
      <c r="H926" s="5">
        <f t="shared" si="68"/>
        <v>-123700</v>
      </c>
      <c r="I926" s="20">
        <f t="shared" si="67"/>
        <v>2.608695652173913</v>
      </c>
      <c r="J926"/>
      <c r="K926" t="s">
        <v>45</v>
      </c>
      <c r="L926"/>
      <c r="M926" s="2">
        <v>460</v>
      </c>
    </row>
    <row r="927" spans="1:13" s="86" customFormat="1" ht="12.75">
      <c r="A927" s="1"/>
      <c r="B927" s="160">
        <v>1400</v>
      </c>
      <c r="C927" s="1" t="s">
        <v>116</v>
      </c>
      <c r="D927" s="1" t="s">
        <v>41</v>
      </c>
      <c r="E927" s="1" t="s">
        <v>175</v>
      </c>
      <c r="F927" s="25" t="s">
        <v>386</v>
      </c>
      <c r="G927" s="25" t="s">
        <v>31</v>
      </c>
      <c r="H927" s="5">
        <f t="shared" si="68"/>
        <v>-125100</v>
      </c>
      <c r="I927" s="20">
        <f t="shared" si="67"/>
        <v>3.0434782608695654</v>
      </c>
      <c r="J927"/>
      <c r="K927" t="s">
        <v>45</v>
      </c>
      <c r="L927"/>
      <c r="M927" s="2">
        <v>460</v>
      </c>
    </row>
    <row r="928" spans="1:13" s="86" customFormat="1" ht="12.75">
      <c r="A928" s="1"/>
      <c r="B928" s="160">
        <v>800</v>
      </c>
      <c r="C928" s="1" t="s">
        <v>116</v>
      </c>
      <c r="D928" s="1" t="s">
        <v>41</v>
      </c>
      <c r="E928" s="1" t="s">
        <v>175</v>
      </c>
      <c r="F928" s="25" t="s">
        <v>386</v>
      </c>
      <c r="G928" s="25" t="s">
        <v>166</v>
      </c>
      <c r="H928" s="5">
        <f t="shared" si="68"/>
        <v>-125900</v>
      </c>
      <c r="I928" s="20">
        <f t="shared" si="67"/>
        <v>1.7391304347826086</v>
      </c>
      <c r="J928"/>
      <c r="K928" t="s">
        <v>45</v>
      </c>
      <c r="L928"/>
      <c r="M928" s="2">
        <v>460</v>
      </c>
    </row>
    <row r="929" spans="1:13" s="86" customFormat="1" ht="12.75">
      <c r="A929" s="1"/>
      <c r="B929" s="160">
        <v>400</v>
      </c>
      <c r="C929" s="1" t="s">
        <v>116</v>
      </c>
      <c r="D929" s="1" t="s">
        <v>41</v>
      </c>
      <c r="E929" s="1" t="s">
        <v>175</v>
      </c>
      <c r="F929" s="25" t="s">
        <v>386</v>
      </c>
      <c r="G929" s="25" t="s">
        <v>193</v>
      </c>
      <c r="H929" s="5">
        <f t="shared" si="68"/>
        <v>-126300</v>
      </c>
      <c r="I929" s="20">
        <f t="shared" si="67"/>
        <v>0.8695652173913043</v>
      </c>
      <c r="J929"/>
      <c r="K929" t="s">
        <v>45</v>
      </c>
      <c r="L929"/>
      <c r="M929" s="2">
        <v>460</v>
      </c>
    </row>
    <row r="930" spans="1:13" s="86" customFormat="1" ht="12.75">
      <c r="A930" s="1"/>
      <c r="B930" s="160">
        <v>1200</v>
      </c>
      <c r="C930" s="1" t="s">
        <v>116</v>
      </c>
      <c r="D930" s="1" t="s">
        <v>41</v>
      </c>
      <c r="E930" s="1" t="s">
        <v>175</v>
      </c>
      <c r="F930" s="25" t="s">
        <v>386</v>
      </c>
      <c r="G930" s="25" t="s">
        <v>194</v>
      </c>
      <c r="H930" s="5">
        <f t="shared" si="68"/>
        <v>-127500</v>
      </c>
      <c r="I930" s="20">
        <f t="shared" si="67"/>
        <v>2.608695652173913</v>
      </c>
      <c r="J930"/>
      <c r="K930" t="s">
        <v>45</v>
      </c>
      <c r="L930"/>
      <c r="M930" s="2">
        <v>460</v>
      </c>
    </row>
    <row r="931" spans="1:13" s="86" customFormat="1" ht="12.75">
      <c r="A931" s="1"/>
      <c r="B931" s="160">
        <v>2000</v>
      </c>
      <c r="C931" s="1" t="s">
        <v>116</v>
      </c>
      <c r="D931" s="1" t="s">
        <v>41</v>
      </c>
      <c r="E931" s="1" t="s">
        <v>175</v>
      </c>
      <c r="F931" s="25" t="s">
        <v>386</v>
      </c>
      <c r="G931" s="25" t="s">
        <v>287</v>
      </c>
      <c r="H931" s="5">
        <f aca="true" t="shared" si="69" ref="H931:H962">H930-B931</f>
        <v>-129500</v>
      </c>
      <c r="I931" s="20">
        <f t="shared" si="67"/>
        <v>4.3478260869565215</v>
      </c>
      <c r="J931"/>
      <c r="K931" t="s">
        <v>45</v>
      </c>
      <c r="L931"/>
      <c r="M931" s="2">
        <v>460</v>
      </c>
    </row>
    <row r="932" spans="1:13" s="86" customFormat="1" ht="12.75">
      <c r="A932" s="1"/>
      <c r="B932" s="160">
        <v>1500</v>
      </c>
      <c r="C932" s="1" t="s">
        <v>116</v>
      </c>
      <c r="D932" s="1" t="s">
        <v>41</v>
      </c>
      <c r="E932" s="1" t="s">
        <v>175</v>
      </c>
      <c r="F932" s="25" t="s">
        <v>386</v>
      </c>
      <c r="G932" s="25" t="s">
        <v>32</v>
      </c>
      <c r="H932" s="5">
        <f t="shared" si="69"/>
        <v>-131000</v>
      </c>
      <c r="I932" s="20">
        <f t="shared" si="67"/>
        <v>3.260869565217391</v>
      </c>
      <c r="J932"/>
      <c r="K932" t="s">
        <v>45</v>
      </c>
      <c r="L932"/>
      <c r="M932" s="2">
        <v>460</v>
      </c>
    </row>
    <row r="933" spans="1:13" s="86" customFormat="1" ht="12.75">
      <c r="A933" s="1"/>
      <c r="B933" s="160">
        <v>1500</v>
      </c>
      <c r="C933" s="1" t="s">
        <v>116</v>
      </c>
      <c r="D933" s="1" t="s">
        <v>41</v>
      </c>
      <c r="E933" s="1" t="s">
        <v>175</v>
      </c>
      <c r="F933" s="25" t="s">
        <v>386</v>
      </c>
      <c r="G933" s="25" t="s">
        <v>240</v>
      </c>
      <c r="H933" s="5">
        <f t="shared" si="69"/>
        <v>-132500</v>
      </c>
      <c r="I933" s="20">
        <f t="shared" si="67"/>
        <v>3.260869565217391</v>
      </c>
      <c r="J933"/>
      <c r="K933" t="s">
        <v>45</v>
      </c>
      <c r="L933"/>
      <c r="M933" s="2">
        <v>460</v>
      </c>
    </row>
    <row r="934" spans="1:13" s="86" customFormat="1" ht="12.75">
      <c r="A934" s="1"/>
      <c r="B934" s="160">
        <v>400</v>
      </c>
      <c r="C934" s="1" t="s">
        <v>116</v>
      </c>
      <c r="D934" s="1" t="s">
        <v>41</v>
      </c>
      <c r="E934" s="1" t="s">
        <v>175</v>
      </c>
      <c r="F934" s="25" t="s">
        <v>386</v>
      </c>
      <c r="G934" s="25" t="s">
        <v>214</v>
      </c>
      <c r="H934" s="5">
        <f t="shared" si="69"/>
        <v>-132900</v>
      </c>
      <c r="I934" s="20">
        <f t="shared" si="67"/>
        <v>0.8695652173913043</v>
      </c>
      <c r="J934"/>
      <c r="K934" t="s">
        <v>45</v>
      </c>
      <c r="L934"/>
      <c r="M934" s="2">
        <v>460</v>
      </c>
    </row>
    <row r="935" spans="1:13" s="86" customFormat="1" ht="12.75">
      <c r="A935" s="1"/>
      <c r="B935" s="160">
        <v>400</v>
      </c>
      <c r="C935" s="1" t="s">
        <v>116</v>
      </c>
      <c r="D935" s="1" t="s">
        <v>41</v>
      </c>
      <c r="E935" s="1" t="s">
        <v>175</v>
      </c>
      <c r="F935" s="25" t="s">
        <v>386</v>
      </c>
      <c r="G935" s="25" t="s">
        <v>207</v>
      </c>
      <c r="H935" s="5">
        <f t="shared" si="69"/>
        <v>-133300</v>
      </c>
      <c r="I935" s="20">
        <f t="shared" si="67"/>
        <v>0.8695652173913043</v>
      </c>
      <c r="J935"/>
      <c r="K935" t="s">
        <v>45</v>
      </c>
      <c r="L935"/>
      <c r="M935" s="2">
        <v>460</v>
      </c>
    </row>
    <row r="936" spans="1:13" s="86" customFormat="1" ht="12.75">
      <c r="A936" s="1"/>
      <c r="B936" s="160">
        <v>1000</v>
      </c>
      <c r="C936" s="1" t="s">
        <v>116</v>
      </c>
      <c r="D936" s="1" t="s">
        <v>41</v>
      </c>
      <c r="E936" s="1" t="s">
        <v>175</v>
      </c>
      <c r="F936" s="25" t="s">
        <v>386</v>
      </c>
      <c r="G936" s="25" t="s">
        <v>216</v>
      </c>
      <c r="H936" s="5">
        <f t="shared" si="69"/>
        <v>-134300</v>
      </c>
      <c r="I936" s="20">
        <f t="shared" si="67"/>
        <v>2.1739130434782608</v>
      </c>
      <c r="J936"/>
      <c r="K936" t="s">
        <v>45</v>
      </c>
      <c r="L936"/>
      <c r="M936" s="2">
        <v>460</v>
      </c>
    </row>
    <row r="937" spans="1:13" s="86" customFormat="1" ht="12.75">
      <c r="A937" s="1"/>
      <c r="B937" s="160">
        <v>800</v>
      </c>
      <c r="C937" s="1" t="s">
        <v>116</v>
      </c>
      <c r="D937" s="1" t="s">
        <v>41</v>
      </c>
      <c r="E937" s="1" t="s">
        <v>175</v>
      </c>
      <c r="F937" s="25" t="s">
        <v>386</v>
      </c>
      <c r="G937" s="25" t="s">
        <v>267</v>
      </c>
      <c r="H937" s="5">
        <f t="shared" si="69"/>
        <v>-135100</v>
      </c>
      <c r="I937" s="20">
        <f t="shared" si="67"/>
        <v>1.7391304347826086</v>
      </c>
      <c r="J937"/>
      <c r="K937" t="s">
        <v>45</v>
      </c>
      <c r="L937"/>
      <c r="M937" s="2">
        <v>460</v>
      </c>
    </row>
    <row r="938" spans="1:13" s="86" customFormat="1" ht="12.75">
      <c r="A938" s="1"/>
      <c r="B938" s="160">
        <v>400</v>
      </c>
      <c r="C938" s="1" t="s">
        <v>116</v>
      </c>
      <c r="D938" s="1" t="s">
        <v>41</v>
      </c>
      <c r="E938" s="1" t="s">
        <v>175</v>
      </c>
      <c r="F938" s="25" t="s">
        <v>386</v>
      </c>
      <c r="G938" s="25" t="s">
        <v>247</v>
      </c>
      <c r="H938" s="5">
        <f t="shared" si="69"/>
        <v>-135500</v>
      </c>
      <c r="I938" s="20">
        <f t="shared" si="67"/>
        <v>0.8695652173913043</v>
      </c>
      <c r="J938"/>
      <c r="K938" t="s">
        <v>45</v>
      </c>
      <c r="L938"/>
      <c r="M938" s="2">
        <v>460</v>
      </c>
    </row>
    <row r="939" spans="1:13" s="86" customFormat="1" ht="12.75">
      <c r="A939" s="1"/>
      <c r="B939" s="160">
        <v>400</v>
      </c>
      <c r="C939" s="1" t="s">
        <v>116</v>
      </c>
      <c r="D939" s="1" t="s">
        <v>41</v>
      </c>
      <c r="E939" s="1" t="s">
        <v>175</v>
      </c>
      <c r="F939" s="25" t="s">
        <v>386</v>
      </c>
      <c r="G939" s="25" t="s">
        <v>34</v>
      </c>
      <c r="H939" s="5">
        <f t="shared" si="69"/>
        <v>-135900</v>
      </c>
      <c r="I939" s="20">
        <f t="shared" si="67"/>
        <v>0.8695652173913043</v>
      </c>
      <c r="J939"/>
      <c r="K939" t="s">
        <v>45</v>
      </c>
      <c r="L939"/>
      <c r="M939" s="2">
        <v>460</v>
      </c>
    </row>
    <row r="940" spans="1:13" s="86" customFormat="1" ht="12.75">
      <c r="A940" s="1"/>
      <c r="B940" s="160">
        <v>400</v>
      </c>
      <c r="C940" s="1" t="s">
        <v>116</v>
      </c>
      <c r="D940" s="1" t="s">
        <v>41</v>
      </c>
      <c r="E940" s="1" t="s">
        <v>175</v>
      </c>
      <c r="F940" s="25" t="s">
        <v>386</v>
      </c>
      <c r="G940" s="25" t="s">
        <v>272</v>
      </c>
      <c r="H940" s="5">
        <f t="shared" si="69"/>
        <v>-136300</v>
      </c>
      <c r="I940" s="20">
        <f t="shared" si="67"/>
        <v>0.8695652173913043</v>
      </c>
      <c r="J940"/>
      <c r="K940" t="s">
        <v>45</v>
      </c>
      <c r="L940"/>
      <c r="M940" s="2">
        <v>460</v>
      </c>
    </row>
    <row r="941" spans="1:13" s="86" customFormat="1" ht="12.75">
      <c r="A941" s="1"/>
      <c r="B941" s="160">
        <v>1000</v>
      </c>
      <c r="C941" s="1" t="s">
        <v>116</v>
      </c>
      <c r="D941" s="1" t="s">
        <v>41</v>
      </c>
      <c r="E941" s="1" t="s">
        <v>175</v>
      </c>
      <c r="F941" s="25" t="s">
        <v>386</v>
      </c>
      <c r="G941" s="25" t="s">
        <v>273</v>
      </c>
      <c r="H941" s="5">
        <f t="shared" si="69"/>
        <v>-137300</v>
      </c>
      <c r="I941" s="20">
        <f t="shared" si="67"/>
        <v>2.1739130434782608</v>
      </c>
      <c r="J941"/>
      <c r="K941" t="s">
        <v>45</v>
      </c>
      <c r="L941"/>
      <c r="M941" s="2">
        <v>460</v>
      </c>
    </row>
    <row r="942" spans="1:13" s="86" customFormat="1" ht="12.75">
      <c r="A942" s="1"/>
      <c r="B942" s="160">
        <v>400</v>
      </c>
      <c r="C942" s="1" t="s">
        <v>116</v>
      </c>
      <c r="D942" s="1" t="s">
        <v>41</v>
      </c>
      <c r="E942" s="1" t="s">
        <v>175</v>
      </c>
      <c r="F942" s="25" t="s">
        <v>386</v>
      </c>
      <c r="G942" s="25" t="s">
        <v>274</v>
      </c>
      <c r="H942" s="5">
        <f t="shared" si="69"/>
        <v>-137700</v>
      </c>
      <c r="I942" s="20">
        <f t="shared" si="67"/>
        <v>0.8695652173913043</v>
      </c>
      <c r="J942"/>
      <c r="K942" t="s">
        <v>45</v>
      </c>
      <c r="L942"/>
      <c r="M942" s="2">
        <v>460</v>
      </c>
    </row>
    <row r="943" spans="1:13" s="86" customFormat="1" ht="12.75">
      <c r="A943" s="1"/>
      <c r="B943" s="160">
        <v>800</v>
      </c>
      <c r="C943" s="1" t="s">
        <v>116</v>
      </c>
      <c r="D943" s="1" t="s">
        <v>41</v>
      </c>
      <c r="E943" s="1" t="s">
        <v>175</v>
      </c>
      <c r="F943" s="25" t="s">
        <v>386</v>
      </c>
      <c r="G943" s="25" t="s">
        <v>35</v>
      </c>
      <c r="H943" s="5">
        <f t="shared" si="69"/>
        <v>-138500</v>
      </c>
      <c r="I943" s="20">
        <f t="shared" si="67"/>
        <v>1.7391304347826086</v>
      </c>
      <c r="J943"/>
      <c r="K943" t="s">
        <v>45</v>
      </c>
      <c r="L943"/>
      <c r="M943" s="2">
        <v>460</v>
      </c>
    </row>
    <row r="944" spans="1:13" s="86" customFormat="1" ht="12.75">
      <c r="A944" s="10"/>
      <c r="B944" s="161">
        <v>1800</v>
      </c>
      <c r="C944" s="10" t="s">
        <v>116</v>
      </c>
      <c r="D944" s="10" t="s">
        <v>41</v>
      </c>
      <c r="E944" s="10" t="s">
        <v>175</v>
      </c>
      <c r="F944" s="28" t="s">
        <v>386</v>
      </c>
      <c r="G944" s="28" t="s">
        <v>288</v>
      </c>
      <c r="H944" s="27">
        <f t="shared" si="69"/>
        <v>-140300</v>
      </c>
      <c r="I944" s="76">
        <f t="shared" si="67"/>
        <v>3.9130434782608696</v>
      </c>
      <c r="J944" s="13"/>
      <c r="K944" s="13" t="s">
        <v>45</v>
      </c>
      <c r="L944" s="13"/>
      <c r="M944" s="36">
        <v>460</v>
      </c>
    </row>
    <row r="945" spans="1:13" s="86" customFormat="1" ht="12.75">
      <c r="A945" s="1"/>
      <c r="B945" s="160">
        <v>2000</v>
      </c>
      <c r="C945" s="1" t="s">
        <v>116</v>
      </c>
      <c r="D945" s="1" t="s">
        <v>41</v>
      </c>
      <c r="E945" s="1" t="s">
        <v>175</v>
      </c>
      <c r="F945" s="25" t="s">
        <v>386</v>
      </c>
      <c r="G945" s="25" t="s">
        <v>33</v>
      </c>
      <c r="H945" s="5">
        <f t="shared" si="69"/>
        <v>-142300</v>
      </c>
      <c r="I945" s="20">
        <f t="shared" si="67"/>
        <v>4.3478260869565215</v>
      </c>
      <c r="J945"/>
      <c r="K945" t="s">
        <v>45</v>
      </c>
      <c r="L945"/>
      <c r="M945" s="2">
        <v>460</v>
      </c>
    </row>
    <row r="946" spans="1:13" s="86" customFormat="1" ht="12.75">
      <c r="A946" s="1"/>
      <c r="B946" s="160">
        <v>700</v>
      </c>
      <c r="C946" s="1" t="s">
        <v>116</v>
      </c>
      <c r="D946" s="1" t="s">
        <v>41</v>
      </c>
      <c r="E946" s="1" t="s">
        <v>175</v>
      </c>
      <c r="F946" s="25" t="s">
        <v>386</v>
      </c>
      <c r="G946" s="25" t="s">
        <v>332</v>
      </c>
      <c r="H946" s="5">
        <f t="shared" si="69"/>
        <v>-143000</v>
      </c>
      <c r="I946" s="20">
        <f t="shared" si="67"/>
        <v>1.5217391304347827</v>
      </c>
      <c r="J946"/>
      <c r="K946" t="s">
        <v>45</v>
      </c>
      <c r="L946"/>
      <c r="M946" s="2">
        <v>460</v>
      </c>
    </row>
    <row r="947" spans="1:13" s="86" customFormat="1" ht="12.75">
      <c r="A947" s="1"/>
      <c r="B947" s="160">
        <v>1500</v>
      </c>
      <c r="C947" s="1" t="s">
        <v>116</v>
      </c>
      <c r="D947" s="1" t="s">
        <v>41</v>
      </c>
      <c r="E947" s="1" t="s">
        <v>175</v>
      </c>
      <c r="F947" s="25" t="s">
        <v>386</v>
      </c>
      <c r="G947" s="25" t="s">
        <v>332</v>
      </c>
      <c r="H947" s="5">
        <f t="shared" si="69"/>
        <v>-144500</v>
      </c>
      <c r="I947" s="20">
        <f t="shared" si="67"/>
        <v>3.260869565217391</v>
      </c>
      <c r="J947"/>
      <c r="K947" t="s">
        <v>45</v>
      </c>
      <c r="L947"/>
      <c r="M947" s="2">
        <v>460</v>
      </c>
    </row>
    <row r="948" spans="1:13" s="86" customFormat="1" ht="12.75">
      <c r="A948" s="1"/>
      <c r="B948" s="160">
        <v>1500</v>
      </c>
      <c r="C948" s="1" t="s">
        <v>116</v>
      </c>
      <c r="D948" s="1" t="s">
        <v>41</v>
      </c>
      <c r="E948" s="1" t="s">
        <v>175</v>
      </c>
      <c r="F948" s="25" t="s">
        <v>387</v>
      </c>
      <c r="G948" s="25" t="s">
        <v>31</v>
      </c>
      <c r="H948" s="5">
        <f t="shared" si="69"/>
        <v>-146000</v>
      </c>
      <c r="I948" s="20">
        <f t="shared" si="67"/>
        <v>3.260869565217391</v>
      </c>
      <c r="J948"/>
      <c r="K948" t="s">
        <v>379</v>
      </c>
      <c r="L948"/>
      <c r="M948" s="2">
        <v>460</v>
      </c>
    </row>
    <row r="949" spans="1:13" s="86" customFormat="1" ht="12.75">
      <c r="A949" s="1"/>
      <c r="B949" s="160">
        <v>1500</v>
      </c>
      <c r="C949" s="1" t="s">
        <v>116</v>
      </c>
      <c r="D949" s="1" t="s">
        <v>41</v>
      </c>
      <c r="E949" s="1" t="s">
        <v>175</v>
      </c>
      <c r="F949" s="25" t="s">
        <v>387</v>
      </c>
      <c r="G949" s="25" t="s">
        <v>166</v>
      </c>
      <c r="H949" s="5">
        <f t="shared" si="69"/>
        <v>-147500</v>
      </c>
      <c r="I949" s="20">
        <f t="shared" si="67"/>
        <v>3.260869565217391</v>
      </c>
      <c r="J949"/>
      <c r="K949" t="s">
        <v>379</v>
      </c>
      <c r="L949"/>
      <c r="M949" s="2">
        <v>460</v>
      </c>
    </row>
    <row r="950" spans="1:13" s="86" customFormat="1" ht="12.75">
      <c r="A950" s="1"/>
      <c r="B950" s="160">
        <v>1000</v>
      </c>
      <c r="C950" s="1" t="s">
        <v>116</v>
      </c>
      <c r="D950" s="1" t="s">
        <v>41</v>
      </c>
      <c r="E950" s="1" t="s">
        <v>175</v>
      </c>
      <c r="F950" s="25" t="s">
        <v>388</v>
      </c>
      <c r="G950" s="25" t="s">
        <v>32</v>
      </c>
      <c r="H950" s="5">
        <f t="shared" si="69"/>
        <v>-148500</v>
      </c>
      <c r="I950" s="20">
        <f t="shared" si="67"/>
        <v>2.1739130434782608</v>
      </c>
      <c r="J950"/>
      <c r="K950" t="s">
        <v>382</v>
      </c>
      <c r="L950"/>
      <c r="M950" s="2">
        <v>460</v>
      </c>
    </row>
    <row r="951" spans="1:13" s="86" customFormat="1" ht="12.75">
      <c r="A951" s="1"/>
      <c r="B951" s="160">
        <v>1000</v>
      </c>
      <c r="C951" s="1" t="s">
        <v>116</v>
      </c>
      <c r="D951" s="1" t="s">
        <v>41</v>
      </c>
      <c r="E951" s="1" t="s">
        <v>175</v>
      </c>
      <c r="F951" s="25" t="s">
        <v>388</v>
      </c>
      <c r="G951" s="25" t="s">
        <v>240</v>
      </c>
      <c r="H951" s="5">
        <f t="shared" si="69"/>
        <v>-149500</v>
      </c>
      <c r="I951" s="20">
        <f t="shared" si="67"/>
        <v>2.1739130434782608</v>
      </c>
      <c r="J951"/>
      <c r="K951" t="s">
        <v>382</v>
      </c>
      <c r="L951"/>
      <c r="M951" s="2">
        <v>460</v>
      </c>
    </row>
    <row r="952" spans="1:13" s="86" customFormat="1" ht="12.75">
      <c r="A952" s="1"/>
      <c r="B952" s="160">
        <v>1000</v>
      </c>
      <c r="C952" s="1" t="s">
        <v>116</v>
      </c>
      <c r="D952" s="1" t="s">
        <v>41</v>
      </c>
      <c r="E952" s="1" t="s">
        <v>175</v>
      </c>
      <c r="F952" s="25" t="s">
        <v>388</v>
      </c>
      <c r="G952" s="25" t="s">
        <v>206</v>
      </c>
      <c r="H952" s="5">
        <f t="shared" si="69"/>
        <v>-150500</v>
      </c>
      <c r="I952" s="20">
        <f t="shared" si="67"/>
        <v>2.1739130434782608</v>
      </c>
      <c r="J952"/>
      <c r="K952" t="s">
        <v>382</v>
      </c>
      <c r="L952"/>
      <c r="M952" s="2">
        <v>460</v>
      </c>
    </row>
    <row r="953" spans="1:13" s="86" customFormat="1" ht="12.75">
      <c r="A953" s="1"/>
      <c r="B953" s="160">
        <v>800</v>
      </c>
      <c r="C953" s="1" t="s">
        <v>116</v>
      </c>
      <c r="D953" s="1" t="s">
        <v>41</v>
      </c>
      <c r="E953" s="1" t="s">
        <v>175</v>
      </c>
      <c r="F953" s="25" t="s">
        <v>388</v>
      </c>
      <c r="G953" s="25" t="s">
        <v>214</v>
      </c>
      <c r="H953" s="5">
        <f t="shared" si="69"/>
        <v>-151300</v>
      </c>
      <c r="I953" s="20">
        <f t="shared" si="67"/>
        <v>1.7391304347826086</v>
      </c>
      <c r="J953"/>
      <c r="K953" t="s">
        <v>382</v>
      </c>
      <c r="L953"/>
      <c r="M953" s="2">
        <v>460</v>
      </c>
    </row>
    <row r="954" spans="1:13" s="86" customFormat="1" ht="12.75">
      <c r="A954" s="1"/>
      <c r="B954" s="160">
        <v>800</v>
      </c>
      <c r="C954" s="1" t="s">
        <v>116</v>
      </c>
      <c r="D954" s="1" t="s">
        <v>41</v>
      </c>
      <c r="E954" s="1" t="s">
        <v>175</v>
      </c>
      <c r="F954" s="25" t="s">
        <v>388</v>
      </c>
      <c r="G954" s="25" t="s">
        <v>207</v>
      </c>
      <c r="H954" s="5">
        <f t="shared" si="69"/>
        <v>-152100</v>
      </c>
      <c r="I954" s="20">
        <f t="shared" si="67"/>
        <v>1.7391304347826086</v>
      </c>
      <c r="J954"/>
      <c r="K954" t="s">
        <v>382</v>
      </c>
      <c r="L954"/>
      <c r="M954" s="2">
        <v>460</v>
      </c>
    </row>
    <row r="955" spans="1:13" s="86" customFormat="1" ht="12.75">
      <c r="A955" s="1"/>
      <c r="B955" s="160">
        <v>600</v>
      </c>
      <c r="C955" s="1" t="s">
        <v>116</v>
      </c>
      <c r="D955" s="1" t="s">
        <v>41</v>
      </c>
      <c r="E955" s="1" t="s">
        <v>175</v>
      </c>
      <c r="F955" s="25" t="s">
        <v>388</v>
      </c>
      <c r="G955" s="25" t="s">
        <v>216</v>
      </c>
      <c r="H955" s="5">
        <f t="shared" si="69"/>
        <v>-152700</v>
      </c>
      <c r="I955" s="20">
        <f t="shared" si="67"/>
        <v>1.3043478260869565</v>
      </c>
      <c r="J955"/>
      <c r="K955" t="s">
        <v>382</v>
      </c>
      <c r="L955"/>
      <c r="M955" s="2">
        <v>460</v>
      </c>
    </row>
    <row r="956" spans="1:13" s="86" customFormat="1" ht="12.75">
      <c r="A956" s="1"/>
      <c r="B956" s="160">
        <v>800</v>
      </c>
      <c r="C956" s="1" t="s">
        <v>116</v>
      </c>
      <c r="D956" s="1" t="s">
        <v>41</v>
      </c>
      <c r="E956" s="1" t="s">
        <v>175</v>
      </c>
      <c r="F956" s="25" t="s">
        <v>388</v>
      </c>
      <c r="G956" s="25" t="s">
        <v>34</v>
      </c>
      <c r="H956" s="5">
        <f t="shared" si="69"/>
        <v>-153500</v>
      </c>
      <c r="I956" s="20">
        <f t="shared" si="67"/>
        <v>1.7391304347826086</v>
      </c>
      <c r="J956"/>
      <c r="K956" t="s">
        <v>382</v>
      </c>
      <c r="L956"/>
      <c r="M956" s="2">
        <v>460</v>
      </c>
    </row>
    <row r="957" spans="1:13" s="86" customFormat="1" ht="12.75">
      <c r="A957" s="1"/>
      <c r="B957" s="160">
        <v>600</v>
      </c>
      <c r="C957" s="1" t="s">
        <v>116</v>
      </c>
      <c r="D957" s="1" t="s">
        <v>41</v>
      </c>
      <c r="E957" s="1" t="s">
        <v>175</v>
      </c>
      <c r="F957" s="25" t="s">
        <v>388</v>
      </c>
      <c r="G957" s="25" t="s">
        <v>272</v>
      </c>
      <c r="H957" s="5">
        <f t="shared" si="69"/>
        <v>-154100</v>
      </c>
      <c r="I957" s="20">
        <f t="shared" si="67"/>
        <v>1.3043478260869565</v>
      </c>
      <c r="J957"/>
      <c r="K957" t="s">
        <v>382</v>
      </c>
      <c r="L957"/>
      <c r="M957" s="2">
        <v>460</v>
      </c>
    </row>
    <row r="958" spans="1:13" s="86" customFormat="1" ht="12.75">
      <c r="A958" s="1"/>
      <c r="B958" s="160">
        <v>600</v>
      </c>
      <c r="C958" s="1" t="s">
        <v>116</v>
      </c>
      <c r="D958" s="1" t="s">
        <v>41</v>
      </c>
      <c r="E958" s="1" t="s">
        <v>175</v>
      </c>
      <c r="F958" s="25" t="s">
        <v>388</v>
      </c>
      <c r="G958" s="25" t="s">
        <v>273</v>
      </c>
      <c r="H958" s="5">
        <f t="shared" si="69"/>
        <v>-154700</v>
      </c>
      <c r="I958" s="20">
        <f t="shared" si="67"/>
        <v>1.3043478260869565</v>
      </c>
      <c r="J958"/>
      <c r="K958" t="s">
        <v>382</v>
      </c>
      <c r="L958"/>
      <c r="M958" s="2">
        <v>460</v>
      </c>
    </row>
    <row r="959" spans="1:13" s="86" customFormat="1" ht="12.75">
      <c r="A959" s="1"/>
      <c r="B959" s="160">
        <v>1200</v>
      </c>
      <c r="C959" s="1" t="s">
        <v>116</v>
      </c>
      <c r="D959" s="1" t="s">
        <v>41</v>
      </c>
      <c r="E959" s="1" t="s">
        <v>175</v>
      </c>
      <c r="F959" s="25" t="s">
        <v>388</v>
      </c>
      <c r="G959" s="25" t="s">
        <v>273</v>
      </c>
      <c r="H959" s="5">
        <f t="shared" si="69"/>
        <v>-155900</v>
      </c>
      <c r="I959" s="20">
        <f aca="true" t="shared" si="70" ref="I959:I1022">+B959/M959</f>
        <v>2.608695652173913</v>
      </c>
      <c r="J959"/>
      <c r="K959" t="s">
        <v>382</v>
      </c>
      <c r="L959"/>
      <c r="M959" s="2">
        <v>460</v>
      </c>
    </row>
    <row r="960" spans="1:13" s="86" customFormat="1" ht="12.75">
      <c r="A960" s="1"/>
      <c r="B960" s="160">
        <v>1500</v>
      </c>
      <c r="C960" s="1" t="s">
        <v>116</v>
      </c>
      <c r="D960" s="1" t="s">
        <v>41</v>
      </c>
      <c r="E960" s="1" t="s">
        <v>175</v>
      </c>
      <c r="F960" s="25" t="s">
        <v>388</v>
      </c>
      <c r="G960" s="25" t="s">
        <v>274</v>
      </c>
      <c r="H960" s="5">
        <f t="shared" si="69"/>
        <v>-157400</v>
      </c>
      <c r="I960" s="20">
        <f t="shared" si="70"/>
        <v>3.260869565217391</v>
      </c>
      <c r="J960"/>
      <c r="K960" t="s">
        <v>382</v>
      </c>
      <c r="L960"/>
      <c r="M960" s="2">
        <v>460</v>
      </c>
    </row>
    <row r="961" spans="1:13" s="86" customFormat="1" ht="12.75">
      <c r="A961" s="10"/>
      <c r="B961" s="160">
        <v>600</v>
      </c>
      <c r="C961" s="1" t="s">
        <v>116</v>
      </c>
      <c r="D961" s="1" t="s">
        <v>41</v>
      </c>
      <c r="E961" s="1" t="s">
        <v>175</v>
      </c>
      <c r="F961" s="25" t="s">
        <v>388</v>
      </c>
      <c r="G961" s="25" t="s">
        <v>35</v>
      </c>
      <c r="H961" s="5">
        <f t="shared" si="69"/>
        <v>-158000</v>
      </c>
      <c r="I961" s="20">
        <f t="shared" si="70"/>
        <v>1.3043478260869565</v>
      </c>
      <c r="J961" s="13"/>
      <c r="K961" s="13" t="s">
        <v>382</v>
      </c>
      <c r="L961" s="134"/>
      <c r="M961" s="2">
        <v>460</v>
      </c>
    </row>
    <row r="962" spans="1:13" s="86" customFormat="1" ht="12.75">
      <c r="A962" s="1"/>
      <c r="B962" s="160">
        <v>600</v>
      </c>
      <c r="C962" s="1" t="s">
        <v>116</v>
      </c>
      <c r="D962" s="1" t="s">
        <v>41</v>
      </c>
      <c r="E962" s="1" t="s">
        <v>175</v>
      </c>
      <c r="F962" s="25" t="s">
        <v>388</v>
      </c>
      <c r="G962" s="25" t="s">
        <v>33</v>
      </c>
      <c r="H962" s="5">
        <f t="shared" si="69"/>
        <v>-158600</v>
      </c>
      <c r="I962" s="20">
        <f t="shared" si="70"/>
        <v>1.3043478260869565</v>
      </c>
      <c r="J962"/>
      <c r="K962" t="s">
        <v>382</v>
      </c>
      <c r="L962" s="135"/>
      <c r="M962" s="2">
        <v>460</v>
      </c>
    </row>
    <row r="963" spans="1:13" s="87" customFormat="1" ht="12.75">
      <c r="A963" s="79"/>
      <c r="B963" s="163">
        <f>SUM(B837:B962)</f>
        <v>158600</v>
      </c>
      <c r="C963" s="79" t="s">
        <v>175</v>
      </c>
      <c r="D963" s="79"/>
      <c r="E963" s="79"/>
      <c r="F963" s="80"/>
      <c r="G963" s="80"/>
      <c r="H963" s="70">
        <v>0</v>
      </c>
      <c r="I963" s="71">
        <f t="shared" si="70"/>
        <v>344.7826086956522</v>
      </c>
      <c r="M963" s="2">
        <v>460</v>
      </c>
    </row>
    <row r="964" spans="1:13" s="86" customFormat="1" ht="12.75">
      <c r="A964" s="33"/>
      <c r="B964" s="161"/>
      <c r="C964" s="33"/>
      <c r="D964" s="33"/>
      <c r="E964" s="33"/>
      <c r="F964" s="34"/>
      <c r="G964" s="34"/>
      <c r="H964" s="5">
        <f aca="true" t="shared" si="71" ref="H964:H991">H963-B964</f>
        <v>0</v>
      </c>
      <c r="I964" s="20">
        <f t="shared" si="70"/>
        <v>0</v>
      </c>
      <c r="M964" s="2">
        <v>460</v>
      </c>
    </row>
    <row r="965" spans="1:13" s="86" customFormat="1" ht="12.75">
      <c r="A965" s="33"/>
      <c r="B965" s="161"/>
      <c r="C965" s="33"/>
      <c r="D965" s="33"/>
      <c r="E965" s="33"/>
      <c r="F965" s="34"/>
      <c r="G965" s="34"/>
      <c r="H965" s="5">
        <f t="shared" si="71"/>
        <v>0</v>
      </c>
      <c r="I965" s="20">
        <f t="shared" si="70"/>
        <v>0</v>
      </c>
      <c r="M965" s="2">
        <v>460</v>
      </c>
    </row>
    <row r="966" spans="1:13" s="86" customFormat="1" ht="12.75">
      <c r="A966" s="10"/>
      <c r="B966" s="161">
        <v>5000</v>
      </c>
      <c r="C966" s="10" t="s">
        <v>117</v>
      </c>
      <c r="D966" s="10" t="s">
        <v>41</v>
      </c>
      <c r="E966" s="10" t="s">
        <v>104</v>
      </c>
      <c r="F966" s="28" t="s">
        <v>390</v>
      </c>
      <c r="G966" s="28" t="s">
        <v>43</v>
      </c>
      <c r="H966" s="5">
        <f t="shared" si="71"/>
        <v>-5000</v>
      </c>
      <c r="I966" s="20">
        <f t="shared" si="70"/>
        <v>10.869565217391305</v>
      </c>
      <c r="J966" s="13"/>
      <c r="K966" t="s">
        <v>314</v>
      </c>
      <c r="L966" s="13"/>
      <c r="M966" s="2">
        <v>460</v>
      </c>
    </row>
    <row r="967" spans="1:13" s="86" customFormat="1" ht="12.75">
      <c r="A967" s="10"/>
      <c r="B967" s="161">
        <v>5000</v>
      </c>
      <c r="C967" s="10" t="s">
        <v>117</v>
      </c>
      <c r="D967" s="10" t="s">
        <v>41</v>
      </c>
      <c r="E967" s="10" t="s">
        <v>104</v>
      </c>
      <c r="F967" s="28" t="s">
        <v>391</v>
      </c>
      <c r="G967" s="28" t="s">
        <v>20</v>
      </c>
      <c r="H967" s="5">
        <f t="shared" si="71"/>
        <v>-10000</v>
      </c>
      <c r="I967" s="20">
        <f t="shared" si="70"/>
        <v>10.869565217391305</v>
      </c>
      <c r="J967" s="13"/>
      <c r="K967" t="s">
        <v>314</v>
      </c>
      <c r="L967" s="13"/>
      <c r="M967" s="2">
        <v>460</v>
      </c>
    </row>
    <row r="968" spans="1:13" s="86" customFormat="1" ht="12.75">
      <c r="A968" s="10"/>
      <c r="B968" s="161">
        <v>5000</v>
      </c>
      <c r="C968" s="10" t="s">
        <v>117</v>
      </c>
      <c r="D968" s="10" t="s">
        <v>41</v>
      </c>
      <c r="E968" s="10" t="s">
        <v>104</v>
      </c>
      <c r="F968" s="28" t="s">
        <v>392</v>
      </c>
      <c r="G968" s="28" t="s">
        <v>287</v>
      </c>
      <c r="H968" s="5">
        <f t="shared" si="71"/>
        <v>-15000</v>
      </c>
      <c r="I968" s="20">
        <f t="shared" si="70"/>
        <v>10.869565217391305</v>
      </c>
      <c r="J968" s="13"/>
      <c r="K968" s="13" t="s">
        <v>314</v>
      </c>
      <c r="L968" s="13"/>
      <c r="M968" s="2">
        <v>460</v>
      </c>
    </row>
    <row r="969" spans="1:13" s="86" customFormat="1" ht="12.75">
      <c r="A969" s="10"/>
      <c r="B969" s="161">
        <v>5000</v>
      </c>
      <c r="C969" s="10" t="s">
        <v>117</v>
      </c>
      <c r="D969" s="10" t="s">
        <v>41</v>
      </c>
      <c r="E969" s="10" t="s">
        <v>104</v>
      </c>
      <c r="F969" s="34" t="s">
        <v>393</v>
      </c>
      <c r="G969" s="28" t="s">
        <v>267</v>
      </c>
      <c r="H969" s="5">
        <f t="shared" si="71"/>
        <v>-20000</v>
      </c>
      <c r="I969" s="20">
        <f t="shared" si="70"/>
        <v>10.869565217391305</v>
      </c>
      <c r="J969" s="13"/>
      <c r="K969" s="13" t="s">
        <v>314</v>
      </c>
      <c r="L969" s="13"/>
      <c r="M969" s="2">
        <v>460</v>
      </c>
    </row>
    <row r="970" spans="1:13" s="86" customFormat="1" ht="12.75">
      <c r="A970" s="1"/>
      <c r="B970" s="160">
        <v>5000</v>
      </c>
      <c r="C970" s="1" t="s">
        <v>117</v>
      </c>
      <c r="D970" s="1" t="s">
        <v>41</v>
      </c>
      <c r="E970" s="1" t="s">
        <v>104</v>
      </c>
      <c r="F970" s="88" t="s">
        <v>394</v>
      </c>
      <c r="G970" s="25" t="s">
        <v>33</v>
      </c>
      <c r="H970" s="5">
        <f t="shared" si="71"/>
        <v>-25000</v>
      </c>
      <c r="I970" s="20">
        <f t="shared" si="70"/>
        <v>10.869565217391305</v>
      </c>
      <c r="J970"/>
      <c r="K970" s="13" t="s">
        <v>314</v>
      </c>
      <c r="L970"/>
      <c r="M970" s="2">
        <v>460</v>
      </c>
    </row>
    <row r="971" spans="1:14" s="86" customFormat="1" ht="12.75">
      <c r="A971" s="10"/>
      <c r="B971" s="161">
        <v>5000</v>
      </c>
      <c r="C971" s="10" t="s">
        <v>117</v>
      </c>
      <c r="D971" s="10" t="s">
        <v>41</v>
      </c>
      <c r="E971" s="10" t="s">
        <v>104</v>
      </c>
      <c r="F971" s="28" t="s">
        <v>395</v>
      </c>
      <c r="G971" s="25" t="s">
        <v>101</v>
      </c>
      <c r="H971" s="5">
        <f t="shared" si="71"/>
        <v>-30000</v>
      </c>
      <c r="I971" s="20">
        <f t="shared" si="70"/>
        <v>10.869565217391305</v>
      </c>
      <c r="J971" s="13"/>
      <c r="K971" s="13" t="s">
        <v>44</v>
      </c>
      <c r="L971" s="13"/>
      <c r="M971" s="2">
        <v>460</v>
      </c>
      <c r="N971" s="174"/>
    </row>
    <row r="972" spans="1:14" s="173" customFormat="1" ht="12.75">
      <c r="A972" s="10"/>
      <c r="B972" s="161">
        <v>7000</v>
      </c>
      <c r="C972" s="10" t="s">
        <v>117</v>
      </c>
      <c r="D972" s="10" t="s">
        <v>41</v>
      </c>
      <c r="E972" s="10" t="s">
        <v>104</v>
      </c>
      <c r="F972" s="28" t="s">
        <v>396</v>
      </c>
      <c r="G972" s="28" t="s">
        <v>31</v>
      </c>
      <c r="H972" s="5">
        <f t="shared" si="71"/>
        <v>-37000</v>
      </c>
      <c r="I972" s="20">
        <f t="shared" si="70"/>
        <v>15.217391304347826</v>
      </c>
      <c r="J972" s="13"/>
      <c r="K972" s="13" t="s">
        <v>44</v>
      </c>
      <c r="L972" s="13"/>
      <c r="M972" s="2">
        <v>460</v>
      </c>
      <c r="N972" s="175"/>
    </row>
    <row r="973" spans="1:14" s="86" customFormat="1" ht="12.75">
      <c r="A973" s="10"/>
      <c r="B973" s="160">
        <v>5000</v>
      </c>
      <c r="C973" s="1" t="s">
        <v>117</v>
      </c>
      <c r="D973" s="1" t="s">
        <v>41</v>
      </c>
      <c r="E973" s="1" t="s">
        <v>104</v>
      </c>
      <c r="F973" s="25" t="s">
        <v>397</v>
      </c>
      <c r="G973" s="25" t="s">
        <v>25</v>
      </c>
      <c r="H973" s="5">
        <f t="shared" si="71"/>
        <v>-42000</v>
      </c>
      <c r="I973" s="20">
        <f t="shared" si="70"/>
        <v>10.869565217391305</v>
      </c>
      <c r="J973" s="13"/>
      <c r="K973" t="s">
        <v>42</v>
      </c>
      <c r="L973" s="13"/>
      <c r="M973" s="2">
        <v>460</v>
      </c>
      <c r="N973" s="174"/>
    </row>
    <row r="974" spans="1:14" s="86" customFormat="1" ht="12.75">
      <c r="A974" s="10"/>
      <c r="B974" s="160">
        <v>5000</v>
      </c>
      <c r="C974" s="1" t="s">
        <v>117</v>
      </c>
      <c r="D974" s="1" t="s">
        <v>41</v>
      </c>
      <c r="E974" s="1" t="s">
        <v>104</v>
      </c>
      <c r="F974" s="25" t="s">
        <v>397</v>
      </c>
      <c r="G974" s="25" t="s">
        <v>165</v>
      </c>
      <c r="H974" s="5">
        <f t="shared" si="71"/>
        <v>-47000</v>
      </c>
      <c r="I974" s="20">
        <f t="shared" si="70"/>
        <v>10.869565217391305</v>
      </c>
      <c r="J974" s="13"/>
      <c r="K974" t="s">
        <v>42</v>
      </c>
      <c r="L974" s="13"/>
      <c r="M974" s="2">
        <v>460</v>
      </c>
      <c r="N974" s="174"/>
    </row>
    <row r="975" spans="1:14" s="86" customFormat="1" ht="12.75">
      <c r="A975" s="10"/>
      <c r="B975" s="160">
        <v>5000</v>
      </c>
      <c r="C975" s="1" t="s">
        <v>117</v>
      </c>
      <c r="D975" s="1" t="s">
        <v>41</v>
      </c>
      <c r="E975" s="1" t="s">
        <v>104</v>
      </c>
      <c r="F975" s="25" t="s">
        <v>398</v>
      </c>
      <c r="G975" s="25" t="s">
        <v>31</v>
      </c>
      <c r="H975" s="5">
        <f t="shared" si="71"/>
        <v>-52000</v>
      </c>
      <c r="I975" s="20">
        <f t="shared" si="70"/>
        <v>10.869565217391305</v>
      </c>
      <c r="J975" s="13"/>
      <c r="K975" t="s">
        <v>42</v>
      </c>
      <c r="L975" s="13"/>
      <c r="M975" s="2">
        <v>460</v>
      </c>
      <c r="N975" s="174"/>
    </row>
    <row r="976" spans="1:14" s="86" customFormat="1" ht="12.75">
      <c r="A976" s="10"/>
      <c r="B976" s="160">
        <v>5000</v>
      </c>
      <c r="C976" s="1" t="s">
        <v>117</v>
      </c>
      <c r="D976" s="1" t="s">
        <v>41</v>
      </c>
      <c r="E976" s="1" t="s">
        <v>104</v>
      </c>
      <c r="F976" s="91" t="s">
        <v>399</v>
      </c>
      <c r="G976" s="25" t="s">
        <v>32</v>
      </c>
      <c r="H976" s="5">
        <f t="shared" si="71"/>
        <v>-57000</v>
      </c>
      <c r="I976" s="20">
        <f t="shared" si="70"/>
        <v>10.869565217391305</v>
      </c>
      <c r="J976" s="13"/>
      <c r="K976" t="s">
        <v>42</v>
      </c>
      <c r="L976" s="13"/>
      <c r="M976" s="2">
        <v>460</v>
      </c>
      <c r="N976" s="174"/>
    </row>
    <row r="977" spans="1:14" s="86" customFormat="1" ht="12.75">
      <c r="A977" s="10"/>
      <c r="B977" s="160">
        <v>5000</v>
      </c>
      <c r="C977" s="1" t="s">
        <v>117</v>
      </c>
      <c r="D977" s="1" t="s">
        <v>41</v>
      </c>
      <c r="E977" s="1" t="s">
        <v>104</v>
      </c>
      <c r="F977" s="91" t="s">
        <v>399</v>
      </c>
      <c r="G977" s="25" t="s">
        <v>240</v>
      </c>
      <c r="H977" s="5">
        <f t="shared" si="71"/>
        <v>-62000</v>
      </c>
      <c r="I977" s="20">
        <f t="shared" si="70"/>
        <v>10.869565217391305</v>
      </c>
      <c r="J977" s="13"/>
      <c r="K977" t="s">
        <v>42</v>
      </c>
      <c r="L977" s="13"/>
      <c r="M977" s="2">
        <v>460</v>
      </c>
      <c r="N977" s="174"/>
    </row>
    <row r="978" spans="1:13" s="86" customFormat="1" ht="14.25" customHeight="1">
      <c r="A978" s="10"/>
      <c r="B978" s="161">
        <v>6000</v>
      </c>
      <c r="C978" s="1" t="s">
        <v>117</v>
      </c>
      <c r="D978" s="1" t="s">
        <v>41</v>
      </c>
      <c r="E978" s="1" t="s">
        <v>104</v>
      </c>
      <c r="F978" s="91" t="s">
        <v>400</v>
      </c>
      <c r="G978" s="25" t="s">
        <v>206</v>
      </c>
      <c r="H978" s="5">
        <f t="shared" si="71"/>
        <v>-68000</v>
      </c>
      <c r="I978" s="20">
        <f t="shared" si="70"/>
        <v>13.043478260869565</v>
      </c>
      <c r="J978" s="13"/>
      <c r="K978" t="s">
        <v>42</v>
      </c>
      <c r="L978" s="13"/>
      <c r="M978" s="2">
        <v>460</v>
      </c>
    </row>
    <row r="979" spans="1:13" s="86" customFormat="1" ht="12.75">
      <c r="A979" s="10"/>
      <c r="B979" s="161">
        <v>6000</v>
      </c>
      <c r="C979" s="1" t="s">
        <v>117</v>
      </c>
      <c r="D979" s="1" t="s">
        <v>41</v>
      </c>
      <c r="E979" s="1" t="s">
        <v>104</v>
      </c>
      <c r="F979" s="91" t="s">
        <v>400</v>
      </c>
      <c r="G979" s="25" t="s">
        <v>214</v>
      </c>
      <c r="H979" s="5">
        <f t="shared" si="71"/>
        <v>-74000</v>
      </c>
      <c r="I979" s="20">
        <f t="shared" si="70"/>
        <v>13.043478260869565</v>
      </c>
      <c r="J979" s="13"/>
      <c r="K979" t="s">
        <v>42</v>
      </c>
      <c r="L979" s="13"/>
      <c r="M979" s="2">
        <v>460</v>
      </c>
    </row>
    <row r="980" spans="1:13" s="86" customFormat="1" ht="12.75">
      <c r="A980" s="10"/>
      <c r="B980" s="161">
        <v>6000</v>
      </c>
      <c r="C980" s="1" t="s">
        <v>117</v>
      </c>
      <c r="D980" s="1" t="s">
        <v>41</v>
      </c>
      <c r="E980" s="1" t="s">
        <v>104</v>
      </c>
      <c r="F980" s="91" t="s">
        <v>401</v>
      </c>
      <c r="G980" s="25" t="s">
        <v>267</v>
      </c>
      <c r="H980" s="5">
        <f t="shared" si="71"/>
        <v>-80000</v>
      </c>
      <c r="I980" s="20">
        <f t="shared" si="70"/>
        <v>13.043478260869565</v>
      </c>
      <c r="J980" s="13"/>
      <c r="K980" t="s">
        <v>42</v>
      </c>
      <c r="L980" s="13"/>
      <c r="M980" s="2">
        <v>460</v>
      </c>
    </row>
    <row r="981" spans="1:13" s="86" customFormat="1" ht="12.75">
      <c r="A981" s="10"/>
      <c r="B981" s="161">
        <v>6000</v>
      </c>
      <c r="C981" s="1" t="s">
        <v>117</v>
      </c>
      <c r="D981" s="1" t="s">
        <v>41</v>
      </c>
      <c r="E981" s="1" t="s">
        <v>104</v>
      </c>
      <c r="F981" s="91" t="s">
        <v>401</v>
      </c>
      <c r="G981" s="25" t="s">
        <v>247</v>
      </c>
      <c r="H981" s="5">
        <f t="shared" si="71"/>
        <v>-86000</v>
      </c>
      <c r="I981" s="20">
        <f t="shared" si="70"/>
        <v>13.043478260869565</v>
      </c>
      <c r="J981" s="13"/>
      <c r="K981" t="s">
        <v>42</v>
      </c>
      <c r="L981" s="13"/>
      <c r="M981" s="2">
        <v>460</v>
      </c>
    </row>
    <row r="982" spans="1:13" s="86" customFormat="1" ht="12.75">
      <c r="A982" s="10"/>
      <c r="B982" s="161">
        <v>6000</v>
      </c>
      <c r="C982" s="1" t="s">
        <v>117</v>
      </c>
      <c r="D982" s="1" t="s">
        <v>41</v>
      </c>
      <c r="E982" s="1" t="s">
        <v>104</v>
      </c>
      <c r="F982" s="91" t="s">
        <v>402</v>
      </c>
      <c r="G982" s="25" t="s">
        <v>34</v>
      </c>
      <c r="H982" s="5">
        <f t="shared" si="71"/>
        <v>-92000</v>
      </c>
      <c r="I982" s="20">
        <f t="shared" si="70"/>
        <v>13.043478260869565</v>
      </c>
      <c r="J982" s="13"/>
      <c r="K982" t="s">
        <v>42</v>
      </c>
      <c r="L982" s="13"/>
      <c r="M982" s="2">
        <v>460</v>
      </c>
    </row>
    <row r="983" spans="1:13" s="86" customFormat="1" ht="12.75">
      <c r="A983" s="10"/>
      <c r="B983" s="160">
        <v>5000</v>
      </c>
      <c r="C983" s="1" t="s">
        <v>117</v>
      </c>
      <c r="D983" s="1" t="s">
        <v>41</v>
      </c>
      <c r="E983" s="1" t="s">
        <v>104</v>
      </c>
      <c r="F983" s="88" t="s">
        <v>403</v>
      </c>
      <c r="G983" s="25" t="s">
        <v>33</v>
      </c>
      <c r="H983" s="5">
        <f t="shared" si="71"/>
        <v>-97000</v>
      </c>
      <c r="I983" s="20">
        <f t="shared" si="70"/>
        <v>10.869565217391305</v>
      </c>
      <c r="J983" s="13"/>
      <c r="K983" t="s">
        <v>42</v>
      </c>
      <c r="L983" s="13"/>
      <c r="M983" s="2">
        <v>460</v>
      </c>
    </row>
    <row r="984" spans="1:13" s="86" customFormat="1" ht="12.75">
      <c r="A984" s="168"/>
      <c r="B984" s="160">
        <v>5000</v>
      </c>
      <c r="C984" s="1" t="s">
        <v>117</v>
      </c>
      <c r="D984" s="1" t="s">
        <v>41</v>
      </c>
      <c r="E984" s="1" t="s">
        <v>104</v>
      </c>
      <c r="F984" s="88" t="s">
        <v>403</v>
      </c>
      <c r="G984" s="25" t="s">
        <v>332</v>
      </c>
      <c r="H984" s="5">
        <f t="shared" si="71"/>
        <v>-102000</v>
      </c>
      <c r="I984" s="20">
        <f t="shared" si="70"/>
        <v>10.869565217391305</v>
      </c>
      <c r="J984" s="176"/>
      <c r="K984" t="s">
        <v>42</v>
      </c>
      <c r="L984" s="176"/>
      <c r="M984" s="2">
        <v>460</v>
      </c>
    </row>
    <row r="985" spans="1:13" s="86" customFormat="1" ht="12.75">
      <c r="A985" s="10"/>
      <c r="B985" s="161">
        <v>5000</v>
      </c>
      <c r="C985" s="10" t="s">
        <v>117</v>
      </c>
      <c r="D985" s="10" t="s">
        <v>41</v>
      </c>
      <c r="E985" s="10" t="s">
        <v>368</v>
      </c>
      <c r="F985" s="25" t="s">
        <v>404</v>
      </c>
      <c r="G985" s="28" t="s">
        <v>20</v>
      </c>
      <c r="H985" s="5">
        <f t="shared" si="71"/>
        <v>-107000</v>
      </c>
      <c r="I985" s="20">
        <f t="shared" si="70"/>
        <v>10.869565217391305</v>
      </c>
      <c r="J985" s="13"/>
      <c r="K985" t="s">
        <v>45</v>
      </c>
      <c r="L985" s="13"/>
      <c r="M985" s="2">
        <v>460</v>
      </c>
    </row>
    <row r="986" spans="1:13" s="86" customFormat="1" ht="12.75">
      <c r="A986" s="1"/>
      <c r="B986" s="160">
        <v>5000</v>
      </c>
      <c r="C986" s="1" t="s">
        <v>117</v>
      </c>
      <c r="D986" s="10" t="s">
        <v>41</v>
      </c>
      <c r="E986" s="1" t="s">
        <v>368</v>
      </c>
      <c r="F986" s="25" t="s">
        <v>404</v>
      </c>
      <c r="G986" s="25" t="s">
        <v>100</v>
      </c>
      <c r="H986" s="5">
        <f t="shared" si="71"/>
        <v>-112000</v>
      </c>
      <c r="I986" s="20">
        <f t="shared" si="70"/>
        <v>10.869565217391305</v>
      </c>
      <c r="J986"/>
      <c r="K986" t="s">
        <v>45</v>
      </c>
      <c r="L986"/>
      <c r="M986" s="2">
        <v>460</v>
      </c>
    </row>
    <row r="987" spans="1:13" s="86" customFormat="1" ht="12.75">
      <c r="A987" s="10"/>
      <c r="B987" s="160">
        <v>5000</v>
      </c>
      <c r="C987" s="1" t="s">
        <v>117</v>
      </c>
      <c r="D987" s="10" t="s">
        <v>41</v>
      </c>
      <c r="E987" s="1" t="s">
        <v>368</v>
      </c>
      <c r="F987" s="25" t="s">
        <v>405</v>
      </c>
      <c r="G987" s="25" t="s">
        <v>101</v>
      </c>
      <c r="H987" s="5">
        <f t="shared" si="71"/>
        <v>-117000</v>
      </c>
      <c r="I987" s="20">
        <f t="shared" si="70"/>
        <v>10.869565217391305</v>
      </c>
      <c r="J987"/>
      <c r="K987" t="s">
        <v>45</v>
      </c>
      <c r="L987"/>
      <c r="M987" s="2">
        <v>460</v>
      </c>
    </row>
    <row r="988" spans="1:13" s="86" customFormat="1" ht="12.75">
      <c r="A988" s="10"/>
      <c r="B988" s="161">
        <v>5000</v>
      </c>
      <c r="C988" s="10" t="s">
        <v>117</v>
      </c>
      <c r="D988" s="10" t="s">
        <v>41</v>
      </c>
      <c r="E988" s="10" t="s">
        <v>368</v>
      </c>
      <c r="F988" s="34" t="s">
        <v>406</v>
      </c>
      <c r="G988" s="28" t="s">
        <v>32</v>
      </c>
      <c r="H988" s="5">
        <f t="shared" si="71"/>
        <v>-122000</v>
      </c>
      <c r="I988" s="76">
        <f t="shared" si="70"/>
        <v>10.869565217391305</v>
      </c>
      <c r="J988" s="13"/>
      <c r="K988" s="13" t="s">
        <v>45</v>
      </c>
      <c r="L988" s="13"/>
      <c r="M988" s="36">
        <v>460</v>
      </c>
    </row>
    <row r="989" spans="1:13" s="86" customFormat="1" ht="12.75">
      <c r="A989" s="1"/>
      <c r="B989" s="160">
        <v>5000</v>
      </c>
      <c r="C989" s="1" t="s">
        <v>117</v>
      </c>
      <c r="D989" s="1" t="s">
        <v>41</v>
      </c>
      <c r="E989" s="1" t="s">
        <v>368</v>
      </c>
      <c r="F989" s="25" t="s">
        <v>407</v>
      </c>
      <c r="G989" s="25" t="s">
        <v>33</v>
      </c>
      <c r="H989" s="5">
        <f t="shared" si="71"/>
        <v>-127000</v>
      </c>
      <c r="I989" s="20">
        <f t="shared" si="70"/>
        <v>10.869565217391305</v>
      </c>
      <c r="J989"/>
      <c r="K989" t="s">
        <v>45</v>
      </c>
      <c r="L989"/>
      <c r="M989" s="2">
        <v>460</v>
      </c>
    </row>
    <row r="990" spans="1:13" s="86" customFormat="1" ht="12.75">
      <c r="A990" s="1"/>
      <c r="B990" s="160">
        <v>7000</v>
      </c>
      <c r="C990" s="10" t="s">
        <v>117</v>
      </c>
      <c r="D990" s="1" t="s">
        <v>41</v>
      </c>
      <c r="E990" s="1" t="s">
        <v>104</v>
      </c>
      <c r="F990" s="25" t="s">
        <v>408</v>
      </c>
      <c r="G990" s="25" t="s">
        <v>31</v>
      </c>
      <c r="H990" s="5">
        <f t="shared" si="71"/>
        <v>-134000</v>
      </c>
      <c r="I990" s="20">
        <f t="shared" si="70"/>
        <v>15.217391304347826</v>
      </c>
      <c r="J990"/>
      <c r="K990" t="s">
        <v>379</v>
      </c>
      <c r="L990"/>
      <c r="M990" s="2">
        <v>460</v>
      </c>
    </row>
    <row r="991" spans="1:13" s="86" customFormat="1" ht="12.75">
      <c r="A991" s="1"/>
      <c r="B991" s="160">
        <v>5000</v>
      </c>
      <c r="C991" s="1" t="s">
        <v>117</v>
      </c>
      <c r="D991" s="1" t="s">
        <v>41</v>
      </c>
      <c r="E991" s="1" t="s">
        <v>104</v>
      </c>
      <c r="F991" s="25" t="s">
        <v>384</v>
      </c>
      <c r="G991" s="25" t="s">
        <v>273</v>
      </c>
      <c r="H991" s="5">
        <f t="shared" si="71"/>
        <v>-139000</v>
      </c>
      <c r="I991" s="20">
        <f t="shared" si="70"/>
        <v>10.869565217391305</v>
      </c>
      <c r="J991"/>
      <c r="K991" t="s">
        <v>382</v>
      </c>
      <c r="L991"/>
      <c r="M991" s="2">
        <v>460</v>
      </c>
    </row>
    <row r="992" spans="1:13" s="87" customFormat="1" ht="12.75">
      <c r="A992" s="79"/>
      <c r="B992" s="163">
        <f>SUM(B966:B991)</f>
        <v>139000</v>
      </c>
      <c r="C992" s="79" t="s">
        <v>117</v>
      </c>
      <c r="D992" s="79"/>
      <c r="E992" s="79"/>
      <c r="F992" s="80"/>
      <c r="G992" s="80"/>
      <c r="H992" s="70">
        <v>0</v>
      </c>
      <c r="I992" s="71">
        <f t="shared" si="70"/>
        <v>302.17391304347825</v>
      </c>
      <c r="M992" s="2">
        <v>460</v>
      </c>
    </row>
    <row r="993" spans="1:13" s="86" customFormat="1" ht="12.75">
      <c r="A993" s="33"/>
      <c r="B993" s="161"/>
      <c r="C993" s="33"/>
      <c r="D993" s="33"/>
      <c r="E993" s="33"/>
      <c r="F993" s="34"/>
      <c r="G993" s="34"/>
      <c r="H993" s="5">
        <f aca="true" t="shared" si="72" ref="H993:H1024">H992-B993</f>
        <v>0</v>
      </c>
      <c r="I993" s="20">
        <f t="shared" si="70"/>
        <v>0</v>
      </c>
      <c r="M993" s="2">
        <v>460</v>
      </c>
    </row>
    <row r="994" spans="1:13" s="86" customFormat="1" ht="12.75">
      <c r="A994" s="33"/>
      <c r="B994" s="161"/>
      <c r="C994" s="33"/>
      <c r="D994" s="33"/>
      <c r="E994" s="33"/>
      <c r="F994" s="34"/>
      <c r="G994" s="34"/>
      <c r="H994" s="5">
        <f t="shared" si="72"/>
        <v>0</v>
      </c>
      <c r="I994" s="20">
        <f t="shared" si="70"/>
        <v>0</v>
      </c>
      <c r="M994" s="2">
        <v>460</v>
      </c>
    </row>
    <row r="995" spans="1:13" s="86" customFormat="1" ht="12.75">
      <c r="A995" s="1"/>
      <c r="B995" s="161">
        <v>2000</v>
      </c>
      <c r="C995" s="31" t="s">
        <v>119</v>
      </c>
      <c r="D995" s="10" t="s">
        <v>41</v>
      </c>
      <c r="E995" s="31" t="s">
        <v>104</v>
      </c>
      <c r="F995" s="25" t="s">
        <v>313</v>
      </c>
      <c r="G995" s="29" t="s">
        <v>43</v>
      </c>
      <c r="H995" s="5">
        <f t="shared" si="72"/>
        <v>-2000</v>
      </c>
      <c r="I995" s="20">
        <f t="shared" si="70"/>
        <v>4.3478260869565215</v>
      </c>
      <c r="J995"/>
      <c r="K995" t="s">
        <v>314</v>
      </c>
      <c r="L995"/>
      <c r="M995" s="2">
        <v>460</v>
      </c>
    </row>
    <row r="996" spans="1:13" s="86" customFormat="1" ht="12.75">
      <c r="A996" s="1"/>
      <c r="B996" s="160">
        <v>2000</v>
      </c>
      <c r="C996" s="1" t="s">
        <v>119</v>
      </c>
      <c r="D996" s="10" t="s">
        <v>41</v>
      </c>
      <c r="E996" s="1" t="s">
        <v>104</v>
      </c>
      <c r="F996" s="25" t="s">
        <v>313</v>
      </c>
      <c r="G996" s="25" t="s">
        <v>20</v>
      </c>
      <c r="H996" s="5">
        <f t="shared" si="72"/>
        <v>-4000</v>
      </c>
      <c r="I996" s="20">
        <f t="shared" si="70"/>
        <v>4.3478260869565215</v>
      </c>
      <c r="J996"/>
      <c r="K996" t="s">
        <v>314</v>
      </c>
      <c r="L996"/>
      <c r="M996" s="2">
        <v>460</v>
      </c>
    </row>
    <row r="997" spans="1:13" s="86" customFormat="1" ht="12.75">
      <c r="A997" s="1"/>
      <c r="B997" s="160">
        <v>2000</v>
      </c>
      <c r="C997" s="1" t="s">
        <v>119</v>
      </c>
      <c r="D997" s="10" t="s">
        <v>41</v>
      </c>
      <c r="E997" s="1" t="s">
        <v>104</v>
      </c>
      <c r="F997" s="25" t="s">
        <v>313</v>
      </c>
      <c r="G997" s="25" t="s">
        <v>100</v>
      </c>
      <c r="H997" s="5">
        <f t="shared" si="72"/>
        <v>-6000</v>
      </c>
      <c r="I997" s="20">
        <f t="shared" si="70"/>
        <v>4.3478260869565215</v>
      </c>
      <c r="J997"/>
      <c r="K997" t="s">
        <v>314</v>
      </c>
      <c r="L997"/>
      <c r="M997" s="2">
        <v>460</v>
      </c>
    </row>
    <row r="998" spans="1:13" s="86" customFormat="1" ht="12.75">
      <c r="A998" s="10"/>
      <c r="B998" s="161">
        <v>2000</v>
      </c>
      <c r="C998" s="10" t="s">
        <v>119</v>
      </c>
      <c r="D998" s="10" t="s">
        <v>41</v>
      </c>
      <c r="E998" s="10" t="s">
        <v>104</v>
      </c>
      <c r="F998" s="28" t="s">
        <v>313</v>
      </c>
      <c r="G998" s="28" t="s">
        <v>287</v>
      </c>
      <c r="H998" s="5">
        <f t="shared" si="72"/>
        <v>-8000</v>
      </c>
      <c r="I998" s="20">
        <f t="shared" si="70"/>
        <v>4.3478260869565215</v>
      </c>
      <c r="J998" s="13"/>
      <c r="K998" s="13" t="s">
        <v>314</v>
      </c>
      <c r="L998" s="13"/>
      <c r="M998" s="2">
        <v>460</v>
      </c>
    </row>
    <row r="999" spans="1:13" s="86" customFormat="1" ht="12.75">
      <c r="A999" s="10"/>
      <c r="B999" s="161">
        <v>2000</v>
      </c>
      <c r="C999" s="10" t="s">
        <v>119</v>
      </c>
      <c r="D999" s="10" t="s">
        <v>41</v>
      </c>
      <c r="E999" s="10" t="s">
        <v>104</v>
      </c>
      <c r="F999" s="28" t="s">
        <v>313</v>
      </c>
      <c r="G999" s="28" t="s">
        <v>32</v>
      </c>
      <c r="H999" s="5">
        <f t="shared" si="72"/>
        <v>-10000</v>
      </c>
      <c r="I999" s="20">
        <f t="shared" si="70"/>
        <v>4.3478260869565215</v>
      </c>
      <c r="J999" s="13"/>
      <c r="K999" s="13" t="s">
        <v>314</v>
      </c>
      <c r="L999" s="13"/>
      <c r="M999" s="2">
        <v>460</v>
      </c>
    </row>
    <row r="1000" spans="1:13" s="86" customFormat="1" ht="12.75">
      <c r="A1000" s="10"/>
      <c r="B1000" s="161">
        <v>2000</v>
      </c>
      <c r="C1000" s="10" t="s">
        <v>119</v>
      </c>
      <c r="D1000" s="10" t="s">
        <v>41</v>
      </c>
      <c r="E1000" s="10" t="s">
        <v>104</v>
      </c>
      <c r="F1000" s="28" t="s">
        <v>313</v>
      </c>
      <c r="G1000" s="28" t="s">
        <v>267</v>
      </c>
      <c r="H1000" s="5">
        <f t="shared" si="72"/>
        <v>-12000</v>
      </c>
      <c r="I1000" s="20">
        <f t="shared" si="70"/>
        <v>4.3478260869565215</v>
      </c>
      <c r="J1000" s="13"/>
      <c r="K1000" s="13" t="s">
        <v>314</v>
      </c>
      <c r="L1000" s="13"/>
      <c r="M1000" s="2">
        <v>460</v>
      </c>
    </row>
    <row r="1001" spans="1:13" s="86" customFormat="1" ht="12.75">
      <c r="A1001" s="10"/>
      <c r="B1001" s="161">
        <v>2000</v>
      </c>
      <c r="C1001" s="10" t="s">
        <v>119</v>
      </c>
      <c r="D1001" s="10" t="s">
        <v>41</v>
      </c>
      <c r="E1001" s="10" t="s">
        <v>104</v>
      </c>
      <c r="F1001" s="34" t="s">
        <v>313</v>
      </c>
      <c r="G1001" s="28" t="s">
        <v>247</v>
      </c>
      <c r="H1001" s="5">
        <f t="shared" si="72"/>
        <v>-14000</v>
      </c>
      <c r="I1001" s="20">
        <f t="shared" si="70"/>
        <v>4.3478260869565215</v>
      </c>
      <c r="J1001" s="13"/>
      <c r="K1001" s="13" t="s">
        <v>314</v>
      </c>
      <c r="L1001" s="13"/>
      <c r="M1001" s="2">
        <v>460</v>
      </c>
    </row>
    <row r="1002" spans="1:13" s="86" customFormat="1" ht="12.75">
      <c r="A1002" s="1"/>
      <c r="B1002" s="160">
        <v>2000</v>
      </c>
      <c r="C1002" s="1" t="s">
        <v>119</v>
      </c>
      <c r="D1002" s="1" t="s">
        <v>41</v>
      </c>
      <c r="E1002" s="1" t="s">
        <v>104</v>
      </c>
      <c r="F1002" s="88" t="s">
        <v>313</v>
      </c>
      <c r="G1002" s="25" t="s">
        <v>33</v>
      </c>
      <c r="H1002" s="5">
        <f t="shared" si="72"/>
        <v>-16000</v>
      </c>
      <c r="I1002" s="20">
        <f t="shared" si="70"/>
        <v>4.3478260869565215</v>
      </c>
      <c r="J1002"/>
      <c r="K1002" s="13" t="s">
        <v>314</v>
      </c>
      <c r="L1002"/>
      <c r="M1002" s="2">
        <v>460</v>
      </c>
    </row>
    <row r="1003" spans="1:13" s="86" customFormat="1" ht="12.75">
      <c r="A1003" s="1"/>
      <c r="B1003" s="160">
        <v>2000</v>
      </c>
      <c r="C1003" s="1" t="s">
        <v>119</v>
      </c>
      <c r="D1003" s="1" t="s">
        <v>41</v>
      </c>
      <c r="E1003" s="1" t="s">
        <v>104</v>
      </c>
      <c r="F1003" s="25" t="s">
        <v>313</v>
      </c>
      <c r="G1003" s="25" t="s">
        <v>332</v>
      </c>
      <c r="H1003" s="5">
        <f t="shared" si="72"/>
        <v>-18000</v>
      </c>
      <c r="I1003" s="20">
        <f t="shared" si="70"/>
        <v>4.3478260869565215</v>
      </c>
      <c r="J1003"/>
      <c r="K1003" s="13" t="s">
        <v>314</v>
      </c>
      <c r="L1003"/>
      <c r="M1003" s="2">
        <v>460</v>
      </c>
    </row>
    <row r="1004" spans="1:13" s="86" customFormat="1" ht="12.75">
      <c r="A1004" s="10"/>
      <c r="B1004" s="161">
        <v>2000</v>
      </c>
      <c r="C1004" s="10" t="s">
        <v>119</v>
      </c>
      <c r="D1004" s="10" t="s">
        <v>41</v>
      </c>
      <c r="E1004" s="10" t="s">
        <v>104</v>
      </c>
      <c r="F1004" s="28" t="s">
        <v>340</v>
      </c>
      <c r="G1004" s="25" t="s">
        <v>101</v>
      </c>
      <c r="H1004" s="5">
        <f t="shared" si="72"/>
        <v>-20000</v>
      </c>
      <c r="I1004" s="20">
        <f t="shared" si="70"/>
        <v>4.3478260869565215</v>
      </c>
      <c r="J1004" s="13"/>
      <c r="K1004" s="13" t="s">
        <v>44</v>
      </c>
      <c r="L1004" s="13"/>
      <c r="M1004" s="2">
        <v>460</v>
      </c>
    </row>
    <row r="1005" spans="1:13" s="86" customFormat="1" ht="12.75">
      <c r="A1005" s="10"/>
      <c r="B1005" s="161">
        <v>2000</v>
      </c>
      <c r="C1005" s="10" t="s">
        <v>119</v>
      </c>
      <c r="D1005" s="10" t="s">
        <v>41</v>
      </c>
      <c r="E1005" s="10" t="s">
        <v>104</v>
      </c>
      <c r="F1005" s="28" t="s">
        <v>340</v>
      </c>
      <c r="G1005" s="25" t="s">
        <v>102</v>
      </c>
      <c r="H1005" s="5">
        <f t="shared" si="72"/>
        <v>-22000</v>
      </c>
      <c r="I1005" s="20">
        <f t="shared" si="70"/>
        <v>4.3478260869565215</v>
      </c>
      <c r="J1005" s="13"/>
      <c r="K1005" s="13" t="s">
        <v>44</v>
      </c>
      <c r="L1005" s="13"/>
      <c r="M1005" s="2">
        <v>460</v>
      </c>
    </row>
    <row r="1006" spans="1:13" s="86" customFormat="1" ht="12.75">
      <c r="A1006" s="10"/>
      <c r="B1006" s="164">
        <v>2000</v>
      </c>
      <c r="C1006" s="165" t="s">
        <v>119</v>
      </c>
      <c r="D1006" s="165" t="s">
        <v>41</v>
      </c>
      <c r="E1006" s="165" t="s">
        <v>104</v>
      </c>
      <c r="F1006" s="166" t="s">
        <v>340</v>
      </c>
      <c r="G1006" s="166" t="s">
        <v>31</v>
      </c>
      <c r="H1006" s="5">
        <f t="shared" si="72"/>
        <v>-24000</v>
      </c>
      <c r="I1006" s="20">
        <f t="shared" si="70"/>
        <v>4.3478260869565215</v>
      </c>
      <c r="J1006" s="13"/>
      <c r="K1006" s="13" t="s">
        <v>44</v>
      </c>
      <c r="L1006" s="13"/>
      <c r="M1006" s="2">
        <v>460</v>
      </c>
    </row>
    <row r="1007" spans="1:13" s="86" customFormat="1" ht="12.75">
      <c r="A1007" s="10"/>
      <c r="B1007" s="161">
        <v>500</v>
      </c>
      <c r="C1007" s="10" t="s">
        <v>119</v>
      </c>
      <c r="D1007" s="10" t="s">
        <v>41</v>
      </c>
      <c r="E1007" s="10" t="s">
        <v>104</v>
      </c>
      <c r="F1007" s="28" t="s">
        <v>340</v>
      </c>
      <c r="G1007" s="28" t="s">
        <v>31</v>
      </c>
      <c r="H1007" s="5">
        <f t="shared" si="72"/>
        <v>-24500</v>
      </c>
      <c r="I1007" s="20">
        <f t="shared" si="70"/>
        <v>1.0869565217391304</v>
      </c>
      <c r="J1007" s="13"/>
      <c r="K1007" s="13" t="s">
        <v>44</v>
      </c>
      <c r="L1007" s="13"/>
      <c r="M1007" s="2">
        <v>460</v>
      </c>
    </row>
    <row r="1008" spans="1:13" s="86" customFormat="1" ht="12.75">
      <c r="A1008" s="10"/>
      <c r="B1008" s="161">
        <v>2000</v>
      </c>
      <c r="C1008" s="10" t="s">
        <v>119</v>
      </c>
      <c r="D1008" s="10" t="s">
        <v>41</v>
      </c>
      <c r="E1008" s="10" t="s">
        <v>104</v>
      </c>
      <c r="F1008" s="28" t="s">
        <v>340</v>
      </c>
      <c r="G1008" s="28" t="s">
        <v>166</v>
      </c>
      <c r="H1008" s="5">
        <f t="shared" si="72"/>
        <v>-26500</v>
      </c>
      <c r="I1008" s="20">
        <f t="shared" si="70"/>
        <v>4.3478260869565215</v>
      </c>
      <c r="J1008" s="13"/>
      <c r="K1008" s="13" t="s">
        <v>44</v>
      </c>
      <c r="L1008" s="13"/>
      <c r="M1008" s="2">
        <v>460</v>
      </c>
    </row>
    <row r="1009" spans="1:13" s="86" customFormat="1" ht="12.75">
      <c r="A1009" s="10"/>
      <c r="B1009" s="161">
        <v>500</v>
      </c>
      <c r="C1009" s="10" t="s">
        <v>119</v>
      </c>
      <c r="D1009" s="10" t="s">
        <v>41</v>
      </c>
      <c r="E1009" s="10" t="s">
        <v>104</v>
      </c>
      <c r="F1009" s="28" t="s">
        <v>340</v>
      </c>
      <c r="G1009" s="28" t="s">
        <v>166</v>
      </c>
      <c r="H1009" s="5">
        <f t="shared" si="72"/>
        <v>-27000</v>
      </c>
      <c r="I1009" s="20">
        <f t="shared" si="70"/>
        <v>1.0869565217391304</v>
      </c>
      <c r="J1009" s="13"/>
      <c r="K1009" s="13" t="s">
        <v>44</v>
      </c>
      <c r="L1009" s="13"/>
      <c r="M1009" s="2">
        <v>460</v>
      </c>
    </row>
    <row r="1010" spans="1:13" s="86" customFormat="1" ht="12.75">
      <c r="A1010" s="10"/>
      <c r="B1010" s="160">
        <v>2000</v>
      </c>
      <c r="C1010" s="1" t="s">
        <v>119</v>
      </c>
      <c r="D1010" s="1" t="s">
        <v>41</v>
      </c>
      <c r="E1010" s="1" t="s">
        <v>104</v>
      </c>
      <c r="F1010" s="25" t="s">
        <v>352</v>
      </c>
      <c r="G1010" s="25" t="s">
        <v>25</v>
      </c>
      <c r="H1010" s="5">
        <f t="shared" si="72"/>
        <v>-29000</v>
      </c>
      <c r="I1010" s="20">
        <f t="shared" si="70"/>
        <v>4.3478260869565215</v>
      </c>
      <c r="J1010" s="13"/>
      <c r="K1010" t="s">
        <v>42</v>
      </c>
      <c r="L1010" s="13"/>
      <c r="M1010" s="2">
        <v>460</v>
      </c>
    </row>
    <row r="1011" spans="1:13" s="86" customFormat="1" ht="12.75">
      <c r="A1011" s="10"/>
      <c r="B1011" s="160">
        <v>2000</v>
      </c>
      <c r="C1011" s="1" t="s">
        <v>119</v>
      </c>
      <c r="D1011" s="1" t="s">
        <v>41</v>
      </c>
      <c r="E1011" s="1" t="s">
        <v>104</v>
      </c>
      <c r="F1011" s="25" t="s">
        <v>352</v>
      </c>
      <c r="G1011" s="25" t="s">
        <v>165</v>
      </c>
      <c r="H1011" s="5">
        <f t="shared" si="72"/>
        <v>-31000</v>
      </c>
      <c r="I1011" s="20">
        <f t="shared" si="70"/>
        <v>4.3478260869565215</v>
      </c>
      <c r="J1011" s="13"/>
      <c r="K1011" t="s">
        <v>42</v>
      </c>
      <c r="L1011" s="13"/>
      <c r="M1011" s="2">
        <v>460</v>
      </c>
    </row>
    <row r="1012" spans="1:13" s="86" customFormat="1" ht="12.75">
      <c r="A1012" s="10"/>
      <c r="B1012" s="160">
        <v>500</v>
      </c>
      <c r="C1012" s="1" t="s">
        <v>119</v>
      </c>
      <c r="D1012" s="1" t="s">
        <v>41</v>
      </c>
      <c r="E1012" s="1" t="s">
        <v>104</v>
      </c>
      <c r="F1012" s="25" t="s">
        <v>352</v>
      </c>
      <c r="G1012" s="25" t="s">
        <v>31</v>
      </c>
      <c r="H1012" s="5">
        <f t="shared" si="72"/>
        <v>-31500</v>
      </c>
      <c r="I1012" s="20">
        <f t="shared" si="70"/>
        <v>1.0869565217391304</v>
      </c>
      <c r="J1012" s="13"/>
      <c r="K1012" t="s">
        <v>42</v>
      </c>
      <c r="L1012" s="13"/>
      <c r="M1012" s="2">
        <v>460</v>
      </c>
    </row>
    <row r="1013" spans="1:13" s="86" customFormat="1" ht="12.75">
      <c r="A1013" s="10"/>
      <c r="B1013" s="161">
        <v>2000</v>
      </c>
      <c r="C1013" s="10" t="s">
        <v>119</v>
      </c>
      <c r="D1013" s="10" t="s">
        <v>41</v>
      </c>
      <c r="E1013" s="10" t="s">
        <v>104</v>
      </c>
      <c r="F1013" s="28" t="s">
        <v>352</v>
      </c>
      <c r="G1013" s="28" t="s">
        <v>31</v>
      </c>
      <c r="H1013" s="5">
        <f t="shared" si="72"/>
        <v>-33500</v>
      </c>
      <c r="I1013" s="20">
        <f t="shared" si="70"/>
        <v>4.3478260869565215</v>
      </c>
      <c r="J1013" s="13"/>
      <c r="K1013" t="s">
        <v>42</v>
      </c>
      <c r="L1013" s="13"/>
      <c r="M1013" s="2">
        <v>460</v>
      </c>
    </row>
    <row r="1014" spans="1:13" s="86" customFormat="1" ht="12.75">
      <c r="A1014" s="10"/>
      <c r="B1014" s="160">
        <v>500</v>
      </c>
      <c r="C1014" s="1" t="s">
        <v>119</v>
      </c>
      <c r="D1014" s="1" t="s">
        <v>41</v>
      </c>
      <c r="E1014" s="1" t="s">
        <v>104</v>
      </c>
      <c r="F1014" s="25" t="s">
        <v>352</v>
      </c>
      <c r="G1014" s="25" t="s">
        <v>166</v>
      </c>
      <c r="H1014" s="5">
        <f t="shared" si="72"/>
        <v>-34000</v>
      </c>
      <c r="I1014" s="20">
        <f t="shared" si="70"/>
        <v>1.0869565217391304</v>
      </c>
      <c r="J1014" s="13"/>
      <c r="K1014" t="s">
        <v>42</v>
      </c>
      <c r="L1014" s="13"/>
      <c r="M1014" s="2">
        <v>460</v>
      </c>
    </row>
    <row r="1015" spans="1:13" s="86" customFormat="1" ht="12.75">
      <c r="A1015" s="10"/>
      <c r="B1015" s="160">
        <v>2000</v>
      </c>
      <c r="C1015" s="1" t="s">
        <v>119</v>
      </c>
      <c r="D1015" s="1" t="s">
        <v>41</v>
      </c>
      <c r="E1015" s="1" t="s">
        <v>104</v>
      </c>
      <c r="F1015" s="25" t="s">
        <v>352</v>
      </c>
      <c r="G1015" s="25" t="s">
        <v>166</v>
      </c>
      <c r="H1015" s="5">
        <f t="shared" si="72"/>
        <v>-36000</v>
      </c>
      <c r="I1015" s="20">
        <f t="shared" si="70"/>
        <v>4.3478260869565215</v>
      </c>
      <c r="J1015" s="13"/>
      <c r="K1015" t="s">
        <v>42</v>
      </c>
      <c r="L1015" s="13"/>
      <c r="M1015" s="2">
        <v>460</v>
      </c>
    </row>
    <row r="1016" spans="1:13" s="86" customFormat="1" ht="12.75">
      <c r="A1016" s="10"/>
      <c r="B1016" s="160">
        <v>2000</v>
      </c>
      <c r="C1016" s="1" t="s">
        <v>119</v>
      </c>
      <c r="D1016" s="1" t="s">
        <v>41</v>
      </c>
      <c r="E1016" s="1" t="s">
        <v>104</v>
      </c>
      <c r="F1016" s="25" t="s">
        <v>352</v>
      </c>
      <c r="G1016" s="25" t="s">
        <v>32</v>
      </c>
      <c r="H1016" s="5">
        <f t="shared" si="72"/>
        <v>-38000</v>
      </c>
      <c r="I1016" s="20">
        <f t="shared" si="70"/>
        <v>4.3478260869565215</v>
      </c>
      <c r="J1016" s="13"/>
      <c r="K1016" t="s">
        <v>42</v>
      </c>
      <c r="L1016" s="13"/>
      <c r="M1016" s="2">
        <v>460</v>
      </c>
    </row>
    <row r="1017" spans="1:13" s="86" customFormat="1" ht="12.75">
      <c r="A1017" s="10"/>
      <c r="B1017" s="160">
        <v>2000</v>
      </c>
      <c r="C1017" s="1" t="s">
        <v>119</v>
      </c>
      <c r="D1017" s="1" t="s">
        <v>41</v>
      </c>
      <c r="E1017" s="1" t="s">
        <v>104</v>
      </c>
      <c r="F1017" s="25" t="s">
        <v>352</v>
      </c>
      <c r="G1017" s="25" t="s">
        <v>240</v>
      </c>
      <c r="H1017" s="5">
        <f t="shared" si="72"/>
        <v>-40000</v>
      </c>
      <c r="I1017" s="20">
        <f t="shared" si="70"/>
        <v>4.3478260869565215</v>
      </c>
      <c r="J1017" s="13"/>
      <c r="K1017" t="s">
        <v>42</v>
      </c>
      <c r="L1017" s="13"/>
      <c r="M1017" s="2">
        <v>460</v>
      </c>
    </row>
    <row r="1018" spans="1:13" s="86" customFormat="1" ht="12.75">
      <c r="A1018" s="10"/>
      <c r="B1018" s="161">
        <v>2000</v>
      </c>
      <c r="C1018" s="10" t="s">
        <v>119</v>
      </c>
      <c r="D1018" s="10" t="s">
        <v>41</v>
      </c>
      <c r="E1018" s="10" t="s">
        <v>104</v>
      </c>
      <c r="F1018" s="28" t="s">
        <v>352</v>
      </c>
      <c r="G1018" s="28" t="s">
        <v>206</v>
      </c>
      <c r="H1018" s="5">
        <f t="shared" si="72"/>
        <v>-42000</v>
      </c>
      <c r="I1018" s="20">
        <f t="shared" si="70"/>
        <v>4.3478260869565215</v>
      </c>
      <c r="J1018" s="13"/>
      <c r="K1018" t="s">
        <v>42</v>
      </c>
      <c r="L1018" s="13"/>
      <c r="M1018" s="2">
        <v>460</v>
      </c>
    </row>
    <row r="1019" spans="1:13" s="86" customFormat="1" ht="12.75">
      <c r="A1019" s="10"/>
      <c r="B1019" s="160">
        <v>2000</v>
      </c>
      <c r="C1019" s="1" t="s">
        <v>119</v>
      </c>
      <c r="D1019" s="1" t="s">
        <v>41</v>
      </c>
      <c r="E1019" s="1" t="s">
        <v>104</v>
      </c>
      <c r="F1019" s="25" t="s">
        <v>352</v>
      </c>
      <c r="G1019" s="25" t="s">
        <v>214</v>
      </c>
      <c r="H1019" s="5">
        <f t="shared" si="72"/>
        <v>-44000</v>
      </c>
      <c r="I1019" s="20">
        <f t="shared" si="70"/>
        <v>4.3478260869565215</v>
      </c>
      <c r="J1019" s="13"/>
      <c r="K1019" t="s">
        <v>42</v>
      </c>
      <c r="L1019" s="13"/>
      <c r="M1019" s="2">
        <v>460</v>
      </c>
    </row>
    <row r="1020" spans="1:13" s="86" customFormat="1" ht="12.75">
      <c r="A1020" s="10"/>
      <c r="B1020" s="160">
        <v>2000</v>
      </c>
      <c r="C1020" s="1" t="s">
        <v>119</v>
      </c>
      <c r="D1020" s="1" t="s">
        <v>41</v>
      </c>
      <c r="E1020" s="1" t="s">
        <v>104</v>
      </c>
      <c r="F1020" s="25" t="s">
        <v>352</v>
      </c>
      <c r="G1020" s="25" t="s">
        <v>267</v>
      </c>
      <c r="H1020" s="5">
        <f t="shared" si="72"/>
        <v>-46000</v>
      </c>
      <c r="I1020" s="20">
        <f t="shared" si="70"/>
        <v>4.3478260869565215</v>
      </c>
      <c r="J1020" s="13"/>
      <c r="K1020" t="s">
        <v>42</v>
      </c>
      <c r="L1020" s="13"/>
      <c r="M1020" s="2">
        <v>460</v>
      </c>
    </row>
    <row r="1021" spans="1:13" s="86" customFormat="1" ht="12.75">
      <c r="A1021" s="10"/>
      <c r="B1021" s="161">
        <v>2000</v>
      </c>
      <c r="C1021" s="10" t="s">
        <v>119</v>
      </c>
      <c r="D1021" s="10" t="s">
        <v>41</v>
      </c>
      <c r="E1021" s="10" t="s">
        <v>104</v>
      </c>
      <c r="F1021" s="28" t="s">
        <v>352</v>
      </c>
      <c r="G1021" s="28" t="s">
        <v>247</v>
      </c>
      <c r="H1021" s="5">
        <f t="shared" si="72"/>
        <v>-48000</v>
      </c>
      <c r="I1021" s="20">
        <f t="shared" si="70"/>
        <v>4.3478260869565215</v>
      </c>
      <c r="J1021" s="13"/>
      <c r="K1021" t="s">
        <v>42</v>
      </c>
      <c r="L1021" s="13"/>
      <c r="M1021" s="2">
        <v>460</v>
      </c>
    </row>
    <row r="1022" spans="1:13" s="86" customFormat="1" ht="12.75">
      <c r="A1022" s="10"/>
      <c r="B1022" s="160">
        <v>2000</v>
      </c>
      <c r="C1022" s="1" t="s">
        <v>119</v>
      </c>
      <c r="D1022" s="1" t="s">
        <v>41</v>
      </c>
      <c r="E1022" s="1" t="s">
        <v>104</v>
      </c>
      <c r="F1022" s="25" t="s">
        <v>352</v>
      </c>
      <c r="G1022" s="25" t="s">
        <v>34</v>
      </c>
      <c r="H1022" s="5">
        <f t="shared" si="72"/>
        <v>-50000</v>
      </c>
      <c r="I1022" s="20">
        <f t="shared" si="70"/>
        <v>4.3478260869565215</v>
      </c>
      <c r="J1022" s="13"/>
      <c r="K1022" t="s">
        <v>42</v>
      </c>
      <c r="L1022" s="13"/>
      <c r="M1022" s="2">
        <v>460</v>
      </c>
    </row>
    <row r="1023" spans="1:13" s="86" customFormat="1" ht="12.75">
      <c r="A1023" s="10"/>
      <c r="B1023" s="160">
        <v>2000</v>
      </c>
      <c r="C1023" s="1" t="s">
        <v>119</v>
      </c>
      <c r="D1023" s="1" t="s">
        <v>41</v>
      </c>
      <c r="E1023" s="1" t="s">
        <v>104</v>
      </c>
      <c r="F1023" s="25" t="s">
        <v>352</v>
      </c>
      <c r="G1023" s="25" t="s">
        <v>272</v>
      </c>
      <c r="H1023" s="5">
        <f t="shared" si="72"/>
        <v>-52000</v>
      </c>
      <c r="I1023" s="20">
        <f aca="true" t="shared" si="73" ref="I1023:I1086">+B1023/M1023</f>
        <v>4.3478260869565215</v>
      </c>
      <c r="J1023" s="13"/>
      <c r="K1023" t="s">
        <v>42</v>
      </c>
      <c r="L1023" s="13"/>
      <c r="M1023" s="2">
        <v>460</v>
      </c>
    </row>
    <row r="1024" spans="1:13" s="86" customFormat="1" ht="12.75">
      <c r="A1024" s="10"/>
      <c r="B1024" s="160">
        <v>2000</v>
      </c>
      <c r="C1024" s="1" t="s">
        <v>119</v>
      </c>
      <c r="D1024" s="1" t="s">
        <v>41</v>
      </c>
      <c r="E1024" s="1" t="s">
        <v>104</v>
      </c>
      <c r="F1024" s="25" t="s">
        <v>352</v>
      </c>
      <c r="G1024" s="25" t="s">
        <v>33</v>
      </c>
      <c r="H1024" s="5">
        <f t="shared" si="72"/>
        <v>-54000</v>
      </c>
      <c r="I1024" s="20">
        <f t="shared" si="73"/>
        <v>4.3478260869565215</v>
      </c>
      <c r="J1024" s="13"/>
      <c r="K1024" t="s">
        <v>42</v>
      </c>
      <c r="L1024" s="13"/>
      <c r="M1024" s="2">
        <v>460</v>
      </c>
    </row>
    <row r="1025" spans="1:13" s="86" customFormat="1" ht="12.75">
      <c r="A1025" s="10"/>
      <c r="B1025" s="160">
        <v>2000</v>
      </c>
      <c r="C1025" s="1" t="s">
        <v>119</v>
      </c>
      <c r="D1025" s="1" t="s">
        <v>41</v>
      </c>
      <c r="E1025" s="1" t="s">
        <v>104</v>
      </c>
      <c r="F1025" s="25" t="s">
        <v>352</v>
      </c>
      <c r="G1025" s="25" t="s">
        <v>332</v>
      </c>
      <c r="H1025" s="5">
        <f aca="true" t="shared" si="74" ref="H1025:H1050">H1024-B1025</f>
        <v>-56000</v>
      </c>
      <c r="I1025" s="20">
        <f t="shared" si="73"/>
        <v>4.3478260869565215</v>
      </c>
      <c r="J1025" s="13"/>
      <c r="K1025" t="s">
        <v>42</v>
      </c>
      <c r="L1025" s="13"/>
      <c r="M1025" s="2">
        <v>460</v>
      </c>
    </row>
    <row r="1026" spans="1:13" s="86" customFormat="1" ht="12.75">
      <c r="A1026" s="10"/>
      <c r="B1026" s="160">
        <v>2000</v>
      </c>
      <c r="C1026" s="1" t="s">
        <v>119</v>
      </c>
      <c r="D1026" s="1" t="s">
        <v>41</v>
      </c>
      <c r="E1026" s="1" t="s">
        <v>104</v>
      </c>
      <c r="F1026" s="25" t="s">
        <v>352</v>
      </c>
      <c r="G1026" s="25" t="s">
        <v>366</v>
      </c>
      <c r="H1026" s="5">
        <f t="shared" si="74"/>
        <v>-58000</v>
      </c>
      <c r="I1026" s="20">
        <f t="shared" si="73"/>
        <v>4.3478260869565215</v>
      </c>
      <c r="J1026" s="13"/>
      <c r="K1026" t="s">
        <v>42</v>
      </c>
      <c r="L1026" s="13"/>
      <c r="M1026" s="2">
        <v>460</v>
      </c>
    </row>
    <row r="1027" spans="1:13" s="86" customFormat="1" ht="12.75">
      <c r="A1027" s="1"/>
      <c r="B1027" s="161">
        <v>500</v>
      </c>
      <c r="C1027" s="10" t="s">
        <v>119</v>
      </c>
      <c r="D1027" s="10" t="s">
        <v>41</v>
      </c>
      <c r="E1027" s="10" t="s">
        <v>368</v>
      </c>
      <c r="F1027" s="25" t="s">
        <v>386</v>
      </c>
      <c r="G1027" s="28" t="s">
        <v>20</v>
      </c>
      <c r="H1027" s="5">
        <f t="shared" si="74"/>
        <v>-58500</v>
      </c>
      <c r="I1027" s="20">
        <f t="shared" si="73"/>
        <v>1.0869565217391304</v>
      </c>
      <c r="J1027"/>
      <c r="K1027" t="s">
        <v>45</v>
      </c>
      <c r="L1027"/>
      <c r="M1027" s="2">
        <v>460</v>
      </c>
    </row>
    <row r="1028" spans="1:13" s="86" customFormat="1" ht="12.75">
      <c r="A1028" s="1"/>
      <c r="B1028" s="161">
        <v>2000</v>
      </c>
      <c r="C1028" s="10" t="s">
        <v>119</v>
      </c>
      <c r="D1028" s="10" t="s">
        <v>41</v>
      </c>
      <c r="E1028" s="10" t="s">
        <v>368</v>
      </c>
      <c r="F1028" s="25" t="s">
        <v>386</v>
      </c>
      <c r="G1028" s="28" t="s">
        <v>20</v>
      </c>
      <c r="H1028" s="5">
        <f t="shared" si="74"/>
        <v>-60500</v>
      </c>
      <c r="I1028" s="20">
        <f t="shared" si="73"/>
        <v>4.3478260869565215</v>
      </c>
      <c r="J1028"/>
      <c r="K1028" t="s">
        <v>45</v>
      </c>
      <c r="L1028"/>
      <c r="M1028" s="2">
        <v>460</v>
      </c>
    </row>
    <row r="1029" spans="1:13" s="86" customFormat="1" ht="12.75">
      <c r="A1029" s="1"/>
      <c r="B1029" s="177">
        <v>500</v>
      </c>
      <c r="C1029" s="134" t="s">
        <v>119</v>
      </c>
      <c r="D1029" s="10" t="s">
        <v>41</v>
      </c>
      <c r="E1029" s="134" t="s">
        <v>368</v>
      </c>
      <c r="F1029" s="25" t="s">
        <v>386</v>
      </c>
      <c r="G1029" s="25" t="s">
        <v>100</v>
      </c>
      <c r="H1029" s="5">
        <f t="shared" si="74"/>
        <v>-61000</v>
      </c>
      <c r="I1029" s="20">
        <f t="shared" si="73"/>
        <v>1.0869565217391304</v>
      </c>
      <c r="J1029" s="135"/>
      <c r="K1029" t="s">
        <v>45</v>
      </c>
      <c r="L1029" s="135"/>
      <c r="M1029" s="2">
        <v>460</v>
      </c>
    </row>
    <row r="1030" spans="1:13" s="86" customFormat="1" ht="12.75">
      <c r="A1030" s="1"/>
      <c r="B1030" s="160">
        <v>2000</v>
      </c>
      <c r="C1030" s="1" t="s">
        <v>119</v>
      </c>
      <c r="D1030" s="10" t="s">
        <v>41</v>
      </c>
      <c r="E1030" s="1" t="s">
        <v>368</v>
      </c>
      <c r="F1030" s="25" t="s">
        <v>386</v>
      </c>
      <c r="G1030" s="25" t="s">
        <v>100</v>
      </c>
      <c r="H1030" s="5">
        <f t="shared" si="74"/>
        <v>-63000</v>
      </c>
      <c r="I1030" s="20">
        <f t="shared" si="73"/>
        <v>4.3478260869565215</v>
      </c>
      <c r="J1030"/>
      <c r="K1030" t="s">
        <v>45</v>
      </c>
      <c r="L1030"/>
      <c r="M1030" s="2">
        <v>460</v>
      </c>
    </row>
    <row r="1031" spans="1:13" s="86" customFormat="1" ht="12.75">
      <c r="A1031" s="1"/>
      <c r="B1031" s="160">
        <v>500</v>
      </c>
      <c r="C1031" s="1" t="s">
        <v>119</v>
      </c>
      <c r="D1031" s="10" t="s">
        <v>41</v>
      </c>
      <c r="E1031" s="1" t="s">
        <v>368</v>
      </c>
      <c r="F1031" s="25" t="s">
        <v>386</v>
      </c>
      <c r="G1031" s="25" t="s">
        <v>101</v>
      </c>
      <c r="H1031" s="5">
        <f t="shared" si="74"/>
        <v>-63500</v>
      </c>
      <c r="I1031" s="20">
        <f t="shared" si="73"/>
        <v>1.0869565217391304</v>
      </c>
      <c r="J1031"/>
      <c r="K1031" t="s">
        <v>45</v>
      </c>
      <c r="L1031"/>
      <c r="M1031" s="2">
        <v>460</v>
      </c>
    </row>
    <row r="1032" spans="1:13" s="86" customFormat="1" ht="12.75">
      <c r="A1032" s="1"/>
      <c r="B1032" s="160">
        <v>2000</v>
      </c>
      <c r="C1032" s="1" t="s">
        <v>119</v>
      </c>
      <c r="D1032" s="10" t="s">
        <v>41</v>
      </c>
      <c r="E1032" s="1" t="s">
        <v>368</v>
      </c>
      <c r="F1032" s="25" t="s">
        <v>386</v>
      </c>
      <c r="G1032" s="25" t="s">
        <v>101</v>
      </c>
      <c r="H1032" s="5">
        <f t="shared" si="74"/>
        <v>-65500</v>
      </c>
      <c r="I1032" s="20">
        <f t="shared" si="73"/>
        <v>4.3478260869565215</v>
      </c>
      <c r="J1032"/>
      <c r="K1032" t="s">
        <v>45</v>
      </c>
      <c r="L1032"/>
      <c r="M1032" s="2">
        <v>460</v>
      </c>
    </row>
    <row r="1033" spans="1:13" s="86" customFormat="1" ht="12.75">
      <c r="A1033" s="1"/>
      <c r="B1033" s="160">
        <v>500</v>
      </c>
      <c r="C1033" s="1" t="s">
        <v>119</v>
      </c>
      <c r="D1033" s="1" t="s">
        <v>41</v>
      </c>
      <c r="E1033" s="1" t="s">
        <v>368</v>
      </c>
      <c r="F1033" s="25" t="s">
        <v>386</v>
      </c>
      <c r="G1033" s="25" t="s">
        <v>102</v>
      </c>
      <c r="H1033" s="5">
        <f t="shared" si="74"/>
        <v>-66000</v>
      </c>
      <c r="I1033" s="20">
        <f t="shared" si="73"/>
        <v>1.0869565217391304</v>
      </c>
      <c r="J1033"/>
      <c r="K1033" t="s">
        <v>45</v>
      </c>
      <c r="L1033"/>
      <c r="M1033" s="2">
        <v>460</v>
      </c>
    </row>
    <row r="1034" spans="1:13" s="86" customFormat="1" ht="12.75">
      <c r="A1034" s="1"/>
      <c r="B1034" s="160">
        <v>2000</v>
      </c>
      <c r="C1034" s="1" t="s">
        <v>119</v>
      </c>
      <c r="D1034" s="1" t="s">
        <v>41</v>
      </c>
      <c r="E1034" s="1" t="s">
        <v>368</v>
      </c>
      <c r="F1034" s="25" t="s">
        <v>386</v>
      </c>
      <c r="G1034" s="25" t="s">
        <v>102</v>
      </c>
      <c r="H1034" s="5">
        <f t="shared" si="74"/>
        <v>-68000</v>
      </c>
      <c r="I1034" s="20">
        <f t="shared" si="73"/>
        <v>4.3478260869565215</v>
      </c>
      <c r="J1034"/>
      <c r="K1034" t="s">
        <v>45</v>
      </c>
      <c r="L1034"/>
      <c r="M1034" s="2">
        <v>460</v>
      </c>
    </row>
    <row r="1035" spans="1:13" s="86" customFormat="1" ht="12.75">
      <c r="A1035" s="1"/>
      <c r="B1035" s="160">
        <v>500</v>
      </c>
      <c r="C1035" s="10" t="s">
        <v>119</v>
      </c>
      <c r="D1035" s="1" t="s">
        <v>41</v>
      </c>
      <c r="E1035" s="1" t="s">
        <v>368</v>
      </c>
      <c r="F1035" s="25" t="s">
        <v>386</v>
      </c>
      <c r="G1035" s="25" t="s">
        <v>287</v>
      </c>
      <c r="H1035" s="5">
        <f t="shared" si="74"/>
        <v>-68500</v>
      </c>
      <c r="I1035" s="20">
        <f t="shared" si="73"/>
        <v>1.0869565217391304</v>
      </c>
      <c r="J1035"/>
      <c r="K1035" t="s">
        <v>45</v>
      </c>
      <c r="L1035"/>
      <c r="M1035" s="2">
        <v>460</v>
      </c>
    </row>
    <row r="1036" spans="1:13" s="86" customFormat="1" ht="12.75">
      <c r="A1036" s="1"/>
      <c r="B1036" s="160">
        <v>2000</v>
      </c>
      <c r="C1036" s="10" t="s">
        <v>119</v>
      </c>
      <c r="D1036" s="1" t="s">
        <v>41</v>
      </c>
      <c r="E1036" s="1" t="s">
        <v>368</v>
      </c>
      <c r="F1036" s="25" t="s">
        <v>386</v>
      </c>
      <c r="G1036" s="25" t="s">
        <v>287</v>
      </c>
      <c r="H1036" s="5">
        <f t="shared" si="74"/>
        <v>-70500</v>
      </c>
      <c r="I1036" s="20">
        <f t="shared" si="73"/>
        <v>4.3478260869565215</v>
      </c>
      <c r="J1036"/>
      <c r="K1036" t="s">
        <v>45</v>
      </c>
      <c r="L1036"/>
      <c r="M1036" s="2">
        <v>460</v>
      </c>
    </row>
    <row r="1037" spans="1:13" s="86" customFormat="1" ht="12.75">
      <c r="A1037" s="1"/>
      <c r="B1037" s="160">
        <v>500</v>
      </c>
      <c r="C1037" s="10" t="s">
        <v>119</v>
      </c>
      <c r="D1037" s="1" t="s">
        <v>41</v>
      </c>
      <c r="E1037" s="1" t="s">
        <v>368</v>
      </c>
      <c r="F1037" s="25" t="s">
        <v>386</v>
      </c>
      <c r="G1037" s="25" t="s">
        <v>32</v>
      </c>
      <c r="H1037" s="5">
        <f t="shared" si="74"/>
        <v>-71000</v>
      </c>
      <c r="I1037" s="20">
        <f t="shared" si="73"/>
        <v>1.0869565217391304</v>
      </c>
      <c r="J1037"/>
      <c r="K1037" t="s">
        <v>45</v>
      </c>
      <c r="L1037"/>
      <c r="M1037" s="2">
        <v>460</v>
      </c>
    </row>
    <row r="1038" spans="1:13" s="86" customFormat="1" ht="12.75">
      <c r="A1038" s="1"/>
      <c r="B1038" s="160">
        <v>2000</v>
      </c>
      <c r="C1038" s="10" t="s">
        <v>119</v>
      </c>
      <c r="D1038" s="1" t="s">
        <v>41</v>
      </c>
      <c r="E1038" s="1" t="s">
        <v>368</v>
      </c>
      <c r="F1038" s="25" t="s">
        <v>386</v>
      </c>
      <c r="G1038" s="25" t="s">
        <v>32</v>
      </c>
      <c r="H1038" s="5">
        <f t="shared" si="74"/>
        <v>-73000</v>
      </c>
      <c r="I1038" s="20">
        <f t="shared" si="73"/>
        <v>4.3478260869565215</v>
      </c>
      <c r="J1038"/>
      <c r="K1038" t="s">
        <v>45</v>
      </c>
      <c r="L1038"/>
      <c r="M1038" s="2">
        <v>460</v>
      </c>
    </row>
    <row r="1039" spans="1:13" s="86" customFormat="1" ht="12.75">
      <c r="A1039" s="1"/>
      <c r="B1039" s="160">
        <v>500</v>
      </c>
      <c r="C1039" s="10" t="s">
        <v>119</v>
      </c>
      <c r="D1039" s="1" t="s">
        <v>41</v>
      </c>
      <c r="E1039" s="1" t="s">
        <v>368</v>
      </c>
      <c r="F1039" s="25" t="s">
        <v>386</v>
      </c>
      <c r="G1039" s="25" t="s">
        <v>240</v>
      </c>
      <c r="H1039" s="5">
        <f t="shared" si="74"/>
        <v>-73500</v>
      </c>
      <c r="I1039" s="20">
        <f t="shared" si="73"/>
        <v>1.0869565217391304</v>
      </c>
      <c r="J1039"/>
      <c r="K1039" t="s">
        <v>45</v>
      </c>
      <c r="L1039"/>
      <c r="M1039" s="2">
        <v>460</v>
      </c>
    </row>
    <row r="1040" spans="1:13" s="86" customFormat="1" ht="12.75">
      <c r="A1040" s="1"/>
      <c r="B1040" s="160">
        <v>2000</v>
      </c>
      <c r="C1040" s="10" t="s">
        <v>119</v>
      </c>
      <c r="D1040" s="1" t="s">
        <v>41</v>
      </c>
      <c r="E1040" s="1" t="s">
        <v>368</v>
      </c>
      <c r="F1040" s="25" t="s">
        <v>386</v>
      </c>
      <c r="G1040" s="25" t="s">
        <v>240</v>
      </c>
      <c r="H1040" s="5">
        <f t="shared" si="74"/>
        <v>-75500</v>
      </c>
      <c r="I1040" s="20">
        <f t="shared" si="73"/>
        <v>4.3478260869565215</v>
      </c>
      <c r="J1040"/>
      <c r="K1040" t="s">
        <v>45</v>
      </c>
      <c r="L1040"/>
      <c r="M1040" s="2">
        <v>460</v>
      </c>
    </row>
    <row r="1041" spans="1:13" s="86" customFormat="1" ht="12.75">
      <c r="A1041" s="1"/>
      <c r="B1041" s="160">
        <v>500</v>
      </c>
      <c r="C1041" s="1" t="s">
        <v>119</v>
      </c>
      <c r="D1041" s="1" t="s">
        <v>41</v>
      </c>
      <c r="E1041" s="1" t="s">
        <v>368</v>
      </c>
      <c r="F1041" s="25" t="s">
        <v>386</v>
      </c>
      <c r="G1041" s="25" t="s">
        <v>33</v>
      </c>
      <c r="H1041" s="5">
        <f t="shared" si="74"/>
        <v>-76000</v>
      </c>
      <c r="I1041" s="20">
        <f t="shared" si="73"/>
        <v>1.0869565217391304</v>
      </c>
      <c r="J1041"/>
      <c r="K1041" t="s">
        <v>45</v>
      </c>
      <c r="L1041"/>
      <c r="M1041" s="2">
        <v>460</v>
      </c>
    </row>
    <row r="1042" spans="1:13" s="86" customFormat="1" ht="12.75">
      <c r="A1042" s="1"/>
      <c r="B1042" s="160">
        <v>2000</v>
      </c>
      <c r="C1042" s="1" t="s">
        <v>119</v>
      </c>
      <c r="D1042" s="1" t="s">
        <v>41</v>
      </c>
      <c r="E1042" s="1" t="s">
        <v>368</v>
      </c>
      <c r="F1042" s="25" t="s">
        <v>386</v>
      </c>
      <c r="G1042" s="25" t="s">
        <v>33</v>
      </c>
      <c r="H1042" s="5">
        <f t="shared" si="74"/>
        <v>-78000</v>
      </c>
      <c r="I1042" s="20">
        <f t="shared" si="73"/>
        <v>4.3478260869565215</v>
      </c>
      <c r="J1042"/>
      <c r="K1042" t="s">
        <v>45</v>
      </c>
      <c r="L1042"/>
      <c r="M1042" s="2">
        <v>460</v>
      </c>
    </row>
    <row r="1043" spans="1:13" s="86" customFormat="1" ht="12.75">
      <c r="A1043" s="1"/>
      <c r="B1043" s="160">
        <v>500</v>
      </c>
      <c r="C1043" s="1" t="s">
        <v>119</v>
      </c>
      <c r="D1043" s="1" t="s">
        <v>41</v>
      </c>
      <c r="E1043" s="1" t="s">
        <v>368</v>
      </c>
      <c r="F1043" s="25" t="s">
        <v>386</v>
      </c>
      <c r="G1043" s="25" t="s">
        <v>332</v>
      </c>
      <c r="H1043" s="5">
        <f t="shared" si="74"/>
        <v>-78500</v>
      </c>
      <c r="I1043" s="20">
        <f t="shared" si="73"/>
        <v>1.0869565217391304</v>
      </c>
      <c r="J1043"/>
      <c r="K1043" t="s">
        <v>45</v>
      </c>
      <c r="L1043"/>
      <c r="M1043" s="2">
        <v>460</v>
      </c>
    </row>
    <row r="1044" spans="1:13" s="86" customFormat="1" ht="12.75">
      <c r="A1044" s="1"/>
      <c r="B1044" s="160">
        <v>2000</v>
      </c>
      <c r="C1044" s="1" t="s">
        <v>119</v>
      </c>
      <c r="D1044" s="1" t="s">
        <v>41</v>
      </c>
      <c r="E1044" s="1" t="s">
        <v>368</v>
      </c>
      <c r="F1044" s="25" t="s">
        <v>386</v>
      </c>
      <c r="G1044" s="25" t="s">
        <v>332</v>
      </c>
      <c r="H1044" s="5">
        <f t="shared" si="74"/>
        <v>-80500</v>
      </c>
      <c r="I1044" s="20">
        <f t="shared" si="73"/>
        <v>4.3478260869565215</v>
      </c>
      <c r="J1044"/>
      <c r="K1044" t="s">
        <v>45</v>
      </c>
      <c r="L1044"/>
      <c r="M1044" s="2">
        <v>460</v>
      </c>
    </row>
    <row r="1045" spans="1:13" s="86" customFormat="1" ht="12.75">
      <c r="A1045" s="1"/>
      <c r="B1045" s="160">
        <v>2000</v>
      </c>
      <c r="C1045" s="1" t="s">
        <v>119</v>
      </c>
      <c r="D1045" s="1" t="s">
        <v>41</v>
      </c>
      <c r="E1045" s="1" t="s">
        <v>104</v>
      </c>
      <c r="F1045" s="25" t="s">
        <v>387</v>
      </c>
      <c r="G1045" s="25" t="s">
        <v>31</v>
      </c>
      <c r="H1045" s="5">
        <f t="shared" si="74"/>
        <v>-82500</v>
      </c>
      <c r="I1045" s="20">
        <f t="shared" si="73"/>
        <v>4.3478260869565215</v>
      </c>
      <c r="J1045"/>
      <c r="K1045" t="s">
        <v>379</v>
      </c>
      <c r="L1045"/>
      <c r="M1045" s="2">
        <v>460</v>
      </c>
    </row>
    <row r="1046" spans="1:13" s="86" customFormat="1" ht="12.75">
      <c r="A1046" s="1"/>
      <c r="B1046" s="160">
        <v>500</v>
      </c>
      <c r="C1046" s="1" t="s">
        <v>119</v>
      </c>
      <c r="D1046" s="1" t="s">
        <v>41</v>
      </c>
      <c r="E1046" s="1" t="s">
        <v>104</v>
      </c>
      <c r="F1046" s="25" t="s">
        <v>387</v>
      </c>
      <c r="G1046" s="25" t="s">
        <v>31</v>
      </c>
      <c r="H1046" s="5">
        <f t="shared" si="74"/>
        <v>-83000</v>
      </c>
      <c r="I1046" s="20">
        <f t="shared" si="73"/>
        <v>1.0869565217391304</v>
      </c>
      <c r="J1046"/>
      <c r="K1046" t="s">
        <v>379</v>
      </c>
      <c r="L1046"/>
      <c r="M1046" s="2">
        <v>460</v>
      </c>
    </row>
    <row r="1047" spans="1:13" s="86" customFormat="1" ht="12.75">
      <c r="A1047" s="1"/>
      <c r="B1047" s="160">
        <v>2000</v>
      </c>
      <c r="C1047" s="1" t="s">
        <v>119</v>
      </c>
      <c r="D1047" s="1" t="s">
        <v>41</v>
      </c>
      <c r="E1047" s="1" t="s">
        <v>104</v>
      </c>
      <c r="F1047" s="25" t="s">
        <v>387</v>
      </c>
      <c r="G1047" s="25" t="s">
        <v>166</v>
      </c>
      <c r="H1047" s="5">
        <f t="shared" si="74"/>
        <v>-85000</v>
      </c>
      <c r="I1047" s="20">
        <f t="shared" si="73"/>
        <v>4.3478260869565215</v>
      </c>
      <c r="J1047"/>
      <c r="K1047" t="s">
        <v>379</v>
      </c>
      <c r="L1047"/>
      <c r="M1047" s="2">
        <v>460</v>
      </c>
    </row>
    <row r="1048" spans="1:13" s="86" customFormat="1" ht="12.75">
      <c r="A1048" s="1"/>
      <c r="B1048" s="160">
        <v>500</v>
      </c>
      <c r="C1048" s="1" t="s">
        <v>119</v>
      </c>
      <c r="D1048" s="1" t="s">
        <v>41</v>
      </c>
      <c r="E1048" s="1" t="s">
        <v>104</v>
      </c>
      <c r="F1048" s="25" t="s">
        <v>387</v>
      </c>
      <c r="G1048" s="25" t="s">
        <v>166</v>
      </c>
      <c r="H1048" s="5">
        <f t="shared" si="74"/>
        <v>-85500</v>
      </c>
      <c r="I1048" s="20">
        <f t="shared" si="73"/>
        <v>1.0869565217391304</v>
      </c>
      <c r="J1048"/>
      <c r="K1048" t="s">
        <v>379</v>
      </c>
      <c r="L1048"/>
      <c r="M1048" s="2">
        <v>460</v>
      </c>
    </row>
    <row r="1049" spans="1:13" s="86" customFormat="1" ht="12.75">
      <c r="A1049" s="10"/>
      <c r="B1049" s="160">
        <v>2000</v>
      </c>
      <c r="C1049" s="1" t="s">
        <v>119</v>
      </c>
      <c r="D1049" s="1" t="s">
        <v>41</v>
      </c>
      <c r="E1049" s="1" t="s">
        <v>104</v>
      </c>
      <c r="F1049" s="25" t="s">
        <v>388</v>
      </c>
      <c r="G1049" s="25" t="s">
        <v>273</v>
      </c>
      <c r="H1049" s="5">
        <f t="shared" si="74"/>
        <v>-87500</v>
      </c>
      <c r="I1049" s="20">
        <f t="shared" si="73"/>
        <v>4.3478260869565215</v>
      </c>
      <c r="J1049"/>
      <c r="K1049" t="s">
        <v>382</v>
      </c>
      <c r="L1049" s="13"/>
      <c r="M1049" s="2">
        <v>460</v>
      </c>
    </row>
    <row r="1050" spans="1:13" s="86" customFormat="1" ht="12.75">
      <c r="A1050" s="1"/>
      <c r="B1050" s="160">
        <v>2000</v>
      </c>
      <c r="C1050" s="1" t="s">
        <v>119</v>
      </c>
      <c r="D1050" s="1" t="s">
        <v>41</v>
      </c>
      <c r="E1050" s="1" t="s">
        <v>104</v>
      </c>
      <c r="F1050" s="25" t="s">
        <v>388</v>
      </c>
      <c r="G1050" s="25" t="s">
        <v>274</v>
      </c>
      <c r="H1050" s="5">
        <f t="shared" si="74"/>
        <v>-89500</v>
      </c>
      <c r="I1050" s="20">
        <f t="shared" si="73"/>
        <v>4.3478260869565215</v>
      </c>
      <c r="J1050"/>
      <c r="K1050" t="s">
        <v>382</v>
      </c>
      <c r="L1050"/>
      <c r="M1050" s="2">
        <v>460</v>
      </c>
    </row>
    <row r="1051" spans="1:13" s="87" customFormat="1" ht="12.75">
      <c r="A1051" s="79"/>
      <c r="B1051" s="163">
        <f>SUM(B995:B1050)</f>
        <v>89500</v>
      </c>
      <c r="C1051" s="79" t="s">
        <v>119</v>
      </c>
      <c r="D1051" s="79"/>
      <c r="E1051" s="79"/>
      <c r="F1051" s="80"/>
      <c r="G1051" s="80"/>
      <c r="H1051" s="70">
        <v>0</v>
      </c>
      <c r="I1051" s="71">
        <f t="shared" si="73"/>
        <v>194.56521739130434</v>
      </c>
      <c r="M1051" s="2">
        <v>460</v>
      </c>
    </row>
    <row r="1052" spans="1:13" s="86" customFormat="1" ht="12.75">
      <c r="A1052" s="33"/>
      <c r="B1052" s="161"/>
      <c r="C1052" s="33"/>
      <c r="D1052" s="33"/>
      <c r="E1052" s="33"/>
      <c r="F1052" s="34"/>
      <c r="G1052" s="34"/>
      <c r="H1052" s="5">
        <f aca="true" t="shared" si="75" ref="H1052:H1065">H1051-B1052</f>
        <v>0</v>
      </c>
      <c r="I1052" s="20">
        <f t="shared" si="73"/>
        <v>0</v>
      </c>
      <c r="M1052" s="2">
        <v>460</v>
      </c>
    </row>
    <row r="1053" spans="1:13" s="86" customFormat="1" ht="12.75">
      <c r="A1053" s="33"/>
      <c r="B1053" s="161"/>
      <c r="C1053" s="33"/>
      <c r="D1053" s="33"/>
      <c r="E1053" s="33"/>
      <c r="F1053" s="34"/>
      <c r="G1053" s="34"/>
      <c r="H1053" s="5">
        <f t="shared" si="75"/>
        <v>0</v>
      </c>
      <c r="I1053" s="20">
        <f t="shared" si="73"/>
        <v>0</v>
      </c>
      <c r="M1053" s="2">
        <v>460</v>
      </c>
    </row>
    <row r="1054" spans="1:13" s="86" customFormat="1" ht="12.75">
      <c r="A1054" s="10"/>
      <c r="B1054" s="161">
        <v>1200</v>
      </c>
      <c r="C1054" s="10" t="s">
        <v>410</v>
      </c>
      <c r="D1054" s="10" t="s">
        <v>41</v>
      </c>
      <c r="E1054" s="10" t="s">
        <v>93</v>
      </c>
      <c r="F1054" s="34" t="s">
        <v>412</v>
      </c>
      <c r="G1054" s="28" t="s">
        <v>102</v>
      </c>
      <c r="H1054" s="5">
        <f t="shared" si="75"/>
        <v>-1200</v>
      </c>
      <c r="I1054" s="20">
        <f t="shared" si="73"/>
        <v>2.608695652173913</v>
      </c>
      <c r="J1054" s="13"/>
      <c r="K1054" s="13" t="s">
        <v>314</v>
      </c>
      <c r="L1054" s="13"/>
      <c r="M1054" s="2">
        <v>460</v>
      </c>
    </row>
    <row r="1055" spans="1:13" s="86" customFormat="1" ht="12.75">
      <c r="A1055" s="10"/>
      <c r="B1055" s="161">
        <v>1000</v>
      </c>
      <c r="C1055" s="10" t="s">
        <v>413</v>
      </c>
      <c r="D1055" s="10" t="s">
        <v>41</v>
      </c>
      <c r="E1055" s="10" t="s">
        <v>93</v>
      </c>
      <c r="F1055" s="28" t="s">
        <v>414</v>
      </c>
      <c r="G1055" s="28" t="s">
        <v>193</v>
      </c>
      <c r="H1055" s="5">
        <f t="shared" si="75"/>
        <v>-2200</v>
      </c>
      <c r="I1055" s="20">
        <f t="shared" si="73"/>
        <v>2.1739130434782608</v>
      </c>
      <c r="J1055" s="13"/>
      <c r="K1055" s="13" t="s">
        <v>314</v>
      </c>
      <c r="L1055" s="13"/>
      <c r="M1055" s="2">
        <v>460</v>
      </c>
    </row>
    <row r="1056" spans="1:13" s="86" customFormat="1" ht="12.75">
      <c r="A1056" s="10"/>
      <c r="B1056" s="161">
        <v>2000</v>
      </c>
      <c r="C1056" s="10" t="s">
        <v>415</v>
      </c>
      <c r="D1056" s="10" t="s">
        <v>41</v>
      </c>
      <c r="E1056" s="10" t="s">
        <v>93</v>
      </c>
      <c r="F1056" s="28" t="s">
        <v>416</v>
      </c>
      <c r="G1056" s="25" t="s">
        <v>22</v>
      </c>
      <c r="H1056" s="5">
        <f t="shared" si="75"/>
        <v>-4200</v>
      </c>
      <c r="I1056" s="20">
        <f t="shared" si="73"/>
        <v>4.3478260869565215</v>
      </c>
      <c r="J1056" s="13"/>
      <c r="K1056" s="13" t="s">
        <v>44</v>
      </c>
      <c r="L1056" s="13"/>
      <c r="M1056" s="2">
        <v>460</v>
      </c>
    </row>
    <row r="1057" spans="1:13" s="86" customFormat="1" ht="12.75">
      <c r="A1057" s="10"/>
      <c r="B1057" s="161">
        <v>500</v>
      </c>
      <c r="C1057" s="10" t="s">
        <v>417</v>
      </c>
      <c r="D1057" s="10" t="s">
        <v>41</v>
      </c>
      <c r="E1057" s="10" t="s">
        <v>93</v>
      </c>
      <c r="F1057" s="28" t="s">
        <v>418</v>
      </c>
      <c r="G1057" s="25" t="s">
        <v>22</v>
      </c>
      <c r="H1057" s="5">
        <f t="shared" si="75"/>
        <v>-4700</v>
      </c>
      <c r="I1057" s="20">
        <f t="shared" si="73"/>
        <v>1.0869565217391304</v>
      </c>
      <c r="J1057" s="13"/>
      <c r="K1057" s="13" t="s">
        <v>44</v>
      </c>
      <c r="L1057" s="13"/>
      <c r="M1057" s="2">
        <v>460</v>
      </c>
    </row>
    <row r="1058" spans="1:13" s="86" customFormat="1" ht="12.75">
      <c r="A1058" s="10"/>
      <c r="B1058" s="160">
        <v>1100</v>
      </c>
      <c r="C1058" s="1" t="s">
        <v>419</v>
      </c>
      <c r="D1058" s="1" t="s">
        <v>41</v>
      </c>
      <c r="E1058" s="1" t="s">
        <v>93</v>
      </c>
      <c r="F1058" s="91" t="s">
        <v>316</v>
      </c>
      <c r="G1058" s="25" t="s">
        <v>420</v>
      </c>
      <c r="H1058" s="5">
        <f t="shared" si="75"/>
        <v>-5800</v>
      </c>
      <c r="I1058" s="20">
        <f t="shared" si="73"/>
        <v>2.391304347826087</v>
      </c>
      <c r="J1058" s="13"/>
      <c r="K1058" t="s">
        <v>42</v>
      </c>
      <c r="L1058" s="13"/>
      <c r="M1058" s="2">
        <v>460</v>
      </c>
    </row>
    <row r="1059" spans="1:13" s="86" customFormat="1" ht="12.75">
      <c r="A1059" s="10"/>
      <c r="B1059" s="160">
        <v>500</v>
      </c>
      <c r="C1059" s="1" t="s">
        <v>421</v>
      </c>
      <c r="D1059" s="1" t="s">
        <v>41</v>
      </c>
      <c r="E1059" s="1" t="s">
        <v>93</v>
      </c>
      <c r="F1059" s="91" t="s">
        <v>422</v>
      </c>
      <c r="G1059" s="25" t="s">
        <v>423</v>
      </c>
      <c r="H1059" s="5">
        <f t="shared" si="75"/>
        <v>-6300</v>
      </c>
      <c r="I1059" s="20">
        <f t="shared" si="73"/>
        <v>1.0869565217391304</v>
      </c>
      <c r="J1059" s="13"/>
      <c r="K1059" t="s">
        <v>42</v>
      </c>
      <c r="L1059" s="13"/>
      <c r="M1059" s="2">
        <v>460</v>
      </c>
    </row>
    <row r="1060" spans="1:13" s="86" customFormat="1" ht="12.75">
      <c r="A1060" s="10"/>
      <c r="B1060" s="160">
        <v>3200</v>
      </c>
      <c r="C1060" s="1" t="s">
        <v>424</v>
      </c>
      <c r="D1060" s="1" t="s">
        <v>41</v>
      </c>
      <c r="E1060" s="1" t="s">
        <v>93</v>
      </c>
      <c r="F1060" s="91" t="s">
        <v>425</v>
      </c>
      <c r="G1060" s="25" t="s">
        <v>34</v>
      </c>
      <c r="H1060" s="5">
        <f t="shared" si="75"/>
        <v>-9500</v>
      </c>
      <c r="I1060" s="20">
        <f t="shared" si="73"/>
        <v>6.956521739130435</v>
      </c>
      <c r="J1060" s="13"/>
      <c r="K1060" t="s">
        <v>42</v>
      </c>
      <c r="L1060" s="13"/>
      <c r="M1060" s="2">
        <v>460</v>
      </c>
    </row>
    <row r="1061" spans="1:13" s="86" customFormat="1" ht="12.75">
      <c r="A1061" s="10"/>
      <c r="B1061" s="160">
        <v>1800</v>
      </c>
      <c r="C1061" s="1" t="s">
        <v>426</v>
      </c>
      <c r="D1061" s="1" t="s">
        <v>41</v>
      </c>
      <c r="E1061" s="1" t="s">
        <v>93</v>
      </c>
      <c r="F1061" s="25" t="s">
        <v>352</v>
      </c>
      <c r="G1061" s="25" t="s">
        <v>332</v>
      </c>
      <c r="H1061" s="5">
        <f t="shared" si="75"/>
        <v>-11300</v>
      </c>
      <c r="I1061" s="20">
        <f t="shared" si="73"/>
        <v>3.9130434782608696</v>
      </c>
      <c r="J1061" s="13"/>
      <c r="K1061" t="s">
        <v>42</v>
      </c>
      <c r="L1061" s="13"/>
      <c r="M1061" s="2">
        <v>460</v>
      </c>
    </row>
    <row r="1062" spans="1:13" s="86" customFormat="1" ht="12.75">
      <c r="A1062" s="1"/>
      <c r="B1062" s="160">
        <v>1000</v>
      </c>
      <c r="C1062" s="10" t="s">
        <v>427</v>
      </c>
      <c r="D1062" s="10" t="s">
        <v>41</v>
      </c>
      <c r="E1062" s="1" t="s">
        <v>93</v>
      </c>
      <c r="F1062" s="25" t="s">
        <v>428</v>
      </c>
      <c r="G1062" s="25" t="s">
        <v>20</v>
      </c>
      <c r="H1062" s="5">
        <f t="shared" si="75"/>
        <v>-12300</v>
      </c>
      <c r="I1062" s="20">
        <f t="shared" si="73"/>
        <v>2.1739130434782608</v>
      </c>
      <c r="J1062"/>
      <c r="K1062" t="s">
        <v>45</v>
      </c>
      <c r="L1062"/>
      <c r="M1062" s="2">
        <v>460</v>
      </c>
    </row>
    <row r="1063" spans="1:13" s="86" customFormat="1" ht="12.75">
      <c r="A1063" s="1"/>
      <c r="B1063" s="160">
        <v>100</v>
      </c>
      <c r="C1063" s="10" t="s">
        <v>429</v>
      </c>
      <c r="D1063" s="10" t="s">
        <v>41</v>
      </c>
      <c r="E1063" s="1" t="s">
        <v>93</v>
      </c>
      <c r="F1063" s="25" t="s">
        <v>428</v>
      </c>
      <c r="G1063" s="25" t="s">
        <v>20</v>
      </c>
      <c r="H1063" s="5">
        <f t="shared" si="75"/>
        <v>-12400</v>
      </c>
      <c r="I1063" s="20">
        <f t="shared" si="73"/>
        <v>0.21739130434782608</v>
      </c>
      <c r="J1063"/>
      <c r="K1063" t="s">
        <v>45</v>
      </c>
      <c r="L1063"/>
      <c r="M1063" s="2">
        <v>460</v>
      </c>
    </row>
    <row r="1064" spans="1:13" s="86" customFormat="1" ht="12.75">
      <c r="A1064" s="1"/>
      <c r="B1064" s="160">
        <v>650</v>
      </c>
      <c r="C1064" s="1" t="s">
        <v>430</v>
      </c>
      <c r="D1064" s="10" t="s">
        <v>41</v>
      </c>
      <c r="E1064" s="1" t="s">
        <v>93</v>
      </c>
      <c r="F1064" s="88" t="s">
        <v>431</v>
      </c>
      <c r="G1064" s="25" t="s">
        <v>101</v>
      </c>
      <c r="H1064" s="5">
        <f t="shared" si="75"/>
        <v>-13050</v>
      </c>
      <c r="I1064" s="20">
        <f t="shared" si="73"/>
        <v>1.4130434782608696</v>
      </c>
      <c r="J1064"/>
      <c r="K1064" t="s">
        <v>45</v>
      </c>
      <c r="L1064"/>
      <c r="M1064" s="2">
        <v>460</v>
      </c>
    </row>
    <row r="1065" spans="1:13" s="86" customFormat="1" ht="12.75">
      <c r="A1065" s="1"/>
      <c r="B1065" s="160">
        <v>250</v>
      </c>
      <c r="C1065" s="1" t="s">
        <v>432</v>
      </c>
      <c r="D1065" s="1" t="s">
        <v>41</v>
      </c>
      <c r="E1065" s="1" t="s">
        <v>93</v>
      </c>
      <c r="F1065" s="25" t="s">
        <v>386</v>
      </c>
      <c r="G1065" s="25" t="s">
        <v>273</v>
      </c>
      <c r="H1065" s="5">
        <f t="shared" si="75"/>
        <v>-13300</v>
      </c>
      <c r="I1065" s="20">
        <f t="shared" si="73"/>
        <v>0.5434782608695652</v>
      </c>
      <c r="J1065"/>
      <c r="K1065" t="s">
        <v>45</v>
      </c>
      <c r="L1065"/>
      <c r="M1065" s="2">
        <v>460</v>
      </c>
    </row>
    <row r="1066" spans="1:13" s="87" customFormat="1" ht="12.75">
      <c r="A1066" s="79"/>
      <c r="B1066" s="163">
        <f>SUM(B1054:B1065)</f>
        <v>13300</v>
      </c>
      <c r="C1066" s="79" t="s">
        <v>93</v>
      </c>
      <c r="D1066" s="79"/>
      <c r="E1066" s="79"/>
      <c r="F1066" s="80"/>
      <c r="G1066" s="80"/>
      <c r="H1066" s="70">
        <v>0</v>
      </c>
      <c r="I1066" s="71">
        <f t="shared" si="73"/>
        <v>28.91304347826087</v>
      </c>
      <c r="M1066" s="2">
        <v>460</v>
      </c>
    </row>
    <row r="1067" spans="1:13" s="86" customFormat="1" ht="12.75">
      <c r="A1067" s="33"/>
      <c r="B1067" s="32"/>
      <c r="C1067" s="33"/>
      <c r="D1067" s="33"/>
      <c r="E1067" s="33"/>
      <c r="F1067" s="34"/>
      <c r="G1067" s="34"/>
      <c r="H1067" s="5">
        <f aca="true" t="shared" si="76" ref="H1067:H1076">H1066-B1067</f>
        <v>0</v>
      </c>
      <c r="I1067" s="20">
        <f t="shared" si="73"/>
        <v>0</v>
      </c>
      <c r="M1067" s="2">
        <v>460</v>
      </c>
    </row>
    <row r="1068" spans="1:13" s="86" customFormat="1" ht="12.75">
      <c r="A1068" s="33"/>
      <c r="B1068" s="32"/>
      <c r="C1068" s="93"/>
      <c r="D1068" s="33"/>
      <c r="E1068" s="93"/>
      <c r="F1068" s="34"/>
      <c r="G1068" s="34"/>
      <c r="H1068" s="32">
        <f t="shared" si="76"/>
        <v>0</v>
      </c>
      <c r="I1068" s="94">
        <f t="shared" si="73"/>
        <v>0</v>
      </c>
      <c r="J1068" s="93"/>
      <c r="L1068" s="93"/>
      <c r="M1068" s="2">
        <v>460</v>
      </c>
    </row>
    <row r="1069" spans="1:13" s="86" customFormat="1" ht="12.75">
      <c r="A1069" s="10"/>
      <c r="B1069" s="103">
        <v>50000</v>
      </c>
      <c r="C1069" s="1" t="s">
        <v>46</v>
      </c>
      <c r="D1069" s="1" t="s">
        <v>41</v>
      </c>
      <c r="E1069" s="1" t="s">
        <v>47</v>
      </c>
      <c r="F1069" s="88" t="s">
        <v>48</v>
      </c>
      <c r="G1069" s="25" t="s">
        <v>34</v>
      </c>
      <c r="H1069" s="32">
        <f t="shared" si="76"/>
        <v>-50000</v>
      </c>
      <c r="I1069" s="94">
        <f t="shared" si="73"/>
        <v>108.69565217391305</v>
      </c>
      <c r="J1069" s="13"/>
      <c r="K1069" s="13" t="s">
        <v>44</v>
      </c>
      <c r="L1069" s="13"/>
      <c r="M1069" s="2">
        <v>460</v>
      </c>
    </row>
    <row r="1070" spans="1:13" s="86" customFormat="1" ht="12.75">
      <c r="A1070" s="10"/>
      <c r="B1070" s="103">
        <v>20000</v>
      </c>
      <c r="C1070" s="1" t="s">
        <v>46</v>
      </c>
      <c r="D1070" s="1" t="s">
        <v>41</v>
      </c>
      <c r="E1070" s="1" t="s">
        <v>49</v>
      </c>
      <c r="F1070" s="88" t="s">
        <v>50</v>
      </c>
      <c r="G1070" s="25" t="s">
        <v>22</v>
      </c>
      <c r="H1070" s="32">
        <f t="shared" si="76"/>
        <v>-70000</v>
      </c>
      <c r="I1070" s="94">
        <f t="shared" si="73"/>
        <v>43.47826086956522</v>
      </c>
      <c r="J1070" s="13"/>
      <c r="K1070" t="s">
        <v>42</v>
      </c>
      <c r="L1070" s="13"/>
      <c r="M1070" s="2">
        <v>460</v>
      </c>
    </row>
    <row r="1071" spans="1:13" s="86" customFormat="1" ht="12.75">
      <c r="A1071" s="10"/>
      <c r="B1071" s="103">
        <v>50000</v>
      </c>
      <c r="C1071" s="1" t="s">
        <v>46</v>
      </c>
      <c r="D1071" s="1" t="s">
        <v>41</v>
      </c>
      <c r="E1071" s="1" t="s">
        <v>51</v>
      </c>
      <c r="F1071" s="25" t="s">
        <v>52</v>
      </c>
      <c r="G1071" s="25" t="s">
        <v>25</v>
      </c>
      <c r="H1071" s="32">
        <f t="shared" si="76"/>
        <v>-120000</v>
      </c>
      <c r="I1071" s="94">
        <f t="shared" si="73"/>
        <v>108.69565217391305</v>
      </c>
      <c r="J1071" s="13"/>
      <c r="K1071" t="s">
        <v>42</v>
      </c>
      <c r="L1071" s="13"/>
      <c r="M1071" s="2">
        <v>460</v>
      </c>
    </row>
    <row r="1072" spans="1:13" s="86" customFormat="1" ht="12.75">
      <c r="A1072" s="10"/>
      <c r="B1072" s="103">
        <v>30000</v>
      </c>
      <c r="C1072" s="10" t="s">
        <v>46</v>
      </c>
      <c r="D1072" s="1" t="s">
        <v>41</v>
      </c>
      <c r="E1072" s="1" t="s">
        <v>49</v>
      </c>
      <c r="F1072" s="25" t="s">
        <v>53</v>
      </c>
      <c r="G1072" s="25" t="s">
        <v>25</v>
      </c>
      <c r="H1072" s="32">
        <f t="shared" si="76"/>
        <v>-150000</v>
      </c>
      <c r="I1072" s="94">
        <f t="shared" si="73"/>
        <v>65.21739130434783</v>
      </c>
      <c r="J1072" s="13"/>
      <c r="K1072" t="s">
        <v>42</v>
      </c>
      <c r="L1072" s="13"/>
      <c r="M1072" s="2">
        <v>460</v>
      </c>
    </row>
    <row r="1073" spans="1:13" s="86" customFormat="1" ht="12.75">
      <c r="A1073" s="10"/>
      <c r="B1073" s="103">
        <v>50000</v>
      </c>
      <c r="C1073" s="92" t="s">
        <v>46</v>
      </c>
      <c r="D1073" s="92" t="s">
        <v>41</v>
      </c>
      <c r="E1073" s="92" t="s">
        <v>51</v>
      </c>
      <c r="F1073" s="91" t="s">
        <v>54</v>
      </c>
      <c r="G1073" s="91" t="s">
        <v>32</v>
      </c>
      <c r="H1073" s="32">
        <f t="shared" si="76"/>
        <v>-200000</v>
      </c>
      <c r="I1073" s="94">
        <f t="shared" si="73"/>
        <v>108.69565217391305</v>
      </c>
      <c r="J1073" s="13"/>
      <c r="K1073" t="s">
        <v>42</v>
      </c>
      <c r="L1073" s="13"/>
      <c r="M1073" s="2">
        <v>460</v>
      </c>
    </row>
    <row r="1074" spans="1:13" s="86" customFormat="1" ht="12.75">
      <c r="A1074" s="10"/>
      <c r="B1074" s="128">
        <v>20000</v>
      </c>
      <c r="C1074" s="10" t="s">
        <v>46</v>
      </c>
      <c r="D1074" s="10" t="s">
        <v>41</v>
      </c>
      <c r="E1074" s="10" t="s">
        <v>51</v>
      </c>
      <c r="F1074" s="28" t="s">
        <v>55</v>
      </c>
      <c r="G1074" s="28" t="s">
        <v>20</v>
      </c>
      <c r="H1074" s="32">
        <f t="shared" si="76"/>
        <v>-220000</v>
      </c>
      <c r="I1074" s="94">
        <f t="shared" si="73"/>
        <v>43.47826086956522</v>
      </c>
      <c r="J1074" s="13"/>
      <c r="K1074" s="13" t="s">
        <v>45</v>
      </c>
      <c r="L1074" s="13"/>
      <c r="M1074" s="2">
        <v>460</v>
      </c>
    </row>
    <row r="1075" spans="1:13" s="86" customFormat="1" ht="12.75">
      <c r="A1075" s="1"/>
      <c r="B1075" s="103">
        <v>40000</v>
      </c>
      <c r="C1075" s="1" t="s">
        <v>46</v>
      </c>
      <c r="D1075" s="1" t="s">
        <v>41</v>
      </c>
      <c r="E1075" s="1" t="s">
        <v>51</v>
      </c>
      <c r="F1075" s="25" t="s">
        <v>56</v>
      </c>
      <c r="G1075" s="25" t="s">
        <v>31</v>
      </c>
      <c r="H1075" s="32">
        <f t="shared" si="76"/>
        <v>-260000</v>
      </c>
      <c r="I1075" s="94">
        <f t="shared" si="73"/>
        <v>86.95652173913044</v>
      </c>
      <c r="J1075"/>
      <c r="K1075" t="s">
        <v>45</v>
      </c>
      <c r="L1075"/>
      <c r="M1075" s="2">
        <v>460</v>
      </c>
    </row>
    <row r="1076" spans="1:13" s="86" customFormat="1" ht="12.75">
      <c r="A1076" s="1"/>
      <c r="B1076" s="103">
        <v>20000</v>
      </c>
      <c r="C1076" s="1" t="s">
        <v>46</v>
      </c>
      <c r="D1076" s="1" t="s">
        <v>41</v>
      </c>
      <c r="E1076" s="1" t="s">
        <v>51</v>
      </c>
      <c r="F1076" s="88" t="s">
        <v>57</v>
      </c>
      <c r="G1076" s="25" t="s">
        <v>35</v>
      </c>
      <c r="H1076" s="32">
        <f t="shared" si="76"/>
        <v>-280000</v>
      </c>
      <c r="I1076" s="94">
        <f t="shared" si="73"/>
        <v>43.47826086956522</v>
      </c>
      <c r="J1076"/>
      <c r="K1076" t="s">
        <v>45</v>
      </c>
      <c r="L1076"/>
      <c r="M1076" s="2">
        <v>460</v>
      </c>
    </row>
    <row r="1077" spans="1:13" s="87" customFormat="1" ht="12.75">
      <c r="A1077" s="79"/>
      <c r="B1077" s="129">
        <f>SUM(B1069:B1076)</f>
        <v>280000</v>
      </c>
      <c r="C1077" s="79" t="s">
        <v>46</v>
      </c>
      <c r="D1077" s="79"/>
      <c r="E1077" s="79"/>
      <c r="F1077" s="80"/>
      <c r="G1077" s="80"/>
      <c r="H1077" s="78">
        <v>0</v>
      </c>
      <c r="I1077" s="95">
        <f t="shared" si="73"/>
        <v>608.695652173913</v>
      </c>
      <c r="M1077" s="2">
        <v>460</v>
      </c>
    </row>
    <row r="1078" spans="1:13" s="86" customFormat="1" ht="12.75">
      <c r="A1078" s="33"/>
      <c r="B1078" s="128"/>
      <c r="C1078" s="33"/>
      <c r="D1078" s="33"/>
      <c r="E1078" s="33"/>
      <c r="F1078" s="34"/>
      <c r="G1078" s="34"/>
      <c r="H1078" s="32">
        <f>H1077-B1078</f>
        <v>0</v>
      </c>
      <c r="I1078" s="94">
        <f t="shared" si="73"/>
        <v>0</v>
      </c>
      <c r="M1078" s="2">
        <v>460</v>
      </c>
    </row>
    <row r="1079" spans="1:13" s="86" customFormat="1" ht="12.75">
      <c r="A1079" s="33"/>
      <c r="B1079" s="128"/>
      <c r="C1079" s="33"/>
      <c r="D1079" s="33"/>
      <c r="E1079" s="33"/>
      <c r="F1079" s="34"/>
      <c r="G1079" s="34"/>
      <c r="H1079" s="32">
        <f>H1078-B1079</f>
        <v>0</v>
      </c>
      <c r="I1079" s="94">
        <f t="shared" si="73"/>
        <v>0</v>
      </c>
      <c r="M1079" s="2">
        <v>460</v>
      </c>
    </row>
    <row r="1080" spans="1:13" s="86" customFormat="1" ht="12.75">
      <c r="A1080" s="10"/>
      <c r="B1080" s="128">
        <v>5000</v>
      </c>
      <c r="C1080" s="31" t="s">
        <v>58</v>
      </c>
      <c r="D1080" s="31" t="s">
        <v>41</v>
      </c>
      <c r="E1080" s="31" t="s">
        <v>59</v>
      </c>
      <c r="F1080" s="29" t="s">
        <v>60</v>
      </c>
      <c r="G1080" s="29" t="s">
        <v>33</v>
      </c>
      <c r="H1080" s="5">
        <f>H1079-B1080</f>
        <v>-5000</v>
      </c>
      <c r="I1080" s="20">
        <f t="shared" si="73"/>
        <v>10.869565217391305</v>
      </c>
      <c r="J1080" s="13"/>
      <c r="K1080" s="13" t="s">
        <v>42</v>
      </c>
      <c r="L1080" s="13"/>
      <c r="M1080" s="2">
        <v>460</v>
      </c>
    </row>
    <row r="1081" spans="1:13" s="87" customFormat="1" ht="12.75">
      <c r="A1081" s="79"/>
      <c r="B1081" s="129">
        <f>SUM(B1080)</f>
        <v>5000</v>
      </c>
      <c r="C1081" s="79" t="s">
        <v>58</v>
      </c>
      <c r="D1081" s="79"/>
      <c r="E1081" s="79"/>
      <c r="F1081" s="80"/>
      <c r="G1081" s="80"/>
      <c r="H1081" s="78">
        <v>0</v>
      </c>
      <c r="I1081" s="95">
        <f t="shared" si="73"/>
        <v>10.869565217391305</v>
      </c>
      <c r="M1081" s="2">
        <v>460</v>
      </c>
    </row>
    <row r="1082" spans="1:13" s="86" customFormat="1" ht="12.75">
      <c r="A1082" s="33"/>
      <c r="B1082" s="128"/>
      <c r="C1082" s="33"/>
      <c r="D1082" s="33"/>
      <c r="E1082" s="33"/>
      <c r="F1082" s="34"/>
      <c r="G1082" s="34"/>
      <c r="H1082" s="32">
        <f>H1081-B1082</f>
        <v>0</v>
      </c>
      <c r="I1082" s="94">
        <f t="shared" si="73"/>
        <v>0</v>
      </c>
      <c r="M1082" s="2">
        <v>460</v>
      </c>
    </row>
    <row r="1083" spans="1:13" s="86" customFormat="1" ht="12.75">
      <c r="A1083" s="33"/>
      <c r="B1083" s="128"/>
      <c r="C1083" s="33"/>
      <c r="D1083" s="33"/>
      <c r="E1083" s="33"/>
      <c r="F1083" s="34"/>
      <c r="G1083" s="34"/>
      <c r="H1083" s="32">
        <f>H1082-B1083</f>
        <v>0</v>
      </c>
      <c r="I1083" s="94">
        <f t="shared" si="73"/>
        <v>0</v>
      </c>
      <c r="M1083" s="2">
        <v>460</v>
      </c>
    </row>
    <row r="1084" spans="1:13" s="13" customFormat="1" ht="12.75">
      <c r="A1084" s="10"/>
      <c r="B1084" s="128">
        <v>1000</v>
      </c>
      <c r="C1084" s="51" t="s">
        <v>61</v>
      </c>
      <c r="D1084" s="51" t="s">
        <v>41</v>
      </c>
      <c r="E1084" s="51" t="s">
        <v>62</v>
      </c>
      <c r="F1084" s="89" t="s">
        <v>63</v>
      </c>
      <c r="G1084" s="90" t="s">
        <v>43</v>
      </c>
      <c r="H1084" s="5">
        <f>H1083-B1084</f>
        <v>-1000</v>
      </c>
      <c r="I1084" s="20">
        <f t="shared" si="73"/>
        <v>2.1739130434782608</v>
      </c>
      <c r="K1084" s="13" t="s">
        <v>44</v>
      </c>
      <c r="M1084" s="2">
        <v>460</v>
      </c>
    </row>
    <row r="1085" spans="1:13" s="87" customFormat="1" ht="12.75">
      <c r="A1085" s="96"/>
      <c r="B1085" s="130">
        <f>SUM(B1084)</f>
        <v>1000</v>
      </c>
      <c r="C1085" s="96" t="s">
        <v>61</v>
      </c>
      <c r="D1085" s="96"/>
      <c r="E1085" s="96"/>
      <c r="F1085" s="97"/>
      <c r="G1085" s="97"/>
      <c r="H1085" s="78">
        <v>0</v>
      </c>
      <c r="I1085" s="95">
        <f t="shared" si="73"/>
        <v>2.1739130434782608</v>
      </c>
      <c r="J1085" s="98"/>
      <c r="K1085" s="98"/>
      <c r="L1085" s="98"/>
      <c r="M1085" s="2">
        <v>460</v>
      </c>
    </row>
    <row r="1086" spans="1:13" s="86" customFormat="1" ht="12.75">
      <c r="A1086" s="33"/>
      <c r="B1086" s="32"/>
      <c r="C1086" s="33"/>
      <c r="D1086" s="33"/>
      <c r="E1086" s="33"/>
      <c r="F1086" s="34"/>
      <c r="G1086" s="34"/>
      <c r="H1086" s="32">
        <f aca="true" t="shared" si="77" ref="H1086:H1094">H1085-B1086</f>
        <v>0</v>
      </c>
      <c r="I1086" s="94">
        <f t="shared" si="73"/>
        <v>0</v>
      </c>
      <c r="M1086" s="2">
        <v>460</v>
      </c>
    </row>
    <row r="1087" spans="1:13" s="86" customFormat="1" ht="12.75">
      <c r="A1087" s="33"/>
      <c r="B1087" s="32"/>
      <c r="C1087" s="33"/>
      <c r="D1087" s="33"/>
      <c r="E1087" s="33"/>
      <c r="F1087" s="34"/>
      <c r="G1087" s="34"/>
      <c r="H1087" s="32">
        <f t="shared" si="77"/>
        <v>0</v>
      </c>
      <c r="I1087" s="94">
        <f aca="true" t="shared" si="78" ref="I1087:I1150">+B1087/M1087</f>
        <v>0</v>
      </c>
      <c r="M1087" s="2">
        <v>460</v>
      </c>
    </row>
    <row r="1088" spans="1:13" s="72" customFormat="1" ht="12.75">
      <c r="A1088" s="10"/>
      <c r="B1088" s="178">
        <v>140000</v>
      </c>
      <c r="C1088" s="92" t="s">
        <v>433</v>
      </c>
      <c r="D1088" s="1" t="s">
        <v>41</v>
      </c>
      <c r="E1088" s="10" t="s">
        <v>66</v>
      </c>
      <c r="F1088" s="81" t="s">
        <v>36</v>
      </c>
      <c r="G1088" s="28" t="s">
        <v>72</v>
      </c>
      <c r="H1088" s="27">
        <f t="shared" si="77"/>
        <v>-140000</v>
      </c>
      <c r="I1088" s="20">
        <f t="shared" si="78"/>
        <v>304.3478260869565</v>
      </c>
      <c r="J1088"/>
      <c r="K1088"/>
      <c r="L1088"/>
      <c r="M1088" s="2">
        <v>460</v>
      </c>
    </row>
    <row r="1089" spans="1:13" s="72" customFormat="1" ht="12.75">
      <c r="A1089" s="10"/>
      <c r="B1089" s="178">
        <v>18130</v>
      </c>
      <c r="C1089" s="92" t="s">
        <v>433</v>
      </c>
      <c r="D1089" s="1" t="s">
        <v>41</v>
      </c>
      <c r="E1089" s="10" t="s">
        <v>37</v>
      </c>
      <c r="F1089" s="81"/>
      <c r="G1089" s="28" t="s">
        <v>72</v>
      </c>
      <c r="H1089" s="27">
        <f t="shared" si="77"/>
        <v>-158130</v>
      </c>
      <c r="I1089" s="20">
        <f t="shared" si="78"/>
        <v>39.41304347826087</v>
      </c>
      <c r="J1089"/>
      <c r="K1089"/>
      <c r="L1089"/>
      <c r="M1089" s="2">
        <v>460</v>
      </c>
    </row>
    <row r="1090" spans="1:13" ht="12.75">
      <c r="A1090" s="10"/>
      <c r="B1090" s="178">
        <v>200000</v>
      </c>
      <c r="C1090" s="31" t="s">
        <v>434</v>
      </c>
      <c r="D1090" s="1" t="s">
        <v>41</v>
      </c>
      <c r="E1090" s="10"/>
      <c r="F1090" s="81" t="s">
        <v>36</v>
      </c>
      <c r="G1090" s="28" t="s">
        <v>72</v>
      </c>
      <c r="H1090" s="27">
        <f t="shared" si="77"/>
        <v>-358130</v>
      </c>
      <c r="I1090" s="20">
        <f t="shared" si="78"/>
        <v>434.7826086956522</v>
      </c>
      <c r="M1090" s="2">
        <v>460</v>
      </c>
    </row>
    <row r="1091" spans="1:13" ht="12.75">
      <c r="A1091" s="10"/>
      <c r="B1091" s="178">
        <v>25900</v>
      </c>
      <c r="C1091" s="31" t="s">
        <v>434</v>
      </c>
      <c r="D1091" s="1" t="s">
        <v>41</v>
      </c>
      <c r="E1091" s="10" t="s">
        <v>37</v>
      </c>
      <c r="F1091" s="81"/>
      <c r="G1091" s="28" t="s">
        <v>72</v>
      </c>
      <c r="H1091" s="27">
        <f t="shared" si="77"/>
        <v>-384030</v>
      </c>
      <c r="I1091" s="20">
        <f t="shared" si="78"/>
        <v>56.30434782608695</v>
      </c>
      <c r="M1091" s="2">
        <v>460</v>
      </c>
    </row>
    <row r="1092" spans="1:13" s="72" customFormat="1" ht="12.75">
      <c r="A1092" s="10"/>
      <c r="B1092" s="178">
        <v>200000</v>
      </c>
      <c r="C1092" s="179" t="s">
        <v>435</v>
      </c>
      <c r="D1092" s="1" t="s">
        <v>41</v>
      </c>
      <c r="E1092" s="10"/>
      <c r="F1092" s="81"/>
      <c r="G1092" s="28" t="s">
        <v>72</v>
      </c>
      <c r="H1092" s="27">
        <f t="shared" si="77"/>
        <v>-584030</v>
      </c>
      <c r="I1092" s="20">
        <f t="shared" si="78"/>
        <v>434.7826086956522</v>
      </c>
      <c r="J1092"/>
      <c r="K1092"/>
      <c r="L1092"/>
      <c r="M1092" s="2">
        <v>460</v>
      </c>
    </row>
    <row r="1093" spans="1:13" s="72" customFormat="1" ht="12.75">
      <c r="A1093" s="10"/>
      <c r="B1093" s="178">
        <v>25900</v>
      </c>
      <c r="C1093" s="179" t="s">
        <v>435</v>
      </c>
      <c r="D1093" s="1" t="s">
        <v>41</v>
      </c>
      <c r="E1093" s="10" t="s">
        <v>37</v>
      </c>
      <c r="F1093" s="81"/>
      <c r="G1093" s="28" t="s">
        <v>72</v>
      </c>
      <c r="H1093" s="27">
        <f t="shared" si="77"/>
        <v>-609930</v>
      </c>
      <c r="I1093" s="20">
        <f t="shared" si="78"/>
        <v>56.30434782608695</v>
      </c>
      <c r="J1093"/>
      <c r="K1093"/>
      <c r="L1093"/>
      <c r="M1093" s="2">
        <v>460</v>
      </c>
    </row>
    <row r="1094" spans="1:13" s="72" customFormat="1" ht="12.75">
      <c r="A1094" s="10"/>
      <c r="B1094" s="180">
        <v>130000</v>
      </c>
      <c r="C1094" s="31" t="s">
        <v>308</v>
      </c>
      <c r="D1094" s="1" t="s">
        <v>41</v>
      </c>
      <c r="E1094" s="10"/>
      <c r="F1094" s="81"/>
      <c r="G1094" s="28" t="s">
        <v>72</v>
      </c>
      <c r="H1094" s="27">
        <f t="shared" si="77"/>
        <v>-739930</v>
      </c>
      <c r="I1094" s="20">
        <f t="shared" si="78"/>
        <v>282.60869565217394</v>
      </c>
      <c r="J1094"/>
      <c r="K1094"/>
      <c r="L1094"/>
      <c r="M1094" s="2">
        <v>460</v>
      </c>
    </row>
    <row r="1095" spans="1:13" ht="12.75">
      <c r="A1095" s="9"/>
      <c r="B1095" s="181">
        <f>SUM(B1088:B1094)</f>
        <v>739930</v>
      </c>
      <c r="C1095" s="9" t="s">
        <v>436</v>
      </c>
      <c r="D1095" s="9"/>
      <c r="E1095" s="9"/>
      <c r="F1095" s="157"/>
      <c r="G1095" s="16"/>
      <c r="H1095" s="70">
        <v>0</v>
      </c>
      <c r="I1095" s="71">
        <f t="shared" si="78"/>
        <v>1608.5434782608695</v>
      </c>
      <c r="J1095" s="72"/>
      <c r="K1095" s="72"/>
      <c r="L1095" s="72"/>
      <c r="M1095" s="2">
        <v>460</v>
      </c>
    </row>
    <row r="1096" spans="8:13" ht="12.75">
      <c r="H1096" s="5">
        <f>H1095-B1096</f>
        <v>0</v>
      </c>
      <c r="I1096" s="20">
        <f t="shared" si="78"/>
        <v>0</v>
      </c>
      <c r="M1096" s="2">
        <v>460</v>
      </c>
    </row>
    <row r="1097" spans="8:13" ht="12.75">
      <c r="H1097" s="5">
        <f>H1096-B1097</f>
        <v>0</v>
      </c>
      <c r="I1097" s="20">
        <f t="shared" si="78"/>
        <v>0</v>
      </c>
      <c r="M1097" s="2">
        <v>460</v>
      </c>
    </row>
    <row r="1098" spans="8:13" ht="12.75">
      <c r="H1098" s="5">
        <f>H1097-B1098</f>
        <v>0</v>
      </c>
      <c r="I1098" s="20">
        <f t="shared" si="78"/>
        <v>0</v>
      </c>
      <c r="M1098" s="2">
        <v>460</v>
      </c>
    </row>
    <row r="1099" spans="8:13" ht="12.75">
      <c r="H1099" s="5">
        <f>H1098-B1099</f>
        <v>0</v>
      </c>
      <c r="I1099" s="20">
        <f t="shared" si="78"/>
        <v>0</v>
      </c>
      <c r="M1099" s="2">
        <v>460</v>
      </c>
    </row>
    <row r="1100" spans="1:13" s="185" customFormat="1" ht="13.5" thickBot="1">
      <c r="A1100" s="56"/>
      <c r="B1100" s="182">
        <f>+B1179+B1276+B1281+B1325+B1363+B1372</f>
        <v>1381460</v>
      </c>
      <c r="C1100" s="56" t="s">
        <v>86</v>
      </c>
      <c r="D1100" s="56"/>
      <c r="E1100" s="56"/>
      <c r="F1100" s="183"/>
      <c r="G1100" s="183"/>
      <c r="H1100" s="182">
        <f>H1099-B1100</f>
        <v>-1381460</v>
      </c>
      <c r="I1100" s="184">
        <f t="shared" si="78"/>
        <v>3003.1739130434785</v>
      </c>
      <c r="M1100" s="2">
        <v>460</v>
      </c>
    </row>
    <row r="1101" spans="2:13" ht="12.75">
      <c r="B1101" s="27"/>
      <c r="D1101" s="10"/>
      <c r="G1101" s="29"/>
      <c r="H1101" s="5">
        <v>0</v>
      </c>
      <c r="I1101" s="20">
        <f t="shared" si="78"/>
        <v>0</v>
      </c>
      <c r="M1101" s="2">
        <v>460</v>
      </c>
    </row>
    <row r="1102" spans="2:13" ht="12.75">
      <c r="B1102" s="30"/>
      <c r="C1102" s="31"/>
      <c r="D1102" s="10"/>
      <c r="E1102" s="31"/>
      <c r="F1102" s="28"/>
      <c r="G1102" s="29"/>
      <c r="H1102" s="5">
        <f aca="true" t="shared" si="79" ref="H1102:H1133">H1101-B1102</f>
        <v>0</v>
      </c>
      <c r="I1102" s="20">
        <f t="shared" si="78"/>
        <v>0</v>
      </c>
      <c r="M1102" s="2">
        <v>460</v>
      </c>
    </row>
    <row r="1103" spans="2:13" ht="12.75">
      <c r="B1103" s="160">
        <v>2500</v>
      </c>
      <c r="C1103" s="1" t="s">
        <v>668</v>
      </c>
      <c r="D1103" s="10" t="s">
        <v>437</v>
      </c>
      <c r="E1103" s="1" t="s">
        <v>438</v>
      </c>
      <c r="F1103" s="77" t="s">
        <v>859</v>
      </c>
      <c r="G1103" s="29" t="s">
        <v>286</v>
      </c>
      <c r="H1103" s="5">
        <f t="shared" si="79"/>
        <v>-2500</v>
      </c>
      <c r="I1103" s="20">
        <f t="shared" si="78"/>
        <v>5.434782608695652</v>
      </c>
      <c r="K1103" t="s">
        <v>668</v>
      </c>
      <c r="M1103" s="2">
        <v>460</v>
      </c>
    </row>
    <row r="1104" spans="2:13" ht="12.75">
      <c r="B1104" s="160">
        <v>5000</v>
      </c>
      <c r="C1104" s="1" t="s">
        <v>668</v>
      </c>
      <c r="D1104" s="10" t="s">
        <v>437</v>
      </c>
      <c r="E1104" s="1" t="s">
        <v>438</v>
      </c>
      <c r="F1104" s="77" t="s">
        <v>860</v>
      </c>
      <c r="G1104" s="25" t="s">
        <v>20</v>
      </c>
      <c r="H1104" s="5">
        <f t="shared" si="79"/>
        <v>-7500</v>
      </c>
      <c r="I1104" s="20">
        <f t="shared" si="78"/>
        <v>10.869565217391305</v>
      </c>
      <c r="K1104" t="s">
        <v>668</v>
      </c>
      <c r="M1104" s="2">
        <v>460</v>
      </c>
    </row>
    <row r="1105" spans="1:13" s="13" customFormat="1" ht="12.75">
      <c r="A1105" s="1"/>
      <c r="B1105" s="160">
        <v>2500</v>
      </c>
      <c r="C1105" s="1" t="s">
        <v>668</v>
      </c>
      <c r="D1105" s="10" t="s">
        <v>437</v>
      </c>
      <c r="E1105" s="1" t="s">
        <v>438</v>
      </c>
      <c r="F1105" s="77" t="s">
        <v>861</v>
      </c>
      <c r="G1105" s="25" t="s">
        <v>100</v>
      </c>
      <c r="H1105" s="5">
        <f t="shared" si="79"/>
        <v>-10000</v>
      </c>
      <c r="I1105" s="20">
        <f t="shared" si="78"/>
        <v>5.434782608695652</v>
      </c>
      <c r="J1105"/>
      <c r="K1105" t="s">
        <v>668</v>
      </c>
      <c r="L1105"/>
      <c r="M1105" s="2">
        <v>460</v>
      </c>
    </row>
    <row r="1106" spans="2:13" ht="12.75">
      <c r="B1106" s="160">
        <v>5000</v>
      </c>
      <c r="C1106" s="1" t="s">
        <v>668</v>
      </c>
      <c r="D1106" s="10" t="s">
        <v>437</v>
      </c>
      <c r="E1106" s="1" t="s">
        <v>438</v>
      </c>
      <c r="F1106" s="77" t="s">
        <v>862</v>
      </c>
      <c r="G1106" s="25" t="s">
        <v>101</v>
      </c>
      <c r="H1106" s="5">
        <f t="shared" si="79"/>
        <v>-15000</v>
      </c>
      <c r="I1106" s="20">
        <f t="shared" si="78"/>
        <v>10.869565217391305</v>
      </c>
      <c r="K1106" t="s">
        <v>668</v>
      </c>
      <c r="M1106" s="2">
        <v>460</v>
      </c>
    </row>
    <row r="1107" spans="2:13" ht="12.75">
      <c r="B1107" s="160">
        <v>5000</v>
      </c>
      <c r="C1107" s="1" t="s">
        <v>668</v>
      </c>
      <c r="D1107" s="10" t="s">
        <v>437</v>
      </c>
      <c r="E1107" s="1" t="s">
        <v>438</v>
      </c>
      <c r="F1107" s="77" t="s">
        <v>863</v>
      </c>
      <c r="G1107" s="25" t="s">
        <v>102</v>
      </c>
      <c r="H1107" s="5">
        <f t="shared" si="79"/>
        <v>-20000</v>
      </c>
      <c r="I1107" s="20">
        <f t="shared" si="78"/>
        <v>10.869565217391305</v>
      </c>
      <c r="K1107" t="s">
        <v>668</v>
      </c>
      <c r="M1107" s="2">
        <v>460</v>
      </c>
    </row>
    <row r="1108" spans="2:13" ht="12.75">
      <c r="B1108" s="160">
        <v>2500</v>
      </c>
      <c r="C1108" s="1" t="s">
        <v>668</v>
      </c>
      <c r="D1108" s="1" t="s">
        <v>437</v>
      </c>
      <c r="E1108" s="1" t="s">
        <v>438</v>
      </c>
      <c r="F1108" s="77" t="s">
        <v>864</v>
      </c>
      <c r="G1108" s="25" t="s">
        <v>22</v>
      </c>
      <c r="H1108" s="5">
        <f t="shared" si="79"/>
        <v>-22500</v>
      </c>
      <c r="I1108" s="20">
        <f t="shared" si="78"/>
        <v>5.434782608695652</v>
      </c>
      <c r="K1108" t="s">
        <v>668</v>
      </c>
      <c r="M1108" s="2">
        <v>460</v>
      </c>
    </row>
    <row r="1109" spans="2:14" ht="12.75">
      <c r="B1109" s="160">
        <v>2500</v>
      </c>
      <c r="C1109" s="1" t="s">
        <v>668</v>
      </c>
      <c r="D1109" s="1" t="s">
        <v>437</v>
      </c>
      <c r="E1109" s="1" t="s">
        <v>438</v>
      </c>
      <c r="F1109" s="77" t="s">
        <v>865</v>
      </c>
      <c r="G1109" s="25" t="s">
        <v>147</v>
      </c>
      <c r="H1109" s="5">
        <f t="shared" si="79"/>
        <v>-25000</v>
      </c>
      <c r="I1109" s="20">
        <f t="shared" si="78"/>
        <v>5.434782608695652</v>
      </c>
      <c r="K1109" t="s">
        <v>668</v>
      </c>
      <c r="M1109" s="2">
        <v>460</v>
      </c>
      <c r="N1109" s="35"/>
    </row>
    <row r="1110" spans="2:13" ht="12.75">
      <c r="B1110" s="160">
        <v>5000</v>
      </c>
      <c r="C1110" s="1" t="s">
        <v>668</v>
      </c>
      <c r="D1110" s="1" t="s">
        <v>437</v>
      </c>
      <c r="E1110" s="1" t="s">
        <v>438</v>
      </c>
      <c r="F1110" s="77" t="s">
        <v>866</v>
      </c>
      <c r="G1110" s="25" t="s">
        <v>25</v>
      </c>
      <c r="H1110" s="5">
        <f t="shared" si="79"/>
        <v>-30000</v>
      </c>
      <c r="I1110" s="20">
        <f t="shared" si="78"/>
        <v>10.869565217391305</v>
      </c>
      <c r="K1110" t="s">
        <v>668</v>
      </c>
      <c r="M1110" s="2">
        <v>460</v>
      </c>
    </row>
    <row r="1111" spans="2:13" ht="12.75">
      <c r="B1111" s="160">
        <v>2500</v>
      </c>
      <c r="C1111" s="1" t="s">
        <v>668</v>
      </c>
      <c r="D1111" s="1" t="s">
        <v>437</v>
      </c>
      <c r="E1111" s="1" t="s">
        <v>438</v>
      </c>
      <c r="F1111" s="77" t="s">
        <v>867</v>
      </c>
      <c r="G1111" s="25" t="s">
        <v>165</v>
      </c>
      <c r="H1111" s="5">
        <f t="shared" si="79"/>
        <v>-32500</v>
      </c>
      <c r="I1111" s="20">
        <f t="shared" si="78"/>
        <v>5.434782608695652</v>
      </c>
      <c r="K1111" t="s">
        <v>668</v>
      </c>
      <c r="M1111" s="2">
        <v>460</v>
      </c>
    </row>
    <row r="1112" spans="2:13" ht="12.75">
      <c r="B1112" s="160">
        <v>2500</v>
      </c>
      <c r="C1112" s="1" t="s">
        <v>668</v>
      </c>
      <c r="D1112" s="1" t="s">
        <v>437</v>
      </c>
      <c r="E1112" s="1" t="s">
        <v>438</v>
      </c>
      <c r="F1112" s="77" t="s">
        <v>868</v>
      </c>
      <c r="G1112" s="25" t="s">
        <v>31</v>
      </c>
      <c r="H1112" s="5">
        <f t="shared" si="79"/>
        <v>-35000</v>
      </c>
      <c r="I1112" s="20">
        <f t="shared" si="78"/>
        <v>5.434782608695652</v>
      </c>
      <c r="K1112" t="s">
        <v>668</v>
      </c>
      <c r="M1112" s="2">
        <v>460</v>
      </c>
    </row>
    <row r="1113" spans="2:13" ht="12.75">
      <c r="B1113" s="160">
        <v>2500</v>
      </c>
      <c r="C1113" s="1" t="s">
        <v>668</v>
      </c>
      <c r="D1113" s="1" t="s">
        <v>437</v>
      </c>
      <c r="E1113" s="1" t="s">
        <v>438</v>
      </c>
      <c r="F1113" s="77" t="s">
        <v>869</v>
      </c>
      <c r="G1113" s="25" t="s">
        <v>166</v>
      </c>
      <c r="H1113" s="5">
        <f t="shared" si="79"/>
        <v>-37500</v>
      </c>
      <c r="I1113" s="20">
        <f t="shared" si="78"/>
        <v>5.434782608695652</v>
      </c>
      <c r="K1113" t="s">
        <v>668</v>
      </c>
      <c r="M1113" s="2">
        <v>460</v>
      </c>
    </row>
    <row r="1114" spans="2:13" ht="12.75">
      <c r="B1114" s="160">
        <v>2500</v>
      </c>
      <c r="C1114" s="1" t="s">
        <v>668</v>
      </c>
      <c r="D1114" s="1" t="s">
        <v>437</v>
      </c>
      <c r="E1114" s="1" t="s">
        <v>438</v>
      </c>
      <c r="F1114" s="77" t="s">
        <v>870</v>
      </c>
      <c r="G1114" s="25" t="s">
        <v>193</v>
      </c>
      <c r="H1114" s="5">
        <f t="shared" si="79"/>
        <v>-40000</v>
      </c>
      <c r="I1114" s="20">
        <f t="shared" si="78"/>
        <v>5.434782608695652</v>
      </c>
      <c r="K1114" t="s">
        <v>668</v>
      </c>
      <c r="M1114" s="2">
        <v>460</v>
      </c>
    </row>
    <row r="1115" spans="2:13" ht="12.75">
      <c r="B1115" s="160">
        <v>2500</v>
      </c>
      <c r="C1115" s="1" t="s">
        <v>668</v>
      </c>
      <c r="D1115" s="1" t="s">
        <v>437</v>
      </c>
      <c r="E1115" s="1" t="s">
        <v>438</v>
      </c>
      <c r="F1115" s="77" t="s">
        <v>871</v>
      </c>
      <c r="G1115" s="25" t="s">
        <v>194</v>
      </c>
      <c r="H1115" s="5">
        <f t="shared" si="79"/>
        <v>-42500</v>
      </c>
      <c r="I1115" s="20">
        <f t="shared" si="78"/>
        <v>5.434782608695652</v>
      </c>
      <c r="K1115" t="s">
        <v>668</v>
      </c>
      <c r="M1115" s="2">
        <v>460</v>
      </c>
    </row>
    <row r="1116" spans="2:13" ht="12.75">
      <c r="B1116" s="160">
        <v>2500</v>
      </c>
      <c r="C1116" s="1" t="s">
        <v>668</v>
      </c>
      <c r="D1116" s="1" t="s">
        <v>437</v>
      </c>
      <c r="E1116" s="1" t="s">
        <v>438</v>
      </c>
      <c r="F1116" s="77" t="s">
        <v>872</v>
      </c>
      <c r="G1116" s="25" t="s">
        <v>287</v>
      </c>
      <c r="H1116" s="5">
        <f t="shared" si="79"/>
        <v>-45000</v>
      </c>
      <c r="I1116" s="20">
        <f t="shared" si="78"/>
        <v>5.434782608695652</v>
      </c>
      <c r="K1116" t="s">
        <v>668</v>
      </c>
      <c r="M1116" s="2">
        <v>460</v>
      </c>
    </row>
    <row r="1117" spans="2:13" ht="12.75">
      <c r="B1117" s="160">
        <v>2500</v>
      </c>
      <c r="C1117" s="1" t="s">
        <v>668</v>
      </c>
      <c r="D1117" s="1" t="s">
        <v>437</v>
      </c>
      <c r="E1117" s="1" t="s">
        <v>438</v>
      </c>
      <c r="F1117" s="77" t="s">
        <v>873</v>
      </c>
      <c r="G1117" s="25" t="s">
        <v>32</v>
      </c>
      <c r="H1117" s="5">
        <f t="shared" si="79"/>
        <v>-47500</v>
      </c>
      <c r="I1117" s="20">
        <f t="shared" si="78"/>
        <v>5.434782608695652</v>
      </c>
      <c r="K1117" t="s">
        <v>668</v>
      </c>
      <c r="M1117" s="2">
        <v>460</v>
      </c>
    </row>
    <row r="1118" spans="2:13" ht="12.75">
      <c r="B1118" s="162">
        <v>2500</v>
      </c>
      <c r="C1118" s="1" t="s">
        <v>668</v>
      </c>
      <c r="D1118" s="1" t="s">
        <v>437</v>
      </c>
      <c r="E1118" s="1" t="s">
        <v>438</v>
      </c>
      <c r="F1118" s="77" t="s">
        <v>874</v>
      </c>
      <c r="G1118" s="25" t="s">
        <v>240</v>
      </c>
      <c r="H1118" s="5">
        <f t="shared" si="79"/>
        <v>-50000</v>
      </c>
      <c r="I1118" s="20">
        <f t="shared" si="78"/>
        <v>5.434782608695652</v>
      </c>
      <c r="K1118" t="s">
        <v>668</v>
      </c>
      <c r="M1118" s="2">
        <v>460</v>
      </c>
    </row>
    <row r="1119" spans="2:13" ht="12.75">
      <c r="B1119" s="160">
        <v>2500</v>
      </c>
      <c r="C1119" s="1" t="s">
        <v>668</v>
      </c>
      <c r="D1119" s="1" t="s">
        <v>437</v>
      </c>
      <c r="E1119" s="1" t="s">
        <v>438</v>
      </c>
      <c r="F1119" s="77" t="s">
        <v>875</v>
      </c>
      <c r="G1119" s="25" t="s">
        <v>206</v>
      </c>
      <c r="H1119" s="5">
        <f t="shared" si="79"/>
        <v>-52500</v>
      </c>
      <c r="I1119" s="20">
        <f t="shared" si="78"/>
        <v>5.434782608695652</v>
      </c>
      <c r="K1119" t="s">
        <v>668</v>
      </c>
      <c r="M1119" s="2">
        <v>460</v>
      </c>
    </row>
    <row r="1120" spans="2:13" ht="12.75">
      <c r="B1120" s="160">
        <v>2500</v>
      </c>
      <c r="C1120" s="1" t="s">
        <v>668</v>
      </c>
      <c r="D1120" s="1" t="s">
        <v>437</v>
      </c>
      <c r="E1120" s="1" t="s">
        <v>438</v>
      </c>
      <c r="F1120" s="77" t="s">
        <v>876</v>
      </c>
      <c r="G1120" s="25" t="s">
        <v>206</v>
      </c>
      <c r="H1120" s="5">
        <f t="shared" si="79"/>
        <v>-55000</v>
      </c>
      <c r="I1120" s="20">
        <f t="shared" si="78"/>
        <v>5.434782608695652</v>
      </c>
      <c r="K1120" t="s">
        <v>668</v>
      </c>
      <c r="M1120" s="2">
        <v>460</v>
      </c>
    </row>
    <row r="1121" spans="2:13" ht="12.75">
      <c r="B1121" s="160">
        <v>5000</v>
      </c>
      <c r="C1121" s="1" t="s">
        <v>668</v>
      </c>
      <c r="D1121" s="1" t="s">
        <v>437</v>
      </c>
      <c r="E1121" s="1" t="s">
        <v>438</v>
      </c>
      <c r="F1121" s="77" t="s">
        <v>877</v>
      </c>
      <c r="G1121" s="25" t="s">
        <v>214</v>
      </c>
      <c r="H1121" s="5">
        <f t="shared" si="79"/>
        <v>-60000</v>
      </c>
      <c r="I1121" s="20">
        <f t="shared" si="78"/>
        <v>10.869565217391305</v>
      </c>
      <c r="K1121" t="s">
        <v>668</v>
      </c>
      <c r="M1121" s="2">
        <v>460</v>
      </c>
    </row>
    <row r="1122" spans="2:13" ht="12.75">
      <c r="B1122" s="160">
        <v>2500</v>
      </c>
      <c r="C1122" s="1" t="s">
        <v>668</v>
      </c>
      <c r="D1122" s="1" t="s">
        <v>437</v>
      </c>
      <c r="E1122" s="1" t="s">
        <v>438</v>
      </c>
      <c r="F1122" s="77" t="s">
        <v>878</v>
      </c>
      <c r="G1122" s="25" t="s">
        <v>207</v>
      </c>
      <c r="H1122" s="5">
        <f t="shared" si="79"/>
        <v>-62500</v>
      </c>
      <c r="I1122" s="20">
        <f t="shared" si="78"/>
        <v>5.434782608695652</v>
      </c>
      <c r="K1122" t="s">
        <v>668</v>
      </c>
      <c r="M1122" s="2">
        <v>460</v>
      </c>
    </row>
    <row r="1123" spans="2:13" ht="12.75">
      <c r="B1123" s="160">
        <v>2500</v>
      </c>
      <c r="C1123" s="1" t="s">
        <v>668</v>
      </c>
      <c r="D1123" s="1" t="s">
        <v>437</v>
      </c>
      <c r="E1123" s="1" t="s">
        <v>438</v>
      </c>
      <c r="F1123" s="77" t="s">
        <v>879</v>
      </c>
      <c r="G1123" s="25" t="s">
        <v>216</v>
      </c>
      <c r="H1123" s="5">
        <f t="shared" si="79"/>
        <v>-65000</v>
      </c>
      <c r="I1123" s="20">
        <f t="shared" si="78"/>
        <v>5.434782608695652</v>
      </c>
      <c r="K1123" t="s">
        <v>668</v>
      </c>
      <c r="M1123" s="2">
        <v>460</v>
      </c>
    </row>
    <row r="1124" spans="2:13" ht="12.75">
      <c r="B1124" s="160">
        <v>2500</v>
      </c>
      <c r="C1124" s="1" t="s">
        <v>668</v>
      </c>
      <c r="D1124" s="1" t="s">
        <v>437</v>
      </c>
      <c r="E1124" s="1" t="s">
        <v>438</v>
      </c>
      <c r="F1124" s="77" t="s">
        <v>880</v>
      </c>
      <c r="G1124" s="25" t="s">
        <v>267</v>
      </c>
      <c r="H1124" s="5">
        <f t="shared" si="79"/>
        <v>-67500</v>
      </c>
      <c r="I1124" s="20">
        <f t="shared" si="78"/>
        <v>5.434782608695652</v>
      </c>
      <c r="K1124" t="s">
        <v>668</v>
      </c>
      <c r="M1124" s="2">
        <v>460</v>
      </c>
    </row>
    <row r="1125" spans="2:13" ht="12.75">
      <c r="B1125" s="160">
        <v>5000</v>
      </c>
      <c r="C1125" s="1" t="s">
        <v>668</v>
      </c>
      <c r="D1125" s="1" t="s">
        <v>437</v>
      </c>
      <c r="E1125" s="1" t="s">
        <v>438</v>
      </c>
      <c r="F1125" s="77" t="s">
        <v>881</v>
      </c>
      <c r="G1125" s="25" t="s">
        <v>247</v>
      </c>
      <c r="H1125" s="5">
        <f t="shared" si="79"/>
        <v>-72500</v>
      </c>
      <c r="I1125" s="20">
        <f t="shared" si="78"/>
        <v>10.869565217391305</v>
      </c>
      <c r="K1125" t="s">
        <v>668</v>
      </c>
      <c r="M1125" s="2">
        <v>460</v>
      </c>
    </row>
    <row r="1126" spans="2:13" ht="12.75">
      <c r="B1126" s="160">
        <v>2500</v>
      </c>
      <c r="C1126" s="1" t="s">
        <v>668</v>
      </c>
      <c r="D1126" s="1" t="s">
        <v>437</v>
      </c>
      <c r="E1126" s="1" t="s">
        <v>438</v>
      </c>
      <c r="F1126" s="77" t="s">
        <v>882</v>
      </c>
      <c r="G1126" s="25" t="s">
        <v>34</v>
      </c>
      <c r="H1126" s="5">
        <f t="shared" si="79"/>
        <v>-75000</v>
      </c>
      <c r="I1126" s="20">
        <f t="shared" si="78"/>
        <v>5.434782608695652</v>
      </c>
      <c r="K1126" t="s">
        <v>668</v>
      </c>
      <c r="M1126" s="2">
        <v>460</v>
      </c>
    </row>
    <row r="1127" spans="2:13" ht="12.75">
      <c r="B1127" s="160">
        <v>2500</v>
      </c>
      <c r="C1127" s="1" t="s">
        <v>668</v>
      </c>
      <c r="D1127" s="1" t="s">
        <v>437</v>
      </c>
      <c r="E1127" s="1" t="s">
        <v>438</v>
      </c>
      <c r="F1127" s="77" t="s">
        <v>883</v>
      </c>
      <c r="G1127" s="25" t="s">
        <v>272</v>
      </c>
      <c r="H1127" s="5">
        <f t="shared" si="79"/>
        <v>-77500</v>
      </c>
      <c r="I1127" s="20">
        <f t="shared" si="78"/>
        <v>5.434782608695652</v>
      </c>
      <c r="K1127" t="s">
        <v>668</v>
      </c>
      <c r="M1127" s="2">
        <v>460</v>
      </c>
    </row>
    <row r="1128" spans="2:13" ht="12.75">
      <c r="B1128" s="160">
        <v>2500</v>
      </c>
      <c r="C1128" s="1" t="s">
        <v>668</v>
      </c>
      <c r="D1128" s="1" t="s">
        <v>437</v>
      </c>
      <c r="E1128" s="1" t="s">
        <v>438</v>
      </c>
      <c r="F1128" s="77" t="s">
        <v>884</v>
      </c>
      <c r="G1128" s="25" t="s">
        <v>273</v>
      </c>
      <c r="H1128" s="5">
        <f t="shared" si="79"/>
        <v>-80000</v>
      </c>
      <c r="I1128" s="20">
        <f t="shared" si="78"/>
        <v>5.434782608695652</v>
      </c>
      <c r="K1128" t="s">
        <v>668</v>
      </c>
      <c r="M1128" s="2">
        <v>460</v>
      </c>
    </row>
    <row r="1129" spans="2:13" ht="12.75">
      <c r="B1129" s="160">
        <v>2500</v>
      </c>
      <c r="C1129" s="1" t="s">
        <v>668</v>
      </c>
      <c r="D1129" s="1" t="s">
        <v>437</v>
      </c>
      <c r="E1129" s="1" t="s">
        <v>438</v>
      </c>
      <c r="F1129" s="77" t="s">
        <v>885</v>
      </c>
      <c r="G1129" s="25" t="s">
        <v>274</v>
      </c>
      <c r="H1129" s="5">
        <f t="shared" si="79"/>
        <v>-82500</v>
      </c>
      <c r="I1129" s="20">
        <f t="shared" si="78"/>
        <v>5.434782608695652</v>
      </c>
      <c r="K1129" t="s">
        <v>668</v>
      </c>
      <c r="M1129" s="2">
        <v>460</v>
      </c>
    </row>
    <row r="1130" spans="2:13" ht="12.75">
      <c r="B1130" s="160">
        <v>2500</v>
      </c>
      <c r="C1130" s="1" t="s">
        <v>668</v>
      </c>
      <c r="D1130" s="1" t="s">
        <v>437</v>
      </c>
      <c r="E1130" s="1" t="s">
        <v>438</v>
      </c>
      <c r="F1130" s="77" t="s">
        <v>886</v>
      </c>
      <c r="G1130" s="25" t="s">
        <v>35</v>
      </c>
      <c r="H1130" s="5">
        <f t="shared" si="79"/>
        <v>-85000</v>
      </c>
      <c r="I1130" s="20">
        <f t="shared" si="78"/>
        <v>5.434782608695652</v>
      </c>
      <c r="K1130" t="s">
        <v>668</v>
      </c>
      <c r="M1130" s="2">
        <v>460</v>
      </c>
    </row>
    <row r="1131" spans="2:13" ht="12.75">
      <c r="B1131" s="160">
        <v>2500</v>
      </c>
      <c r="C1131" s="1" t="s">
        <v>668</v>
      </c>
      <c r="D1131" s="1" t="s">
        <v>437</v>
      </c>
      <c r="E1131" s="1" t="s">
        <v>438</v>
      </c>
      <c r="F1131" s="77" t="s">
        <v>887</v>
      </c>
      <c r="G1131" s="25" t="s">
        <v>288</v>
      </c>
      <c r="H1131" s="5">
        <f t="shared" si="79"/>
        <v>-87500</v>
      </c>
      <c r="I1131" s="20">
        <f t="shared" si="78"/>
        <v>5.434782608695652</v>
      </c>
      <c r="K1131" t="s">
        <v>668</v>
      </c>
      <c r="M1131" s="2">
        <v>460</v>
      </c>
    </row>
    <row r="1132" spans="2:13" ht="12.75">
      <c r="B1132" s="160">
        <v>2500</v>
      </c>
      <c r="C1132" s="1" t="s">
        <v>668</v>
      </c>
      <c r="D1132" s="1" t="s">
        <v>437</v>
      </c>
      <c r="E1132" s="1" t="s">
        <v>438</v>
      </c>
      <c r="F1132" s="77" t="s">
        <v>888</v>
      </c>
      <c r="G1132" s="25" t="s">
        <v>33</v>
      </c>
      <c r="H1132" s="5">
        <f t="shared" si="79"/>
        <v>-90000</v>
      </c>
      <c r="I1132" s="20">
        <f t="shared" si="78"/>
        <v>5.434782608695652</v>
      </c>
      <c r="K1132" t="s">
        <v>668</v>
      </c>
      <c r="M1132" s="2">
        <v>460</v>
      </c>
    </row>
    <row r="1133" spans="2:13" ht="12.75">
      <c r="B1133" s="161">
        <v>2500</v>
      </c>
      <c r="C1133" s="1" t="s">
        <v>668</v>
      </c>
      <c r="D1133" s="10" t="s">
        <v>437</v>
      </c>
      <c r="E1133" s="31" t="s">
        <v>439</v>
      </c>
      <c r="F1133" s="77" t="s">
        <v>889</v>
      </c>
      <c r="G1133" s="29" t="s">
        <v>286</v>
      </c>
      <c r="H1133" s="5">
        <f t="shared" si="79"/>
        <v>-92500</v>
      </c>
      <c r="I1133" s="20">
        <f t="shared" si="78"/>
        <v>5.434782608695652</v>
      </c>
      <c r="K1133" t="s">
        <v>668</v>
      </c>
      <c r="M1133" s="2">
        <v>460</v>
      </c>
    </row>
    <row r="1134" spans="2:13" ht="12.75">
      <c r="B1134" s="160">
        <v>2500</v>
      </c>
      <c r="C1134" s="1" t="s">
        <v>668</v>
      </c>
      <c r="D1134" s="10" t="s">
        <v>437</v>
      </c>
      <c r="E1134" s="134" t="s">
        <v>439</v>
      </c>
      <c r="F1134" s="77" t="s">
        <v>890</v>
      </c>
      <c r="G1134" s="25" t="s">
        <v>20</v>
      </c>
      <c r="H1134" s="5">
        <f aca="true" t="shared" si="80" ref="H1134:H1165">H1133-B1134</f>
        <v>-95000</v>
      </c>
      <c r="I1134" s="20">
        <f t="shared" si="78"/>
        <v>5.434782608695652</v>
      </c>
      <c r="J1134" s="135"/>
      <c r="K1134" t="s">
        <v>668</v>
      </c>
      <c r="L1134" s="135"/>
      <c r="M1134" s="2">
        <v>460</v>
      </c>
    </row>
    <row r="1135" spans="2:13" ht="12.75">
      <c r="B1135" s="160">
        <v>2500</v>
      </c>
      <c r="C1135" s="1" t="s">
        <v>668</v>
      </c>
      <c r="D1135" s="10" t="s">
        <v>437</v>
      </c>
      <c r="E1135" s="1" t="s">
        <v>439</v>
      </c>
      <c r="F1135" s="77" t="s">
        <v>891</v>
      </c>
      <c r="G1135" s="25" t="s">
        <v>100</v>
      </c>
      <c r="H1135" s="5">
        <f t="shared" si="80"/>
        <v>-97500</v>
      </c>
      <c r="I1135" s="20">
        <f t="shared" si="78"/>
        <v>5.434782608695652</v>
      </c>
      <c r="K1135" t="s">
        <v>668</v>
      </c>
      <c r="M1135" s="2">
        <v>460</v>
      </c>
    </row>
    <row r="1136" spans="2:13" ht="12.75">
      <c r="B1136" s="160">
        <v>2500</v>
      </c>
      <c r="C1136" s="1" t="s">
        <v>668</v>
      </c>
      <c r="D1136" s="10" t="s">
        <v>437</v>
      </c>
      <c r="E1136" s="1" t="s">
        <v>439</v>
      </c>
      <c r="F1136" s="77" t="s">
        <v>892</v>
      </c>
      <c r="G1136" s="25" t="s">
        <v>101</v>
      </c>
      <c r="H1136" s="5">
        <f t="shared" si="80"/>
        <v>-100000</v>
      </c>
      <c r="I1136" s="20">
        <f t="shared" si="78"/>
        <v>5.434782608695652</v>
      </c>
      <c r="K1136" t="s">
        <v>668</v>
      </c>
      <c r="M1136" s="2">
        <v>460</v>
      </c>
    </row>
    <row r="1137" spans="2:13" ht="12.75">
      <c r="B1137" s="160">
        <v>2500</v>
      </c>
      <c r="C1137" s="1" t="s">
        <v>668</v>
      </c>
      <c r="D1137" s="10" t="s">
        <v>437</v>
      </c>
      <c r="E1137" s="1" t="s">
        <v>439</v>
      </c>
      <c r="F1137" s="77" t="s">
        <v>893</v>
      </c>
      <c r="G1137" s="25" t="s">
        <v>102</v>
      </c>
      <c r="H1137" s="5">
        <f t="shared" si="80"/>
        <v>-102500</v>
      </c>
      <c r="I1137" s="20">
        <f t="shared" si="78"/>
        <v>5.434782608695652</v>
      </c>
      <c r="K1137" t="s">
        <v>668</v>
      </c>
      <c r="M1137" s="2">
        <v>460</v>
      </c>
    </row>
    <row r="1138" spans="2:13" ht="12.75">
      <c r="B1138" s="160">
        <v>2500</v>
      </c>
      <c r="C1138" s="1" t="s">
        <v>668</v>
      </c>
      <c r="D1138" s="1" t="s">
        <v>437</v>
      </c>
      <c r="E1138" s="1" t="s">
        <v>439</v>
      </c>
      <c r="F1138" s="77" t="s">
        <v>894</v>
      </c>
      <c r="G1138" s="25" t="s">
        <v>147</v>
      </c>
      <c r="H1138" s="5">
        <f t="shared" si="80"/>
        <v>-105000</v>
      </c>
      <c r="I1138" s="20">
        <f t="shared" si="78"/>
        <v>5.434782608695652</v>
      </c>
      <c r="K1138" t="s">
        <v>668</v>
      </c>
      <c r="M1138" s="2">
        <v>460</v>
      </c>
    </row>
    <row r="1139" spans="2:13" ht="12.75">
      <c r="B1139" s="160">
        <v>2500</v>
      </c>
      <c r="C1139" s="1" t="s">
        <v>668</v>
      </c>
      <c r="D1139" s="1" t="s">
        <v>437</v>
      </c>
      <c r="E1139" s="1" t="s">
        <v>439</v>
      </c>
      <c r="F1139" s="77" t="s">
        <v>895</v>
      </c>
      <c r="G1139" s="25" t="s">
        <v>155</v>
      </c>
      <c r="H1139" s="5">
        <f t="shared" si="80"/>
        <v>-107500</v>
      </c>
      <c r="I1139" s="20">
        <f t="shared" si="78"/>
        <v>5.434782608695652</v>
      </c>
      <c r="K1139" t="s">
        <v>668</v>
      </c>
      <c r="M1139" s="2">
        <v>460</v>
      </c>
    </row>
    <row r="1140" spans="2:13" ht="12.75">
      <c r="B1140" s="160">
        <v>2500</v>
      </c>
      <c r="C1140" s="1" t="s">
        <v>668</v>
      </c>
      <c r="D1140" s="1" t="s">
        <v>437</v>
      </c>
      <c r="E1140" s="1" t="s">
        <v>439</v>
      </c>
      <c r="F1140" s="77" t="s">
        <v>896</v>
      </c>
      <c r="G1140" s="25" t="s">
        <v>165</v>
      </c>
      <c r="H1140" s="5">
        <f t="shared" si="80"/>
        <v>-110000</v>
      </c>
      <c r="I1140" s="20">
        <f t="shared" si="78"/>
        <v>5.434782608695652</v>
      </c>
      <c r="K1140" t="s">
        <v>668</v>
      </c>
      <c r="M1140" s="2">
        <v>460</v>
      </c>
    </row>
    <row r="1141" spans="2:13" ht="12.75">
      <c r="B1141" s="160">
        <v>2500</v>
      </c>
      <c r="C1141" s="1" t="s">
        <v>668</v>
      </c>
      <c r="D1141" s="1" t="s">
        <v>437</v>
      </c>
      <c r="E1141" s="1" t="s">
        <v>439</v>
      </c>
      <c r="F1141" s="77" t="s">
        <v>897</v>
      </c>
      <c r="G1141" s="25" t="s">
        <v>31</v>
      </c>
      <c r="H1141" s="5">
        <f t="shared" si="80"/>
        <v>-112500</v>
      </c>
      <c r="I1141" s="20">
        <f t="shared" si="78"/>
        <v>5.434782608695652</v>
      </c>
      <c r="K1141" t="s">
        <v>668</v>
      </c>
      <c r="M1141" s="2">
        <v>460</v>
      </c>
    </row>
    <row r="1142" spans="2:13" ht="12.75">
      <c r="B1142" s="160">
        <v>2500</v>
      </c>
      <c r="C1142" s="1" t="s">
        <v>668</v>
      </c>
      <c r="D1142" s="1" t="s">
        <v>437</v>
      </c>
      <c r="E1142" s="1" t="s">
        <v>439</v>
      </c>
      <c r="F1142" s="77" t="s">
        <v>898</v>
      </c>
      <c r="G1142" s="25" t="s">
        <v>166</v>
      </c>
      <c r="H1142" s="5">
        <f t="shared" si="80"/>
        <v>-115000</v>
      </c>
      <c r="I1142" s="20">
        <f t="shared" si="78"/>
        <v>5.434782608695652</v>
      </c>
      <c r="K1142" t="s">
        <v>668</v>
      </c>
      <c r="M1142" s="2">
        <v>460</v>
      </c>
    </row>
    <row r="1143" spans="2:13" ht="12.75">
      <c r="B1143" s="160">
        <v>2500</v>
      </c>
      <c r="C1143" s="1" t="s">
        <v>668</v>
      </c>
      <c r="D1143" s="1" t="s">
        <v>437</v>
      </c>
      <c r="E1143" s="1" t="s">
        <v>439</v>
      </c>
      <c r="F1143" s="77" t="s">
        <v>899</v>
      </c>
      <c r="G1143" s="25" t="s">
        <v>193</v>
      </c>
      <c r="H1143" s="5">
        <f t="shared" si="80"/>
        <v>-117500</v>
      </c>
      <c r="I1143" s="20">
        <f t="shared" si="78"/>
        <v>5.434782608695652</v>
      </c>
      <c r="K1143" t="s">
        <v>668</v>
      </c>
      <c r="M1143" s="2">
        <v>460</v>
      </c>
    </row>
    <row r="1144" spans="2:13" ht="12.75">
      <c r="B1144" s="160">
        <v>2500</v>
      </c>
      <c r="C1144" s="1" t="s">
        <v>668</v>
      </c>
      <c r="D1144" s="1" t="s">
        <v>437</v>
      </c>
      <c r="E1144" s="1" t="s">
        <v>439</v>
      </c>
      <c r="F1144" s="77" t="s">
        <v>900</v>
      </c>
      <c r="G1144" s="25" t="s">
        <v>194</v>
      </c>
      <c r="H1144" s="5">
        <f t="shared" si="80"/>
        <v>-120000</v>
      </c>
      <c r="I1144" s="20">
        <f t="shared" si="78"/>
        <v>5.434782608695652</v>
      </c>
      <c r="K1144" t="s">
        <v>668</v>
      </c>
      <c r="M1144" s="2">
        <v>460</v>
      </c>
    </row>
    <row r="1145" spans="2:13" ht="12.75">
      <c r="B1145" s="160">
        <v>2500</v>
      </c>
      <c r="C1145" s="1" t="s">
        <v>668</v>
      </c>
      <c r="D1145" s="1" t="s">
        <v>437</v>
      </c>
      <c r="E1145" s="1" t="s">
        <v>439</v>
      </c>
      <c r="F1145" s="77" t="s">
        <v>901</v>
      </c>
      <c r="G1145" s="25" t="s">
        <v>32</v>
      </c>
      <c r="H1145" s="5">
        <f t="shared" si="80"/>
        <v>-122500</v>
      </c>
      <c r="I1145" s="20">
        <f t="shared" si="78"/>
        <v>5.434782608695652</v>
      </c>
      <c r="K1145" t="s">
        <v>668</v>
      </c>
      <c r="M1145" s="2">
        <v>460</v>
      </c>
    </row>
    <row r="1146" spans="2:13" ht="12.75">
      <c r="B1146" s="162">
        <v>2500</v>
      </c>
      <c r="C1146" s="1" t="s">
        <v>668</v>
      </c>
      <c r="D1146" s="1" t="s">
        <v>437</v>
      </c>
      <c r="E1146" s="1" t="s">
        <v>439</v>
      </c>
      <c r="F1146" s="77" t="s">
        <v>902</v>
      </c>
      <c r="G1146" s="25" t="s">
        <v>240</v>
      </c>
      <c r="H1146" s="5">
        <f t="shared" si="80"/>
        <v>-125000</v>
      </c>
      <c r="I1146" s="20">
        <f t="shared" si="78"/>
        <v>5.434782608695652</v>
      </c>
      <c r="K1146" t="s">
        <v>668</v>
      </c>
      <c r="M1146" s="2">
        <v>460</v>
      </c>
    </row>
    <row r="1147" spans="2:13" ht="12.75">
      <c r="B1147" s="160">
        <v>2500</v>
      </c>
      <c r="C1147" s="1" t="s">
        <v>668</v>
      </c>
      <c r="D1147" s="1" t="s">
        <v>437</v>
      </c>
      <c r="E1147" s="1" t="s">
        <v>439</v>
      </c>
      <c r="F1147" s="77" t="s">
        <v>903</v>
      </c>
      <c r="G1147" s="25" t="s">
        <v>206</v>
      </c>
      <c r="H1147" s="5">
        <f t="shared" si="80"/>
        <v>-127500</v>
      </c>
      <c r="I1147" s="20">
        <f t="shared" si="78"/>
        <v>5.434782608695652</v>
      </c>
      <c r="K1147" t="s">
        <v>668</v>
      </c>
      <c r="M1147" s="2">
        <v>460</v>
      </c>
    </row>
    <row r="1148" spans="2:13" ht="12.75">
      <c r="B1148" s="160">
        <v>2500</v>
      </c>
      <c r="C1148" s="1" t="s">
        <v>668</v>
      </c>
      <c r="D1148" s="1" t="s">
        <v>437</v>
      </c>
      <c r="E1148" s="1" t="s">
        <v>439</v>
      </c>
      <c r="F1148" s="77" t="s">
        <v>904</v>
      </c>
      <c r="G1148" s="25" t="s">
        <v>214</v>
      </c>
      <c r="H1148" s="5">
        <f t="shared" si="80"/>
        <v>-130000</v>
      </c>
      <c r="I1148" s="20">
        <f t="shared" si="78"/>
        <v>5.434782608695652</v>
      </c>
      <c r="K1148" t="s">
        <v>668</v>
      </c>
      <c r="M1148" s="2">
        <v>460</v>
      </c>
    </row>
    <row r="1149" spans="2:13" ht="12.75">
      <c r="B1149" s="160">
        <v>2500</v>
      </c>
      <c r="C1149" s="1" t="s">
        <v>668</v>
      </c>
      <c r="D1149" s="1" t="s">
        <v>437</v>
      </c>
      <c r="E1149" s="1" t="s">
        <v>439</v>
      </c>
      <c r="F1149" s="77" t="s">
        <v>905</v>
      </c>
      <c r="G1149" s="25" t="s">
        <v>207</v>
      </c>
      <c r="H1149" s="5">
        <f t="shared" si="80"/>
        <v>-132500</v>
      </c>
      <c r="I1149" s="20">
        <f t="shared" si="78"/>
        <v>5.434782608695652</v>
      </c>
      <c r="K1149" t="s">
        <v>668</v>
      </c>
      <c r="M1149" s="2">
        <v>460</v>
      </c>
    </row>
    <row r="1150" spans="2:13" ht="12.75">
      <c r="B1150" s="160">
        <v>2500</v>
      </c>
      <c r="C1150" s="1" t="s">
        <v>668</v>
      </c>
      <c r="D1150" s="1" t="s">
        <v>437</v>
      </c>
      <c r="E1150" s="1" t="s">
        <v>439</v>
      </c>
      <c r="F1150" s="77" t="s">
        <v>906</v>
      </c>
      <c r="G1150" s="25" t="s">
        <v>216</v>
      </c>
      <c r="H1150" s="5">
        <f t="shared" si="80"/>
        <v>-135000</v>
      </c>
      <c r="I1150" s="20">
        <f t="shared" si="78"/>
        <v>5.434782608695652</v>
      </c>
      <c r="K1150" t="s">
        <v>668</v>
      </c>
      <c r="M1150" s="2">
        <v>460</v>
      </c>
    </row>
    <row r="1151" spans="2:13" ht="12.75">
      <c r="B1151" s="160">
        <v>2500</v>
      </c>
      <c r="C1151" s="1" t="s">
        <v>668</v>
      </c>
      <c r="D1151" s="1" t="s">
        <v>437</v>
      </c>
      <c r="E1151" s="1" t="s">
        <v>439</v>
      </c>
      <c r="F1151" s="77" t="s">
        <v>907</v>
      </c>
      <c r="G1151" s="25" t="s">
        <v>247</v>
      </c>
      <c r="H1151" s="5">
        <f t="shared" si="80"/>
        <v>-137500</v>
      </c>
      <c r="I1151" s="20">
        <f aca="true" t="shared" si="81" ref="I1151:I1214">+B1151/M1151</f>
        <v>5.434782608695652</v>
      </c>
      <c r="K1151" t="s">
        <v>668</v>
      </c>
      <c r="M1151" s="2">
        <v>460</v>
      </c>
    </row>
    <row r="1152" spans="2:13" ht="12.75">
      <c r="B1152" s="160">
        <v>2500</v>
      </c>
      <c r="C1152" s="1" t="s">
        <v>668</v>
      </c>
      <c r="D1152" s="1" t="s">
        <v>437</v>
      </c>
      <c r="E1152" s="1" t="s">
        <v>439</v>
      </c>
      <c r="F1152" s="77" t="s">
        <v>908</v>
      </c>
      <c r="G1152" s="25" t="s">
        <v>34</v>
      </c>
      <c r="H1152" s="5">
        <f t="shared" si="80"/>
        <v>-140000</v>
      </c>
      <c r="I1152" s="20">
        <f t="shared" si="81"/>
        <v>5.434782608695652</v>
      </c>
      <c r="K1152" t="s">
        <v>668</v>
      </c>
      <c r="M1152" s="2">
        <v>460</v>
      </c>
    </row>
    <row r="1153" spans="1:13" s="139" customFormat="1" ht="12.75">
      <c r="A1153" s="1"/>
      <c r="B1153" s="160">
        <v>2500</v>
      </c>
      <c r="C1153" s="1" t="s">
        <v>668</v>
      </c>
      <c r="D1153" s="1" t="s">
        <v>437</v>
      </c>
      <c r="E1153" s="1" t="s">
        <v>439</v>
      </c>
      <c r="F1153" s="77" t="s">
        <v>909</v>
      </c>
      <c r="G1153" s="25" t="s">
        <v>272</v>
      </c>
      <c r="H1153" s="5">
        <f t="shared" si="80"/>
        <v>-142500</v>
      </c>
      <c r="I1153" s="20">
        <f t="shared" si="81"/>
        <v>5.434782608695652</v>
      </c>
      <c r="J1153"/>
      <c r="K1153" t="s">
        <v>668</v>
      </c>
      <c r="L1153"/>
      <c r="M1153" s="2">
        <v>460</v>
      </c>
    </row>
    <row r="1154" spans="2:13" ht="12.75">
      <c r="B1154" s="160">
        <v>2500</v>
      </c>
      <c r="C1154" s="1" t="s">
        <v>668</v>
      </c>
      <c r="D1154" s="1" t="s">
        <v>437</v>
      </c>
      <c r="E1154" s="1" t="s">
        <v>439</v>
      </c>
      <c r="F1154" s="77" t="s">
        <v>910</v>
      </c>
      <c r="G1154" s="25" t="s">
        <v>273</v>
      </c>
      <c r="H1154" s="5">
        <f t="shared" si="80"/>
        <v>-145000</v>
      </c>
      <c r="I1154" s="20">
        <f t="shared" si="81"/>
        <v>5.434782608695652</v>
      </c>
      <c r="K1154" t="s">
        <v>668</v>
      </c>
      <c r="M1154" s="2">
        <v>460</v>
      </c>
    </row>
    <row r="1155" spans="2:13" ht="12.75">
      <c r="B1155" s="160">
        <v>2500</v>
      </c>
      <c r="C1155" s="1" t="s">
        <v>668</v>
      </c>
      <c r="D1155" s="1" t="s">
        <v>437</v>
      </c>
      <c r="E1155" s="1" t="s">
        <v>439</v>
      </c>
      <c r="F1155" s="77" t="s">
        <v>911</v>
      </c>
      <c r="G1155" s="25" t="s">
        <v>274</v>
      </c>
      <c r="H1155" s="5">
        <f t="shared" si="80"/>
        <v>-147500</v>
      </c>
      <c r="I1155" s="20">
        <f t="shared" si="81"/>
        <v>5.434782608695652</v>
      </c>
      <c r="K1155" t="s">
        <v>668</v>
      </c>
      <c r="M1155" s="2">
        <v>460</v>
      </c>
    </row>
    <row r="1156" spans="2:13" ht="12.75">
      <c r="B1156" s="160">
        <v>2500</v>
      </c>
      <c r="C1156" s="1" t="s">
        <v>668</v>
      </c>
      <c r="D1156" s="1" t="s">
        <v>437</v>
      </c>
      <c r="E1156" s="1" t="s">
        <v>439</v>
      </c>
      <c r="F1156" s="77" t="s">
        <v>912</v>
      </c>
      <c r="G1156" s="25" t="s">
        <v>35</v>
      </c>
      <c r="H1156" s="5">
        <f t="shared" si="80"/>
        <v>-150000</v>
      </c>
      <c r="I1156" s="20">
        <f t="shared" si="81"/>
        <v>5.434782608695652</v>
      </c>
      <c r="K1156" t="s">
        <v>668</v>
      </c>
      <c r="M1156" s="2">
        <v>460</v>
      </c>
    </row>
    <row r="1157" spans="2:13" ht="12.75">
      <c r="B1157" s="160">
        <v>2500</v>
      </c>
      <c r="C1157" s="1" t="s">
        <v>668</v>
      </c>
      <c r="D1157" s="1" t="s">
        <v>437</v>
      </c>
      <c r="E1157" s="1" t="s">
        <v>439</v>
      </c>
      <c r="F1157" s="77" t="s">
        <v>913</v>
      </c>
      <c r="G1157" s="25" t="s">
        <v>33</v>
      </c>
      <c r="H1157" s="5">
        <f t="shared" si="80"/>
        <v>-152500</v>
      </c>
      <c r="I1157" s="20">
        <f t="shared" si="81"/>
        <v>5.434782608695652</v>
      </c>
      <c r="K1157" t="s">
        <v>668</v>
      </c>
      <c r="M1157" s="2">
        <v>460</v>
      </c>
    </row>
    <row r="1158" spans="2:13" ht="12.75">
      <c r="B1158" s="160">
        <v>2500</v>
      </c>
      <c r="C1158" s="1" t="s">
        <v>668</v>
      </c>
      <c r="D1158" s="10" t="s">
        <v>437</v>
      </c>
      <c r="E1158" s="1" t="s">
        <v>440</v>
      </c>
      <c r="F1158" s="77" t="s">
        <v>914</v>
      </c>
      <c r="G1158" s="25" t="s">
        <v>20</v>
      </c>
      <c r="H1158" s="5">
        <f t="shared" si="80"/>
        <v>-155000</v>
      </c>
      <c r="I1158" s="20">
        <f t="shared" si="81"/>
        <v>5.434782608695652</v>
      </c>
      <c r="K1158" t="s">
        <v>668</v>
      </c>
      <c r="M1158" s="2">
        <v>460</v>
      </c>
    </row>
    <row r="1159" spans="2:13" ht="12.75">
      <c r="B1159" s="160">
        <v>2500</v>
      </c>
      <c r="C1159" s="1" t="s">
        <v>668</v>
      </c>
      <c r="D1159" s="10" t="s">
        <v>437</v>
      </c>
      <c r="E1159" s="1" t="s">
        <v>440</v>
      </c>
      <c r="F1159" s="77" t="s">
        <v>915</v>
      </c>
      <c r="G1159" s="25" t="s">
        <v>100</v>
      </c>
      <c r="H1159" s="5">
        <f t="shared" si="80"/>
        <v>-157500</v>
      </c>
      <c r="I1159" s="20">
        <f t="shared" si="81"/>
        <v>5.434782608695652</v>
      </c>
      <c r="K1159" t="s">
        <v>668</v>
      </c>
      <c r="M1159" s="2">
        <v>460</v>
      </c>
    </row>
    <row r="1160" spans="2:13" ht="12.75">
      <c r="B1160" s="160">
        <v>2500</v>
      </c>
      <c r="C1160" s="1" t="s">
        <v>668</v>
      </c>
      <c r="D1160" s="10" t="s">
        <v>437</v>
      </c>
      <c r="E1160" s="1" t="s">
        <v>440</v>
      </c>
      <c r="F1160" s="77" t="s">
        <v>916</v>
      </c>
      <c r="G1160" s="25" t="s">
        <v>101</v>
      </c>
      <c r="H1160" s="5">
        <f t="shared" si="80"/>
        <v>-160000</v>
      </c>
      <c r="I1160" s="20">
        <f t="shared" si="81"/>
        <v>5.434782608695652</v>
      </c>
      <c r="K1160" t="s">
        <v>668</v>
      </c>
      <c r="M1160" s="2">
        <v>460</v>
      </c>
    </row>
    <row r="1161" spans="2:13" ht="12.75">
      <c r="B1161" s="160">
        <v>2500</v>
      </c>
      <c r="C1161" s="1" t="s">
        <v>668</v>
      </c>
      <c r="D1161" s="10" t="s">
        <v>437</v>
      </c>
      <c r="E1161" s="1" t="s">
        <v>440</v>
      </c>
      <c r="F1161" s="77" t="s">
        <v>917</v>
      </c>
      <c r="G1161" s="25" t="s">
        <v>102</v>
      </c>
      <c r="H1161" s="5">
        <f t="shared" si="80"/>
        <v>-162500</v>
      </c>
      <c r="I1161" s="20">
        <f t="shared" si="81"/>
        <v>5.434782608695652</v>
      </c>
      <c r="K1161" t="s">
        <v>668</v>
      </c>
      <c r="M1161" s="2">
        <v>460</v>
      </c>
    </row>
    <row r="1162" spans="2:13" ht="12.75">
      <c r="B1162" s="160">
        <v>2500</v>
      </c>
      <c r="C1162" s="1" t="s">
        <v>668</v>
      </c>
      <c r="D1162" s="1" t="s">
        <v>437</v>
      </c>
      <c r="E1162" s="1" t="s">
        <v>440</v>
      </c>
      <c r="F1162" s="77" t="s">
        <v>918</v>
      </c>
      <c r="G1162" s="25" t="s">
        <v>22</v>
      </c>
      <c r="H1162" s="5">
        <f t="shared" si="80"/>
        <v>-165000</v>
      </c>
      <c r="I1162" s="20">
        <f t="shared" si="81"/>
        <v>5.434782608695652</v>
      </c>
      <c r="K1162" t="s">
        <v>668</v>
      </c>
      <c r="M1162" s="2">
        <v>460</v>
      </c>
    </row>
    <row r="1163" spans="2:13" ht="12.75">
      <c r="B1163" s="160">
        <v>2500</v>
      </c>
      <c r="C1163" s="1" t="s">
        <v>668</v>
      </c>
      <c r="D1163" s="1" t="s">
        <v>437</v>
      </c>
      <c r="E1163" s="1" t="s">
        <v>440</v>
      </c>
      <c r="F1163" s="77" t="s">
        <v>919</v>
      </c>
      <c r="G1163" s="25" t="s">
        <v>22</v>
      </c>
      <c r="H1163" s="5">
        <f t="shared" si="80"/>
        <v>-167500</v>
      </c>
      <c r="I1163" s="20">
        <f t="shared" si="81"/>
        <v>5.434782608695652</v>
      </c>
      <c r="K1163" t="s">
        <v>668</v>
      </c>
      <c r="M1163" s="2">
        <v>460</v>
      </c>
    </row>
    <row r="1164" spans="2:13" ht="12.75">
      <c r="B1164" s="160">
        <v>2500</v>
      </c>
      <c r="C1164" s="1" t="s">
        <v>668</v>
      </c>
      <c r="D1164" s="1" t="s">
        <v>437</v>
      </c>
      <c r="E1164" s="1" t="s">
        <v>440</v>
      </c>
      <c r="F1164" s="77" t="s">
        <v>920</v>
      </c>
      <c r="G1164" s="25" t="s">
        <v>147</v>
      </c>
      <c r="H1164" s="5">
        <f t="shared" si="80"/>
        <v>-170000</v>
      </c>
      <c r="I1164" s="20">
        <f t="shared" si="81"/>
        <v>5.434782608695652</v>
      </c>
      <c r="K1164" t="s">
        <v>668</v>
      </c>
      <c r="M1164" s="2">
        <v>460</v>
      </c>
    </row>
    <row r="1165" spans="2:13" ht="12.75">
      <c r="B1165" s="160">
        <v>2500</v>
      </c>
      <c r="C1165" s="1" t="s">
        <v>668</v>
      </c>
      <c r="D1165" s="1" t="s">
        <v>437</v>
      </c>
      <c r="E1165" s="1" t="s">
        <v>440</v>
      </c>
      <c r="F1165" s="77" t="s">
        <v>921</v>
      </c>
      <c r="G1165" s="25" t="s">
        <v>25</v>
      </c>
      <c r="H1165" s="5">
        <f t="shared" si="80"/>
        <v>-172500</v>
      </c>
      <c r="I1165" s="20">
        <f t="shared" si="81"/>
        <v>5.434782608695652</v>
      </c>
      <c r="K1165" t="s">
        <v>668</v>
      </c>
      <c r="M1165" s="2">
        <v>460</v>
      </c>
    </row>
    <row r="1166" spans="2:13" ht="12.75">
      <c r="B1166" s="160">
        <v>2500</v>
      </c>
      <c r="C1166" s="1" t="s">
        <v>668</v>
      </c>
      <c r="D1166" s="1" t="s">
        <v>437</v>
      </c>
      <c r="E1166" s="1" t="s">
        <v>440</v>
      </c>
      <c r="F1166" s="77" t="s">
        <v>922</v>
      </c>
      <c r="G1166" s="25" t="s">
        <v>165</v>
      </c>
      <c r="H1166" s="5">
        <f aca="true" t="shared" si="82" ref="H1166:H1178">H1165-B1166</f>
        <v>-175000</v>
      </c>
      <c r="I1166" s="20">
        <f t="shared" si="81"/>
        <v>5.434782608695652</v>
      </c>
      <c r="K1166" t="s">
        <v>668</v>
      </c>
      <c r="M1166" s="2">
        <v>460</v>
      </c>
    </row>
    <row r="1167" spans="2:13" ht="12.75">
      <c r="B1167" s="160">
        <v>2500</v>
      </c>
      <c r="C1167" s="1" t="s">
        <v>668</v>
      </c>
      <c r="D1167" s="1" t="s">
        <v>437</v>
      </c>
      <c r="E1167" s="1" t="s">
        <v>440</v>
      </c>
      <c r="F1167" s="77" t="s">
        <v>923</v>
      </c>
      <c r="G1167" s="25" t="s">
        <v>193</v>
      </c>
      <c r="H1167" s="5">
        <f t="shared" si="82"/>
        <v>-177500</v>
      </c>
      <c r="I1167" s="20">
        <f t="shared" si="81"/>
        <v>5.434782608695652</v>
      </c>
      <c r="K1167" t="s">
        <v>668</v>
      </c>
      <c r="M1167" s="2">
        <v>460</v>
      </c>
    </row>
    <row r="1168" spans="2:13" ht="12.75">
      <c r="B1168" s="160">
        <v>2500</v>
      </c>
      <c r="C1168" s="1" t="s">
        <v>668</v>
      </c>
      <c r="D1168" s="1" t="s">
        <v>437</v>
      </c>
      <c r="E1168" s="1" t="s">
        <v>440</v>
      </c>
      <c r="F1168" s="77" t="s">
        <v>924</v>
      </c>
      <c r="G1168" s="25" t="s">
        <v>32</v>
      </c>
      <c r="H1168" s="5">
        <f t="shared" si="82"/>
        <v>-180000</v>
      </c>
      <c r="I1168" s="20">
        <f t="shared" si="81"/>
        <v>5.434782608695652</v>
      </c>
      <c r="K1168" t="s">
        <v>668</v>
      </c>
      <c r="M1168" s="2">
        <v>460</v>
      </c>
    </row>
    <row r="1169" spans="2:13" ht="12.75">
      <c r="B1169" s="162">
        <v>2500</v>
      </c>
      <c r="C1169" s="1" t="s">
        <v>668</v>
      </c>
      <c r="D1169" s="1" t="s">
        <v>437</v>
      </c>
      <c r="E1169" s="1" t="s">
        <v>440</v>
      </c>
      <c r="F1169" s="77" t="s">
        <v>925</v>
      </c>
      <c r="G1169" s="25" t="s">
        <v>240</v>
      </c>
      <c r="H1169" s="5">
        <f t="shared" si="82"/>
        <v>-182500</v>
      </c>
      <c r="I1169" s="20">
        <f t="shared" si="81"/>
        <v>5.434782608695652</v>
      </c>
      <c r="K1169" t="s">
        <v>668</v>
      </c>
      <c r="M1169" s="2">
        <v>460</v>
      </c>
    </row>
    <row r="1170" spans="2:13" ht="12.75">
      <c r="B1170" s="160">
        <v>2500</v>
      </c>
      <c r="C1170" s="1" t="s">
        <v>668</v>
      </c>
      <c r="D1170" s="1" t="s">
        <v>437</v>
      </c>
      <c r="E1170" s="1" t="s">
        <v>440</v>
      </c>
      <c r="F1170" s="77" t="s">
        <v>926</v>
      </c>
      <c r="G1170" s="25" t="s">
        <v>214</v>
      </c>
      <c r="H1170" s="5">
        <f t="shared" si="82"/>
        <v>-185000</v>
      </c>
      <c r="I1170" s="20">
        <f t="shared" si="81"/>
        <v>5.434782608695652</v>
      </c>
      <c r="K1170" t="s">
        <v>668</v>
      </c>
      <c r="M1170" s="2">
        <v>460</v>
      </c>
    </row>
    <row r="1171" spans="2:13" ht="12.75">
      <c r="B1171" s="160">
        <v>2500</v>
      </c>
      <c r="C1171" s="1" t="s">
        <v>668</v>
      </c>
      <c r="D1171" s="1" t="s">
        <v>437</v>
      </c>
      <c r="E1171" s="1" t="s">
        <v>440</v>
      </c>
      <c r="F1171" s="77" t="s">
        <v>927</v>
      </c>
      <c r="G1171" s="25" t="s">
        <v>207</v>
      </c>
      <c r="H1171" s="5">
        <f t="shared" si="82"/>
        <v>-187500</v>
      </c>
      <c r="I1171" s="20">
        <f t="shared" si="81"/>
        <v>5.434782608695652</v>
      </c>
      <c r="K1171" t="s">
        <v>668</v>
      </c>
      <c r="M1171" s="2">
        <v>460</v>
      </c>
    </row>
    <row r="1172" spans="2:13" ht="12.75">
      <c r="B1172" s="160">
        <v>2500</v>
      </c>
      <c r="C1172" s="1" t="s">
        <v>668</v>
      </c>
      <c r="D1172" s="1" t="s">
        <v>437</v>
      </c>
      <c r="E1172" s="1" t="s">
        <v>440</v>
      </c>
      <c r="F1172" s="77" t="s">
        <v>928</v>
      </c>
      <c r="G1172" s="25" t="s">
        <v>216</v>
      </c>
      <c r="H1172" s="5">
        <f t="shared" si="82"/>
        <v>-190000</v>
      </c>
      <c r="I1172" s="20">
        <f t="shared" si="81"/>
        <v>5.434782608695652</v>
      </c>
      <c r="K1172" t="s">
        <v>668</v>
      </c>
      <c r="M1172" s="2">
        <v>460</v>
      </c>
    </row>
    <row r="1173" spans="2:13" ht="12.75">
      <c r="B1173" s="160">
        <v>2500</v>
      </c>
      <c r="C1173" s="1" t="s">
        <v>668</v>
      </c>
      <c r="D1173" s="1" t="s">
        <v>437</v>
      </c>
      <c r="E1173" s="1" t="s">
        <v>440</v>
      </c>
      <c r="F1173" s="77" t="s">
        <v>929</v>
      </c>
      <c r="G1173" s="25" t="s">
        <v>247</v>
      </c>
      <c r="H1173" s="5">
        <f t="shared" si="82"/>
        <v>-192500</v>
      </c>
      <c r="I1173" s="20">
        <f t="shared" si="81"/>
        <v>5.434782608695652</v>
      </c>
      <c r="K1173" t="s">
        <v>668</v>
      </c>
      <c r="M1173" s="2">
        <v>460</v>
      </c>
    </row>
    <row r="1174" spans="2:13" ht="12.75">
      <c r="B1174" s="160">
        <v>2500</v>
      </c>
      <c r="C1174" s="1" t="s">
        <v>668</v>
      </c>
      <c r="D1174" s="1" t="s">
        <v>437</v>
      </c>
      <c r="E1174" s="1" t="s">
        <v>440</v>
      </c>
      <c r="F1174" s="77" t="s">
        <v>930</v>
      </c>
      <c r="G1174" s="25" t="s">
        <v>34</v>
      </c>
      <c r="H1174" s="5">
        <f t="shared" si="82"/>
        <v>-195000</v>
      </c>
      <c r="I1174" s="20">
        <f t="shared" si="81"/>
        <v>5.434782608695652</v>
      </c>
      <c r="K1174" t="s">
        <v>668</v>
      </c>
      <c r="M1174" s="2">
        <v>460</v>
      </c>
    </row>
    <row r="1175" spans="2:13" ht="12.75">
      <c r="B1175" s="160">
        <v>2500</v>
      </c>
      <c r="C1175" s="1" t="s">
        <v>668</v>
      </c>
      <c r="D1175" s="1" t="s">
        <v>437</v>
      </c>
      <c r="E1175" s="1" t="s">
        <v>440</v>
      </c>
      <c r="F1175" s="77" t="s">
        <v>931</v>
      </c>
      <c r="G1175" s="25" t="s">
        <v>272</v>
      </c>
      <c r="H1175" s="5">
        <f t="shared" si="82"/>
        <v>-197500</v>
      </c>
      <c r="I1175" s="20">
        <f t="shared" si="81"/>
        <v>5.434782608695652</v>
      </c>
      <c r="K1175" t="s">
        <v>668</v>
      </c>
      <c r="M1175" s="2">
        <v>460</v>
      </c>
    </row>
    <row r="1176" spans="2:13" ht="12.75">
      <c r="B1176" s="160">
        <v>2500</v>
      </c>
      <c r="C1176" s="1" t="s">
        <v>668</v>
      </c>
      <c r="D1176" s="1" t="s">
        <v>437</v>
      </c>
      <c r="E1176" s="1" t="s">
        <v>440</v>
      </c>
      <c r="F1176" s="77" t="s">
        <v>932</v>
      </c>
      <c r="G1176" s="25" t="s">
        <v>273</v>
      </c>
      <c r="H1176" s="5">
        <f t="shared" si="82"/>
        <v>-200000</v>
      </c>
      <c r="I1176" s="20">
        <f t="shared" si="81"/>
        <v>5.434782608695652</v>
      </c>
      <c r="K1176" t="s">
        <v>668</v>
      </c>
      <c r="M1176" s="2">
        <v>460</v>
      </c>
    </row>
    <row r="1177" spans="2:13" ht="12.75">
      <c r="B1177" s="160">
        <v>2500</v>
      </c>
      <c r="C1177" s="1" t="s">
        <v>668</v>
      </c>
      <c r="D1177" s="1" t="s">
        <v>437</v>
      </c>
      <c r="E1177" s="1" t="s">
        <v>440</v>
      </c>
      <c r="F1177" s="77" t="s">
        <v>933</v>
      </c>
      <c r="G1177" s="25" t="s">
        <v>274</v>
      </c>
      <c r="H1177" s="5">
        <f t="shared" si="82"/>
        <v>-202500</v>
      </c>
      <c r="I1177" s="20">
        <f t="shared" si="81"/>
        <v>5.434782608695652</v>
      </c>
      <c r="K1177" t="s">
        <v>668</v>
      </c>
      <c r="M1177" s="2">
        <v>460</v>
      </c>
    </row>
    <row r="1178" spans="2:13" ht="12.75">
      <c r="B1178" s="160">
        <v>2500</v>
      </c>
      <c r="C1178" s="1" t="s">
        <v>668</v>
      </c>
      <c r="D1178" s="1" t="s">
        <v>437</v>
      </c>
      <c r="E1178" s="1" t="s">
        <v>440</v>
      </c>
      <c r="F1178" s="77" t="s">
        <v>934</v>
      </c>
      <c r="G1178" s="25" t="s">
        <v>33</v>
      </c>
      <c r="H1178" s="5">
        <f t="shared" si="82"/>
        <v>-205000</v>
      </c>
      <c r="I1178" s="20">
        <f t="shared" si="81"/>
        <v>5.434782608695652</v>
      </c>
      <c r="K1178" t="s">
        <v>668</v>
      </c>
      <c r="M1178" s="2">
        <v>460</v>
      </c>
    </row>
    <row r="1179" spans="1:13" s="72" customFormat="1" ht="12.75">
      <c r="A1179" s="9"/>
      <c r="B1179" s="163">
        <f>SUM(B1103:B1178)</f>
        <v>205000</v>
      </c>
      <c r="C1179" s="9" t="s">
        <v>668</v>
      </c>
      <c r="D1179" s="9"/>
      <c r="E1179" s="9"/>
      <c r="F1179" s="16"/>
      <c r="G1179" s="16"/>
      <c r="H1179" s="70">
        <v>0</v>
      </c>
      <c r="I1179" s="71">
        <f t="shared" si="81"/>
        <v>445.6521739130435</v>
      </c>
      <c r="M1179" s="2">
        <v>460</v>
      </c>
    </row>
    <row r="1180" spans="2:13" ht="12.75">
      <c r="B1180" s="160"/>
      <c r="H1180" s="5">
        <f aca="true" t="shared" si="83" ref="H1180:H1211">H1179-B1180</f>
        <v>0</v>
      </c>
      <c r="I1180" s="20">
        <f t="shared" si="81"/>
        <v>0</v>
      </c>
      <c r="M1180" s="2">
        <v>460</v>
      </c>
    </row>
    <row r="1181" spans="2:13" ht="12.75">
      <c r="B1181" s="160"/>
      <c r="H1181" s="5">
        <f t="shared" si="83"/>
        <v>0</v>
      </c>
      <c r="I1181" s="20">
        <f t="shared" si="81"/>
        <v>0</v>
      </c>
      <c r="M1181" s="2">
        <v>460</v>
      </c>
    </row>
    <row r="1182" spans="2:13" ht="12.75">
      <c r="B1182" s="161">
        <v>800</v>
      </c>
      <c r="C1182" s="10" t="s">
        <v>116</v>
      </c>
      <c r="D1182" s="10" t="s">
        <v>437</v>
      </c>
      <c r="E1182" s="10" t="s">
        <v>175</v>
      </c>
      <c r="F1182" s="25" t="s">
        <v>441</v>
      </c>
      <c r="G1182" s="28" t="s">
        <v>286</v>
      </c>
      <c r="H1182" s="5">
        <f t="shared" si="83"/>
        <v>-800</v>
      </c>
      <c r="I1182" s="20">
        <f t="shared" si="81"/>
        <v>1.7391304347826086</v>
      </c>
      <c r="K1182" t="s">
        <v>440</v>
      </c>
      <c r="M1182" s="2">
        <v>460</v>
      </c>
    </row>
    <row r="1183" spans="1:13" s="13" customFormat="1" ht="12.75">
      <c r="A1183" s="10"/>
      <c r="B1183" s="161">
        <v>1200</v>
      </c>
      <c r="C1183" s="10" t="s">
        <v>116</v>
      </c>
      <c r="D1183" s="10" t="s">
        <v>437</v>
      </c>
      <c r="E1183" s="10" t="s">
        <v>175</v>
      </c>
      <c r="F1183" s="25" t="s">
        <v>441</v>
      </c>
      <c r="G1183" s="28" t="s">
        <v>20</v>
      </c>
      <c r="H1183" s="5">
        <f t="shared" si="83"/>
        <v>-2000</v>
      </c>
      <c r="I1183" s="20">
        <f t="shared" si="81"/>
        <v>2.608695652173913</v>
      </c>
      <c r="K1183" t="s">
        <v>440</v>
      </c>
      <c r="M1183" s="2">
        <v>460</v>
      </c>
    </row>
    <row r="1184" spans="2:13" ht="12.75">
      <c r="B1184" s="160">
        <v>1000</v>
      </c>
      <c r="C1184" s="10" t="s">
        <v>116</v>
      </c>
      <c r="D1184" s="10" t="s">
        <v>437</v>
      </c>
      <c r="E1184" s="1" t="s">
        <v>175</v>
      </c>
      <c r="F1184" s="25" t="s">
        <v>441</v>
      </c>
      <c r="G1184" s="25" t="s">
        <v>100</v>
      </c>
      <c r="H1184" s="5">
        <f t="shared" si="83"/>
        <v>-3000</v>
      </c>
      <c r="I1184" s="20">
        <f t="shared" si="81"/>
        <v>2.1739130434782608</v>
      </c>
      <c r="K1184" t="s">
        <v>440</v>
      </c>
      <c r="M1184" s="2">
        <v>460</v>
      </c>
    </row>
    <row r="1185" spans="2:13" ht="12.75">
      <c r="B1185" s="160">
        <v>1000</v>
      </c>
      <c r="C1185" s="1" t="s">
        <v>116</v>
      </c>
      <c r="D1185" s="10" t="s">
        <v>437</v>
      </c>
      <c r="E1185" s="1" t="s">
        <v>175</v>
      </c>
      <c r="F1185" s="25" t="s">
        <v>441</v>
      </c>
      <c r="G1185" s="25" t="s">
        <v>101</v>
      </c>
      <c r="H1185" s="5">
        <f t="shared" si="83"/>
        <v>-4000</v>
      </c>
      <c r="I1185" s="20">
        <f t="shared" si="81"/>
        <v>2.1739130434782608</v>
      </c>
      <c r="K1185" t="s">
        <v>440</v>
      </c>
      <c r="M1185" s="2">
        <v>460</v>
      </c>
    </row>
    <row r="1186" spans="2:13" ht="12.75">
      <c r="B1186" s="160">
        <v>1500</v>
      </c>
      <c r="C1186" s="1" t="s">
        <v>116</v>
      </c>
      <c r="D1186" s="10" t="s">
        <v>437</v>
      </c>
      <c r="E1186" s="1" t="s">
        <v>175</v>
      </c>
      <c r="F1186" s="25" t="s">
        <v>441</v>
      </c>
      <c r="G1186" s="25" t="s">
        <v>102</v>
      </c>
      <c r="H1186" s="5">
        <f t="shared" si="83"/>
        <v>-5500</v>
      </c>
      <c r="I1186" s="20">
        <f t="shared" si="81"/>
        <v>3.260869565217391</v>
      </c>
      <c r="K1186" t="s">
        <v>440</v>
      </c>
      <c r="M1186" s="2">
        <v>460</v>
      </c>
    </row>
    <row r="1187" spans="2:14" ht="12.75">
      <c r="B1187" s="177">
        <v>1050</v>
      </c>
      <c r="C1187" s="134" t="s">
        <v>116</v>
      </c>
      <c r="D1187" s="10" t="s">
        <v>437</v>
      </c>
      <c r="E1187" s="134" t="s">
        <v>175</v>
      </c>
      <c r="F1187" s="25" t="s">
        <v>441</v>
      </c>
      <c r="G1187" s="25" t="s">
        <v>22</v>
      </c>
      <c r="H1187" s="5">
        <f t="shared" si="83"/>
        <v>-6550</v>
      </c>
      <c r="I1187" s="20">
        <f t="shared" si="81"/>
        <v>2.282608695652174</v>
      </c>
      <c r="J1187" s="135"/>
      <c r="K1187" t="s">
        <v>440</v>
      </c>
      <c r="L1187" s="135"/>
      <c r="M1187" s="2">
        <v>460</v>
      </c>
      <c r="N1187" s="35">
        <v>500</v>
      </c>
    </row>
    <row r="1188" spans="2:13" ht="12.75">
      <c r="B1188" s="160">
        <v>1000</v>
      </c>
      <c r="C1188" s="1" t="s">
        <v>116</v>
      </c>
      <c r="D1188" s="10" t="s">
        <v>437</v>
      </c>
      <c r="E1188" s="1" t="s">
        <v>175</v>
      </c>
      <c r="F1188" s="25" t="s">
        <v>441</v>
      </c>
      <c r="G1188" s="25" t="s">
        <v>147</v>
      </c>
      <c r="H1188" s="5">
        <f t="shared" si="83"/>
        <v>-7550</v>
      </c>
      <c r="I1188" s="20">
        <f t="shared" si="81"/>
        <v>2.1739130434782608</v>
      </c>
      <c r="K1188" t="s">
        <v>440</v>
      </c>
      <c r="M1188" s="2">
        <v>460</v>
      </c>
    </row>
    <row r="1189" spans="2:13" ht="12.75">
      <c r="B1189" s="160">
        <v>1200</v>
      </c>
      <c r="C1189" s="1" t="s">
        <v>116</v>
      </c>
      <c r="D1189" s="10" t="s">
        <v>437</v>
      </c>
      <c r="E1189" s="1" t="s">
        <v>175</v>
      </c>
      <c r="F1189" s="25" t="s">
        <v>441</v>
      </c>
      <c r="G1189" s="25" t="s">
        <v>25</v>
      </c>
      <c r="H1189" s="5">
        <f t="shared" si="83"/>
        <v>-8750</v>
      </c>
      <c r="I1189" s="20">
        <f t="shared" si="81"/>
        <v>2.608695652173913</v>
      </c>
      <c r="K1189" t="s">
        <v>440</v>
      </c>
      <c r="M1189" s="2">
        <v>460</v>
      </c>
    </row>
    <row r="1190" spans="2:13" ht="12.75">
      <c r="B1190" s="160">
        <v>1600</v>
      </c>
      <c r="C1190" s="1" t="s">
        <v>116</v>
      </c>
      <c r="D1190" s="10" t="s">
        <v>437</v>
      </c>
      <c r="E1190" s="1" t="s">
        <v>175</v>
      </c>
      <c r="F1190" s="25" t="s">
        <v>441</v>
      </c>
      <c r="G1190" s="25" t="s">
        <v>165</v>
      </c>
      <c r="H1190" s="5">
        <f t="shared" si="83"/>
        <v>-10350</v>
      </c>
      <c r="I1190" s="20">
        <f t="shared" si="81"/>
        <v>3.4782608695652173</v>
      </c>
      <c r="K1190" t="s">
        <v>440</v>
      </c>
      <c r="M1190" s="2">
        <v>460</v>
      </c>
    </row>
    <row r="1191" spans="2:13" ht="12.75">
      <c r="B1191" s="160">
        <v>1200</v>
      </c>
      <c r="C1191" s="1" t="s">
        <v>116</v>
      </c>
      <c r="D1191" s="10" t="s">
        <v>437</v>
      </c>
      <c r="E1191" s="1" t="s">
        <v>175</v>
      </c>
      <c r="F1191" s="25" t="s">
        <v>441</v>
      </c>
      <c r="G1191" s="25" t="s">
        <v>193</v>
      </c>
      <c r="H1191" s="5">
        <f t="shared" si="83"/>
        <v>-11550</v>
      </c>
      <c r="I1191" s="20">
        <f t="shared" si="81"/>
        <v>2.608695652173913</v>
      </c>
      <c r="K1191" t="s">
        <v>440</v>
      </c>
      <c r="M1191" s="2">
        <v>460</v>
      </c>
    </row>
    <row r="1192" spans="2:13" ht="12.75">
      <c r="B1192" s="160">
        <v>1000</v>
      </c>
      <c r="C1192" s="1" t="s">
        <v>116</v>
      </c>
      <c r="D1192" s="10" t="s">
        <v>437</v>
      </c>
      <c r="E1192" s="1" t="s">
        <v>175</v>
      </c>
      <c r="F1192" s="25" t="s">
        <v>441</v>
      </c>
      <c r="G1192" s="25" t="s">
        <v>32</v>
      </c>
      <c r="H1192" s="5">
        <f t="shared" si="83"/>
        <v>-12550</v>
      </c>
      <c r="I1192" s="20">
        <f t="shared" si="81"/>
        <v>2.1739130434782608</v>
      </c>
      <c r="K1192" t="s">
        <v>440</v>
      </c>
      <c r="M1192" s="2">
        <v>460</v>
      </c>
    </row>
    <row r="1193" spans="2:13" ht="12.75">
      <c r="B1193" s="160">
        <v>1000</v>
      </c>
      <c r="C1193" s="1" t="s">
        <v>116</v>
      </c>
      <c r="D1193" s="1" t="s">
        <v>437</v>
      </c>
      <c r="E1193" s="1" t="s">
        <v>175</v>
      </c>
      <c r="F1193" s="25" t="s">
        <v>441</v>
      </c>
      <c r="G1193" s="25" t="s">
        <v>240</v>
      </c>
      <c r="H1193" s="5">
        <f t="shared" si="83"/>
        <v>-13550</v>
      </c>
      <c r="I1193" s="20">
        <f t="shared" si="81"/>
        <v>2.1739130434782608</v>
      </c>
      <c r="K1193" t="s">
        <v>440</v>
      </c>
      <c r="M1193" s="2">
        <v>460</v>
      </c>
    </row>
    <row r="1194" spans="2:13" ht="12.75">
      <c r="B1194" s="160">
        <v>900</v>
      </c>
      <c r="C1194" s="1" t="s">
        <v>116</v>
      </c>
      <c r="D1194" s="1" t="s">
        <v>437</v>
      </c>
      <c r="E1194" s="1" t="s">
        <v>175</v>
      </c>
      <c r="F1194" s="25" t="s">
        <v>441</v>
      </c>
      <c r="G1194" s="25" t="s">
        <v>206</v>
      </c>
      <c r="H1194" s="5">
        <f t="shared" si="83"/>
        <v>-14450</v>
      </c>
      <c r="I1194" s="20">
        <f t="shared" si="81"/>
        <v>1.9565217391304348</v>
      </c>
      <c r="K1194" t="s">
        <v>440</v>
      </c>
      <c r="M1194" s="2">
        <v>460</v>
      </c>
    </row>
    <row r="1195" spans="2:13" ht="12.75">
      <c r="B1195" s="160">
        <v>1500</v>
      </c>
      <c r="C1195" s="1" t="s">
        <v>116</v>
      </c>
      <c r="D1195" s="1" t="s">
        <v>437</v>
      </c>
      <c r="E1195" s="1" t="s">
        <v>175</v>
      </c>
      <c r="F1195" s="25" t="s">
        <v>441</v>
      </c>
      <c r="G1195" s="25" t="s">
        <v>214</v>
      </c>
      <c r="H1195" s="5">
        <f t="shared" si="83"/>
        <v>-15950</v>
      </c>
      <c r="I1195" s="20">
        <f t="shared" si="81"/>
        <v>3.260869565217391</v>
      </c>
      <c r="K1195" t="s">
        <v>440</v>
      </c>
      <c r="M1195" s="2">
        <v>460</v>
      </c>
    </row>
    <row r="1196" spans="2:13" ht="12.75">
      <c r="B1196" s="160">
        <v>1000</v>
      </c>
      <c r="C1196" s="1" t="s">
        <v>116</v>
      </c>
      <c r="D1196" s="1" t="s">
        <v>437</v>
      </c>
      <c r="E1196" s="1" t="s">
        <v>175</v>
      </c>
      <c r="F1196" s="25" t="s">
        <v>441</v>
      </c>
      <c r="G1196" s="25" t="s">
        <v>207</v>
      </c>
      <c r="H1196" s="5">
        <f t="shared" si="83"/>
        <v>-16950</v>
      </c>
      <c r="I1196" s="20">
        <f t="shared" si="81"/>
        <v>2.1739130434782608</v>
      </c>
      <c r="K1196" t="s">
        <v>440</v>
      </c>
      <c r="M1196" s="2">
        <v>460</v>
      </c>
    </row>
    <row r="1197" spans="2:13" ht="12.75">
      <c r="B1197" s="160">
        <v>1375</v>
      </c>
      <c r="C1197" s="1" t="s">
        <v>116</v>
      </c>
      <c r="D1197" s="1" t="s">
        <v>437</v>
      </c>
      <c r="E1197" s="1" t="s">
        <v>175</v>
      </c>
      <c r="F1197" s="25" t="s">
        <v>441</v>
      </c>
      <c r="G1197" s="25" t="s">
        <v>216</v>
      </c>
      <c r="H1197" s="5">
        <f t="shared" si="83"/>
        <v>-18325</v>
      </c>
      <c r="I1197" s="20">
        <f t="shared" si="81"/>
        <v>2.989130434782609</v>
      </c>
      <c r="K1197" t="s">
        <v>440</v>
      </c>
      <c r="M1197" s="2">
        <v>460</v>
      </c>
    </row>
    <row r="1198" spans="2:13" ht="12.75">
      <c r="B1198" s="160">
        <v>900</v>
      </c>
      <c r="C1198" s="1" t="s">
        <v>116</v>
      </c>
      <c r="D1198" s="1" t="s">
        <v>437</v>
      </c>
      <c r="E1198" s="1" t="s">
        <v>175</v>
      </c>
      <c r="F1198" s="25" t="s">
        <v>441</v>
      </c>
      <c r="G1198" s="25" t="s">
        <v>267</v>
      </c>
      <c r="H1198" s="5">
        <f t="shared" si="83"/>
        <v>-19225</v>
      </c>
      <c r="I1198" s="20">
        <f t="shared" si="81"/>
        <v>1.9565217391304348</v>
      </c>
      <c r="K1198" t="s">
        <v>440</v>
      </c>
      <c r="M1198" s="2">
        <v>460</v>
      </c>
    </row>
    <row r="1199" spans="2:13" ht="12.75">
      <c r="B1199" s="160">
        <v>1000</v>
      </c>
      <c r="C1199" s="1" t="s">
        <v>116</v>
      </c>
      <c r="D1199" s="1" t="s">
        <v>437</v>
      </c>
      <c r="E1199" s="1" t="s">
        <v>175</v>
      </c>
      <c r="F1199" s="25" t="s">
        <v>441</v>
      </c>
      <c r="G1199" s="25" t="s">
        <v>247</v>
      </c>
      <c r="H1199" s="5">
        <f t="shared" si="83"/>
        <v>-20225</v>
      </c>
      <c r="I1199" s="20">
        <f t="shared" si="81"/>
        <v>2.1739130434782608</v>
      </c>
      <c r="K1199" t="s">
        <v>440</v>
      </c>
      <c r="M1199" s="2">
        <v>460</v>
      </c>
    </row>
    <row r="1200" spans="2:13" ht="12.75">
      <c r="B1200" s="160">
        <v>1400</v>
      </c>
      <c r="C1200" s="1" t="s">
        <v>116</v>
      </c>
      <c r="D1200" s="1" t="s">
        <v>437</v>
      </c>
      <c r="E1200" s="1" t="s">
        <v>175</v>
      </c>
      <c r="F1200" s="25" t="s">
        <v>441</v>
      </c>
      <c r="G1200" s="25" t="s">
        <v>34</v>
      </c>
      <c r="H1200" s="5">
        <f t="shared" si="83"/>
        <v>-21625</v>
      </c>
      <c r="I1200" s="20">
        <f t="shared" si="81"/>
        <v>3.0434782608695654</v>
      </c>
      <c r="K1200" t="s">
        <v>440</v>
      </c>
      <c r="M1200" s="2">
        <v>460</v>
      </c>
    </row>
    <row r="1201" spans="2:13" ht="12.75">
      <c r="B1201" s="160">
        <v>975</v>
      </c>
      <c r="C1201" s="1" t="s">
        <v>116</v>
      </c>
      <c r="D1201" s="1" t="s">
        <v>437</v>
      </c>
      <c r="E1201" s="1" t="s">
        <v>175</v>
      </c>
      <c r="F1201" s="25" t="s">
        <v>441</v>
      </c>
      <c r="G1201" s="25" t="s">
        <v>272</v>
      </c>
      <c r="H1201" s="5">
        <f t="shared" si="83"/>
        <v>-22600</v>
      </c>
      <c r="I1201" s="20">
        <f t="shared" si="81"/>
        <v>2.119565217391304</v>
      </c>
      <c r="K1201" t="s">
        <v>440</v>
      </c>
      <c r="M1201" s="2">
        <v>460</v>
      </c>
    </row>
    <row r="1202" spans="2:13" ht="12.75">
      <c r="B1202" s="160">
        <v>900</v>
      </c>
      <c r="C1202" s="1" t="s">
        <v>116</v>
      </c>
      <c r="D1202" s="1" t="s">
        <v>437</v>
      </c>
      <c r="E1202" s="1" t="s">
        <v>175</v>
      </c>
      <c r="F1202" s="25" t="s">
        <v>441</v>
      </c>
      <c r="G1202" s="25" t="s">
        <v>273</v>
      </c>
      <c r="H1202" s="5">
        <f t="shared" si="83"/>
        <v>-23500</v>
      </c>
      <c r="I1202" s="20">
        <f t="shared" si="81"/>
        <v>1.9565217391304348</v>
      </c>
      <c r="K1202" t="s">
        <v>440</v>
      </c>
      <c r="M1202" s="2">
        <v>460</v>
      </c>
    </row>
    <row r="1203" spans="2:13" ht="12.75">
      <c r="B1203" s="160">
        <v>1200</v>
      </c>
      <c r="C1203" s="1" t="s">
        <v>116</v>
      </c>
      <c r="D1203" s="1" t="s">
        <v>437</v>
      </c>
      <c r="E1203" s="1" t="s">
        <v>175</v>
      </c>
      <c r="F1203" s="25" t="s">
        <v>441</v>
      </c>
      <c r="G1203" s="25" t="s">
        <v>274</v>
      </c>
      <c r="H1203" s="5">
        <f t="shared" si="83"/>
        <v>-24700</v>
      </c>
      <c r="I1203" s="20">
        <f t="shared" si="81"/>
        <v>2.608695652173913</v>
      </c>
      <c r="K1203" t="s">
        <v>440</v>
      </c>
      <c r="M1203" s="2">
        <v>460</v>
      </c>
    </row>
    <row r="1204" spans="2:13" ht="12.75">
      <c r="B1204" s="160">
        <v>1200</v>
      </c>
      <c r="C1204" s="1" t="s">
        <v>116</v>
      </c>
      <c r="D1204" s="1" t="s">
        <v>437</v>
      </c>
      <c r="E1204" s="1" t="s">
        <v>175</v>
      </c>
      <c r="F1204" s="25" t="s">
        <v>441</v>
      </c>
      <c r="G1204" s="25" t="s">
        <v>33</v>
      </c>
      <c r="H1204" s="5">
        <f t="shared" si="83"/>
        <v>-25900</v>
      </c>
      <c r="I1204" s="20">
        <f t="shared" si="81"/>
        <v>2.608695652173913</v>
      </c>
      <c r="K1204" t="s">
        <v>440</v>
      </c>
      <c r="M1204" s="2">
        <v>460</v>
      </c>
    </row>
    <row r="1205" spans="2:13" ht="12.75">
      <c r="B1205" s="161">
        <v>1000</v>
      </c>
      <c r="C1205" s="10" t="s">
        <v>116</v>
      </c>
      <c r="D1205" s="10" t="s">
        <v>437</v>
      </c>
      <c r="E1205" s="10" t="s">
        <v>175</v>
      </c>
      <c r="F1205" s="25" t="s">
        <v>442</v>
      </c>
      <c r="G1205" s="28" t="s">
        <v>286</v>
      </c>
      <c r="H1205" s="5">
        <f t="shared" si="83"/>
        <v>-26900</v>
      </c>
      <c r="I1205" s="20">
        <f t="shared" si="81"/>
        <v>2.1739130434782608</v>
      </c>
      <c r="K1205" t="s">
        <v>439</v>
      </c>
      <c r="M1205" s="2">
        <v>460</v>
      </c>
    </row>
    <row r="1206" spans="1:13" ht="12.75">
      <c r="A1206" s="10"/>
      <c r="B1206" s="161">
        <v>1300</v>
      </c>
      <c r="C1206" s="10" t="s">
        <v>116</v>
      </c>
      <c r="D1206" s="10" t="s">
        <v>437</v>
      </c>
      <c r="E1206" s="10" t="s">
        <v>175</v>
      </c>
      <c r="F1206" s="25" t="s">
        <v>442</v>
      </c>
      <c r="G1206" s="28" t="s">
        <v>20</v>
      </c>
      <c r="H1206" s="5">
        <f t="shared" si="83"/>
        <v>-28200</v>
      </c>
      <c r="I1206" s="20">
        <f t="shared" si="81"/>
        <v>2.8260869565217392</v>
      </c>
      <c r="J1206" s="13"/>
      <c r="K1206" t="s">
        <v>439</v>
      </c>
      <c r="L1206" s="13"/>
      <c r="M1206" s="2">
        <v>460</v>
      </c>
    </row>
    <row r="1207" spans="2:13" ht="12.75">
      <c r="B1207" s="160">
        <v>1500</v>
      </c>
      <c r="C1207" s="10" t="s">
        <v>116</v>
      </c>
      <c r="D1207" s="10" t="s">
        <v>437</v>
      </c>
      <c r="E1207" s="1" t="s">
        <v>175</v>
      </c>
      <c r="F1207" s="25" t="s">
        <v>442</v>
      </c>
      <c r="G1207" s="25" t="s">
        <v>100</v>
      </c>
      <c r="H1207" s="5">
        <f t="shared" si="83"/>
        <v>-29700</v>
      </c>
      <c r="I1207" s="20">
        <f t="shared" si="81"/>
        <v>3.260869565217391</v>
      </c>
      <c r="K1207" t="s">
        <v>439</v>
      </c>
      <c r="M1207" s="2">
        <v>460</v>
      </c>
    </row>
    <row r="1208" spans="2:13" ht="12.75">
      <c r="B1208" s="160">
        <v>1400</v>
      </c>
      <c r="C1208" s="1" t="s">
        <v>116</v>
      </c>
      <c r="D1208" s="10" t="s">
        <v>437</v>
      </c>
      <c r="E1208" s="1" t="s">
        <v>175</v>
      </c>
      <c r="F1208" s="25" t="s">
        <v>442</v>
      </c>
      <c r="G1208" s="25" t="s">
        <v>101</v>
      </c>
      <c r="H1208" s="5">
        <f t="shared" si="83"/>
        <v>-31100</v>
      </c>
      <c r="I1208" s="20">
        <f t="shared" si="81"/>
        <v>3.0434782608695654</v>
      </c>
      <c r="K1208" t="s">
        <v>439</v>
      </c>
      <c r="M1208" s="2">
        <v>460</v>
      </c>
    </row>
    <row r="1209" spans="2:13" ht="12.75">
      <c r="B1209" s="160">
        <v>1250</v>
      </c>
      <c r="C1209" s="1" t="s">
        <v>116</v>
      </c>
      <c r="D1209" s="10" t="s">
        <v>437</v>
      </c>
      <c r="E1209" s="1" t="s">
        <v>175</v>
      </c>
      <c r="F1209" s="25" t="s">
        <v>442</v>
      </c>
      <c r="G1209" s="25" t="s">
        <v>102</v>
      </c>
      <c r="H1209" s="5">
        <f t="shared" si="83"/>
        <v>-32350</v>
      </c>
      <c r="I1209" s="20">
        <f t="shared" si="81"/>
        <v>2.717391304347826</v>
      </c>
      <c r="K1209" t="s">
        <v>439</v>
      </c>
      <c r="M1209" s="2">
        <v>460</v>
      </c>
    </row>
    <row r="1210" spans="2:13" ht="12.75">
      <c r="B1210" s="160">
        <v>1250</v>
      </c>
      <c r="C1210" s="1" t="s">
        <v>116</v>
      </c>
      <c r="D1210" s="10" t="s">
        <v>437</v>
      </c>
      <c r="E1210" s="1" t="s">
        <v>175</v>
      </c>
      <c r="F1210" s="25" t="s">
        <v>442</v>
      </c>
      <c r="G1210" s="25" t="s">
        <v>22</v>
      </c>
      <c r="H1210" s="5">
        <f t="shared" si="83"/>
        <v>-33600</v>
      </c>
      <c r="I1210" s="20">
        <f t="shared" si="81"/>
        <v>2.717391304347826</v>
      </c>
      <c r="K1210" t="s">
        <v>439</v>
      </c>
      <c r="M1210" s="2">
        <v>460</v>
      </c>
    </row>
    <row r="1211" spans="2:13" ht="12.75">
      <c r="B1211" s="160">
        <v>1100</v>
      </c>
      <c r="C1211" s="1" t="s">
        <v>116</v>
      </c>
      <c r="D1211" s="10" t="s">
        <v>437</v>
      </c>
      <c r="E1211" s="1" t="s">
        <v>175</v>
      </c>
      <c r="F1211" s="25" t="s">
        <v>442</v>
      </c>
      <c r="G1211" s="25" t="s">
        <v>147</v>
      </c>
      <c r="H1211" s="5">
        <f t="shared" si="83"/>
        <v>-34700</v>
      </c>
      <c r="I1211" s="20">
        <f t="shared" si="81"/>
        <v>2.391304347826087</v>
      </c>
      <c r="K1211" t="s">
        <v>439</v>
      </c>
      <c r="M1211" s="2">
        <v>460</v>
      </c>
    </row>
    <row r="1212" spans="2:13" ht="12.75">
      <c r="B1212" s="160">
        <v>1500</v>
      </c>
      <c r="C1212" s="1" t="s">
        <v>116</v>
      </c>
      <c r="D1212" s="10" t="s">
        <v>437</v>
      </c>
      <c r="E1212" s="1" t="s">
        <v>175</v>
      </c>
      <c r="F1212" s="25" t="s">
        <v>442</v>
      </c>
      <c r="G1212" s="25" t="s">
        <v>25</v>
      </c>
      <c r="H1212" s="5">
        <f aca="true" t="shared" si="84" ref="H1212:H1243">H1211-B1212</f>
        <v>-36200</v>
      </c>
      <c r="I1212" s="20">
        <f t="shared" si="81"/>
        <v>3.260869565217391</v>
      </c>
      <c r="K1212" t="s">
        <v>439</v>
      </c>
      <c r="M1212" s="2">
        <v>460</v>
      </c>
    </row>
    <row r="1213" spans="2:13" ht="12.75">
      <c r="B1213" s="160">
        <v>1500</v>
      </c>
      <c r="C1213" s="1" t="s">
        <v>116</v>
      </c>
      <c r="D1213" s="10" t="s">
        <v>437</v>
      </c>
      <c r="E1213" s="1" t="s">
        <v>175</v>
      </c>
      <c r="F1213" s="25" t="s">
        <v>442</v>
      </c>
      <c r="G1213" s="25" t="s">
        <v>165</v>
      </c>
      <c r="H1213" s="5">
        <f t="shared" si="84"/>
        <v>-37700</v>
      </c>
      <c r="I1213" s="20">
        <f t="shared" si="81"/>
        <v>3.260869565217391</v>
      </c>
      <c r="K1213" t="s">
        <v>439</v>
      </c>
      <c r="M1213" s="2">
        <v>460</v>
      </c>
    </row>
    <row r="1214" spans="2:13" ht="12.75">
      <c r="B1214" s="160">
        <v>1300</v>
      </c>
      <c r="C1214" s="1" t="s">
        <v>116</v>
      </c>
      <c r="D1214" s="10" t="s">
        <v>437</v>
      </c>
      <c r="E1214" s="1" t="s">
        <v>175</v>
      </c>
      <c r="F1214" s="25" t="s">
        <v>442</v>
      </c>
      <c r="G1214" s="25" t="s">
        <v>31</v>
      </c>
      <c r="H1214" s="5">
        <f t="shared" si="84"/>
        <v>-39000</v>
      </c>
      <c r="I1214" s="20">
        <f t="shared" si="81"/>
        <v>2.8260869565217392</v>
      </c>
      <c r="K1214" t="s">
        <v>439</v>
      </c>
      <c r="M1214" s="2">
        <v>460</v>
      </c>
    </row>
    <row r="1215" spans="2:13" ht="12.75">
      <c r="B1215" s="160">
        <v>1100</v>
      </c>
      <c r="C1215" s="1" t="s">
        <v>116</v>
      </c>
      <c r="D1215" s="10" t="s">
        <v>437</v>
      </c>
      <c r="E1215" s="1" t="s">
        <v>175</v>
      </c>
      <c r="F1215" s="25" t="s">
        <v>442</v>
      </c>
      <c r="G1215" s="25" t="s">
        <v>166</v>
      </c>
      <c r="H1215" s="5">
        <f t="shared" si="84"/>
        <v>-40100</v>
      </c>
      <c r="I1215" s="20">
        <f aca="true" t="shared" si="85" ref="I1215:I1278">+B1215/M1215</f>
        <v>2.391304347826087</v>
      </c>
      <c r="K1215" t="s">
        <v>439</v>
      </c>
      <c r="M1215" s="2">
        <v>460</v>
      </c>
    </row>
    <row r="1216" spans="2:13" ht="12.75">
      <c r="B1216" s="160">
        <v>1300</v>
      </c>
      <c r="C1216" s="1" t="s">
        <v>116</v>
      </c>
      <c r="D1216" s="10" t="s">
        <v>437</v>
      </c>
      <c r="E1216" s="1" t="s">
        <v>175</v>
      </c>
      <c r="F1216" s="25" t="s">
        <v>442</v>
      </c>
      <c r="G1216" s="25" t="s">
        <v>193</v>
      </c>
      <c r="H1216" s="5">
        <f t="shared" si="84"/>
        <v>-41400</v>
      </c>
      <c r="I1216" s="20">
        <f t="shared" si="85"/>
        <v>2.8260869565217392</v>
      </c>
      <c r="K1216" t="s">
        <v>439</v>
      </c>
      <c r="M1216" s="2">
        <v>460</v>
      </c>
    </row>
    <row r="1217" spans="2:13" ht="12.75">
      <c r="B1217" s="160">
        <v>1500</v>
      </c>
      <c r="C1217" s="1" t="s">
        <v>116</v>
      </c>
      <c r="D1217" s="10" t="s">
        <v>437</v>
      </c>
      <c r="E1217" s="1" t="s">
        <v>175</v>
      </c>
      <c r="F1217" s="25" t="s">
        <v>442</v>
      </c>
      <c r="G1217" s="25" t="s">
        <v>194</v>
      </c>
      <c r="H1217" s="5">
        <f t="shared" si="84"/>
        <v>-42900</v>
      </c>
      <c r="I1217" s="20">
        <f t="shared" si="85"/>
        <v>3.260869565217391</v>
      </c>
      <c r="K1217" t="s">
        <v>439</v>
      </c>
      <c r="M1217" s="2">
        <v>460</v>
      </c>
    </row>
    <row r="1218" spans="2:13" ht="12.75">
      <c r="B1218" s="160">
        <v>1200</v>
      </c>
      <c r="C1218" s="1" t="s">
        <v>116</v>
      </c>
      <c r="D1218" s="10" t="s">
        <v>437</v>
      </c>
      <c r="E1218" s="1" t="s">
        <v>175</v>
      </c>
      <c r="F1218" s="25" t="s">
        <v>442</v>
      </c>
      <c r="G1218" s="25" t="s">
        <v>32</v>
      </c>
      <c r="H1218" s="5">
        <f t="shared" si="84"/>
        <v>-44100</v>
      </c>
      <c r="I1218" s="20">
        <f t="shared" si="85"/>
        <v>2.608695652173913</v>
      </c>
      <c r="K1218" t="s">
        <v>439</v>
      </c>
      <c r="M1218" s="2">
        <v>460</v>
      </c>
    </row>
    <row r="1219" spans="2:13" ht="12.75">
      <c r="B1219" s="160">
        <v>1300</v>
      </c>
      <c r="C1219" s="10" t="s">
        <v>116</v>
      </c>
      <c r="D1219" s="10" t="s">
        <v>437</v>
      </c>
      <c r="E1219" s="1" t="s">
        <v>175</v>
      </c>
      <c r="F1219" s="25" t="s">
        <v>442</v>
      </c>
      <c r="G1219" s="25" t="s">
        <v>240</v>
      </c>
      <c r="H1219" s="5">
        <f t="shared" si="84"/>
        <v>-45400</v>
      </c>
      <c r="I1219" s="20">
        <f t="shared" si="85"/>
        <v>2.8260869565217392</v>
      </c>
      <c r="K1219" t="s">
        <v>439</v>
      </c>
      <c r="M1219" s="2">
        <v>460</v>
      </c>
    </row>
    <row r="1220" spans="2:13" ht="12.75">
      <c r="B1220" s="160">
        <v>1200</v>
      </c>
      <c r="C1220" s="1" t="s">
        <v>116</v>
      </c>
      <c r="D1220" s="1" t="s">
        <v>437</v>
      </c>
      <c r="E1220" s="1" t="s">
        <v>175</v>
      </c>
      <c r="F1220" s="25" t="s">
        <v>442</v>
      </c>
      <c r="G1220" s="25" t="s">
        <v>206</v>
      </c>
      <c r="H1220" s="5">
        <f t="shared" si="84"/>
        <v>-46600</v>
      </c>
      <c r="I1220" s="20">
        <f t="shared" si="85"/>
        <v>2.608695652173913</v>
      </c>
      <c r="K1220" t="s">
        <v>439</v>
      </c>
      <c r="M1220" s="2">
        <v>460</v>
      </c>
    </row>
    <row r="1221" spans="2:13" ht="12.75">
      <c r="B1221" s="160">
        <v>1500</v>
      </c>
      <c r="C1221" s="1" t="s">
        <v>116</v>
      </c>
      <c r="D1221" s="1" t="s">
        <v>437</v>
      </c>
      <c r="E1221" s="1" t="s">
        <v>175</v>
      </c>
      <c r="F1221" s="25" t="s">
        <v>442</v>
      </c>
      <c r="G1221" s="25" t="s">
        <v>206</v>
      </c>
      <c r="H1221" s="5">
        <f t="shared" si="84"/>
        <v>-48100</v>
      </c>
      <c r="I1221" s="20">
        <f t="shared" si="85"/>
        <v>3.260869565217391</v>
      </c>
      <c r="K1221" t="s">
        <v>439</v>
      </c>
      <c r="M1221" s="2">
        <v>460</v>
      </c>
    </row>
    <row r="1222" spans="2:13" ht="12.75">
      <c r="B1222" s="160">
        <v>1400</v>
      </c>
      <c r="C1222" s="1" t="s">
        <v>116</v>
      </c>
      <c r="D1222" s="1" t="s">
        <v>437</v>
      </c>
      <c r="E1222" s="1" t="s">
        <v>175</v>
      </c>
      <c r="F1222" s="25" t="s">
        <v>442</v>
      </c>
      <c r="G1222" s="25" t="s">
        <v>214</v>
      </c>
      <c r="H1222" s="5">
        <f t="shared" si="84"/>
        <v>-49500</v>
      </c>
      <c r="I1222" s="20">
        <f t="shared" si="85"/>
        <v>3.0434782608695654</v>
      </c>
      <c r="K1222" t="s">
        <v>439</v>
      </c>
      <c r="M1222" s="2">
        <v>460</v>
      </c>
    </row>
    <row r="1223" spans="2:13" ht="12.75">
      <c r="B1223" s="160">
        <v>1400</v>
      </c>
      <c r="C1223" s="1" t="s">
        <v>116</v>
      </c>
      <c r="D1223" s="1" t="s">
        <v>437</v>
      </c>
      <c r="E1223" s="1" t="s">
        <v>175</v>
      </c>
      <c r="F1223" s="25" t="s">
        <v>442</v>
      </c>
      <c r="G1223" s="25" t="s">
        <v>207</v>
      </c>
      <c r="H1223" s="5">
        <f t="shared" si="84"/>
        <v>-50900</v>
      </c>
      <c r="I1223" s="20">
        <f t="shared" si="85"/>
        <v>3.0434782608695654</v>
      </c>
      <c r="K1223" t="s">
        <v>439</v>
      </c>
      <c r="M1223" s="2">
        <v>460</v>
      </c>
    </row>
    <row r="1224" spans="2:13" ht="12.75">
      <c r="B1224" s="160">
        <v>1400</v>
      </c>
      <c r="C1224" s="1" t="s">
        <v>116</v>
      </c>
      <c r="D1224" s="1" t="s">
        <v>437</v>
      </c>
      <c r="E1224" s="1" t="s">
        <v>175</v>
      </c>
      <c r="F1224" s="25" t="s">
        <v>442</v>
      </c>
      <c r="G1224" s="25" t="s">
        <v>216</v>
      </c>
      <c r="H1224" s="5">
        <f t="shared" si="84"/>
        <v>-52300</v>
      </c>
      <c r="I1224" s="20">
        <f t="shared" si="85"/>
        <v>3.0434782608695654</v>
      </c>
      <c r="K1224" t="s">
        <v>439</v>
      </c>
      <c r="M1224" s="2">
        <v>460</v>
      </c>
    </row>
    <row r="1225" spans="2:13" ht="12.75">
      <c r="B1225" s="160">
        <v>1400</v>
      </c>
      <c r="C1225" s="1" t="s">
        <v>116</v>
      </c>
      <c r="D1225" s="1" t="s">
        <v>437</v>
      </c>
      <c r="E1225" s="1" t="s">
        <v>175</v>
      </c>
      <c r="F1225" s="25" t="s">
        <v>442</v>
      </c>
      <c r="G1225" s="25" t="s">
        <v>247</v>
      </c>
      <c r="H1225" s="5">
        <f t="shared" si="84"/>
        <v>-53700</v>
      </c>
      <c r="I1225" s="20">
        <f t="shared" si="85"/>
        <v>3.0434782608695654</v>
      </c>
      <c r="K1225" t="s">
        <v>439</v>
      </c>
      <c r="M1225" s="2">
        <v>460</v>
      </c>
    </row>
    <row r="1226" spans="2:13" ht="12.75">
      <c r="B1226" s="160">
        <v>1500</v>
      </c>
      <c r="C1226" s="1" t="s">
        <v>116</v>
      </c>
      <c r="D1226" s="1" t="s">
        <v>437</v>
      </c>
      <c r="E1226" s="1" t="s">
        <v>175</v>
      </c>
      <c r="F1226" s="25" t="s">
        <v>442</v>
      </c>
      <c r="G1226" s="25" t="s">
        <v>34</v>
      </c>
      <c r="H1226" s="5">
        <f t="shared" si="84"/>
        <v>-55200</v>
      </c>
      <c r="I1226" s="20">
        <f t="shared" si="85"/>
        <v>3.260869565217391</v>
      </c>
      <c r="K1226" t="s">
        <v>439</v>
      </c>
      <c r="M1226" s="2">
        <v>460</v>
      </c>
    </row>
    <row r="1227" spans="2:13" ht="12.75">
      <c r="B1227" s="160">
        <v>1200</v>
      </c>
      <c r="C1227" s="1" t="s">
        <v>116</v>
      </c>
      <c r="D1227" s="1" t="s">
        <v>437</v>
      </c>
      <c r="E1227" s="1" t="s">
        <v>175</v>
      </c>
      <c r="F1227" s="25" t="s">
        <v>442</v>
      </c>
      <c r="G1227" s="25" t="s">
        <v>272</v>
      </c>
      <c r="H1227" s="5">
        <f t="shared" si="84"/>
        <v>-56400</v>
      </c>
      <c r="I1227" s="20">
        <f t="shared" si="85"/>
        <v>2.608695652173913</v>
      </c>
      <c r="K1227" t="s">
        <v>439</v>
      </c>
      <c r="M1227" s="2">
        <v>460</v>
      </c>
    </row>
    <row r="1228" spans="2:13" ht="12.75">
      <c r="B1228" s="160">
        <v>1000</v>
      </c>
      <c r="C1228" s="1" t="s">
        <v>116</v>
      </c>
      <c r="D1228" s="1" t="s">
        <v>437</v>
      </c>
      <c r="E1228" s="1" t="s">
        <v>175</v>
      </c>
      <c r="F1228" s="25" t="s">
        <v>442</v>
      </c>
      <c r="G1228" s="25" t="s">
        <v>273</v>
      </c>
      <c r="H1228" s="5">
        <f t="shared" si="84"/>
        <v>-57400</v>
      </c>
      <c r="I1228" s="20">
        <f t="shared" si="85"/>
        <v>2.1739130434782608</v>
      </c>
      <c r="K1228" t="s">
        <v>439</v>
      </c>
      <c r="M1228" s="2">
        <v>460</v>
      </c>
    </row>
    <row r="1229" spans="2:13" ht="12.75">
      <c r="B1229" s="160">
        <v>1200</v>
      </c>
      <c r="C1229" s="1" t="s">
        <v>116</v>
      </c>
      <c r="D1229" s="1" t="s">
        <v>437</v>
      </c>
      <c r="E1229" s="1" t="s">
        <v>175</v>
      </c>
      <c r="F1229" s="25" t="s">
        <v>442</v>
      </c>
      <c r="G1229" s="25" t="s">
        <v>274</v>
      </c>
      <c r="H1229" s="5">
        <f t="shared" si="84"/>
        <v>-58600</v>
      </c>
      <c r="I1229" s="20">
        <f t="shared" si="85"/>
        <v>2.608695652173913</v>
      </c>
      <c r="K1229" t="s">
        <v>439</v>
      </c>
      <c r="M1229" s="2">
        <v>460</v>
      </c>
    </row>
    <row r="1230" spans="2:13" ht="12.75">
      <c r="B1230" s="160">
        <v>1000</v>
      </c>
      <c r="C1230" s="1" t="s">
        <v>116</v>
      </c>
      <c r="D1230" s="1" t="s">
        <v>437</v>
      </c>
      <c r="E1230" s="1" t="s">
        <v>175</v>
      </c>
      <c r="F1230" s="25" t="s">
        <v>442</v>
      </c>
      <c r="G1230" s="25" t="s">
        <v>35</v>
      </c>
      <c r="H1230" s="5">
        <f t="shared" si="84"/>
        <v>-59600</v>
      </c>
      <c r="I1230" s="20">
        <f t="shared" si="85"/>
        <v>2.1739130434782608</v>
      </c>
      <c r="K1230" t="s">
        <v>439</v>
      </c>
      <c r="M1230" s="2">
        <v>460</v>
      </c>
    </row>
    <row r="1231" spans="2:13" ht="12.75">
      <c r="B1231" s="160">
        <v>1300</v>
      </c>
      <c r="C1231" s="1" t="s">
        <v>116</v>
      </c>
      <c r="D1231" s="1" t="s">
        <v>437</v>
      </c>
      <c r="E1231" s="1" t="s">
        <v>175</v>
      </c>
      <c r="F1231" s="25" t="s">
        <v>442</v>
      </c>
      <c r="G1231" s="25" t="s">
        <v>33</v>
      </c>
      <c r="H1231" s="5">
        <f t="shared" si="84"/>
        <v>-60900</v>
      </c>
      <c r="I1231" s="20">
        <f t="shared" si="85"/>
        <v>2.8260869565217392</v>
      </c>
      <c r="K1231" t="s">
        <v>439</v>
      </c>
      <c r="M1231" s="2">
        <v>460</v>
      </c>
    </row>
    <row r="1232" spans="2:13" ht="12.75">
      <c r="B1232" s="160">
        <v>1000</v>
      </c>
      <c r="C1232" s="1" t="s">
        <v>116</v>
      </c>
      <c r="D1232" s="10" t="s">
        <v>437</v>
      </c>
      <c r="E1232" s="1" t="s">
        <v>175</v>
      </c>
      <c r="F1232" s="25" t="s">
        <v>442</v>
      </c>
      <c r="G1232" s="25" t="s">
        <v>166</v>
      </c>
      <c r="H1232" s="5">
        <f t="shared" si="84"/>
        <v>-61900</v>
      </c>
      <c r="I1232" s="20">
        <f t="shared" si="85"/>
        <v>2.1739130434782608</v>
      </c>
      <c r="K1232" t="s">
        <v>439</v>
      </c>
      <c r="M1232" s="2">
        <v>460</v>
      </c>
    </row>
    <row r="1233" spans="2:13" ht="12.75">
      <c r="B1233" s="160">
        <v>1350</v>
      </c>
      <c r="C1233" s="1" t="s">
        <v>116</v>
      </c>
      <c r="D1233" s="10" t="s">
        <v>437</v>
      </c>
      <c r="E1233" s="1" t="s">
        <v>175</v>
      </c>
      <c r="F1233" s="25" t="s">
        <v>442</v>
      </c>
      <c r="G1233" s="25" t="s">
        <v>193</v>
      </c>
      <c r="H1233" s="5">
        <f t="shared" si="84"/>
        <v>-63250</v>
      </c>
      <c r="I1233" s="20">
        <f t="shared" si="85"/>
        <v>2.9347826086956523</v>
      </c>
      <c r="K1233" t="s">
        <v>439</v>
      </c>
      <c r="M1233" s="2">
        <v>460</v>
      </c>
    </row>
    <row r="1234" spans="2:13" ht="12.75">
      <c r="B1234" s="160">
        <v>1900</v>
      </c>
      <c r="C1234" s="1" t="s">
        <v>116</v>
      </c>
      <c r="D1234" s="10" t="s">
        <v>437</v>
      </c>
      <c r="E1234" s="1" t="s">
        <v>175</v>
      </c>
      <c r="F1234" s="25" t="s">
        <v>442</v>
      </c>
      <c r="G1234" s="25" t="s">
        <v>32</v>
      </c>
      <c r="H1234" s="5">
        <f t="shared" si="84"/>
        <v>-65150</v>
      </c>
      <c r="I1234" s="20">
        <f t="shared" si="85"/>
        <v>4.130434782608695</v>
      </c>
      <c r="K1234" t="s">
        <v>439</v>
      </c>
      <c r="M1234" s="2">
        <v>460</v>
      </c>
    </row>
    <row r="1235" spans="2:13" ht="12.75">
      <c r="B1235" s="160">
        <v>1700</v>
      </c>
      <c r="C1235" s="1" t="s">
        <v>116</v>
      </c>
      <c r="D1235" s="10" t="s">
        <v>437</v>
      </c>
      <c r="E1235" s="1" t="s">
        <v>175</v>
      </c>
      <c r="F1235" s="25" t="s">
        <v>442</v>
      </c>
      <c r="G1235" s="25" t="s">
        <v>240</v>
      </c>
      <c r="H1235" s="5">
        <f t="shared" si="84"/>
        <v>-66850</v>
      </c>
      <c r="I1235" s="20">
        <f t="shared" si="85"/>
        <v>3.6956521739130435</v>
      </c>
      <c r="K1235" t="s">
        <v>439</v>
      </c>
      <c r="M1235" s="2">
        <v>460</v>
      </c>
    </row>
    <row r="1236" spans="2:13" ht="12.75">
      <c r="B1236" s="160">
        <v>1700</v>
      </c>
      <c r="C1236" s="1" t="s">
        <v>116</v>
      </c>
      <c r="D1236" s="1" t="s">
        <v>437</v>
      </c>
      <c r="E1236" s="1" t="s">
        <v>175</v>
      </c>
      <c r="F1236" s="25" t="s">
        <v>442</v>
      </c>
      <c r="G1236" s="25" t="s">
        <v>214</v>
      </c>
      <c r="H1236" s="5">
        <f t="shared" si="84"/>
        <v>-68550</v>
      </c>
      <c r="I1236" s="20">
        <f t="shared" si="85"/>
        <v>3.6956521739130435</v>
      </c>
      <c r="K1236" t="s">
        <v>439</v>
      </c>
      <c r="M1236" s="2">
        <v>460</v>
      </c>
    </row>
    <row r="1237" spans="2:13" ht="12.75">
      <c r="B1237" s="160">
        <v>1000</v>
      </c>
      <c r="C1237" s="1" t="s">
        <v>116</v>
      </c>
      <c r="D1237" s="1" t="s">
        <v>437</v>
      </c>
      <c r="E1237" s="1" t="s">
        <v>175</v>
      </c>
      <c r="F1237" s="25" t="s">
        <v>442</v>
      </c>
      <c r="G1237" s="25" t="s">
        <v>207</v>
      </c>
      <c r="H1237" s="5">
        <f t="shared" si="84"/>
        <v>-69550</v>
      </c>
      <c r="I1237" s="20">
        <f t="shared" si="85"/>
        <v>2.1739130434782608</v>
      </c>
      <c r="K1237" t="s">
        <v>439</v>
      </c>
      <c r="M1237" s="2">
        <v>460</v>
      </c>
    </row>
    <row r="1238" spans="2:13" ht="12.75">
      <c r="B1238" s="160">
        <v>1300</v>
      </c>
      <c r="C1238" s="1" t="s">
        <v>116</v>
      </c>
      <c r="D1238" s="1" t="s">
        <v>437</v>
      </c>
      <c r="E1238" s="1" t="s">
        <v>175</v>
      </c>
      <c r="F1238" s="25" t="s">
        <v>442</v>
      </c>
      <c r="G1238" s="25" t="s">
        <v>216</v>
      </c>
      <c r="H1238" s="5">
        <f t="shared" si="84"/>
        <v>-70850</v>
      </c>
      <c r="I1238" s="20">
        <f t="shared" si="85"/>
        <v>2.8260869565217392</v>
      </c>
      <c r="K1238" t="s">
        <v>439</v>
      </c>
      <c r="M1238" s="2">
        <v>460</v>
      </c>
    </row>
    <row r="1239" spans="2:13" ht="12.75">
      <c r="B1239" s="160">
        <v>1200</v>
      </c>
      <c r="C1239" s="1" t="s">
        <v>116</v>
      </c>
      <c r="D1239" s="1" t="s">
        <v>437</v>
      </c>
      <c r="E1239" s="1" t="s">
        <v>175</v>
      </c>
      <c r="F1239" s="25" t="s">
        <v>442</v>
      </c>
      <c r="G1239" s="25" t="s">
        <v>247</v>
      </c>
      <c r="H1239" s="5">
        <f t="shared" si="84"/>
        <v>-72050</v>
      </c>
      <c r="I1239" s="20">
        <f t="shared" si="85"/>
        <v>2.608695652173913</v>
      </c>
      <c r="K1239" t="s">
        <v>439</v>
      </c>
      <c r="M1239" s="2">
        <v>460</v>
      </c>
    </row>
    <row r="1240" spans="2:13" ht="12.75">
      <c r="B1240" s="160">
        <v>1500</v>
      </c>
      <c r="C1240" s="1" t="s">
        <v>116</v>
      </c>
      <c r="D1240" s="1" t="s">
        <v>437</v>
      </c>
      <c r="E1240" s="1" t="s">
        <v>175</v>
      </c>
      <c r="F1240" s="25" t="s">
        <v>442</v>
      </c>
      <c r="G1240" s="25" t="s">
        <v>272</v>
      </c>
      <c r="H1240" s="5">
        <f t="shared" si="84"/>
        <v>-73550</v>
      </c>
      <c r="I1240" s="20">
        <f t="shared" si="85"/>
        <v>3.260869565217391</v>
      </c>
      <c r="K1240" t="s">
        <v>439</v>
      </c>
      <c r="M1240" s="2">
        <v>460</v>
      </c>
    </row>
    <row r="1241" spans="2:13" ht="12.75">
      <c r="B1241" s="160">
        <v>1000</v>
      </c>
      <c r="C1241" s="1" t="s">
        <v>116</v>
      </c>
      <c r="D1241" s="1" t="s">
        <v>437</v>
      </c>
      <c r="E1241" s="1" t="s">
        <v>175</v>
      </c>
      <c r="F1241" s="25" t="s">
        <v>442</v>
      </c>
      <c r="G1241" s="25" t="s">
        <v>34</v>
      </c>
      <c r="H1241" s="5">
        <f t="shared" si="84"/>
        <v>-74550</v>
      </c>
      <c r="I1241" s="20">
        <f t="shared" si="85"/>
        <v>2.1739130434782608</v>
      </c>
      <c r="K1241" t="s">
        <v>439</v>
      </c>
      <c r="M1241" s="2">
        <v>460</v>
      </c>
    </row>
    <row r="1242" spans="2:13" ht="12.75">
      <c r="B1242" s="160">
        <v>1700</v>
      </c>
      <c r="C1242" s="1" t="s">
        <v>116</v>
      </c>
      <c r="D1242" s="1" t="s">
        <v>437</v>
      </c>
      <c r="E1242" s="1" t="s">
        <v>175</v>
      </c>
      <c r="F1242" s="25" t="s">
        <v>442</v>
      </c>
      <c r="G1242" s="25" t="s">
        <v>273</v>
      </c>
      <c r="H1242" s="5">
        <f t="shared" si="84"/>
        <v>-76250</v>
      </c>
      <c r="I1242" s="20">
        <f t="shared" si="85"/>
        <v>3.6956521739130435</v>
      </c>
      <c r="K1242" t="s">
        <v>439</v>
      </c>
      <c r="M1242" s="2">
        <v>460</v>
      </c>
    </row>
    <row r="1243" spans="2:13" ht="12.75">
      <c r="B1243" s="160">
        <v>1000</v>
      </c>
      <c r="C1243" s="1" t="s">
        <v>116</v>
      </c>
      <c r="D1243" s="1" t="s">
        <v>437</v>
      </c>
      <c r="E1243" s="1" t="s">
        <v>175</v>
      </c>
      <c r="F1243" s="25" t="s">
        <v>442</v>
      </c>
      <c r="G1243" s="25" t="s">
        <v>274</v>
      </c>
      <c r="H1243" s="5">
        <f t="shared" si="84"/>
        <v>-77250</v>
      </c>
      <c r="I1243" s="20">
        <f t="shared" si="85"/>
        <v>2.1739130434782608</v>
      </c>
      <c r="K1243" t="s">
        <v>439</v>
      </c>
      <c r="M1243" s="2">
        <v>460</v>
      </c>
    </row>
    <row r="1244" spans="2:13" ht="12.75">
      <c r="B1244" s="160">
        <v>1200</v>
      </c>
      <c r="C1244" s="1" t="s">
        <v>116</v>
      </c>
      <c r="D1244" s="1" t="s">
        <v>437</v>
      </c>
      <c r="E1244" s="1" t="s">
        <v>175</v>
      </c>
      <c r="F1244" s="25" t="s">
        <v>442</v>
      </c>
      <c r="G1244" s="25" t="s">
        <v>35</v>
      </c>
      <c r="H1244" s="5">
        <f aca="true" t="shared" si="86" ref="H1244:H1275">H1243-B1244</f>
        <v>-78450</v>
      </c>
      <c r="I1244" s="20">
        <f t="shared" si="85"/>
        <v>2.608695652173913</v>
      </c>
      <c r="K1244" t="s">
        <v>439</v>
      </c>
      <c r="M1244" s="2">
        <v>460</v>
      </c>
    </row>
    <row r="1245" spans="2:13" ht="12.75">
      <c r="B1245" s="160">
        <v>1000</v>
      </c>
      <c r="C1245" s="1" t="s">
        <v>116</v>
      </c>
      <c r="D1245" s="1" t="s">
        <v>437</v>
      </c>
      <c r="E1245" s="1" t="s">
        <v>175</v>
      </c>
      <c r="F1245" s="25" t="s">
        <v>442</v>
      </c>
      <c r="G1245" s="25" t="s">
        <v>33</v>
      </c>
      <c r="H1245" s="5">
        <f t="shared" si="86"/>
        <v>-79450</v>
      </c>
      <c r="I1245" s="20">
        <f t="shared" si="85"/>
        <v>2.1739130434782608</v>
      </c>
      <c r="K1245" t="s">
        <v>439</v>
      </c>
      <c r="M1245" s="2">
        <v>460</v>
      </c>
    </row>
    <row r="1246" spans="2:13" ht="12.75">
      <c r="B1246" s="161">
        <v>1500</v>
      </c>
      <c r="C1246" s="10" t="s">
        <v>116</v>
      </c>
      <c r="D1246" s="10" t="s">
        <v>437</v>
      </c>
      <c r="E1246" s="10" t="s">
        <v>175</v>
      </c>
      <c r="F1246" s="25" t="s">
        <v>443</v>
      </c>
      <c r="G1246" s="28" t="s">
        <v>286</v>
      </c>
      <c r="H1246" s="5">
        <f t="shared" si="86"/>
        <v>-80950</v>
      </c>
      <c r="I1246" s="20">
        <f t="shared" si="85"/>
        <v>3.260869565217391</v>
      </c>
      <c r="K1246" t="s">
        <v>438</v>
      </c>
      <c r="M1246" s="2">
        <v>460</v>
      </c>
    </row>
    <row r="1247" spans="1:13" ht="12.75">
      <c r="A1247" s="10"/>
      <c r="B1247" s="161">
        <v>1000</v>
      </c>
      <c r="C1247" s="10" t="s">
        <v>116</v>
      </c>
      <c r="D1247" s="10" t="s">
        <v>437</v>
      </c>
      <c r="E1247" s="10" t="s">
        <v>175</v>
      </c>
      <c r="F1247" s="25" t="s">
        <v>443</v>
      </c>
      <c r="G1247" s="28" t="s">
        <v>43</v>
      </c>
      <c r="H1247" s="5">
        <f t="shared" si="86"/>
        <v>-81950</v>
      </c>
      <c r="I1247" s="20">
        <f t="shared" si="85"/>
        <v>2.1739130434782608</v>
      </c>
      <c r="J1247" s="13"/>
      <c r="K1247" t="s">
        <v>438</v>
      </c>
      <c r="L1247" s="13"/>
      <c r="M1247" s="2">
        <v>460</v>
      </c>
    </row>
    <row r="1248" spans="2:13" ht="12.75">
      <c r="B1248" s="160">
        <v>1900</v>
      </c>
      <c r="C1248" s="10" t="s">
        <v>116</v>
      </c>
      <c r="D1248" s="10" t="s">
        <v>437</v>
      </c>
      <c r="E1248" s="1" t="s">
        <v>175</v>
      </c>
      <c r="F1248" s="25" t="s">
        <v>443</v>
      </c>
      <c r="G1248" s="25" t="s">
        <v>20</v>
      </c>
      <c r="H1248" s="5">
        <f t="shared" si="86"/>
        <v>-83850</v>
      </c>
      <c r="I1248" s="20">
        <f t="shared" si="85"/>
        <v>4.130434782608695</v>
      </c>
      <c r="K1248" t="s">
        <v>438</v>
      </c>
      <c r="M1248" s="2">
        <v>460</v>
      </c>
    </row>
    <row r="1249" spans="2:13" ht="12.75">
      <c r="B1249" s="160">
        <v>1800</v>
      </c>
      <c r="C1249" s="1" t="s">
        <v>116</v>
      </c>
      <c r="D1249" s="10" t="s">
        <v>437</v>
      </c>
      <c r="E1249" s="1" t="s">
        <v>175</v>
      </c>
      <c r="F1249" s="25" t="s">
        <v>443</v>
      </c>
      <c r="G1249" s="25" t="s">
        <v>100</v>
      </c>
      <c r="H1249" s="5">
        <f t="shared" si="86"/>
        <v>-85650</v>
      </c>
      <c r="I1249" s="20">
        <f t="shared" si="85"/>
        <v>3.9130434782608696</v>
      </c>
      <c r="K1249" t="s">
        <v>438</v>
      </c>
      <c r="M1249" s="2">
        <v>460</v>
      </c>
    </row>
    <row r="1250" spans="2:13" ht="12.75">
      <c r="B1250" s="160">
        <v>1700</v>
      </c>
      <c r="C1250" s="1" t="s">
        <v>116</v>
      </c>
      <c r="D1250" s="10" t="s">
        <v>437</v>
      </c>
      <c r="E1250" s="1" t="s">
        <v>175</v>
      </c>
      <c r="F1250" s="25" t="s">
        <v>443</v>
      </c>
      <c r="G1250" s="25" t="s">
        <v>101</v>
      </c>
      <c r="H1250" s="5">
        <f t="shared" si="86"/>
        <v>-87350</v>
      </c>
      <c r="I1250" s="20">
        <f t="shared" si="85"/>
        <v>3.6956521739130435</v>
      </c>
      <c r="K1250" t="s">
        <v>438</v>
      </c>
      <c r="M1250" s="2">
        <v>460</v>
      </c>
    </row>
    <row r="1251" spans="2:13" ht="12.75">
      <c r="B1251" s="177">
        <v>1800</v>
      </c>
      <c r="C1251" s="134" t="s">
        <v>116</v>
      </c>
      <c r="D1251" s="10" t="s">
        <v>437</v>
      </c>
      <c r="E1251" s="134" t="s">
        <v>175</v>
      </c>
      <c r="F1251" s="25" t="s">
        <v>443</v>
      </c>
      <c r="G1251" s="25" t="s">
        <v>102</v>
      </c>
      <c r="H1251" s="5">
        <f t="shared" si="86"/>
        <v>-89150</v>
      </c>
      <c r="I1251" s="20">
        <f t="shared" si="85"/>
        <v>3.9130434782608696</v>
      </c>
      <c r="J1251" s="135"/>
      <c r="K1251" t="s">
        <v>438</v>
      </c>
      <c r="L1251" s="135"/>
      <c r="M1251" s="2">
        <v>460</v>
      </c>
    </row>
    <row r="1252" spans="2:13" ht="12.75">
      <c r="B1252" s="160">
        <v>1500</v>
      </c>
      <c r="C1252" s="1" t="s">
        <v>116</v>
      </c>
      <c r="D1252" s="10" t="s">
        <v>437</v>
      </c>
      <c r="E1252" s="1" t="s">
        <v>175</v>
      </c>
      <c r="F1252" s="25" t="s">
        <v>443</v>
      </c>
      <c r="G1252" s="25" t="s">
        <v>22</v>
      </c>
      <c r="H1252" s="5">
        <f t="shared" si="86"/>
        <v>-90650</v>
      </c>
      <c r="I1252" s="20">
        <f t="shared" si="85"/>
        <v>3.260869565217391</v>
      </c>
      <c r="K1252" t="s">
        <v>438</v>
      </c>
      <c r="M1252" s="2">
        <v>460</v>
      </c>
    </row>
    <row r="1253" spans="2:13" ht="12.75">
      <c r="B1253" s="160">
        <v>1500</v>
      </c>
      <c r="C1253" s="1" t="s">
        <v>116</v>
      </c>
      <c r="D1253" s="10" t="s">
        <v>437</v>
      </c>
      <c r="E1253" s="1" t="s">
        <v>175</v>
      </c>
      <c r="F1253" s="25" t="s">
        <v>443</v>
      </c>
      <c r="G1253" s="25" t="s">
        <v>147</v>
      </c>
      <c r="H1253" s="5">
        <f t="shared" si="86"/>
        <v>-92150</v>
      </c>
      <c r="I1253" s="20">
        <f t="shared" si="85"/>
        <v>3.260869565217391</v>
      </c>
      <c r="K1253" t="s">
        <v>438</v>
      </c>
      <c r="M1253" s="2">
        <v>460</v>
      </c>
    </row>
    <row r="1254" spans="2:13" ht="12.75">
      <c r="B1254" s="160">
        <v>1800</v>
      </c>
      <c r="C1254" s="1" t="s">
        <v>116</v>
      </c>
      <c r="D1254" s="10" t="s">
        <v>437</v>
      </c>
      <c r="E1254" s="1" t="s">
        <v>175</v>
      </c>
      <c r="F1254" s="25" t="s">
        <v>443</v>
      </c>
      <c r="G1254" s="25" t="s">
        <v>155</v>
      </c>
      <c r="H1254" s="5">
        <f t="shared" si="86"/>
        <v>-93950</v>
      </c>
      <c r="I1254" s="20">
        <f t="shared" si="85"/>
        <v>3.9130434782608696</v>
      </c>
      <c r="K1254" t="s">
        <v>438</v>
      </c>
      <c r="M1254" s="2">
        <v>460</v>
      </c>
    </row>
    <row r="1255" spans="2:13" ht="12.75">
      <c r="B1255" s="160">
        <v>1700</v>
      </c>
      <c r="C1255" s="1" t="s">
        <v>116</v>
      </c>
      <c r="D1255" s="10" t="s">
        <v>437</v>
      </c>
      <c r="E1255" s="1" t="s">
        <v>175</v>
      </c>
      <c r="F1255" s="25" t="s">
        <v>443</v>
      </c>
      <c r="G1255" s="25" t="s">
        <v>25</v>
      </c>
      <c r="H1255" s="5">
        <f t="shared" si="86"/>
        <v>-95650</v>
      </c>
      <c r="I1255" s="20">
        <f t="shared" si="85"/>
        <v>3.6956521739130435</v>
      </c>
      <c r="K1255" t="s">
        <v>438</v>
      </c>
      <c r="M1255" s="2">
        <v>460</v>
      </c>
    </row>
    <row r="1256" spans="2:13" ht="12.75">
      <c r="B1256" s="160">
        <v>1650</v>
      </c>
      <c r="C1256" s="1" t="s">
        <v>116</v>
      </c>
      <c r="D1256" s="10" t="s">
        <v>437</v>
      </c>
      <c r="E1256" s="1" t="s">
        <v>175</v>
      </c>
      <c r="F1256" s="25" t="s">
        <v>443</v>
      </c>
      <c r="G1256" s="25" t="s">
        <v>165</v>
      </c>
      <c r="H1256" s="5">
        <f t="shared" si="86"/>
        <v>-97300</v>
      </c>
      <c r="I1256" s="20">
        <f t="shared" si="85"/>
        <v>3.5869565217391304</v>
      </c>
      <c r="K1256" t="s">
        <v>438</v>
      </c>
      <c r="M1256" s="2">
        <v>460</v>
      </c>
    </row>
    <row r="1257" spans="2:13" ht="12.75">
      <c r="B1257" s="160">
        <v>1900</v>
      </c>
      <c r="C1257" s="1" t="s">
        <v>116</v>
      </c>
      <c r="D1257" s="10" t="s">
        <v>437</v>
      </c>
      <c r="E1257" s="1" t="s">
        <v>175</v>
      </c>
      <c r="F1257" s="25" t="s">
        <v>443</v>
      </c>
      <c r="G1257" s="25" t="s">
        <v>31</v>
      </c>
      <c r="H1257" s="5">
        <f t="shared" si="86"/>
        <v>-99200</v>
      </c>
      <c r="I1257" s="20">
        <f t="shared" si="85"/>
        <v>4.130434782608695</v>
      </c>
      <c r="K1257" t="s">
        <v>438</v>
      </c>
      <c r="M1257" s="2">
        <v>460</v>
      </c>
    </row>
    <row r="1258" spans="2:13" ht="12.75">
      <c r="B1258" s="160">
        <v>1000</v>
      </c>
      <c r="C1258" s="1" t="s">
        <v>116</v>
      </c>
      <c r="D1258" s="1" t="s">
        <v>437</v>
      </c>
      <c r="E1258" s="1" t="s">
        <v>175</v>
      </c>
      <c r="F1258" s="25" t="s">
        <v>443</v>
      </c>
      <c r="G1258" s="25" t="s">
        <v>166</v>
      </c>
      <c r="H1258" s="5">
        <f t="shared" si="86"/>
        <v>-100200</v>
      </c>
      <c r="I1258" s="20">
        <f t="shared" si="85"/>
        <v>2.1739130434782608</v>
      </c>
      <c r="K1258" t="s">
        <v>438</v>
      </c>
      <c r="M1258" s="2">
        <v>460</v>
      </c>
    </row>
    <row r="1259" spans="2:13" ht="12.75">
      <c r="B1259" s="160">
        <v>1800</v>
      </c>
      <c r="C1259" s="1" t="s">
        <v>116</v>
      </c>
      <c r="D1259" s="1" t="s">
        <v>437</v>
      </c>
      <c r="E1259" s="1" t="s">
        <v>175</v>
      </c>
      <c r="F1259" s="25" t="s">
        <v>443</v>
      </c>
      <c r="G1259" s="25" t="s">
        <v>193</v>
      </c>
      <c r="H1259" s="5">
        <f t="shared" si="86"/>
        <v>-102000</v>
      </c>
      <c r="I1259" s="20">
        <f t="shared" si="85"/>
        <v>3.9130434782608696</v>
      </c>
      <c r="K1259" t="s">
        <v>438</v>
      </c>
      <c r="M1259" s="2">
        <v>460</v>
      </c>
    </row>
    <row r="1260" spans="2:13" ht="12.75">
      <c r="B1260" s="160">
        <v>1800</v>
      </c>
      <c r="C1260" s="1" t="s">
        <v>116</v>
      </c>
      <c r="D1260" s="1" t="s">
        <v>437</v>
      </c>
      <c r="E1260" s="1" t="s">
        <v>175</v>
      </c>
      <c r="F1260" s="25" t="s">
        <v>443</v>
      </c>
      <c r="G1260" s="25" t="s">
        <v>287</v>
      </c>
      <c r="H1260" s="5">
        <f t="shared" si="86"/>
        <v>-103800</v>
      </c>
      <c r="I1260" s="20">
        <f t="shared" si="85"/>
        <v>3.9130434782608696</v>
      </c>
      <c r="K1260" t="s">
        <v>438</v>
      </c>
      <c r="M1260" s="2">
        <v>460</v>
      </c>
    </row>
    <row r="1261" spans="2:13" ht="12.75">
      <c r="B1261" s="160">
        <v>1900</v>
      </c>
      <c r="C1261" s="1" t="s">
        <v>116</v>
      </c>
      <c r="D1261" s="1" t="s">
        <v>437</v>
      </c>
      <c r="E1261" s="1" t="s">
        <v>175</v>
      </c>
      <c r="F1261" s="25" t="s">
        <v>443</v>
      </c>
      <c r="G1261" s="25" t="s">
        <v>32</v>
      </c>
      <c r="H1261" s="5">
        <f t="shared" si="86"/>
        <v>-105700</v>
      </c>
      <c r="I1261" s="20">
        <f t="shared" si="85"/>
        <v>4.130434782608695</v>
      </c>
      <c r="K1261" t="s">
        <v>438</v>
      </c>
      <c r="M1261" s="2">
        <v>460</v>
      </c>
    </row>
    <row r="1262" spans="2:13" ht="12.75">
      <c r="B1262" s="160">
        <v>1800</v>
      </c>
      <c r="C1262" s="1" t="s">
        <v>116</v>
      </c>
      <c r="D1262" s="1" t="s">
        <v>437</v>
      </c>
      <c r="E1262" s="1" t="s">
        <v>175</v>
      </c>
      <c r="F1262" s="25" t="s">
        <v>443</v>
      </c>
      <c r="G1262" s="25" t="s">
        <v>240</v>
      </c>
      <c r="H1262" s="5">
        <f t="shared" si="86"/>
        <v>-107500</v>
      </c>
      <c r="I1262" s="20">
        <f t="shared" si="85"/>
        <v>3.9130434782608696</v>
      </c>
      <c r="K1262" t="s">
        <v>438</v>
      </c>
      <c r="M1262" s="2">
        <v>460</v>
      </c>
    </row>
    <row r="1263" spans="2:13" ht="12.75">
      <c r="B1263" s="160">
        <v>1700</v>
      </c>
      <c r="C1263" s="1" t="s">
        <v>116</v>
      </c>
      <c r="D1263" s="1" t="s">
        <v>437</v>
      </c>
      <c r="E1263" s="1" t="s">
        <v>175</v>
      </c>
      <c r="F1263" s="25" t="s">
        <v>443</v>
      </c>
      <c r="G1263" s="25" t="s">
        <v>206</v>
      </c>
      <c r="H1263" s="5">
        <f t="shared" si="86"/>
        <v>-109200</v>
      </c>
      <c r="I1263" s="20">
        <f t="shared" si="85"/>
        <v>3.6956521739130435</v>
      </c>
      <c r="K1263" t="s">
        <v>438</v>
      </c>
      <c r="M1263" s="2">
        <v>460</v>
      </c>
    </row>
    <row r="1264" spans="2:13" ht="12.75">
      <c r="B1264" s="160">
        <v>1600</v>
      </c>
      <c r="C1264" s="1" t="s">
        <v>116</v>
      </c>
      <c r="D1264" s="1" t="s">
        <v>437</v>
      </c>
      <c r="E1264" s="1" t="s">
        <v>175</v>
      </c>
      <c r="F1264" s="25" t="s">
        <v>443</v>
      </c>
      <c r="G1264" s="25" t="s">
        <v>214</v>
      </c>
      <c r="H1264" s="5">
        <f t="shared" si="86"/>
        <v>-110800</v>
      </c>
      <c r="I1264" s="20">
        <f t="shared" si="85"/>
        <v>3.4782608695652173</v>
      </c>
      <c r="K1264" t="s">
        <v>438</v>
      </c>
      <c r="M1264" s="2">
        <v>460</v>
      </c>
    </row>
    <row r="1265" spans="2:13" ht="12.75">
      <c r="B1265" s="160">
        <v>1800</v>
      </c>
      <c r="C1265" s="1" t="s">
        <v>116</v>
      </c>
      <c r="D1265" s="1" t="s">
        <v>437</v>
      </c>
      <c r="E1265" s="1" t="s">
        <v>175</v>
      </c>
      <c r="F1265" s="25" t="s">
        <v>443</v>
      </c>
      <c r="G1265" s="25" t="s">
        <v>207</v>
      </c>
      <c r="H1265" s="5">
        <f t="shared" si="86"/>
        <v>-112600</v>
      </c>
      <c r="I1265" s="20">
        <f t="shared" si="85"/>
        <v>3.9130434782608696</v>
      </c>
      <c r="K1265" t="s">
        <v>438</v>
      </c>
      <c r="M1265" s="2">
        <v>460</v>
      </c>
    </row>
    <row r="1266" spans="2:13" ht="12.75">
      <c r="B1266" s="160">
        <v>800</v>
      </c>
      <c r="C1266" s="1" t="s">
        <v>116</v>
      </c>
      <c r="D1266" s="1" t="s">
        <v>437</v>
      </c>
      <c r="E1266" s="1" t="s">
        <v>175</v>
      </c>
      <c r="F1266" s="25" t="s">
        <v>443</v>
      </c>
      <c r="G1266" s="25" t="s">
        <v>216</v>
      </c>
      <c r="H1266" s="5">
        <f t="shared" si="86"/>
        <v>-113400</v>
      </c>
      <c r="I1266" s="20">
        <f t="shared" si="85"/>
        <v>1.7391304347826086</v>
      </c>
      <c r="K1266" t="s">
        <v>438</v>
      </c>
      <c r="M1266" s="2">
        <v>460</v>
      </c>
    </row>
    <row r="1267" spans="2:13" ht="12.75">
      <c r="B1267" s="160">
        <v>700</v>
      </c>
      <c r="C1267" s="1" t="s">
        <v>116</v>
      </c>
      <c r="D1267" s="1" t="s">
        <v>437</v>
      </c>
      <c r="E1267" s="1" t="s">
        <v>175</v>
      </c>
      <c r="F1267" s="25" t="s">
        <v>443</v>
      </c>
      <c r="G1267" s="25" t="s">
        <v>267</v>
      </c>
      <c r="H1267" s="5">
        <f t="shared" si="86"/>
        <v>-114100</v>
      </c>
      <c r="I1267" s="20">
        <f t="shared" si="85"/>
        <v>1.5217391304347827</v>
      </c>
      <c r="K1267" t="s">
        <v>438</v>
      </c>
      <c r="M1267" s="2">
        <v>460</v>
      </c>
    </row>
    <row r="1268" spans="2:13" ht="12.75">
      <c r="B1268" s="160">
        <v>1900</v>
      </c>
      <c r="C1268" s="1" t="s">
        <v>116</v>
      </c>
      <c r="D1268" s="1" t="s">
        <v>437</v>
      </c>
      <c r="E1268" s="1" t="s">
        <v>175</v>
      </c>
      <c r="F1268" s="25" t="s">
        <v>443</v>
      </c>
      <c r="G1268" s="25" t="s">
        <v>247</v>
      </c>
      <c r="H1268" s="5">
        <f t="shared" si="86"/>
        <v>-116000</v>
      </c>
      <c r="I1268" s="20">
        <f t="shared" si="85"/>
        <v>4.130434782608695</v>
      </c>
      <c r="K1268" t="s">
        <v>438</v>
      </c>
      <c r="M1268" s="2">
        <v>460</v>
      </c>
    </row>
    <row r="1269" spans="2:13" ht="12.75">
      <c r="B1269" s="160">
        <v>1800</v>
      </c>
      <c r="C1269" s="1" t="s">
        <v>116</v>
      </c>
      <c r="D1269" s="1" t="s">
        <v>437</v>
      </c>
      <c r="E1269" s="1" t="s">
        <v>175</v>
      </c>
      <c r="F1269" s="25" t="s">
        <v>443</v>
      </c>
      <c r="G1269" s="25" t="s">
        <v>34</v>
      </c>
      <c r="H1269" s="5">
        <f t="shared" si="86"/>
        <v>-117800</v>
      </c>
      <c r="I1269" s="20">
        <f t="shared" si="85"/>
        <v>3.9130434782608696</v>
      </c>
      <c r="K1269" t="s">
        <v>438</v>
      </c>
      <c r="M1269" s="2">
        <v>460</v>
      </c>
    </row>
    <row r="1270" spans="2:13" ht="12.75">
      <c r="B1270" s="160">
        <v>1500</v>
      </c>
      <c r="C1270" s="1" t="s">
        <v>116</v>
      </c>
      <c r="D1270" s="1" t="s">
        <v>437</v>
      </c>
      <c r="E1270" s="1" t="s">
        <v>175</v>
      </c>
      <c r="F1270" s="25" t="s">
        <v>443</v>
      </c>
      <c r="G1270" s="25" t="s">
        <v>272</v>
      </c>
      <c r="H1270" s="5">
        <f t="shared" si="86"/>
        <v>-119300</v>
      </c>
      <c r="I1270" s="20">
        <f t="shared" si="85"/>
        <v>3.260869565217391</v>
      </c>
      <c r="K1270" t="s">
        <v>438</v>
      </c>
      <c r="M1270" s="2">
        <v>460</v>
      </c>
    </row>
    <row r="1271" spans="2:13" ht="12.75">
      <c r="B1271" s="160">
        <v>1850</v>
      </c>
      <c r="C1271" s="1" t="s">
        <v>116</v>
      </c>
      <c r="D1271" s="1" t="s">
        <v>437</v>
      </c>
      <c r="E1271" s="1" t="s">
        <v>175</v>
      </c>
      <c r="F1271" s="25" t="s">
        <v>443</v>
      </c>
      <c r="G1271" s="25" t="s">
        <v>273</v>
      </c>
      <c r="H1271" s="5">
        <f t="shared" si="86"/>
        <v>-121150</v>
      </c>
      <c r="I1271" s="20">
        <f t="shared" si="85"/>
        <v>4.021739130434782</v>
      </c>
      <c r="K1271" t="s">
        <v>438</v>
      </c>
      <c r="M1271" s="2">
        <v>460</v>
      </c>
    </row>
    <row r="1272" spans="2:13" ht="12.75">
      <c r="B1272" s="160">
        <v>1900</v>
      </c>
      <c r="C1272" s="1" t="s">
        <v>116</v>
      </c>
      <c r="D1272" s="1" t="s">
        <v>437</v>
      </c>
      <c r="E1272" s="1" t="s">
        <v>175</v>
      </c>
      <c r="F1272" s="25" t="s">
        <v>443</v>
      </c>
      <c r="G1272" s="25" t="s">
        <v>274</v>
      </c>
      <c r="H1272" s="5">
        <f t="shared" si="86"/>
        <v>-123050</v>
      </c>
      <c r="I1272" s="20">
        <f t="shared" si="85"/>
        <v>4.130434782608695</v>
      </c>
      <c r="K1272" t="s">
        <v>438</v>
      </c>
      <c r="M1272" s="2">
        <v>460</v>
      </c>
    </row>
    <row r="1273" spans="2:13" ht="12.75">
      <c r="B1273" s="160">
        <v>400</v>
      </c>
      <c r="C1273" s="1" t="s">
        <v>116</v>
      </c>
      <c r="D1273" s="1" t="s">
        <v>437</v>
      </c>
      <c r="E1273" s="1" t="s">
        <v>175</v>
      </c>
      <c r="F1273" s="25" t="s">
        <v>443</v>
      </c>
      <c r="G1273" s="25" t="s">
        <v>35</v>
      </c>
      <c r="H1273" s="5">
        <f t="shared" si="86"/>
        <v>-123450</v>
      </c>
      <c r="I1273" s="20">
        <f t="shared" si="85"/>
        <v>0.8695652173913043</v>
      </c>
      <c r="K1273" t="s">
        <v>438</v>
      </c>
      <c r="M1273" s="2">
        <v>460</v>
      </c>
    </row>
    <row r="1274" spans="2:13" ht="12.75">
      <c r="B1274" s="160">
        <v>600</v>
      </c>
      <c r="C1274" s="1" t="s">
        <v>116</v>
      </c>
      <c r="D1274" s="1" t="s">
        <v>437</v>
      </c>
      <c r="E1274" s="1" t="s">
        <v>175</v>
      </c>
      <c r="F1274" s="25" t="s">
        <v>443</v>
      </c>
      <c r="G1274" s="25" t="s">
        <v>288</v>
      </c>
      <c r="H1274" s="5">
        <f t="shared" si="86"/>
        <v>-124050</v>
      </c>
      <c r="I1274" s="20">
        <f t="shared" si="85"/>
        <v>1.3043478260869565</v>
      </c>
      <c r="K1274" t="s">
        <v>438</v>
      </c>
      <c r="M1274" s="2">
        <v>460</v>
      </c>
    </row>
    <row r="1275" spans="2:13" ht="12.75">
      <c r="B1275" s="160">
        <v>1900</v>
      </c>
      <c r="C1275" s="1" t="s">
        <v>116</v>
      </c>
      <c r="D1275" s="1" t="s">
        <v>437</v>
      </c>
      <c r="E1275" s="1" t="s">
        <v>175</v>
      </c>
      <c r="F1275" s="25" t="s">
        <v>443</v>
      </c>
      <c r="G1275" s="25" t="s">
        <v>33</v>
      </c>
      <c r="H1275" s="5">
        <f t="shared" si="86"/>
        <v>-125950</v>
      </c>
      <c r="I1275" s="20">
        <f t="shared" si="85"/>
        <v>4.130434782608695</v>
      </c>
      <c r="K1275" t="s">
        <v>438</v>
      </c>
      <c r="M1275" s="2">
        <v>460</v>
      </c>
    </row>
    <row r="1276" spans="1:13" s="72" customFormat="1" ht="12.75">
      <c r="A1276" s="9"/>
      <c r="B1276" s="163">
        <f>SUM(B1182:B1275)</f>
        <v>125950</v>
      </c>
      <c r="C1276" s="9"/>
      <c r="D1276" s="9"/>
      <c r="E1276" s="9" t="s">
        <v>175</v>
      </c>
      <c r="F1276" s="16"/>
      <c r="G1276" s="16"/>
      <c r="H1276" s="70">
        <v>0</v>
      </c>
      <c r="I1276" s="71">
        <f t="shared" si="85"/>
        <v>273.80434782608694</v>
      </c>
      <c r="M1276" s="2">
        <v>460</v>
      </c>
    </row>
    <row r="1277" spans="8:13" ht="12.75">
      <c r="H1277" s="5">
        <f>H1276-B1277</f>
        <v>0</v>
      </c>
      <c r="I1277" s="20">
        <f t="shared" si="85"/>
        <v>0</v>
      </c>
      <c r="M1277" s="2">
        <v>460</v>
      </c>
    </row>
    <row r="1278" spans="8:13" ht="12.75">
      <c r="H1278" s="5">
        <f>H1277-B1278</f>
        <v>0</v>
      </c>
      <c r="I1278" s="20">
        <f t="shared" si="85"/>
        <v>0</v>
      </c>
      <c r="M1278" s="2">
        <v>460</v>
      </c>
    </row>
    <row r="1279" spans="8:13" ht="12.75">
      <c r="H1279" s="5">
        <f>H1278-B1279</f>
        <v>0</v>
      </c>
      <c r="I1279" s="20">
        <f aca="true" t="shared" si="87" ref="I1279:I1343">+B1279/M1279</f>
        <v>0</v>
      </c>
      <c r="M1279" s="2">
        <v>460</v>
      </c>
    </row>
    <row r="1280" spans="8:13" ht="12.75">
      <c r="H1280" s="5">
        <f>H1279-B1280</f>
        <v>0</v>
      </c>
      <c r="I1280" s="20">
        <f t="shared" si="87"/>
        <v>0</v>
      </c>
      <c r="M1280" s="2">
        <v>460</v>
      </c>
    </row>
    <row r="1281" spans="1:13" s="72" customFormat="1" ht="12.75">
      <c r="A1281" s="9"/>
      <c r="B1281" s="186">
        <f>B1292+B1298+B1305+B1310+B1321</f>
        <v>260000</v>
      </c>
      <c r="C1281" s="187" t="s">
        <v>444</v>
      </c>
      <c r="D1281" s="9"/>
      <c r="E1281" s="9"/>
      <c r="F1281" s="16"/>
      <c r="G1281" s="16"/>
      <c r="H1281" s="70">
        <f>H1280-B1281</f>
        <v>-260000</v>
      </c>
      <c r="I1281" s="71">
        <f t="shared" si="87"/>
        <v>565.2173913043479</v>
      </c>
      <c r="M1281" s="2">
        <v>460</v>
      </c>
    </row>
    <row r="1282" spans="1:13" s="13" customFormat="1" ht="12.75">
      <c r="A1282" s="10"/>
      <c r="B1282" s="376" t="s">
        <v>1030</v>
      </c>
      <c r="C1282" s="10"/>
      <c r="D1282" s="10"/>
      <c r="E1282" s="10"/>
      <c r="F1282" s="28"/>
      <c r="G1282" s="75"/>
      <c r="H1282" s="27"/>
      <c r="I1282" s="76">
        <v>0</v>
      </c>
      <c r="M1282" s="2">
        <v>460</v>
      </c>
    </row>
    <row r="1283" spans="2:13" ht="12.75">
      <c r="B1283" s="133"/>
      <c r="H1283" s="5">
        <v>0</v>
      </c>
      <c r="I1283" s="20">
        <f t="shared" si="87"/>
        <v>0</v>
      </c>
      <c r="M1283" s="2">
        <v>460</v>
      </c>
    </row>
    <row r="1284" spans="2:13" ht="12.75">
      <c r="B1284" s="132"/>
      <c r="H1284" s="5">
        <f aca="true" t="shared" si="88" ref="H1284:H1291">H1283-B1284</f>
        <v>0</v>
      </c>
      <c r="I1284" s="20">
        <f t="shared" si="87"/>
        <v>0</v>
      </c>
      <c r="M1284" s="2">
        <v>460</v>
      </c>
    </row>
    <row r="1285" spans="2:13" ht="12.75">
      <c r="B1285" s="132">
        <v>5000</v>
      </c>
      <c r="C1285" s="188" t="s">
        <v>445</v>
      </c>
      <c r="D1285" t="s">
        <v>437</v>
      </c>
      <c r="E1285" s="189" t="s">
        <v>446</v>
      </c>
      <c r="F1285" s="190" t="s">
        <v>447</v>
      </c>
      <c r="G1285" s="190" t="s">
        <v>147</v>
      </c>
      <c r="H1285" s="5">
        <f t="shared" si="88"/>
        <v>-5000</v>
      </c>
      <c r="I1285" s="20">
        <f t="shared" si="87"/>
        <v>10.869565217391305</v>
      </c>
      <c r="K1285" t="s">
        <v>438</v>
      </c>
      <c r="M1285" s="2">
        <v>460</v>
      </c>
    </row>
    <row r="1286" spans="2:13" ht="12.75">
      <c r="B1286" s="132">
        <v>5000</v>
      </c>
      <c r="C1286" s="188" t="s">
        <v>445</v>
      </c>
      <c r="D1286" t="s">
        <v>437</v>
      </c>
      <c r="E1286" s="189" t="s">
        <v>446</v>
      </c>
      <c r="F1286" s="190" t="s">
        <v>447</v>
      </c>
      <c r="G1286" s="190" t="s">
        <v>147</v>
      </c>
      <c r="H1286" s="5">
        <f t="shared" si="88"/>
        <v>-10000</v>
      </c>
      <c r="I1286" s="20">
        <f t="shared" si="87"/>
        <v>10.869565217391305</v>
      </c>
      <c r="K1286" t="s">
        <v>438</v>
      </c>
      <c r="M1286" s="2">
        <v>460</v>
      </c>
    </row>
    <row r="1287" spans="2:13" ht="12.75">
      <c r="B1287" s="132">
        <v>5000</v>
      </c>
      <c r="C1287" s="188" t="s">
        <v>445</v>
      </c>
      <c r="D1287" t="s">
        <v>437</v>
      </c>
      <c r="E1287" s="189" t="s">
        <v>446</v>
      </c>
      <c r="F1287" s="190" t="s">
        <v>447</v>
      </c>
      <c r="G1287" s="190" t="s">
        <v>147</v>
      </c>
      <c r="H1287" s="5">
        <f t="shared" si="88"/>
        <v>-15000</v>
      </c>
      <c r="I1287" s="20">
        <f t="shared" si="87"/>
        <v>10.869565217391305</v>
      </c>
      <c r="K1287" t="s">
        <v>438</v>
      </c>
      <c r="M1287" s="2">
        <v>460</v>
      </c>
    </row>
    <row r="1288" spans="2:13" ht="12.75">
      <c r="B1288" s="132">
        <v>5000</v>
      </c>
      <c r="C1288" s="188" t="s">
        <v>448</v>
      </c>
      <c r="D1288" t="s">
        <v>437</v>
      </c>
      <c r="E1288" s="189" t="s">
        <v>446</v>
      </c>
      <c r="F1288" s="190" t="s">
        <v>447</v>
      </c>
      <c r="G1288" s="190" t="s">
        <v>165</v>
      </c>
      <c r="H1288" s="5">
        <f t="shared" si="88"/>
        <v>-20000</v>
      </c>
      <c r="I1288" s="20">
        <f t="shared" si="87"/>
        <v>10.869565217391305</v>
      </c>
      <c r="K1288" t="s">
        <v>438</v>
      </c>
      <c r="M1288" s="2">
        <v>460</v>
      </c>
    </row>
    <row r="1289" spans="2:13" ht="12.75">
      <c r="B1289" s="132">
        <v>5000</v>
      </c>
      <c r="C1289" s="188" t="s">
        <v>448</v>
      </c>
      <c r="D1289" t="s">
        <v>437</v>
      </c>
      <c r="E1289" s="189" t="s">
        <v>446</v>
      </c>
      <c r="F1289" s="190" t="s">
        <v>447</v>
      </c>
      <c r="G1289" s="190" t="s">
        <v>194</v>
      </c>
      <c r="H1289" s="5">
        <f t="shared" si="88"/>
        <v>-25000</v>
      </c>
      <c r="I1289" s="20">
        <f t="shared" si="87"/>
        <v>10.869565217391305</v>
      </c>
      <c r="K1289" t="s">
        <v>438</v>
      </c>
      <c r="M1289" s="2">
        <v>460</v>
      </c>
    </row>
    <row r="1290" spans="2:13" ht="12.75">
      <c r="B1290" s="132">
        <v>30000</v>
      </c>
      <c r="C1290" s="188" t="s">
        <v>449</v>
      </c>
      <c r="D1290" t="s">
        <v>437</v>
      </c>
      <c r="E1290" s="189" t="s">
        <v>446</v>
      </c>
      <c r="F1290" s="190" t="s">
        <v>447</v>
      </c>
      <c r="G1290" s="190" t="s">
        <v>216</v>
      </c>
      <c r="H1290" s="5">
        <f t="shared" si="88"/>
        <v>-55000</v>
      </c>
      <c r="I1290" s="20">
        <f t="shared" si="87"/>
        <v>65.21739130434783</v>
      </c>
      <c r="K1290" t="s">
        <v>438</v>
      </c>
      <c r="M1290" s="2">
        <v>460</v>
      </c>
    </row>
    <row r="1291" spans="2:13" ht="12.75">
      <c r="B1291" s="132">
        <v>10000</v>
      </c>
      <c r="C1291" s="188" t="s">
        <v>450</v>
      </c>
      <c r="D1291" t="s">
        <v>437</v>
      </c>
      <c r="E1291" s="189" t="s">
        <v>446</v>
      </c>
      <c r="F1291" s="190" t="s">
        <v>447</v>
      </c>
      <c r="G1291" s="190" t="s">
        <v>273</v>
      </c>
      <c r="H1291" s="5">
        <f t="shared" si="88"/>
        <v>-65000</v>
      </c>
      <c r="I1291" s="20">
        <f t="shared" si="87"/>
        <v>21.73913043478261</v>
      </c>
      <c r="K1291" t="s">
        <v>438</v>
      </c>
      <c r="M1291" s="2">
        <v>460</v>
      </c>
    </row>
    <row r="1292" spans="1:13" s="72" customFormat="1" ht="12.75">
      <c r="A1292" s="9"/>
      <c r="B1292" s="131">
        <f>SUM(B1285:B1291)</f>
        <v>65000</v>
      </c>
      <c r="C1292" s="9"/>
      <c r="D1292" s="9"/>
      <c r="E1292" s="191" t="s">
        <v>451</v>
      </c>
      <c r="F1292" s="16"/>
      <c r="G1292" s="16"/>
      <c r="H1292" s="70"/>
      <c r="I1292" s="71">
        <f t="shared" si="87"/>
        <v>141.30434782608697</v>
      </c>
      <c r="M1292" s="2">
        <v>460</v>
      </c>
    </row>
    <row r="1293" spans="2:13" ht="12.75">
      <c r="B1293" s="132"/>
      <c r="H1293" s="5">
        <f>H1292-B1293</f>
        <v>0</v>
      </c>
      <c r="I1293" s="20">
        <f t="shared" si="87"/>
        <v>0</v>
      </c>
      <c r="M1293" s="2">
        <v>460</v>
      </c>
    </row>
    <row r="1294" spans="2:13" ht="12.75">
      <c r="B1294" s="132"/>
      <c r="H1294" s="5">
        <f>H1293-B1294</f>
        <v>0</v>
      </c>
      <c r="I1294" s="20">
        <f t="shared" si="87"/>
        <v>0</v>
      </c>
      <c r="M1294" s="2">
        <v>460</v>
      </c>
    </row>
    <row r="1295" spans="2:13" ht="12.75">
      <c r="B1295" s="132">
        <v>5000</v>
      </c>
      <c r="C1295" s="188" t="s">
        <v>448</v>
      </c>
      <c r="D1295" t="s">
        <v>437</v>
      </c>
      <c r="E1295" s="189" t="s">
        <v>452</v>
      </c>
      <c r="F1295" s="190" t="s">
        <v>447</v>
      </c>
      <c r="G1295" s="190" t="s">
        <v>216</v>
      </c>
      <c r="H1295" s="5">
        <f>H1294-B1295</f>
        <v>-5000</v>
      </c>
      <c r="I1295" s="20">
        <f t="shared" si="87"/>
        <v>10.869565217391305</v>
      </c>
      <c r="K1295" t="s">
        <v>438</v>
      </c>
      <c r="M1295" s="2">
        <v>460</v>
      </c>
    </row>
    <row r="1296" spans="2:13" ht="12.75">
      <c r="B1296" s="132">
        <v>5000</v>
      </c>
      <c r="C1296" s="188" t="s">
        <v>445</v>
      </c>
      <c r="D1296" t="s">
        <v>437</v>
      </c>
      <c r="E1296" s="189" t="s">
        <v>452</v>
      </c>
      <c r="F1296" s="190" t="s">
        <v>447</v>
      </c>
      <c r="G1296" s="190" t="s">
        <v>267</v>
      </c>
      <c r="H1296" s="5">
        <f>H1295-B1296</f>
        <v>-10000</v>
      </c>
      <c r="I1296" s="20">
        <f t="shared" si="87"/>
        <v>10.869565217391305</v>
      </c>
      <c r="K1296" t="s">
        <v>438</v>
      </c>
      <c r="M1296" s="2">
        <v>460</v>
      </c>
    </row>
    <row r="1297" spans="2:13" ht="12.75">
      <c r="B1297" s="132">
        <v>30000</v>
      </c>
      <c r="C1297" s="188" t="s">
        <v>449</v>
      </c>
      <c r="D1297" t="s">
        <v>437</v>
      </c>
      <c r="E1297" s="189" t="s">
        <v>453</v>
      </c>
      <c r="F1297" s="190" t="s">
        <v>447</v>
      </c>
      <c r="G1297" s="190" t="s">
        <v>33</v>
      </c>
      <c r="H1297" s="5">
        <f>H1296-B1297</f>
        <v>-40000</v>
      </c>
      <c r="I1297" s="20">
        <f t="shared" si="87"/>
        <v>65.21739130434783</v>
      </c>
      <c r="K1297" t="s">
        <v>438</v>
      </c>
      <c r="M1297" s="2">
        <v>460</v>
      </c>
    </row>
    <row r="1298" spans="1:13" s="72" customFormat="1" ht="12.75">
      <c r="A1298" s="9"/>
      <c r="B1298" s="131">
        <f>SUM(B1295:B1297)</f>
        <v>40000</v>
      </c>
      <c r="C1298" s="9"/>
      <c r="D1298" s="9"/>
      <c r="E1298" s="191" t="s">
        <v>454</v>
      </c>
      <c r="F1298" s="16"/>
      <c r="G1298" s="16"/>
      <c r="H1298" s="70"/>
      <c r="I1298" s="71">
        <f t="shared" si="87"/>
        <v>86.95652173913044</v>
      </c>
      <c r="M1298" s="2">
        <v>460</v>
      </c>
    </row>
    <row r="1299" spans="2:13" ht="12.75">
      <c r="B1299" s="132"/>
      <c r="H1299" s="5">
        <f aca="true" t="shared" si="89" ref="H1299:H1304">H1298-B1299</f>
        <v>0</v>
      </c>
      <c r="I1299" s="20">
        <f t="shared" si="87"/>
        <v>0</v>
      </c>
      <c r="M1299" s="2">
        <v>460</v>
      </c>
    </row>
    <row r="1300" spans="2:13" ht="12.75">
      <c r="B1300" s="132"/>
      <c r="H1300" s="5">
        <f t="shared" si="89"/>
        <v>0</v>
      </c>
      <c r="I1300" s="20">
        <f t="shared" si="87"/>
        <v>0</v>
      </c>
      <c r="M1300" s="2">
        <v>460</v>
      </c>
    </row>
    <row r="1301" spans="2:13" ht="12.75">
      <c r="B1301" s="132">
        <v>10000</v>
      </c>
      <c r="C1301" s="188" t="s">
        <v>455</v>
      </c>
      <c r="D1301" t="s">
        <v>437</v>
      </c>
      <c r="E1301" s="189" t="s">
        <v>456</v>
      </c>
      <c r="F1301" s="190" t="s">
        <v>447</v>
      </c>
      <c r="G1301" s="190" t="s">
        <v>101</v>
      </c>
      <c r="H1301" s="5">
        <f t="shared" si="89"/>
        <v>-10000</v>
      </c>
      <c r="I1301" s="20">
        <f t="shared" si="87"/>
        <v>21.73913043478261</v>
      </c>
      <c r="K1301" t="s">
        <v>438</v>
      </c>
      <c r="M1301" s="2">
        <v>460</v>
      </c>
    </row>
    <row r="1302" spans="2:13" ht="12.75">
      <c r="B1302" s="132">
        <v>10000</v>
      </c>
      <c r="C1302" s="188" t="s">
        <v>457</v>
      </c>
      <c r="D1302" t="s">
        <v>437</v>
      </c>
      <c r="E1302" s="189" t="s">
        <v>456</v>
      </c>
      <c r="F1302" s="190" t="s">
        <v>447</v>
      </c>
      <c r="G1302" s="190" t="s">
        <v>25</v>
      </c>
      <c r="H1302" s="5">
        <f t="shared" si="89"/>
        <v>-20000</v>
      </c>
      <c r="I1302" s="20">
        <f t="shared" si="87"/>
        <v>21.73913043478261</v>
      </c>
      <c r="K1302" t="s">
        <v>438</v>
      </c>
      <c r="M1302" s="2">
        <v>460</v>
      </c>
    </row>
    <row r="1303" spans="2:13" ht="12.75">
      <c r="B1303" s="132">
        <v>5000</v>
      </c>
      <c r="C1303" s="188" t="s">
        <v>448</v>
      </c>
      <c r="D1303" t="s">
        <v>437</v>
      </c>
      <c r="E1303" s="189" t="s">
        <v>456</v>
      </c>
      <c r="F1303" s="190" t="s">
        <v>447</v>
      </c>
      <c r="G1303" s="190" t="s">
        <v>287</v>
      </c>
      <c r="H1303" s="5">
        <f t="shared" si="89"/>
        <v>-25000</v>
      </c>
      <c r="I1303" s="20">
        <f t="shared" si="87"/>
        <v>10.869565217391305</v>
      </c>
      <c r="K1303" t="s">
        <v>438</v>
      </c>
      <c r="M1303" s="2">
        <v>460</v>
      </c>
    </row>
    <row r="1304" spans="2:13" ht="12.75">
      <c r="B1304" s="132">
        <v>25000</v>
      </c>
      <c r="C1304" s="188" t="s">
        <v>458</v>
      </c>
      <c r="D1304" t="s">
        <v>437</v>
      </c>
      <c r="E1304" s="189" t="s">
        <v>456</v>
      </c>
      <c r="F1304" s="190" t="s">
        <v>447</v>
      </c>
      <c r="G1304" s="190" t="s">
        <v>247</v>
      </c>
      <c r="H1304" s="5">
        <f t="shared" si="89"/>
        <v>-50000</v>
      </c>
      <c r="I1304" s="20">
        <f t="shared" si="87"/>
        <v>54.34782608695652</v>
      </c>
      <c r="K1304" t="s">
        <v>438</v>
      </c>
      <c r="M1304" s="2">
        <v>460</v>
      </c>
    </row>
    <row r="1305" spans="1:13" s="72" customFormat="1" ht="12.75">
      <c r="A1305" s="9"/>
      <c r="B1305" s="131">
        <f>SUM(B1301:B1304)</f>
        <v>50000</v>
      </c>
      <c r="C1305" s="192"/>
      <c r="E1305" s="191" t="s">
        <v>459</v>
      </c>
      <c r="F1305" s="193"/>
      <c r="G1305" s="193"/>
      <c r="H1305" s="70"/>
      <c r="I1305" s="71">
        <f t="shared" si="87"/>
        <v>108.69565217391305</v>
      </c>
      <c r="M1305" s="2">
        <v>460</v>
      </c>
    </row>
    <row r="1306" spans="1:13" s="13" customFormat="1" ht="12.75">
      <c r="A1306" s="10"/>
      <c r="B1306" s="133"/>
      <c r="C1306" s="188"/>
      <c r="E1306" s="189"/>
      <c r="F1306" s="190"/>
      <c r="G1306" s="190"/>
      <c r="H1306" s="5">
        <f>H1305-B1306</f>
        <v>0</v>
      </c>
      <c r="I1306" s="20">
        <f t="shared" si="87"/>
        <v>0</v>
      </c>
      <c r="M1306" s="2">
        <v>460</v>
      </c>
    </row>
    <row r="1307" spans="2:13" ht="12.75">
      <c r="B1307" s="132"/>
      <c r="C1307" s="188"/>
      <c r="D1307"/>
      <c r="E1307" s="189"/>
      <c r="F1307" s="190"/>
      <c r="G1307" s="190"/>
      <c r="H1307" s="5">
        <f>H1306-B1307</f>
        <v>0</v>
      </c>
      <c r="I1307" s="20">
        <f t="shared" si="87"/>
        <v>0</v>
      </c>
      <c r="M1307" s="2">
        <v>460</v>
      </c>
    </row>
    <row r="1308" spans="2:13" ht="12.75">
      <c r="B1308" s="132">
        <v>5000</v>
      </c>
      <c r="C1308" s="188" t="s">
        <v>445</v>
      </c>
      <c r="D1308" t="s">
        <v>437</v>
      </c>
      <c r="E1308" s="189" t="s">
        <v>460</v>
      </c>
      <c r="F1308" s="190" t="s">
        <v>447</v>
      </c>
      <c r="G1308" s="190" t="s">
        <v>35</v>
      </c>
      <c r="H1308" s="5">
        <f>H1307-B1308</f>
        <v>-5000</v>
      </c>
      <c r="I1308" s="20">
        <f t="shared" si="87"/>
        <v>10.869565217391305</v>
      </c>
      <c r="K1308" t="s">
        <v>438</v>
      </c>
      <c r="M1308" s="2">
        <v>460</v>
      </c>
    </row>
    <row r="1309" spans="2:13" ht="12.75">
      <c r="B1309" s="132">
        <v>5000</v>
      </c>
      <c r="C1309" s="188" t="s">
        <v>448</v>
      </c>
      <c r="D1309" t="s">
        <v>437</v>
      </c>
      <c r="E1309" s="189" t="s">
        <v>460</v>
      </c>
      <c r="F1309" s="190" t="s">
        <v>447</v>
      </c>
      <c r="G1309" s="190" t="s">
        <v>288</v>
      </c>
      <c r="H1309" s="5">
        <f>H1308-B1309</f>
        <v>-10000</v>
      </c>
      <c r="I1309" s="20">
        <f t="shared" si="87"/>
        <v>10.869565217391305</v>
      </c>
      <c r="K1309" t="s">
        <v>438</v>
      </c>
      <c r="M1309" s="2">
        <v>460</v>
      </c>
    </row>
    <row r="1310" spans="1:13" s="72" customFormat="1" ht="12.75">
      <c r="A1310" s="9"/>
      <c r="B1310" s="131">
        <f>SUM(B1308:B1309)</f>
        <v>10000</v>
      </c>
      <c r="C1310" s="9"/>
      <c r="D1310" s="9"/>
      <c r="E1310" s="191" t="s">
        <v>461</v>
      </c>
      <c r="F1310" s="16"/>
      <c r="G1310" s="16"/>
      <c r="H1310" s="70"/>
      <c r="I1310" s="71">
        <f t="shared" si="87"/>
        <v>21.73913043478261</v>
      </c>
      <c r="M1310" s="2">
        <v>460</v>
      </c>
    </row>
    <row r="1311" spans="2:13" ht="12.75">
      <c r="B1311" s="132"/>
      <c r="H1311" s="5">
        <f aca="true" t="shared" si="90" ref="H1311:H1320">H1310-B1311</f>
        <v>0</v>
      </c>
      <c r="I1311" s="20">
        <f t="shared" si="87"/>
        <v>0</v>
      </c>
      <c r="M1311" s="2">
        <v>460</v>
      </c>
    </row>
    <row r="1312" spans="2:13" ht="12.75">
      <c r="B1312" s="132"/>
      <c r="H1312" s="5">
        <f t="shared" si="90"/>
        <v>0</v>
      </c>
      <c r="I1312" s="20">
        <f t="shared" si="87"/>
        <v>0</v>
      </c>
      <c r="M1312" s="2">
        <v>460</v>
      </c>
    </row>
    <row r="1313" spans="2:13" ht="12.75">
      <c r="B1313" s="132">
        <v>25000</v>
      </c>
      <c r="C1313" s="188" t="s">
        <v>458</v>
      </c>
      <c r="D1313" t="s">
        <v>437</v>
      </c>
      <c r="E1313" s="189" t="s">
        <v>462</v>
      </c>
      <c r="F1313" s="190" t="s">
        <v>447</v>
      </c>
      <c r="G1313" s="190" t="s">
        <v>20</v>
      </c>
      <c r="H1313" s="5">
        <f t="shared" si="90"/>
        <v>-25000</v>
      </c>
      <c r="I1313" s="20">
        <f t="shared" si="87"/>
        <v>54.34782608695652</v>
      </c>
      <c r="K1313" t="s">
        <v>438</v>
      </c>
      <c r="M1313" s="2">
        <v>460</v>
      </c>
    </row>
    <row r="1314" spans="2:13" ht="12.75">
      <c r="B1314" s="132">
        <v>10000</v>
      </c>
      <c r="C1314" s="188" t="s">
        <v>463</v>
      </c>
      <c r="D1314" t="s">
        <v>437</v>
      </c>
      <c r="E1314" s="189" t="s">
        <v>462</v>
      </c>
      <c r="F1314" s="190" t="s">
        <v>447</v>
      </c>
      <c r="G1314" s="190" t="s">
        <v>147</v>
      </c>
      <c r="H1314" s="5">
        <f t="shared" si="90"/>
        <v>-35000</v>
      </c>
      <c r="I1314" s="20">
        <f t="shared" si="87"/>
        <v>21.73913043478261</v>
      </c>
      <c r="K1314" t="s">
        <v>438</v>
      </c>
      <c r="M1314" s="2">
        <v>460</v>
      </c>
    </row>
    <row r="1315" spans="2:13" ht="12.75">
      <c r="B1315" s="132">
        <v>10000</v>
      </c>
      <c r="C1315" s="188" t="s">
        <v>450</v>
      </c>
      <c r="D1315" t="s">
        <v>437</v>
      </c>
      <c r="E1315" s="189" t="s">
        <v>462</v>
      </c>
      <c r="F1315" s="190" t="s">
        <v>447</v>
      </c>
      <c r="G1315" s="190" t="s">
        <v>25</v>
      </c>
      <c r="H1315" s="5">
        <f t="shared" si="90"/>
        <v>-45000</v>
      </c>
      <c r="I1315" s="20">
        <f t="shared" si="87"/>
        <v>21.73913043478261</v>
      </c>
      <c r="K1315" t="s">
        <v>438</v>
      </c>
      <c r="M1315" s="2">
        <v>460</v>
      </c>
    </row>
    <row r="1316" spans="2:13" ht="12.75">
      <c r="B1316" s="132">
        <v>25000</v>
      </c>
      <c r="C1316" s="188" t="s">
        <v>458</v>
      </c>
      <c r="D1316" t="s">
        <v>437</v>
      </c>
      <c r="E1316" s="189" t="s">
        <v>462</v>
      </c>
      <c r="F1316" s="190" t="s">
        <v>447</v>
      </c>
      <c r="G1316" s="190" t="s">
        <v>166</v>
      </c>
      <c r="H1316" s="5">
        <f t="shared" si="90"/>
        <v>-70000</v>
      </c>
      <c r="I1316" s="20">
        <f t="shared" si="87"/>
        <v>54.34782608695652</v>
      </c>
      <c r="K1316" t="s">
        <v>438</v>
      </c>
      <c r="M1316" s="2">
        <v>460</v>
      </c>
    </row>
    <row r="1317" spans="2:13" ht="12.75">
      <c r="B1317" s="132">
        <v>5000</v>
      </c>
      <c r="C1317" s="188" t="s">
        <v>445</v>
      </c>
      <c r="D1317" t="s">
        <v>437</v>
      </c>
      <c r="E1317" s="189" t="s">
        <v>462</v>
      </c>
      <c r="F1317" s="190" t="s">
        <v>447</v>
      </c>
      <c r="G1317" s="190" t="s">
        <v>194</v>
      </c>
      <c r="H1317" s="5">
        <f t="shared" si="90"/>
        <v>-75000</v>
      </c>
      <c r="I1317" s="20">
        <f t="shared" si="87"/>
        <v>10.869565217391305</v>
      </c>
      <c r="K1317" t="s">
        <v>438</v>
      </c>
      <c r="M1317" s="2">
        <v>460</v>
      </c>
    </row>
    <row r="1318" spans="2:13" ht="12.75">
      <c r="B1318" s="132">
        <v>10000</v>
      </c>
      <c r="C1318" s="188" t="s">
        <v>464</v>
      </c>
      <c r="D1318" t="s">
        <v>437</v>
      </c>
      <c r="E1318" s="189" t="s">
        <v>462</v>
      </c>
      <c r="F1318" s="190" t="s">
        <v>447</v>
      </c>
      <c r="G1318" s="190" t="s">
        <v>194</v>
      </c>
      <c r="H1318" s="5">
        <f t="shared" si="90"/>
        <v>-85000</v>
      </c>
      <c r="I1318" s="20">
        <f t="shared" si="87"/>
        <v>21.73913043478261</v>
      </c>
      <c r="K1318" t="s">
        <v>438</v>
      </c>
      <c r="M1318" s="2">
        <v>460</v>
      </c>
    </row>
    <row r="1319" spans="2:13" ht="12.75">
      <c r="B1319" s="132">
        <v>5000</v>
      </c>
      <c r="C1319" s="188" t="s">
        <v>445</v>
      </c>
      <c r="D1319" t="s">
        <v>437</v>
      </c>
      <c r="E1319" s="189" t="s">
        <v>462</v>
      </c>
      <c r="F1319" s="190" t="s">
        <v>447</v>
      </c>
      <c r="G1319" s="190" t="s">
        <v>194</v>
      </c>
      <c r="H1319" s="5">
        <f t="shared" si="90"/>
        <v>-90000</v>
      </c>
      <c r="I1319" s="20">
        <f t="shared" si="87"/>
        <v>10.869565217391305</v>
      </c>
      <c r="K1319" t="s">
        <v>438</v>
      </c>
      <c r="M1319" s="2">
        <v>460</v>
      </c>
    </row>
    <row r="1320" spans="2:13" ht="12.75">
      <c r="B1320" s="132">
        <v>5000</v>
      </c>
      <c r="C1320" s="188" t="s">
        <v>448</v>
      </c>
      <c r="D1320" t="s">
        <v>437</v>
      </c>
      <c r="E1320" s="189" t="s">
        <v>462</v>
      </c>
      <c r="F1320" s="190" t="s">
        <v>447</v>
      </c>
      <c r="G1320" s="190" t="s">
        <v>267</v>
      </c>
      <c r="H1320" s="5">
        <f t="shared" si="90"/>
        <v>-95000</v>
      </c>
      <c r="I1320" s="20">
        <f t="shared" si="87"/>
        <v>10.869565217391305</v>
      </c>
      <c r="K1320" t="s">
        <v>438</v>
      </c>
      <c r="M1320" s="2">
        <v>460</v>
      </c>
    </row>
    <row r="1321" spans="1:13" s="72" customFormat="1" ht="12.75">
      <c r="A1321" s="9"/>
      <c r="B1321" s="131">
        <f>SUM(B1313:B1320)</f>
        <v>95000</v>
      </c>
      <c r="C1321" s="9"/>
      <c r="D1321" s="9"/>
      <c r="E1321" s="191" t="s">
        <v>462</v>
      </c>
      <c r="F1321" s="16"/>
      <c r="G1321" s="16"/>
      <c r="H1321" s="70"/>
      <c r="I1321" s="71">
        <f t="shared" si="87"/>
        <v>206.52173913043478</v>
      </c>
      <c r="M1321" s="2">
        <v>460</v>
      </c>
    </row>
    <row r="1322" spans="2:13" ht="12.75">
      <c r="B1322" s="194"/>
      <c r="H1322" s="5">
        <f>H1321-B1322</f>
        <v>0</v>
      </c>
      <c r="I1322" s="20">
        <f t="shared" si="87"/>
        <v>0</v>
      </c>
      <c r="M1322" s="2">
        <v>460</v>
      </c>
    </row>
    <row r="1323" spans="2:13" ht="12.75">
      <c r="B1323" s="194"/>
      <c r="H1323" s="5">
        <f>H1322-B1323</f>
        <v>0</v>
      </c>
      <c r="I1323" s="20">
        <f t="shared" si="87"/>
        <v>0</v>
      </c>
      <c r="M1323" s="2">
        <v>460</v>
      </c>
    </row>
    <row r="1324" spans="2:13" ht="12.75">
      <c r="B1324" s="194"/>
      <c r="H1324" s="5">
        <f>H1323-B1324</f>
        <v>0</v>
      </c>
      <c r="I1324" s="20">
        <f t="shared" si="87"/>
        <v>0</v>
      </c>
      <c r="M1324" s="2">
        <v>460</v>
      </c>
    </row>
    <row r="1325" spans="1:13" s="72" customFormat="1" ht="12.75">
      <c r="A1325" s="9"/>
      <c r="B1325" s="195">
        <f>B1329+B1334+B1338</f>
        <v>50000</v>
      </c>
      <c r="C1325" s="187" t="s">
        <v>465</v>
      </c>
      <c r="D1325" s="9"/>
      <c r="E1325" s="9"/>
      <c r="F1325" s="16"/>
      <c r="G1325" s="16"/>
      <c r="H1325" s="70">
        <f>H1324-B1325</f>
        <v>-50000</v>
      </c>
      <c r="I1325" s="71">
        <f t="shared" si="87"/>
        <v>108.69565217391305</v>
      </c>
      <c r="M1325" s="2">
        <v>460</v>
      </c>
    </row>
    <row r="1326" spans="2:13" ht="12.75">
      <c r="B1326" s="194"/>
      <c r="H1326" s="5">
        <v>0</v>
      </c>
      <c r="I1326" s="20">
        <f t="shared" si="87"/>
        <v>0</v>
      </c>
      <c r="M1326" s="2">
        <v>460</v>
      </c>
    </row>
    <row r="1327" spans="2:13" ht="12.75">
      <c r="B1327" s="194"/>
      <c r="H1327" s="5">
        <f>H1326-B1327</f>
        <v>0</v>
      </c>
      <c r="I1327" s="20">
        <f t="shared" si="87"/>
        <v>0</v>
      </c>
      <c r="M1327" s="2">
        <v>460</v>
      </c>
    </row>
    <row r="1328" spans="2:13" ht="12.75">
      <c r="B1328" s="194">
        <v>15000</v>
      </c>
      <c r="C1328" s="1" t="s">
        <v>466</v>
      </c>
      <c r="D1328" s="1" t="s">
        <v>437</v>
      </c>
      <c r="E1328" s="1" t="s">
        <v>467</v>
      </c>
      <c r="F1328" s="25" t="s">
        <v>468</v>
      </c>
      <c r="G1328" s="25" t="s">
        <v>247</v>
      </c>
      <c r="H1328" s="5">
        <f>H1327-B1328</f>
        <v>-15000</v>
      </c>
      <c r="I1328" s="20">
        <f t="shared" si="87"/>
        <v>32.608695652173914</v>
      </c>
      <c r="K1328" t="s">
        <v>438</v>
      </c>
      <c r="M1328" s="2">
        <v>460</v>
      </c>
    </row>
    <row r="1329" spans="1:13" s="72" customFormat="1" ht="12.75">
      <c r="A1329" s="9"/>
      <c r="B1329" s="181">
        <f>SUM(B1328)</f>
        <v>15000</v>
      </c>
      <c r="C1329" s="9"/>
      <c r="D1329" s="9"/>
      <c r="E1329" s="9" t="s">
        <v>467</v>
      </c>
      <c r="F1329" s="16"/>
      <c r="G1329" s="16"/>
      <c r="H1329" s="70">
        <v>0</v>
      </c>
      <c r="I1329" s="71">
        <f t="shared" si="87"/>
        <v>32.608695652173914</v>
      </c>
      <c r="M1329" s="2">
        <v>460</v>
      </c>
    </row>
    <row r="1330" spans="2:13" ht="12.75">
      <c r="B1330" s="194"/>
      <c r="H1330" s="5">
        <f>H1329-B1330</f>
        <v>0</v>
      </c>
      <c r="I1330" s="20">
        <f t="shared" si="87"/>
        <v>0</v>
      </c>
      <c r="M1330" s="2">
        <v>460</v>
      </c>
    </row>
    <row r="1331" spans="2:13" ht="12.75">
      <c r="B1331" s="194"/>
      <c r="H1331" s="5">
        <f>H1330-B1331</f>
        <v>0</v>
      </c>
      <c r="I1331" s="20">
        <f t="shared" si="87"/>
        <v>0</v>
      </c>
      <c r="M1331" s="2">
        <v>460</v>
      </c>
    </row>
    <row r="1332" spans="2:13" ht="12.75">
      <c r="B1332" s="194">
        <v>15000</v>
      </c>
      <c r="C1332" s="10" t="s">
        <v>469</v>
      </c>
      <c r="D1332" s="10" t="s">
        <v>437</v>
      </c>
      <c r="E1332" s="1" t="s">
        <v>462</v>
      </c>
      <c r="F1332" s="25" t="s">
        <v>470</v>
      </c>
      <c r="G1332" s="25" t="s">
        <v>20</v>
      </c>
      <c r="H1332" s="5">
        <f>H1331-B1332</f>
        <v>-15000</v>
      </c>
      <c r="I1332" s="20">
        <f t="shared" si="87"/>
        <v>32.608695652173914</v>
      </c>
      <c r="K1332" t="s">
        <v>438</v>
      </c>
      <c r="M1332" s="2">
        <v>460</v>
      </c>
    </row>
    <row r="1333" spans="2:13" ht="12.75">
      <c r="B1333" s="194">
        <v>15000</v>
      </c>
      <c r="C1333" s="1" t="s">
        <v>466</v>
      </c>
      <c r="D1333" s="1" t="s">
        <v>437</v>
      </c>
      <c r="E1333" s="1" t="s">
        <v>462</v>
      </c>
      <c r="F1333" s="25" t="s">
        <v>471</v>
      </c>
      <c r="G1333" s="25" t="s">
        <v>166</v>
      </c>
      <c r="H1333" s="5">
        <f>H1332-B1333</f>
        <v>-30000</v>
      </c>
      <c r="I1333" s="20">
        <f t="shared" si="87"/>
        <v>32.608695652173914</v>
      </c>
      <c r="K1333" t="s">
        <v>438</v>
      </c>
      <c r="M1333" s="2">
        <v>460</v>
      </c>
    </row>
    <row r="1334" spans="1:13" s="72" customFormat="1" ht="12.75">
      <c r="A1334" s="9"/>
      <c r="B1334" s="181">
        <f>SUM(B1332:B1333)</f>
        <v>30000</v>
      </c>
      <c r="C1334" s="9"/>
      <c r="D1334" s="9"/>
      <c r="E1334" s="9" t="s">
        <v>462</v>
      </c>
      <c r="F1334" s="16"/>
      <c r="G1334" s="16"/>
      <c r="H1334" s="70"/>
      <c r="I1334" s="71">
        <f t="shared" si="87"/>
        <v>65.21739130434783</v>
      </c>
      <c r="M1334" s="2">
        <v>460</v>
      </c>
    </row>
    <row r="1335" spans="2:13" ht="12.75">
      <c r="B1335" s="194"/>
      <c r="H1335" s="5">
        <f>H1334-B1335</f>
        <v>0</v>
      </c>
      <c r="I1335" s="20">
        <f t="shared" si="87"/>
        <v>0</v>
      </c>
      <c r="M1335" s="2">
        <v>460</v>
      </c>
    </row>
    <row r="1336" spans="2:13" ht="12.75">
      <c r="B1336" s="194"/>
      <c r="H1336" s="5">
        <f>H1335-B1336</f>
        <v>0</v>
      </c>
      <c r="I1336" s="20">
        <f t="shared" si="87"/>
        <v>0</v>
      </c>
      <c r="M1336" s="2">
        <v>460</v>
      </c>
    </row>
    <row r="1337" spans="2:13" ht="12.75">
      <c r="B1337" s="194">
        <v>5000</v>
      </c>
      <c r="C1337" s="1" t="s">
        <v>472</v>
      </c>
      <c r="D1337" s="1" t="s">
        <v>437</v>
      </c>
      <c r="E1337" s="1" t="s">
        <v>473</v>
      </c>
      <c r="F1337" s="25" t="s">
        <v>474</v>
      </c>
      <c r="G1337" s="25" t="s">
        <v>33</v>
      </c>
      <c r="H1337" s="5">
        <f>H1336-B1337</f>
        <v>-5000</v>
      </c>
      <c r="I1337" s="20">
        <f t="shared" si="87"/>
        <v>10.869565217391305</v>
      </c>
      <c r="K1337" t="s">
        <v>438</v>
      </c>
      <c r="M1337" s="2">
        <v>460</v>
      </c>
    </row>
    <row r="1338" spans="1:13" s="72" customFormat="1" ht="12.75">
      <c r="A1338" s="9"/>
      <c r="B1338" s="181">
        <f>SUM(B1337)</f>
        <v>5000</v>
      </c>
      <c r="C1338" s="9"/>
      <c r="D1338" s="9"/>
      <c r="E1338" s="9" t="s">
        <v>473</v>
      </c>
      <c r="F1338" s="16"/>
      <c r="G1338" s="16"/>
      <c r="H1338" s="70"/>
      <c r="I1338" s="71">
        <f t="shared" si="87"/>
        <v>10.869565217391305</v>
      </c>
      <c r="M1338" s="2">
        <v>460</v>
      </c>
    </row>
    <row r="1339" spans="8:13" ht="12.75">
      <c r="H1339" s="5">
        <f aca="true" t="shared" si="91" ref="H1339:H1362">H1338-B1339</f>
        <v>0</v>
      </c>
      <c r="I1339" s="20">
        <f t="shared" si="87"/>
        <v>0</v>
      </c>
      <c r="M1339" s="2">
        <v>460</v>
      </c>
    </row>
    <row r="1340" spans="8:13" ht="12.75">
      <c r="H1340" s="5">
        <f t="shared" si="91"/>
        <v>0</v>
      </c>
      <c r="I1340" s="20">
        <f t="shared" si="87"/>
        <v>0</v>
      </c>
      <c r="M1340" s="2">
        <v>460</v>
      </c>
    </row>
    <row r="1341" spans="2:13" ht="12.75">
      <c r="B1341" s="160">
        <v>7200</v>
      </c>
      <c r="C1341" s="134" t="s">
        <v>475</v>
      </c>
      <c r="D1341" s="10" t="s">
        <v>437</v>
      </c>
      <c r="E1341" s="134" t="s">
        <v>93</v>
      </c>
      <c r="F1341" s="25" t="s">
        <v>476</v>
      </c>
      <c r="G1341" s="25" t="s">
        <v>22</v>
      </c>
      <c r="H1341" s="5">
        <f t="shared" si="91"/>
        <v>-7200</v>
      </c>
      <c r="I1341" s="20">
        <f t="shared" si="87"/>
        <v>15.652173913043478</v>
      </c>
      <c r="J1341" s="135"/>
      <c r="K1341" t="s">
        <v>440</v>
      </c>
      <c r="L1341" s="135"/>
      <c r="M1341" s="2">
        <v>460</v>
      </c>
    </row>
    <row r="1342" spans="2:13" ht="12.75">
      <c r="B1342" s="160">
        <v>7200</v>
      </c>
      <c r="C1342" s="134" t="s">
        <v>475</v>
      </c>
      <c r="D1342" s="10" t="s">
        <v>437</v>
      </c>
      <c r="E1342" s="1" t="s">
        <v>93</v>
      </c>
      <c r="F1342" s="25" t="s">
        <v>477</v>
      </c>
      <c r="G1342" s="25" t="s">
        <v>193</v>
      </c>
      <c r="H1342" s="5">
        <f t="shared" si="91"/>
        <v>-14400</v>
      </c>
      <c r="I1342" s="20">
        <f t="shared" si="87"/>
        <v>15.652173913043478</v>
      </c>
      <c r="K1342" t="s">
        <v>440</v>
      </c>
      <c r="M1342" s="2">
        <v>460</v>
      </c>
    </row>
    <row r="1343" spans="2:13" ht="12.75">
      <c r="B1343" s="160">
        <v>4000</v>
      </c>
      <c r="C1343" s="10" t="s">
        <v>478</v>
      </c>
      <c r="D1343" s="10" t="s">
        <v>437</v>
      </c>
      <c r="E1343" s="1" t="s">
        <v>93</v>
      </c>
      <c r="F1343" s="25" t="s">
        <v>479</v>
      </c>
      <c r="G1343" s="25" t="s">
        <v>32</v>
      </c>
      <c r="H1343" s="5">
        <f t="shared" si="91"/>
        <v>-18400</v>
      </c>
      <c r="I1343" s="20">
        <f t="shared" si="87"/>
        <v>8.695652173913043</v>
      </c>
      <c r="K1343" t="s">
        <v>440</v>
      </c>
      <c r="M1343" s="2">
        <v>460</v>
      </c>
    </row>
    <row r="1344" spans="2:13" ht="12.75">
      <c r="B1344" s="160">
        <v>2500</v>
      </c>
      <c r="C1344" s="1" t="s">
        <v>480</v>
      </c>
      <c r="D1344" s="10" t="s">
        <v>437</v>
      </c>
      <c r="E1344" s="1" t="s">
        <v>93</v>
      </c>
      <c r="F1344" s="25" t="s">
        <v>479</v>
      </c>
      <c r="G1344" s="25" t="s">
        <v>32</v>
      </c>
      <c r="H1344" s="5">
        <f t="shared" si="91"/>
        <v>-20900</v>
      </c>
      <c r="I1344" s="20">
        <f aca="true" t="shared" si="92" ref="I1344:I1379">+B1344/M1344</f>
        <v>5.434782608695652</v>
      </c>
      <c r="K1344" t="s">
        <v>440</v>
      </c>
      <c r="M1344" s="2">
        <v>460</v>
      </c>
    </row>
    <row r="1345" spans="2:13" ht="12.75">
      <c r="B1345" s="160">
        <v>7200</v>
      </c>
      <c r="C1345" s="134" t="s">
        <v>475</v>
      </c>
      <c r="D1345" s="1" t="s">
        <v>437</v>
      </c>
      <c r="E1345" s="1" t="s">
        <v>93</v>
      </c>
      <c r="F1345" s="28" t="s">
        <v>481</v>
      </c>
      <c r="G1345" s="25" t="s">
        <v>207</v>
      </c>
      <c r="H1345" s="5">
        <f t="shared" si="91"/>
        <v>-28100</v>
      </c>
      <c r="I1345" s="20">
        <f t="shared" si="92"/>
        <v>15.652173913043478</v>
      </c>
      <c r="K1345" t="s">
        <v>440</v>
      </c>
      <c r="M1345" s="2">
        <v>460</v>
      </c>
    </row>
    <row r="1346" spans="2:13" ht="12.75">
      <c r="B1346" s="160">
        <v>7200</v>
      </c>
      <c r="C1346" s="134" t="s">
        <v>475</v>
      </c>
      <c r="D1346" s="1" t="s">
        <v>437</v>
      </c>
      <c r="E1346" s="1" t="s">
        <v>93</v>
      </c>
      <c r="F1346" s="25" t="s">
        <v>482</v>
      </c>
      <c r="G1346" s="25" t="s">
        <v>274</v>
      </c>
      <c r="H1346" s="5">
        <f t="shared" si="91"/>
        <v>-35300</v>
      </c>
      <c r="I1346" s="20">
        <f t="shared" si="92"/>
        <v>15.652173913043478</v>
      </c>
      <c r="K1346" t="s">
        <v>440</v>
      </c>
      <c r="M1346" s="2">
        <v>460</v>
      </c>
    </row>
    <row r="1347" spans="2:13" ht="12.75">
      <c r="B1347" s="160">
        <v>1600</v>
      </c>
      <c r="C1347" s="1" t="s">
        <v>483</v>
      </c>
      <c r="D1347" s="1" t="s">
        <v>437</v>
      </c>
      <c r="E1347" s="1" t="s">
        <v>93</v>
      </c>
      <c r="F1347" s="25" t="s">
        <v>484</v>
      </c>
      <c r="G1347" s="25" t="s">
        <v>33</v>
      </c>
      <c r="H1347" s="5">
        <f t="shared" si="91"/>
        <v>-36900</v>
      </c>
      <c r="I1347" s="20">
        <f t="shared" si="92"/>
        <v>3.4782608695652173</v>
      </c>
      <c r="K1347" t="s">
        <v>440</v>
      </c>
      <c r="M1347" s="2">
        <v>460</v>
      </c>
    </row>
    <row r="1348" spans="2:13" ht="12.75">
      <c r="B1348" s="160">
        <v>12500</v>
      </c>
      <c r="C1348" s="1" t="s">
        <v>485</v>
      </c>
      <c r="D1348" s="10" t="s">
        <v>437</v>
      </c>
      <c r="E1348" s="1" t="s">
        <v>93</v>
      </c>
      <c r="F1348" s="25" t="s">
        <v>486</v>
      </c>
      <c r="G1348" s="25" t="s">
        <v>31</v>
      </c>
      <c r="H1348" s="5">
        <f t="shared" si="91"/>
        <v>-49400</v>
      </c>
      <c r="I1348" s="20">
        <f t="shared" si="92"/>
        <v>27.17391304347826</v>
      </c>
      <c r="K1348" t="s">
        <v>439</v>
      </c>
      <c r="M1348" s="2">
        <v>460</v>
      </c>
    </row>
    <row r="1349" spans="2:13" ht="12.75">
      <c r="B1349" s="160">
        <v>1000</v>
      </c>
      <c r="C1349" s="1" t="s">
        <v>487</v>
      </c>
      <c r="D1349" s="10" t="s">
        <v>437</v>
      </c>
      <c r="E1349" s="1" t="s">
        <v>93</v>
      </c>
      <c r="F1349" s="25" t="s">
        <v>488</v>
      </c>
      <c r="G1349" s="25" t="s">
        <v>166</v>
      </c>
      <c r="H1349" s="5">
        <f t="shared" si="91"/>
        <v>-50400</v>
      </c>
      <c r="I1349" s="20">
        <f t="shared" si="92"/>
        <v>2.1739130434782608</v>
      </c>
      <c r="K1349" t="s">
        <v>439</v>
      </c>
      <c r="M1349" s="2">
        <v>460</v>
      </c>
    </row>
    <row r="1350" spans="2:13" ht="12.75">
      <c r="B1350" s="160">
        <v>2500</v>
      </c>
      <c r="C1350" s="1" t="s">
        <v>489</v>
      </c>
      <c r="D1350" s="10" t="s">
        <v>437</v>
      </c>
      <c r="E1350" s="1" t="s">
        <v>93</v>
      </c>
      <c r="F1350" s="25" t="s">
        <v>490</v>
      </c>
      <c r="G1350" s="25" t="s">
        <v>166</v>
      </c>
      <c r="H1350" s="5">
        <f t="shared" si="91"/>
        <v>-52900</v>
      </c>
      <c r="I1350" s="20">
        <f t="shared" si="92"/>
        <v>5.434782608695652</v>
      </c>
      <c r="K1350" t="s">
        <v>439</v>
      </c>
      <c r="M1350" s="2">
        <v>460</v>
      </c>
    </row>
    <row r="1351" spans="2:13" ht="12.75">
      <c r="B1351" s="160">
        <v>1000</v>
      </c>
      <c r="C1351" s="1" t="s">
        <v>491</v>
      </c>
      <c r="D1351" s="10" t="s">
        <v>437</v>
      </c>
      <c r="E1351" s="1" t="s">
        <v>93</v>
      </c>
      <c r="F1351" s="25" t="s">
        <v>492</v>
      </c>
      <c r="G1351" s="25" t="s">
        <v>193</v>
      </c>
      <c r="H1351" s="5">
        <f t="shared" si="91"/>
        <v>-53900</v>
      </c>
      <c r="I1351" s="20">
        <f t="shared" si="92"/>
        <v>2.1739130434782608</v>
      </c>
      <c r="K1351" t="s">
        <v>439</v>
      </c>
      <c r="M1351" s="2">
        <v>460</v>
      </c>
    </row>
    <row r="1352" spans="2:13" ht="12.75">
      <c r="B1352" s="160">
        <v>800</v>
      </c>
      <c r="C1352" s="1" t="s">
        <v>493</v>
      </c>
      <c r="D1352" s="10" t="s">
        <v>437</v>
      </c>
      <c r="E1352" s="1" t="s">
        <v>93</v>
      </c>
      <c r="F1352" s="25" t="s">
        <v>494</v>
      </c>
      <c r="G1352" s="25" t="s">
        <v>193</v>
      </c>
      <c r="H1352" s="5">
        <f t="shared" si="91"/>
        <v>-54700</v>
      </c>
      <c r="I1352" s="20">
        <f t="shared" si="92"/>
        <v>1.7391304347826086</v>
      </c>
      <c r="K1352" t="s">
        <v>439</v>
      </c>
      <c r="M1352" s="2">
        <v>460</v>
      </c>
    </row>
    <row r="1353" spans="2:13" ht="12.75">
      <c r="B1353" s="160">
        <v>18000</v>
      </c>
      <c r="C1353" s="1" t="s">
        <v>495</v>
      </c>
      <c r="D1353" s="10" t="s">
        <v>437</v>
      </c>
      <c r="E1353" s="1" t="s">
        <v>93</v>
      </c>
      <c r="F1353" s="25" t="s">
        <v>496</v>
      </c>
      <c r="G1353" s="25" t="s">
        <v>193</v>
      </c>
      <c r="H1353" s="5">
        <f t="shared" si="91"/>
        <v>-72700</v>
      </c>
      <c r="I1353" s="20">
        <f t="shared" si="92"/>
        <v>39.130434782608695</v>
      </c>
      <c r="K1353" t="s">
        <v>439</v>
      </c>
      <c r="M1353" s="2">
        <v>460</v>
      </c>
    </row>
    <row r="1354" spans="2:13" ht="12.75">
      <c r="B1354" s="160">
        <v>175</v>
      </c>
      <c r="C1354" s="1" t="s">
        <v>497</v>
      </c>
      <c r="D1354" s="10" t="s">
        <v>437</v>
      </c>
      <c r="E1354" s="1" t="s">
        <v>93</v>
      </c>
      <c r="F1354" s="25" t="s">
        <v>498</v>
      </c>
      <c r="G1354" s="25" t="s">
        <v>32</v>
      </c>
      <c r="H1354" s="5">
        <f t="shared" si="91"/>
        <v>-72875</v>
      </c>
      <c r="I1354" s="20">
        <f t="shared" si="92"/>
        <v>0.3804347826086957</v>
      </c>
      <c r="K1354" t="s">
        <v>439</v>
      </c>
      <c r="M1354" s="2">
        <v>460</v>
      </c>
    </row>
    <row r="1355" spans="2:13" ht="12.75">
      <c r="B1355" s="160">
        <v>75</v>
      </c>
      <c r="C1355" s="1" t="s">
        <v>499</v>
      </c>
      <c r="D1355" s="10" t="s">
        <v>437</v>
      </c>
      <c r="E1355" s="1" t="s">
        <v>93</v>
      </c>
      <c r="F1355" s="25" t="s">
        <v>500</v>
      </c>
      <c r="G1355" s="25" t="s">
        <v>32</v>
      </c>
      <c r="H1355" s="5">
        <f t="shared" si="91"/>
        <v>-72950</v>
      </c>
      <c r="I1355" s="20">
        <f t="shared" si="92"/>
        <v>0.16304347826086957</v>
      </c>
      <c r="K1355" t="s">
        <v>439</v>
      </c>
      <c r="M1355" s="2">
        <v>460</v>
      </c>
    </row>
    <row r="1356" spans="2:13" ht="12.75">
      <c r="B1356" s="160">
        <v>300</v>
      </c>
      <c r="C1356" s="1" t="s">
        <v>501</v>
      </c>
      <c r="D1356" s="10" t="s">
        <v>437</v>
      </c>
      <c r="E1356" s="1" t="s">
        <v>93</v>
      </c>
      <c r="F1356" s="25" t="s">
        <v>502</v>
      </c>
      <c r="G1356" s="25" t="s">
        <v>240</v>
      </c>
      <c r="H1356" s="5">
        <f t="shared" si="91"/>
        <v>-73250</v>
      </c>
      <c r="I1356" s="20">
        <f t="shared" si="92"/>
        <v>0.6521739130434783</v>
      </c>
      <c r="K1356" t="s">
        <v>439</v>
      </c>
      <c r="M1356" s="2">
        <v>460</v>
      </c>
    </row>
    <row r="1357" spans="2:13" ht="12.75">
      <c r="B1357" s="160">
        <v>3750</v>
      </c>
      <c r="C1357" s="1" t="s">
        <v>503</v>
      </c>
      <c r="D1357" s="1" t="s">
        <v>437</v>
      </c>
      <c r="E1357" s="1" t="s">
        <v>93</v>
      </c>
      <c r="F1357" s="25" t="s">
        <v>504</v>
      </c>
      <c r="G1357" s="25" t="s">
        <v>206</v>
      </c>
      <c r="H1357" s="5">
        <f t="shared" si="91"/>
        <v>-77000</v>
      </c>
      <c r="I1357" s="20">
        <f t="shared" si="92"/>
        <v>8.152173913043478</v>
      </c>
      <c r="K1357" t="s">
        <v>439</v>
      </c>
      <c r="M1357" s="2">
        <v>460</v>
      </c>
    </row>
    <row r="1358" spans="2:13" ht="12.75">
      <c r="B1358" s="160">
        <v>3750</v>
      </c>
      <c r="C1358" s="1" t="s">
        <v>505</v>
      </c>
      <c r="D1358" s="1" t="s">
        <v>437</v>
      </c>
      <c r="E1358" s="1" t="s">
        <v>93</v>
      </c>
      <c r="F1358" s="25" t="s">
        <v>506</v>
      </c>
      <c r="G1358" s="25" t="s">
        <v>206</v>
      </c>
      <c r="H1358" s="5">
        <f t="shared" si="91"/>
        <v>-80750</v>
      </c>
      <c r="I1358" s="20">
        <f t="shared" si="92"/>
        <v>8.152173913043478</v>
      </c>
      <c r="K1358" t="s">
        <v>439</v>
      </c>
      <c r="M1358" s="2">
        <v>460</v>
      </c>
    </row>
    <row r="1359" spans="2:13" ht="12.75">
      <c r="B1359" s="160">
        <v>1250</v>
      </c>
      <c r="C1359" s="1" t="s">
        <v>507</v>
      </c>
      <c r="D1359" s="1" t="s">
        <v>437</v>
      </c>
      <c r="E1359" s="1" t="s">
        <v>93</v>
      </c>
      <c r="F1359" s="25" t="s">
        <v>506</v>
      </c>
      <c r="G1359" s="25" t="s">
        <v>206</v>
      </c>
      <c r="H1359" s="5">
        <f t="shared" si="91"/>
        <v>-82000</v>
      </c>
      <c r="I1359" s="20">
        <f t="shared" si="92"/>
        <v>2.717391304347826</v>
      </c>
      <c r="K1359" t="s">
        <v>439</v>
      </c>
      <c r="M1359" s="2">
        <v>460</v>
      </c>
    </row>
    <row r="1360" spans="2:13" ht="12.75">
      <c r="B1360" s="160">
        <v>625</v>
      </c>
      <c r="C1360" s="1" t="s">
        <v>508</v>
      </c>
      <c r="D1360" s="1" t="s">
        <v>437</v>
      </c>
      <c r="E1360" s="1" t="s">
        <v>93</v>
      </c>
      <c r="F1360" s="25" t="s">
        <v>506</v>
      </c>
      <c r="G1360" s="25" t="s">
        <v>206</v>
      </c>
      <c r="H1360" s="5">
        <f t="shared" si="91"/>
        <v>-82625</v>
      </c>
      <c r="I1360" s="20">
        <f t="shared" si="92"/>
        <v>1.358695652173913</v>
      </c>
      <c r="K1360" t="s">
        <v>439</v>
      </c>
      <c r="M1360" s="2">
        <v>460</v>
      </c>
    </row>
    <row r="1361" spans="2:13" ht="12.75">
      <c r="B1361" s="160">
        <v>150</v>
      </c>
      <c r="C1361" s="1" t="s">
        <v>499</v>
      </c>
      <c r="D1361" s="1" t="s">
        <v>437</v>
      </c>
      <c r="E1361" s="1" t="s">
        <v>93</v>
      </c>
      <c r="F1361" s="25" t="s">
        <v>509</v>
      </c>
      <c r="G1361" s="25" t="s">
        <v>247</v>
      </c>
      <c r="H1361" s="5">
        <f t="shared" si="91"/>
        <v>-82775</v>
      </c>
      <c r="I1361" s="20">
        <f t="shared" si="92"/>
        <v>0.32608695652173914</v>
      </c>
      <c r="K1361" t="s">
        <v>439</v>
      </c>
      <c r="M1361" s="2">
        <v>460</v>
      </c>
    </row>
    <row r="1362" spans="2:13" ht="12.75">
      <c r="B1362" s="160">
        <v>25000</v>
      </c>
      <c r="C1362" s="1" t="s">
        <v>510</v>
      </c>
      <c r="D1362" s="10" t="s">
        <v>437</v>
      </c>
      <c r="E1362" s="1" t="s">
        <v>93</v>
      </c>
      <c r="F1362" s="25" t="s">
        <v>511</v>
      </c>
      <c r="G1362" s="25" t="s">
        <v>194</v>
      </c>
      <c r="H1362" s="5">
        <f t="shared" si="91"/>
        <v>-107775</v>
      </c>
      <c r="I1362" s="20">
        <f t="shared" si="92"/>
        <v>54.34782608695652</v>
      </c>
      <c r="K1362" t="s">
        <v>438</v>
      </c>
      <c r="M1362" s="2">
        <v>460</v>
      </c>
    </row>
    <row r="1363" spans="1:13" s="72" customFormat="1" ht="12.75">
      <c r="A1363" s="9"/>
      <c r="B1363" s="163">
        <f>SUM(B1341:B1362)</f>
        <v>107775</v>
      </c>
      <c r="C1363" s="9"/>
      <c r="D1363" s="9"/>
      <c r="E1363" s="9" t="s">
        <v>93</v>
      </c>
      <c r="F1363" s="16"/>
      <c r="G1363" s="16"/>
      <c r="H1363" s="70">
        <v>0</v>
      </c>
      <c r="I1363" s="71">
        <f t="shared" si="92"/>
        <v>234.29347826086956</v>
      </c>
      <c r="M1363" s="2">
        <v>460</v>
      </c>
    </row>
    <row r="1364" spans="8:13" ht="12.75">
      <c r="H1364" s="5">
        <f aca="true" t="shared" si="93" ref="H1364:H1371">H1363-B1364</f>
        <v>0</v>
      </c>
      <c r="I1364" s="20">
        <f t="shared" si="92"/>
        <v>0</v>
      </c>
      <c r="M1364" s="2">
        <v>460</v>
      </c>
    </row>
    <row r="1365" spans="8:13" ht="12.75">
      <c r="H1365" s="5">
        <f t="shared" si="93"/>
        <v>0</v>
      </c>
      <c r="I1365" s="20">
        <f t="shared" si="92"/>
        <v>0</v>
      </c>
      <c r="M1365" s="2">
        <v>460</v>
      </c>
    </row>
    <row r="1366" spans="1:13" s="13" customFormat="1" ht="12.75">
      <c r="A1366" s="10"/>
      <c r="B1366" s="196">
        <v>180000</v>
      </c>
      <c r="C1366" s="1" t="s">
        <v>1031</v>
      </c>
      <c r="D1366" s="1" t="s">
        <v>86</v>
      </c>
      <c r="E1366" s="1"/>
      <c r="F1366" s="77" t="s">
        <v>36</v>
      </c>
      <c r="G1366" s="28" t="s">
        <v>72</v>
      </c>
      <c r="H1366" s="5">
        <f t="shared" si="93"/>
        <v>-180000</v>
      </c>
      <c r="I1366" s="20">
        <f t="shared" si="92"/>
        <v>391.30434782608694</v>
      </c>
      <c r="J1366"/>
      <c r="K1366"/>
      <c r="L1366"/>
      <c r="M1366" s="2">
        <v>460</v>
      </c>
    </row>
    <row r="1367" spans="1:14" ht="12.75">
      <c r="A1367" s="10"/>
      <c r="B1367" s="196">
        <v>80000</v>
      </c>
      <c r="C1367" s="10" t="s">
        <v>512</v>
      </c>
      <c r="D1367" s="1" t="s">
        <v>86</v>
      </c>
      <c r="E1367" s="10"/>
      <c r="F1367" s="81" t="s">
        <v>36</v>
      </c>
      <c r="G1367" s="28" t="s">
        <v>72</v>
      </c>
      <c r="H1367" s="5">
        <f t="shared" si="93"/>
        <v>-260000</v>
      </c>
      <c r="I1367" s="20">
        <f t="shared" si="92"/>
        <v>173.91304347826087</v>
      </c>
      <c r="J1367" s="13"/>
      <c r="K1367" s="13"/>
      <c r="L1367" s="13"/>
      <c r="M1367" s="2">
        <v>460</v>
      </c>
      <c r="N1367" s="35">
        <v>500</v>
      </c>
    </row>
    <row r="1368" spans="1:13" ht="12.75">
      <c r="A1368" s="38"/>
      <c r="B1368" s="197">
        <v>150000</v>
      </c>
      <c r="C1368" s="1" t="s">
        <v>440</v>
      </c>
      <c r="D1368" s="1" t="s">
        <v>86</v>
      </c>
      <c r="F1368" s="77" t="s">
        <v>36</v>
      </c>
      <c r="G1368" s="28" t="s">
        <v>72</v>
      </c>
      <c r="H1368" s="5">
        <f t="shared" si="93"/>
        <v>-410000</v>
      </c>
      <c r="I1368" s="20">
        <f t="shared" si="92"/>
        <v>326.0869565217391</v>
      </c>
      <c r="M1368" s="2">
        <v>460</v>
      </c>
    </row>
    <row r="1369" spans="1:13" ht="12.75">
      <c r="A1369" s="10"/>
      <c r="B1369" s="198">
        <v>19425</v>
      </c>
      <c r="C1369" s="1" t="s">
        <v>440</v>
      </c>
      <c r="D1369" s="1" t="s">
        <v>86</v>
      </c>
      <c r="E1369" s="1" t="s">
        <v>37</v>
      </c>
      <c r="F1369" s="77"/>
      <c r="G1369" s="28" t="s">
        <v>72</v>
      </c>
      <c r="H1369" s="5">
        <f t="shared" si="93"/>
        <v>-429425</v>
      </c>
      <c r="I1369" s="20">
        <f t="shared" si="92"/>
        <v>42.22826086956522</v>
      </c>
      <c r="M1369" s="2">
        <v>460</v>
      </c>
    </row>
    <row r="1370" spans="1:13" ht="12.75">
      <c r="A1370" s="38"/>
      <c r="B1370" s="197">
        <v>180000</v>
      </c>
      <c r="C1370" s="1" t="s">
        <v>439</v>
      </c>
      <c r="D1370" s="1" t="s">
        <v>86</v>
      </c>
      <c r="F1370" s="77" t="s">
        <v>36</v>
      </c>
      <c r="G1370" s="28" t="s">
        <v>72</v>
      </c>
      <c r="H1370" s="5">
        <f t="shared" si="93"/>
        <v>-609425</v>
      </c>
      <c r="I1370" s="20">
        <f t="shared" si="92"/>
        <v>391.30434782608694</v>
      </c>
      <c r="M1370" s="2">
        <v>460</v>
      </c>
    </row>
    <row r="1371" spans="1:13" ht="12.75">
      <c r="A1371" s="38"/>
      <c r="B1371" s="197">
        <v>23310</v>
      </c>
      <c r="C1371" s="1" t="s">
        <v>439</v>
      </c>
      <c r="D1371" s="1" t="s">
        <v>86</v>
      </c>
      <c r="E1371" s="1" t="s">
        <v>37</v>
      </c>
      <c r="F1371" s="77"/>
      <c r="G1371" s="28" t="s">
        <v>72</v>
      </c>
      <c r="H1371" s="5">
        <f t="shared" si="93"/>
        <v>-632735</v>
      </c>
      <c r="I1371" s="20">
        <f t="shared" si="92"/>
        <v>50.67391304347826</v>
      </c>
      <c r="M1371" s="2">
        <v>460</v>
      </c>
    </row>
    <row r="1372" spans="1:13" ht="12.75">
      <c r="A1372" s="9"/>
      <c r="B1372" s="199">
        <f>SUM(B1366:B1371)</f>
        <v>632735</v>
      </c>
      <c r="C1372" s="9" t="s">
        <v>39</v>
      </c>
      <c r="D1372" s="9"/>
      <c r="E1372" s="9"/>
      <c r="F1372" s="83"/>
      <c r="G1372" s="16"/>
      <c r="H1372" s="200">
        <v>0</v>
      </c>
      <c r="I1372" s="71">
        <f t="shared" si="92"/>
        <v>1375.5108695652175</v>
      </c>
      <c r="J1372" s="72"/>
      <c r="K1372" s="72"/>
      <c r="L1372" s="72"/>
      <c r="M1372" s="2">
        <v>460</v>
      </c>
    </row>
    <row r="1373" spans="8:13" ht="12.75">
      <c r="H1373" s="5">
        <f>H1372-B1373</f>
        <v>0</v>
      </c>
      <c r="I1373" s="20">
        <f t="shared" si="92"/>
        <v>0</v>
      </c>
      <c r="M1373" s="2">
        <v>460</v>
      </c>
    </row>
    <row r="1374" spans="8:13" ht="12.75">
      <c r="H1374" s="5">
        <f>H1373-B1374</f>
        <v>0</v>
      </c>
      <c r="I1374" s="20">
        <f t="shared" si="92"/>
        <v>0</v>
      </c>
      <c r="M1374" s="2">
        <v>460</v>
      </c>
    </row>
    <row r="1375" spans="8:13" ht="12.75">
      <c r="H1375" s="5">
        <f>H1374-B1375</f>
        <v>0</v>
      </c>
      <c r="I1375" s="20">
        <f t="shared" si="92"/>
        <v>0</v>
      </c>
      <c r="M1375" s="2">
        <v>460</v>
      </c>
    </row>
    <row r="1376" spans="8:13" ht="12.75">
      <c r="H1376" s="5">
        <f>H1375-B1376</f>
        <v>0</v>
      </c>
      <c r="I1376" s="20">
        <f t="shared" si="92"/>
        <v>0</v>
      </c>
      <c r="M1376" s="2">
        <v>460</v>
      </c>
    </row>
    <row r="1377" spans="1:13" ht="13.5" thickBot="1">
      <c r="A1377" s="56"/>
      <c r="B1377" s="63">
        <f>+B1385+B1396+B1402+B1409+B1418+B1424+B1428</f>
        <v>215600</v>
      </c>
      <c r="C1377" s="56"/>
      <c r="D1377" s="64" t="s">
        <v>88</v>
      </c>
      <c r="E1377" s="53"/>
      <c r="F1377" s="85"/>
      <c r="G1377" s="58"/>
      <c r="H1377" s="99">
        <f>H1376-B1377</f>
        <v>-215600</v>
      </c>
      <c r="I1377" s="100">
        <f t="shared" si="92"/>
        <v>468.69565217391306</v>
      </c>
      <c r="J1377" s="61"/>
      <c r="K1377" s="61"/>
      <c r="L1377" s="61"/>
      <c r="M1377" s="2">
        <v>460</v>
      </c>
    </row>
    <row r="1378" spans="2:13" ht="12.75">
      <c r="B1378" s="30"/>
      <c r="C1378" s="31"/>
      <c r="D1378" s="10"/>
      <c r="E1378" s="31"/>
      <c r="G1378" s="29"/>
      <c r="I1378" s="20">
        <f t="shared" si="92"/>
        <v>0</v>
      </c>
      <c r="M1378" s="2">
        <v>460</v>
      </c>
    </row>
    <row r="1379" spans="2:13" ht="12.75">
      <c r="B1379" s="32"/>
      <c r="C1379" s="10"/>
      <c r="D1379" s="10"/>
      <c r="E1379" s="33"/>
      <c r="G1379" s="34"/>
      <c r="H1379" s="5">
        <f aca="true" t="shared" si="94" ref="H1379:H1384">H1378-B1379</f>
        <v>0</v>
      </c>
      <c r="I1379" s="20">
        <f t="shared" si="92"/>
        <v>0</v>
      </c>
      <c r="M1379" s="2">
        <v>460</v>
      </c>
    </row>
    <row r="1380" spans="2:13" ht="12.75">
      <c r="B1380" s="143">
        <v>2500</v>
      </c>
      <c r="C1380" s="1" t="s">
        <v>935</v>
      </c>
      <c r="D1380" s="1" t="s">
        <v>514</v>
      </c>
      <c r="E1380" s="1" t="s">
        <v>515</v>
      </c>
      <c r="F1380" s="77" t="s">
        <v>936</v>
      </c>
      <c r="G1380" s="25" t="s">
        <v>214</v>
      </c>
      <c r="H1380" s="5">
        <f t="shared" si="94"/>
        <v>-2500</v>
      </c>
      <c r="I1380" s="20">
        <v>5</v>
      </c>
      <c r="K1380" t="s">
        <v>668</v>
      </c>
      <c r="M1380" s="2">
        <v>460</v>
      </c>
    </row>
    <row r="1381" spans="1:13" s="13" customFormat="1" ht="12.75">
      <c r="A1381" s="1"/>
      <c r="B1381" s="143">
        <v>2500</v>
      </c>
      <c r="C1381" s="1" t="s">
        <v>935</v>
      </c>
      <c r="D1381" s="1" t="s">
        <v>514</v>
      </c>
      <c r="E1381" s="1" t="s">
        <v>515</v>
      </c>
      <c r="F1381" s="77" t="s">
        <v>937</v>
      </c>
      <c r="G1381" s="25" t="s">
        <v>207</v>
      </c>
      <c r="H1381" s="5">
        <f t="shared" si="94"/>
        <v>-5000</v>
      </c>
      <c r="I1381" s="20">
        <v>5</v>
      </c>
      <c r="J1381"/>
      <c r="K1381" t="s">
        <v>668</v>
      </c>
      <c r="L1381"/>
      <c r="M1381" s="2">
        <v>460</v>
      </c>
    </row>
    <row r="1382" spans="2:13" ht="12.75">
      <c r="B1382" s="143">
        <v>2500</v>
      </c>
      <c r="C1382" s="1" t="s">
        <v>935</v>
      </c>
      <c r="D1382" s="1" t="s">
        <v>514</v>
      </c>
      <c r="E1382" s="1" t="s">
        <v>515</v>
      </c>
      <c r="F1382" s="77" t="s">
        <v>938</v>
      </c>
      <c r="G1382" s="25" t="s">
        <v>34</v>
      </c>
      <c r="H1382" s="5">
        <f t="shared" si="94"/>
        <v>-7500</v>
      </c>
      <c r="I1382" s="20">
        <v>5</v>
      </c>
      <c r="K1382" t="s">
        <v>668</v>
      </c>
      <c r="M1382" s="2">
        <v>460</v>
      </c>
    </row>
    <row r="1383" spans="2:13" ht="12.75">
      <c r="B1383" s="143">
        <v>2500</v>
      </c>
      <c r="C1383" s="1" t="s">
        <v>935</v>
      </c>
      <c r="D1383" s="1" t="s">
        <v>514</v>
      </c>
      <c r="E1383" s="1" t="s">
        <v>515</v>
      </c>
      <c r="F1383" s="77" t="s">
        <v>939</v>
      </c>
      <c r="G1383" s="25" t="s">
        <v>272</v>
      </c>
      <c r="H1383" s="5">
        <f t="shared" si="94"/>
        <v>-10000</v>
      </c>
      <c r="I1383" s="20">
        <v>5</v>
      </c>
      <c r="K1383" t="s">
        <v>668</v>
      </c>
      <c r="M1383" s="2">
        <v>460</v>
      </c>
    </row>
    <row r="1384" spans="2:13" ht="12.75">
      <c r="B1384" s="143">
        <v>3000</v>
      </c>
      <c r="C1384" s="1" t="s">
        <v>935</v>
      </c>
      <c r="D1384" s="1" t="s">
        <v>514</v>
      </c>
      <c r="E1384" s="1" t="s">
        <v>516</v>
      </c>
      <c r="F1384" s="77" t="s">
        <v>940</v>
      </c>
      <c r="G1384" s="25" t="s">
        <v>31</v>
      </c>
      <c r="H1384" s="5">
        <f t="shared" si="94"/>
        <v>-13000</v>
      </c>
      <c r="I1384" s="20">
        <f>+B1384/M1384</f>
        <v>6.521739130434782</v>
      </c>
      <c r="K1384" t="s">
        <v>668</v>
      </c>
      <c r="M1384" s="2">
        <v>460</v>
      </c>
    </row>
    <row r="1385" spans="1:14" s="72" customFormat="1" ht="12.75">
      <c r="A1385" s="9"/>
      <c r="B1385" s="144">
        <f>SUM(B1380:B1384)</f>
        <v>13000</v>
      </c>
      <c r="C1385" s="159" t="s">
        <v>935</v>
      </c>
      <c r="D1385" s="9"/>
      <c r="E1385" s="159" t="s">
        <v>517</v>
      </c>
      <c r="F1385" s="16"/>
      <c r="G1385" s="16"/>
      <c r="H1385" s="70"/>
      <c r="I1385" s="71">
        <f>+B1385/M1385</f>
        <v>28.26086956521739</v>
      </c>
      <c r="J1385" s="159"/>
      <c r="L1385" s="159"/>
      <c r="M1385" s="2">
        <v>460</v>
      </c>
      <c r="N1385" s="158"/>
    </row>
    <row r="1386" spans="2:13" ht="12.75">
      <c r="B1386" s="143"/>
      <c r="D1386" s="10"/>
      <c r="H1386" s="5">
        <f aca="true" t="shared" si="95" ref="H1386:H1395">H1385-B1386</f>
        <v>0</v>
      </c>
      <c r="I1386" s="20">
        <f>+B1386/M1386</f>
        <v>0</v>
      </c>
      <c r="M1386" s="2">
        <v>460</v>
      </c>
    </row>
    <row r="1387" spans="2:13" ht="12.75">
      <c r="B1387" s="143"/>
      <c r="D1387" s="10"/>
      <c r="H1387" s="5">
        <f t="shared" si="95"/>
        <v>0</v>
      </c>
      <c r="I1387" s="20">
        <f>+B1387/M1387</f>
        <v>0</v>
      </c>
      <c r="M1387" s="2">
        <v>460</v>
      </c>
    </row>
    <row r="1388" spans="2:13" ht="12.75">
      <c r="B1388" s="143">
        <v>2500</v>
      </c>
      <c r="C1388" s="1" t="s">
        <v>935</v>
      </c>
      <c r="D1388" s="1" t="s">
        <v>514</v>
      </c>
      <c r="E1388" s="1" t="s">
        <v>518</v>
      </c>
      <c r="F1388" s="77" t="s">
        <v>941</v>
      </c>
      <c r="G1388" s="25" t="s">
        <v>287</v>
      </c>
      <c r="H1388" s="5">
        <f t="shared" si="95"/>
        <v>-2500</v>
      </c>
      <c r="I1388" s="20">
        <v>5</v>
      </c>
      <c r="K1388" t="s">
        <v>668</v>
      </c>
      <c r="M1388" s="2">
        <v>460</v>
      </c>
    </row>
    <row r="1389" spans="2:13" ht="12.75">
      <c r="B1389" s="143">
        <v>3000</v>
      </c>
      <c r="C1389" s="1" t="s">
        <v>935</v>
      </c>
      <c r="D1389" s="1" t="s">
        <v>514</v>
      </c>
      <c r="E1389" s="1" t="s">
        <v>518</v>
      </c>
      <c r="F1389" s="77" t="s">
        <v>942</v>
      </c>
      <c r="G1389" s="25" t="s">
        <v>287</v>
      </c>
      <c r="H1389" s="5">
        <f t="shared" si="95"/>
        <v>-5500</v>
      </c>
      <c r="I1389" s="20">
        <v>6</v>
      </c>
      <c r="K1389" t="s">
        <v>668</v>
      </c>
      <c r="M1389" s="2">
        <v>460</v>
      </c>
    </row>
    <row r="1390" spans="2:13" ht="12.75">
      <c r="B1390" s="143">
        <v>2500</v>
      </c>
      <c r="C1390" s="1" t="s">
        <v>935</v>
      </c>
      <c r="D1390" s="1" t="s">
        <v>514</v>
      </c>
      <c r="E1390" s="1" t="s">
        <v>518</v>
      </c>
      <c r="F1390" s="77" t="s">
        <v>943</v>
      </c>
      <c r="G1390" s="25" t="s">
        <v>32</v>
      </c>
      <c r="H1390" s="5">
        <f t="shared" si="95"/>
        <v>-8000</v>
      </c>
      <c r="I1390" s="20">
        <v>5</v>
      </c>
      <c r="K1390" t="s">
        <v>668</v>
      </c>
      <c r="M1390" s="2">
        <v>460</v>
      </c>
    </row>
    <row r="1391" spans="2:13" ht="12.75">
      <c r="B1391" s="143">
        <v>5000</v>
      </c>
      <c r="C1391" s="1" t="s">
        <v>935</v>
      </c>
      <c r="D1391" s="1" t="s">
        <v>514</v>
      </c>
      <c r="E1391" s="1" t="s">
        <v>518</v>
      </c>
      <c r="F1391" s="77" t="s">
        <v>944</v>
      </c>
      <c r="G1391" s="25" t="s">
        <v>32</v>
      </c>
      <c r="H1391" s="5">
        <f t="shared" si="95"/>
        <v>-13000</v>
      </c>
      <c r="I1391" s="20">
        <v>10</v>
      </c>
      <c r="K1391" t="s">
        <v>668</v>
      </c>
      <c r="M1391" s="2">
        <v>460</v>
      </c>
    </row>
    <row r="1392" spans="2:13" ht="12.75">
      <c r="B1392" s="143">
        <v>2500</v>
      </c>
      <c r="C1392" s="1" t="s">
        <v>935</v>
      </c>
      <c r="D1392" s="1" t="s">
        <v>514</v>
      </c>
      <c r="E1392" s="1" t="s">
        <v>518</v>
      </c>
      <c r="F1392" s="77" t="s">
        <v>945</v>
      </c>
      <c r="G1392" s="25" t="s">
        <v>240</v>
      </c>
      <c r="H1392" s="5">
        <f t="shared" si="95"/>
        <v>-15500</v>
      </c>
      <c r="I1392" s="20">
        <v>5</v>
      </c>
      <c r="K1392" t="s">
        <v>668</v>
      </c>
      <c r="M1392" s="2">
        <v>460</v>
      </c>
    </row>
    <row r="1393" spans="2:13" ht="12.75">
      <c r="B1393" s="143">
        <v>2500</v>
      </c>
      <c r="C1393" s="1" t="s">
        <v>935</v>
      </c>
      <c r="D1393" s="1" t="s">
        <v>514</v>
      </c>
      <c r="E1393" s="1" t="s">
        <v>518</v>
      </c>
      <c r="F1393" s="77" t="s">
        <v>946</v>
      </c>
      <c r="G1393" s="25" t="s">
        <v>206</v>
      </c>
      <c r="H1393" s="5">
        <f t="shared" si="95"/>
        <v>-18000</v>
      </c>
      <c r="I1393" s="20">
        <v>5</v>
      </c>
      <c r="K1393" t="s">
        <v>668</v>
      </c>
      <c r="M1393" s="2">
        <v>460</v>
      </c>
    </row>
    <row r="1394" spans="2:13" ht="12.75">
      <c r="B1394" s="143">
        <v>2500</v>
      </c>
      <c r="C1394" s="1" t="s">
        <v>935</v>
      </c>
      <c r="D1394" s="1" t="s">
        <v>514</v>
      </c>
      <c r="E1394" s="1" t="s">
        <v>518</v>
      </c>
      <c r="F1394" s="77" t="s">
        <v>947</v>
      </c>
      <c r="G1394" s="25" t="s">
        <v>214</v>
      </c>
      <c r="H1394" s="5">
        <f t="shared" si="95"/>
        <v>-20500</v>
      </c>
      <c r="I1394" s="20">
        <v>5</v>
      </c>
      <c r="K1394" t="s">
        <v>668</v>
      </c>
      <c r="M1394" s="2">
        <v>460</v>
      </c>
    </row>
    <row r="1395" spans="2:13" ht="12.75">
      <c r="B1395" s="143">
        <v>2500</v>
      </c>
      <c r="C1395" s="1" t="s">
        <v>935</v>
      </c>
      <c r="D1395" s="1" t="s">
        <v>514</v>
      </c>
      <c r="E1395" s="1" t="s">
        <v>518</v>
      </c>
      <c r="F1395" s="77" t="s">
        <v>948</v>
      </c>
      <c r="G1395" s="25" t="s">
        <v>272</v>
      </c>
      <c r="H1395" s="5">
        <f t="shared" si="95"/>
        <v>-23000</v>
      </c>
      <c r="I1395" s="20">
        <v>5</v>
      </c>
      <c r="K1395" t="s">
        <v>668</v>
      </c>
      <c r="M1395" s="2">
        <v>460</v>
      </c>
    </row>
    <row r="1396" spans="1:13" s="72" customFormat="1" ht="12.75">
      <c r="A1396" s="9"/>
      <c r="B1396" s="144">
        <f>SUM(B1388:B1395)</f>
        <v>23000</v>
      </c>
      <c r="C1396" s="9"/>
      <c r="D1396" s="9"/>
      <c r="E1396" s="9" t="s">
        <v>518</v>
      </c>
      <c r="F1396" s="16"/>
      <c r="G1396" s="16"/>
      <c r="H1396" s="70">
        <v>0</v>
      </c>
      <c r="I1396" s="71">
        <f aca="true" t="shared" si="96" ref="I1396:I1412">+B1396/M1396</f>
        <v>50</v>
      </c>
      <c r="M1396" s="2">
        <v>460</v>
      </c>
    </row>
    <row r="1397" spans="2:13" ht="12.75">
      <c r="B1397" s="143"/>
      <c r="D1397" s="10"/>
      <c r="H1397" s="5">
        <f>H1396-B1397</f>
        <v>0</v>
      </c>
      <c r="I1397" s="20">
        <f t="shared" si="96"/>
        <v>0</v>
      </c>
      <c r="M1397" s="2">
        <v>460</v>
      </c>
    </row>
    <row r="1398" spans="2:13" ht="12.75">
      <c r="B1398" s="143"/>
      <c r="D1398" s="10"/>
      <c r="H1398" s="5">
        <f>H1397-B1398</f>
        <v>0</v>
      </c>
      <c r="I1398" s="20">
        <f t="shared" si="96"/>
        <v>0</v>
      </c>
      <c r="M1398" s="2">
        <v>460</v>
      </c>
    </row>
    <row r="1399" spans="2:13" ht="12.75">
      <c r="B1399" s="143">
        <v>3000</v>
      </c>
      <c r="C1399" s="1" t="s">
        <v>935</v>
      </c>
      <c r="D1399" s="1" t="s">
        <v>514</v>
      </c>
      <c r="E1399" s="1" t="s">
        <v>519</v>
      </c>
      <c r="F1399" s="77" t="s">
        <v>949</v>
      </c>
      <c r="G1399" s="25" t="s">
        <v>22</v>
      </c>
      <c r="H1399" s="5">
        <f>H1398-B1399</f>
        <v>-3000</v>
      </c>
      <c r="I1399" s="20">
        <f t="shared" si="96"/>
        <v>6.521739130434782</v>
      </c>
      <c r="K1399" t="s">
        <v>668</v>
      </c>
      <c r="M1399" s="2">
        <v>460</v>
      </c>
    </row>
    <row r="1400" spans="2:13" ht="12.75">
      <c r="B1400" s="143">
        <v>2500</v>
      </c>
      <c r="C1400" s="1" t="s">
        <v>935</v>
      </c>
      <c r="D1400" s="1" t="s">
        <v>514</v>
      </c>
      <c r="E1400" s="1" t="s">
        <v>519</v>
      </c>
      <c r="F1400" s="77" t="s">
        <v>950</v>
      </c>
      <c r="G1400" s="25" t="s">
        <v>272</v>
      </c>
      <c r="H1400" s="5">
        <f>H1399-B1400</f>
        <v>-5500</v>
      </c>
      <c r="I1400" s="20">
        <f t="shared" si="96"/>
        <v>5.434782608695652</v>
      </c>
      <c r="K1400" t="s">
        <v>668</v>
      </c>
      <c r="M1400" s="2">
        <v>460</v>
      </c>
    </row>
    <row r="1401" spans="2:13" ht="12.75">
      <c r="B1401" s="143">
        <v>2500</v>
      </c>
      <c r="C1401" s="1" t="s">
        <v>935</v>
      </c>
      <c r="D1401" s="1" t="s">
        <v>514</v>
      </c>
      <c r="E1401" s="1" t="s">
        <v>519</v>
      </c>
      <c r="F1401" s="77" t="s">
        <v>951</v>
      </c>
      <c r="G1401" s="25" t="s">
        <v>273</v>
      </c>
      <c r="H1401" s="5">
        <f>H1400-B1401</f>
        <v>-8000</v>
      </c>
      <c r="I1401" s="20">
        <f t="shared" si="96"/>
        <v>5.434782608695652</v>
      </c>
      <c r="K1401" t="s">
        <v>668</v>
      </c>
      <c r="M1401" s="2">
        <v>460</v>
      </c>
    </row>
    <row r="1402" spans="1:13" s="72" customFormat="1" ht="12.75">
      <c r="A1402" s="9"/>
      <c r="B1402" s="144">
        <f>SUM(B1399:B1401)</f>
        <v>8000</v>
      </c>
      <c r="C1402" s="9"/>
      <c r="D1402" s="9"/>
      <c r="E1402" s="9" t="s">
        <v>519</v>
      </c>
      <c r="F1402" s="16"/>
      <c r="G1402" s="16"/>
      <c r="H1402" s="70">
        <v>0</v>
      </c>
      <c r="I1402" s="71">
        <f t="shared" si="96"/>
        <v>17.391304347826086</v>
      </c>
      <c r="M1402" s="2">
        <v>460</v>
      </c>
    </row>
    <row r="1403" spans="2:13" ht="12.75">
      <c r="B1403" s="143"/>
      <c r="D1403" s="10"/>
      <c r="H1403" s="5">
        <f aca="true" t="shared" si="97" ref="H1403:H1408">H1402-B1403</f>
        <v>0</v>
      </c>
      <c r="I1403" s="20">
        <f t="shared" si="96"/>
        <v>0</v>
      </c>
      <c r="M1403" s="2">
        <v>460</v>
      </c>
    </row>
    <row r="1404" spans="2:13" ht="12.75">
      <c r="B1404" s="143"/>
      <c r="D1404" s="10"/>
      <c r="H1404" s="5">
        <f t="shared" si="97"/>
        <v>0</v>
      </c>
      <c r="I1404" s="20">
        <f t="shared" si="96"/>
        <v>0</v>
      </c>
      <c r="M1404" s="2">
        <v>460</v>
      </c>
    </row>
    <row r="1405" spans="2:13" ht="12.75">
      <c r="B1405" s="143">
        <v>2500</v>
      </c>
      <c r="C1405" s="1" t="s">
        <v>935</v>
      </c>
      <c r="D1405" s="10" t="s">
        <v>514</v>
      </c>
      <c r="E1405" s="1" t="s">
        <v>520</v>
      </c>
      <c r="F1405" s="77" t="s">
        <v>952</v>
      </c>
      <c r="G1405" s="25" t="s">
        <v>101</v>
      </c>
      <c r="H1405" s="5">
        <f t="shared" si="97"/>
        <v>-2500</v>
      </c>
      <c r="I1405" s="20">
        <f t="shared" si="96"/>
        <v>5.434782608695652</v>
      </c>
      <c r="K1405" t="s">
        <v>668</v>
      </c>
      <c r="M1405" s="2">
        <v>460</v>
      </c>
    </row>
    <row r="1406" spans="2:13" ht="12.75">
      <c r="B1406" s="143">
        <v>3000</v>
      </c>
      <c r="C1406" s="10" t="s">
        <v>935</v>
      </c>
      <c r="D1406" s="1" t="s">
        <v>514</v>
      </c>
      <c r="E1406" s="1" t="s">
        <v>520</v>
      </c>
      <c r="F1406" s="77" t="s">
        <v>953</v>
      </c>
      <c r="G1406" s="25" t="s">
        <v>22</v>
      </c>
      <c r="H1406" s="5">
        <f t="shared" si="97"/>
        <v>-5500</v>
      </c>
      <c r="I1406" s="20">
        <f t="shared" si="96"/>
        <v>6.521739130434782</v>
      </c>
      <c r="K1406" t="s">
        <v>668</v>
      </c>
      <c r="M1406" s="2">
        <v>460</v>
      </c>
    </row>
    <row r="1407" spans="2:13" ht="12.75">
      <c r="B1407" s="143">
        <v>2500</v>
      </c>
      <c r="C1407" s="1" t="s">
        <v>935</v>
      </c>
      <c r="D1407" s="1" t="s">
        <v>514</v>
      </c>
      <c r="E1407" s="1" t="s">
        <v>520</v>
      </c>
      <c r="F1407" s="77" t="s">
        <v>954</v>
      </c>
      <c r="G1407" s="25" t="s">
        <v>165</v>
      </c>
      <c r="H1407" s="5">
        <f t="shared" si="97"/>
        <v>-8000</v>
      </c>
      <c r="I1407" s="20">
        <f t="shared" si="96"/>
        <v>5.434782608695652</v>
      </c>
      <c r="K1407" t="s">
        <v>668</v>
      </c>
      <c r="M1407" s="2">
        <v>460</v>
      </c>
    </row>
    <row r="1408" spans="2:13" ht="12.75">
      <c r="B1408" s="143">
        <v>2500</v>
      </c>
      <c r="C1408" s="1" t="s">
        <v>935</v>
      </c>
      <c r="D1408" s="1" t="s">
        <v>514</v>
      </c>
      <c r="E1408" s="1" t="s">
        <v>520</v>
      </c>
      <c r="F1408" s="77" t="s">
        <v>955</v>
      </c>
      <c r="G1408" s="25" t="s">
        <v>193</v>
      </c>
      <c r="H1408" s="5">
        <f t="shared" si="97"/>
        <v>-10500</v>
      </c>
      <c r="I1408" s="20">
        <f t="shared" si="96"/>
        <v>5.434782608695652</v>
      </c>
      <c r="K1408" t="s">
        <v>668</v>
      </c>
      <c r="M1408" s="2">
        <v>460</v>
      </c>
    </row>
    <row r="1409" spans="1:13" s="72" customFormat="1" ht="12.75">
      <c r="A1409" s="9"/>
      <c r="B1409" s="144">
        <f>SUM(B1405:B1408)</f>
        <v>10500</v>
      </c>
      <c r="C1409" s="9"/>
      <c r="D1409" s="9"/>
      <c r="E1409" s="9" t="s">
        <v>521</v>
      </c>
      <c r="F1409" s="16"/>
      <c r="G1409" s="16"/>
      <c r="H1409" s="70">
        <v>0</v>
      </c>
      <c r="I1409" s="71">
        <f t="shared" si="96"/>
        <v>22.82608695652174</v>
      </c>
      <c r="M1409" s="2">
        <v>460</v>
      </c>
    </row>
    <row r="1410" spans="2:13" ht="12.75">
      <c r="B1410" s="143"/>
      <c r="D1410" s="10"/>
      <c r="H1410" s="5">
        <f aca="true" t="shared" si="98" ref="H1410:H1417">H1409-B1410</f>
        <v>0</v>
      </c>
      <c r="I1410" s="20">
        <f t="shared" si="96"/>
        <v>0</v>
      </c>
      <c r="M1410" s="2">
        <v>460</v>
      </c>
    </row>
    <row r="1411" spans="2:13" ht="12.75">
      <c r="B1411" s="143"/>
      <c r="D1411" s="10"/>
      <c r="H1411" s="5">
        <f t="shared" si="98"/>
        <v>0</v>
      </c>
      <c r="I1411" s="20">
        <f t="shared" si="96"/>
        <v>0</v>
      </c>
      <c r="M1411" s="2">
        <v>460</v>
      </c>
    </row>
    <row r="1412" spans="2:13" ht="12.75">
      <c r="B1412" s="143">
        <v>2500</v>
      </c>
      <c r="C1412" s="1" t="s">
        <v>935</v>
      </c>
      <c r="D1412" s="10" t="s">
        <v>514</v>
      </c>
      <c r="E1412" s="1" t="s">
        <v>522</v>
      </c>
      <c r="F1412" s="77" t="s">
        <v>956</v>
      </c>
      <c r="G1412" s="25" t="s">
        <v>100</v>
      </c>
      <c r="H1412" s="5">
        <f t="shared" si="98"/>
        <v>-2500</v>
      </c>
      <c r="I1412" s="20">
        <f t="shared" si="96"/>
        <v>5.434782608695652</v>
      </c>
      <c r="K1412" t="s">
        <v>668</v>
      </c>
      <c r="M1412" s="2">
        <v>460</v>
      </c>
    </row>
    <row r="1413" spans="1:13" ht="12.75">
      <c r="A1413" s="136"/>
      <c r="B1413" s="145">
        <v>2500</v>
      </c>
      <c r="C1413" s="1" t="s">
        <v>935</v>
      </c>
      <c r="D1413" s="33" t="s">
        <v>514</v>
      </c>
      <c r="E1413" s="33" t="s">
        <v>522</v>
      </c>
      <c r="F1413" s="77" t="s">
        <v>957</v>
      </c>
      <c r="G1413" s="25" t="s">
        <v>101</v>
      </c>
      <c r="H1413" s="5">
        <f t="shared" si="98"/>
        <v>-5000</v>
      </c>
      <c r="I1413" s="20">
        <v>5</v>
      </c>
      <c r="J1413" s="139"/>
      <c r="K1413" t="s">
        <v>668</v>
      </c>
      <c r="L1413" s="139"/>
      <c r="M1413" s="2">
        <v>460</v>
      </c>
    </row>
    <row r="1414" spans="2:13" ht="12.75">
      <c r="B1414" s="143">
        <v>4000</v>
      </c>
      <c r="C1414" s="1" t="s">
        <v>935</v>
      </c>
      <c r="D1414" s="10" t="s">
        <v>514</v>
      </c>
      <c r="E1414" s="1" t="s">
        <v>523</v>
      </c>
      <c r="F1414" s="77" t="s">
        <v>958</v>
      </c>
      <c r="G1414" s="25" t="s">
        <v>102</v>
      </c>
      <c r="H1414" s="5">
        <f t="shared" si="98"/>
        <v>-9000</v>
      </c>
      <c r="I1414" s="20">
        <v>8</v>
      </c>
      <c r="K1414" t="s">
        <v>668</v>
      </c>
      <c r="M1414" s="2">
        <v>460</v>
      </c>
    </row>
    <row r="1415" spans="2:13" ht="12.75">
      <c r="B1415" s="143">
        <v>5000</v>
      </c>
      <c r="C1415" s="1" t="s">
        <v>935</v>
      </c>
      <c r="D1415" s="1" t="s">
        <v>514</v>
      </c>
      <c r="E1415" s="1" t="s">
        <v>523</v>
      </c>
      <c r="F1415" s="77" t="s">
        <v>959</v>
      </c>
      <c r="G1415" s="25" t="s">
        <v>31</v>
      </c>
      <c r="H1415" s="5">
        <f t="shared" si="98"/>
        <v>-14000</v>
      </c>
      <c r="I1415" s="20">
        <v>10</v>
      </c>
      <c r="K1415" t="s">
        <v>668</v>
      </c>
      <c r="M1415" s="2">
        <v>460</v>
      </c>
    </row>
    <row r="1416" spans="2:13" ht="12.75">
      <c r="B1416" s="143">
        <v>5000</v>
      </c>
      <c r="C1416" s="1" t="s">
        <v>935</v>
      </c>
      <c r="D1416" s="1" t="s">
        <v>514</v>
      </c>
      <c r="E1416" s="1" t="s">
        <v>524</v>
      </c>
      <c r="F1416" s="77" t="s">
        <v>960</v>
      </c>
      <c r="G1416" s="25" t="s">
        <v>166</v>
      </c>
      <c r="H1416" s="5">
        <f t="shared" si="98"/>
        <v>-19000</v>
      </c>
      <c r="I1416" s="20">
        <v>10</v>
      </c>
      <c r="K1416" t="s">
        <v>668</v>
      </c>
      <c r="M1416" s="2">
        <v>460</v>
      </c>
    </row>
    <row r="1417" spans="2:13" ht="12.75">
      <c r="B1417" s="143">
        <v>2500</v>
      </c>
      <c r="C1417" s="1" t="s">
        <v>935</v>
      </c>
      <c r="D1417" s="1" t="s">
        <v>514</v>
      </c>
      <c r="E1417" s="1" t="s">
        <v>525</v>
      </c>
      <c r="F1417" s="77" t="s">
        <v>961</v>
      </c>
      <c r="G1417" s="25" t="s">
        <v>32</v>
      </c>
      <c r="H1417" s="5">
        <f t="shared" si="98"/>
        <v>-21500</v>
      </c>
      <c r="I1417" s="20">
        <f aca="true" t="shared" si="99" ref="I1417:I1480">+B1417/M1417</f>
        <v>5.434782608695652</v>
      </c>
      <c r="K1417" t="s">
        <v>668</v>
      </c>
      <c r="M1417" s="2">
        <v>460</v>
      </c>
    </row>
    <row r="1418" spans="1:13" s="72" customFormat="1" ht="12.75">
      <c r="A1418" s="9"/>
      <c r="B1418" s="144">
        <f>SUM(B1412:B1417)</f>
        <v>21500</v>
      </c>
      <c r="C1418" s="9" t="s">
        <v>935</v>
      </c>
      <c r="D1418" s="9"/>
      <c r="E1418" s="9" t="s">
        <v>526</v>
      </c>
      <c r="F1418" s="16"/>
      <c r="G1418" s="16"/>
      <c r="H1418" s="70"/>
      <c r="I1418" s="71">
        <f t="shared" si="99"/>
        <v>46.73913043478261</v>
      </c>
      <c r="M1418" s="2">
        <v>460</v>
      </c>
    </row>
    <row r="1419" spans="4:13" ht="12.75">
      <c r="D1419" s="10"/>
      <c r="H1419" s="5">
        <f>H1418-B1419</f>
        <v>0</v>
      </c>
      <c r="I1419" s="20">
        <f t="shared" si="99"/>
        <v>0</v>
      </c>
      <c r="M1419" s="2">
        <v>460</v>
      </c>
    </row>
    <row r="1420" spans="4:13" ht="12.75">
      <c r="D1420" s="10"/>
      <c r="H1420" s="5">
        <f>H1419-B1420</f>
        <v>0</v>
      </c>
      <c r="I1420" s="20">
        <f t="shared" si="99"/>
        <v>0</v>
      </c>
      <c r="M1420" s="2">
        <v>460</v>
      </c>
    </row>
    <row r="1421" spans="1:13" s="13" customFormat="1" ht="12.75">
      <c r="A1421" s="10"/>
      <c r="B1421" s="201">
        <v>52000</v>
      </c>
      <c r="C1421" s="168" t="s">
        <v>527</v>
      </c>
      <c r="D1421" s="171" t="s">
        <v>514</v>
      </c>
      <c r="E1421" s="168" t="s">
        <v>528</v>
      </c>
      <c r="F1421" s="172" t="s">
        <v>529</v>
      </c>
      <c r="G1421" s="170" t="s">
        <v>20</v>
      </c>
      <c r="H1421" s="32">
        <f>H1420-B1421</f>
        <v>-52000</v>
      </c>
      <c r="I1421" s="94">
        <f t="shared" si="99"/>
        <v>113.04347826086956</v>
      </c>
      <c r="K1421" s="13" t="s">
        <v>42</v>
      </c>
      <c r="M1421" s="36">
        <v>460</v>
      </c>
    </row>
    <row r="1422" spans="1:13" s="13" customFormat="1" ht="12.75">
      <c r="A1422" s="10"/>
      <c r="B1422" s="198">
        <v>11600</v>
      </c>
      <c r="C1422" s="31" t="s">
        <v>530</v>
      </c>
      <c r="D1422" s="171" t="s">
        <v>514</v>
      </c>
      <c r="E1422" s="168" t="s">
        <v>528</v>
      </c>
      <c r="F1422" s="29" t="s">
        <v>531</v>
      </c>
      <c r="G1422" s="29" t="s">
        <v>273</v>
      </c>
      <c r="H1422" s="32">
        <f>H1421-B1422</f>
        <v>-63600</v>
      </c>
      <c r="I1422" s="94">
        <f t="shared" si="99"/>
        <v>25.217391304347824</v>
      </c>
      <c r="K1422" s="13" t="s">
        <v>42</v>
      </c>
      <c r="M1422" s="2">
        <v>460</v>
      </c>
    </row>
    <row r="1423" spans="1:13" s="13" customFormat="1" ht="12.75">
      <c r="A1423" s="10"/>
      <c r="B1423" s="198">
        <v>1000</v>
      </c>
      <c r="C1423" s="31" t="s">
        <v>532</v>
      </c>
      <c r="D1423" s="171" t="s">
        <v>514</v>
      </c>
      <c r="E1423" s="168" t="s">
        <v>528</v>
      </c>
      <c r="F1423" s="29" t="s">
        <v>533</v>
      </c>
      <c r="G1423" s="29" t="s">
        <v>33</v>
      </c>
      <c r="H1423" s="32">
        <f>H1422-B1423</f>
        <v>-64600</v>
      </c>
      <c r="I1423" s="94">
        <f t="shared" si="99"/>
        <v>2.1739130434782608</v>
      </c>
      <c r="K1423" s="13" t="s">
        <v>42</v>
      </c>
      <c r="M1423" s="2">
        <v>460</v>
      </c>
    </row>
    <row r="1424" spans="1:13" s="87" customFormat="1" ht="12.75">
      <c r="A1424" s="79"/>
      <c r="B1424" s="199">
        <f>SUM(B1421:B1423)</f>
        <v>64600</v>
      </c>
      <c r="C1424" s="79" t="s">
        <v>527</v>
      </c>
      <c r="D1424" s="79" t="s">
        <v>534</v>
      </c>
      <c r="E1424" s="79"/>
      <c r="F1424" s="80"/>
      <c r="G1424" s="80"/>
      <c r="H1424" s="78">
        <v>0</v>
      </c>
      <c r="I1424" s="95">
        <f t="shared" si="99"/>
        <v>140.43478260869566</v>
      </c>
      <c r="M1424" s="2">
        <v>460</v>
      </c>
    </row>
    <row r="1425" spans="2:13" ht="12.75">
      <c r="B1425" s="202"/>
      <c r="D1425" s="10"/>
      <c r="H1425" s="5">
        <f>H1424-B1425</f>
        <v>0</v>
      </c>
      <c r="I1425" s="20">
        <f t="shared" si="99"/>
        <v>0</v>
      </c>
      <c r="M1425" s="2">
        <v>460</v>
      </c>
    </row>
    <row r="1426" spans="2:13" ht="12.75">
      <c r="B1426" s="202"/>
      <c r="D1426" s="10"/>
      <c r="H1426" s="5">
        <f>H1425-B1426</f>
        <v>0</v>
      </c>
      <c r="I1426" s="20">
        <f t="shared" si="99"/>
        <v>0</v>
      </c>
      <c r="M1426" s="2">
        <v>460</v>
      </c>
    </row>
    <row r="1427" spans="1:13" ht="12.75">
      <c r="A1427" s="10"/>
      <c r="B1427" s="202">
        <v>75000</v>
      </c>
      <c r="C1427" s="1" t="s">
        <v>317</v>
      </c>
      <c r="D1427" s="10" t="s">
        <v>88</v>
      </c>
      <c r="F1427" s="81" t="s">
        <v>535</v>
      </c>
      <c r="G1427" s="28" t="s">
        <v>33</v>
      </c>
      <c r="H1427" s="203">
        <f>H1426-B1427</f>
        <v>-75000</v>
      </c>
      <c r="I1427" s="20">
        <f t="shared" si="99"/>
        <v>163.04347826086956</v>
      </c>
      <c r="M1427" s="2">
        <v>460</v>
      </c>
    </row>
    <row r="1428" spans="1:13" ht="12.75">
      <c r="A1428" s="9"/>
      <c r="B1428" s="199">
        <f>SUM(B1427:B1427)</f>
        <v>75000</v>
      </c>
      <c r="C1428" s="9" t="s">
        <v>317</v>
      </c>
      <c r="D1428" s="9"/>
      <c r="E1428" s="9"/>
      <c r="F1428" s="157"/>
      <c r="G1428" s="16"/>
      <c r="H1428" s="200">
        <v>0</v>
      </c>
      <c r="I1428" s="71">
        <f t="shared" si="99"/>
        <v>163.04347826086956</v>
      </c>
      <c r="J1428" s="72"/>
      <c r="K1428" s="72"/>
      <c r="L1428" s="72"/>
      <c r="M1428" s="2">
        <v>460</v>
      </c>
    </row>
    <row r="1429" spans="1:13" s="139" customFormat="1" ht="12.75">
      <c r="A1429" s="136"/>
      <c r="B1429" s="204"/>
      <c r="C1429" s="138"/>
      <c r="D1429" s="33"/>
      <c r="E1429" s="136"/>
      <c r="F1429" s="34"/>
      <c r="G1429" s="34"/>
      <c r="H1429" s="5">
        <f>H1428-B1429</f>
        <v>0</v>
      </c>
      <c r="I1429" s="20">
        <f t="shared" si="99"/>
        <v>0</v>
      </c>
      <c r="M1429" s="2">
        <v>460</v>
      </c>
    </row>
    <row r="1430" spans="4:13" ht="12.75">
      <c r="D1430" s="10"/>
      <c r="H1430" s="5">
        <f>H1429-B1430</f>
        <v>0</v>
      </c>
      <c r="I1430" s="20">
        <f t="shared" si="99"/>
        <v>0</v>
      </c>
      <c r="M1430" s="2">
        <v>460</v>
      </c>
    </row>
    <row r="1431" spans="4:13" ht="12.75">
      <c r="D1431" s="10"/>
      <c r="H1431" s="5">
        <f>H1430-B1431</f>
        <v>0</v>
      </c>
      <c r="I1431" s="20">
        <f t="shared" si="99"/>
        <v>0</v>
      </c>
      <c r="M1431" s="2">
        <v>460</v>
      </c>
    </row>
    <row r="1432" spans="4:13" ht="12.75">
      <c r="D1432" s="10"/>
      <c r="H1432" s="5">
        <f>H1431-B1432</f>
        <v>0</v>
      </c>
      <c r="I1432" s="20">
        <f t="shared" si="99"/>
        <v>0</v>
      </c>
      <c r="M1432" s="2">
        <v>460</v>
      </c>
    </row>
    <row r="1433" spans="1:13" ht="13.5" thickBot="1">
      <c r="A1433" s="56"/>
      <c r="B1433" s="205">
        <f>+B1449+B1465+B1469</f>
        <v>898400</v>
      </c>
      <c r="C1433" s="56"/>
      <c r="D1433" s="64" t="s">
        <v>90</v>
      </c>
      <c r="E1433" s="56"/>
      <c r="F1433" s="85"/>
      <c r="G1433" s="58"/>
      <c r="H1433" s="99">
        <f>H1432-B1433</f>
        <v>-898400</v>
      </c>
      <c r="I1433" s="100">
        <f t="shared" si="99"/>
        <v>1953.0434782608695</v>
      </c>
      <c r="J1433" s="61"/>
      <c r="K1433" s="61"/>
      <c r="L1433" s="61"/>
      <c r="M1433" s="2">
        <v>460</v>
      </c>
    </row>
    <row r="1434" spans="2:13" ht="12.75">
      <c r="B1434" s="206"/>
      <c r="D1434" s="10"/>
      <c r="I1434" s="20">
        <f t="shared" si="99"/>
        <v>0</v>
      </c>
      <c r="M1434" s="2">
        <v>460</v>
      </c>
    </row>
    <row r="1435" spans="2:13" ht="12.75">
      <c r="B1435" s="206"/>
      <c r="D1435" s="10"/>
      <c r="H1435" s="5">
        <f aca="true" t="shared" si="100" ref="H1435:H1448">H1434-B1435</f>
        <v>0</v>
      </c>
      <c r="I1435" s="20">
        <f t="shared" si="99"/>
        <v>0</v>
      </c>
      <c r="M1435" s="2">
        <v>460</v>
      </c>
    </row>
    <row r="1436" spans="1:13" ht="12.75">
      <c r="A1436" s="10"/>
      <c r="B1436" s="207">
        <v>5000</v>
      </c>
      <c r="C1436" s="1" t="s">
        <v>668</v>
      </c>
      <c r="D1436" s="10" t="s">
        <v>536</v>
      </c>
      <c r="E1436" s="10" t="s">
        <v>537</v>
      </c>
      <c r="F1436" s="77" t="s">
        <v>962</v>
      </c>
      <c r="G1436" s="29" t="s">
        <v>286</v>
      </c>
      <c r="H1436" s="5">
        <f t="shared" si="100"/>
        <v>-5000</v>
      </c>
      <c r="I1436" s="20">
        <f t="shared" si="99"/>
        <v>10.869565217391305</v>
      </c>
      <c r="J1436" s="13"/>
      <c r="K1436" t="s">
        <v>668</v>
      </c>
      <c r="L1436" s="13"/>
      <c r="M1436" s="2">
        <v>460</v>
      </c>
    </row>
    <row r="1437" spans="2:13" ht="12.75">
      <c r="B1437" s="206">
        <v>5000</v>
      </c>
      <c r="C1437" s="1" t="s">
        <v>668</v>
      </c>
      <c r="D1437" s="10" t="s">
        <v>536</v>
      </c>
      <c r="E1437" s="1" t="s">
        <v>537</v>
      </c>
      <c r="F1437" s="77" t="s">
        <v>963</v>
      </c>
      <c r="G1437" s="25" t="s">
        <v>20</v>
      </c>
      <c r="H1437" s="5">
        <f t="shared" si="100"/>
        <v>-10000</v>
      </c>
      <c r="I1437" s="20">
        <f t="shared" si="99"/>
        <v>10.869565217391305</v>
      </c>
      <c r="K1437" t="s">
        <v>668</v>
      </c>
      <c r="M1437" s="2">
        <v>460</v>
      </c>
    </row>
    <row r="1438" spans="2:13" ht="12.75">
      <c r="B1438" s="206">
        <v>6000</v>
      </c>
      <c r="C1438" s="1" t="s">
        <v>668</v>
      </c>
      <c r="D1438" s="10" t="s">
        <v>536</v>
      </c>
      <c r="E1438" s="1" t="s">
        <v>537</v>
      </c>
      <c r="F1438" s="77" t="s">
        <v>964</v>
      </c>
      <c r="G1438" s="25" t="s">
        <v>100</v>
      </c>
      <c r="H1438" s="5">
        <f t="shared" si="100"/>
        <v>-16000</v>
      </c>
      <c r="I1438" s="20">
        <f t="shared" si="99"/>
        <v>13.043478260869565</v>
      </c>
      <c r="K1438" t="s">
        <v>668</v>
      </c>
      <c r="M1438" s="2">
        <v>460</v>
      </c>
    </row>
    <row r="1439" spans="2:13" ht="12.75">
      <c r="B1439" s="206">
        <v>5000</v>
      </c>
      <c r="C1439" s="1" t="s">
        <v>668</v>
      </c>
      <c r="D1439" s="10" t="s">
        <v>536</v>
      </c>
      <c r="E1439" s="1" t="s">
        <v>537</v>
      </c>
      <c r="F1439" s="77" t="s">
        <v>965</v>
      </c>
      <c r="G1439" s="25" t="s">
        <v>101</v>
      </c>
      <c r="H1439" s="5">
        <f t="shared" si="100"/>
        <v>-21000</v>
      </c>
      <c r="I1439" s="20">
        <f t="shared" si="99"/>
        <v>10.869565217391305</v>
      </c>
      <c r="K1439" t="s">
        <v>668</v>
      </c>
      <c r="M1439" s="2">
        <v>460</v>
      </c>
    </row>
    <row r="1440" spans="2:13" ht="12.75">
      <c r="B1440" s="206">
        <v>5000</v>
      </c>
      <c r="C1440" s="1" t="s">
        <v>668</v>
      </c>
      <c r="D1440" s="10" t="s">
        <v>536</v>
      </c>
      <c r="E1440" s="1" t="s">
        <v>537</v>
      </c>
      <c r="F1440" s="77" t="s">
        <v>966</v>
      </c>
      <c r="G1440" s="25" t="s">
        <v>102</v>
      </c>
      <c r="H1440" s="5">
        <f t="shared" si="100"/>
        <v>-26000</v>
      </c>
      <c r="I1440" s="20">
        <f t="shared" si="99"/>
        <v>10.869565217391305</v>
      </c>
      <c r="K1440" t="s">
        <v>668</v>
      </c>
      <c r="M1440" s="2">
        <v>460</v>
      </c>
    </row>
    <row r="1441" spans="2:13" ht="12.75">
      <c r="B1441" s="206">
        <v>5000</v>
      </c>
      <c r="C1441" s="1" t="s">
        <v>668</v>
      </c>
      <c r="D1441" s="1" t="s">
        <v>536</v>
      </c>
      <c r="E1441" s="1" t="s">
        <v>537</v>
      </c>
      <c r="F1441" s="77" t="s">
        <v>967</v>
      </c>
      <c r="G1441" s="25" t="s">
        <v>22</v>
      </c>
      <c r="H1441" s="5">
        <f t="shared" si="100"/>
        <v>-31000</v>
      </c>
      <c r="I1441" s="20">
        <f t="shared" si="99"/>
        <v>10.869565217391305</v>
      </c>
      <c r="K1441" t="s">
        <v>668</v>
      </c>
      <c r="M1441" s="2">
        <v>460</v>
      </c>
    </row>
    <row r="1442" spans="2:13" ht="12.75">
      <c r="B1442" s="206">
        <v>5000</v>
      </c>
      <c r="C1442" s="1" t="s">
        <v>668</v>
      </c>
      <c r="D1442" s="1" t="s">
        <v>536</v>
      </c>
      <c r="E1442" s="1" t="s">
        <v>537</v>
      </c>
      <c r="F1442" s="77" t="s">
        <v>968</v>
      </c>
      <c r="G1442" s="25" t="s">
        <v>147</v>
      </c>
      <c r="H1442" s="5">
        <f t="shared" si="100"/>
        <v>-36000</v>
      </c>
      <c r="I1442" s="20">
        <f t="shared" si="99"/>
        <v>10.869565217391305</v>
      </c>
      <c r="K1442" t="s">
        <v>668</v>
      </c>
      <c r="M1442" s="2">
        <v>460</v>
      </c>
    </row>
    <row r="1443" spans="2:13" ht="12.75">
      <c r="B1443" s="206">
        <v>5000</v>
      </c>
      <c r="C1443" s="1" t="s">
        <v>668</v>
      </c>
      <c r="D1443" s="1" t="s">
        <v>536</v>
      </c>
      <c r="E1443" s="1" t="s">
        <v>537</v>
      </c>
      <c r="F1443" s="77" t="s">
        <v>969</v>
      </c>
      <c r="G1443" s="25" t="s">
        <v>155</v>
      </c>
      <c r="H1443" s="5">
        <f t="shared" si="100"/>
        <v>-41000</v>
      </c>
      <c r="I1443" s="20">
        <f t="shared" si="99"/>
        <v>10.869565217391305</v>
      </c>
      <c r="K1443" t="s">
        <v>668</v>
      </c>
      <c r="M1443" s="2">
        <v>460</v>
      </c>
    </row>
    <row r="1444" spans="2:13" ht="12.75">
      <c r="B1444" s="206">
        <v>5000</v>
      </c>
      <c r="C1444" s="1" t="s">
        <v>668</v>
      </c>
      <c r="D1444" s="1" t="s">
        <v>536</v>
      </c>
      <c r="E1444" s="1" t="s">
        <v>537</v>
      </c>
      <c r="F1444" s="77" t="s">
        <v>970</v>
      </c>
      <c r="G1444" s="25" t="s">
        <v>25</v>
      </c>
      <c r="H1444" s="5">
        <f t="shared" si="100"/>
        <v>-46000</v>
      </c>
      <c r="I1444" s="20">
        <f t="shared" si="99"/>
        <v>10.869565217391305</v>
      </c>
      <c r="K1444" t="s">
        <v>668</v>
      </c>
      <c r="M1444" s="2">
        <v>460</v>
      </c>
    </row>
    <row r="1445" spans="2:13" ht="12.75">
      <c r="B1445" s="208">
        <v>10500</v>
      </c>
      <c r="C1445" s="1" t="s">
        <v>668</v>
      </c>
      <c r="D1445" s="1" t="s">
        <v>536</v>
      </c>
      <c r="E1445" s="1" t="s">
        <v>537</v>
      </c>
      <c r="F1445" s="77" t="s">
        <v>971</v>
      </c>
      <c r="G1445" s="25" t="s">
        <v>165</v>
      </c>
      <c r="H1445" s="5">
        <f t="shared" si="100"/>
        <v>-56500</v>
      </c>
      <c r="I1445" s="20">
        <f t="shared" si="99"/>
        <v>22.82608695652174</v>
      </c>
      <c r="K1445" t="s">
        <v>668</v>
      </c>
      <c r="M1445" s="2">
        <v>460</v>
      </c>
    </row>
    <row r="1446" spans="2:13" ht="12.75">
      <c r="B1446" s="206">
        <v>5000</v>
      </c>
      <c r="C1446" s="1" t="s">
        <v>668</v>
      </c>
      <c r="D1446" s="1" t="s">
        <v>536</v>
      </c>
      <c r="E1446" s="1" t="s">
        <v>537</v>
      </c>
      <c r="F1446" s="77" t="s">
        <v>972</v>
      </c>
      <c r="G1446" s="25" t="s">
        <v>31</v>
      </c>
      <c r="H1446" s="5">
        <f t="shared" si="100"/>
        <v>-61500</v>
      </c>
      <c r="I1446" s="20">
        <f t="shared" si="99"/>
        <v>10.869565217391305</v>
      </c>
      <c r="K1446" t="s">
        <v>668</v>
      </c>
      <c r="M1446" s="2">
        <v>460</v>
      </c>
    </row>
    <row r="1447" spans="2:13" ht="12.75">
      <c r="B1447" s="206">
        <v>5000</v>
      </c>
      <c r="C1447" s="1" t="s">
        <v>668</v>
      </c>
      <c r="D1447" s="1" t="s">
        <v>536</v>
      </c>
      <c r="E1447" s="1" t="s">
        <v>537</v>
      </c>
      <c r="F1447" s="77" t="s">
        <v>973</v>
      </c>
      <c r="G1447" s="25" t="s">
        <v>166</v>
      </c>
      <c r="H1447" s="5">
        <f t="shared" si="100"/>
        <v>-66500</v>
      </c>
      <c r="I1447" s="20">
        <f t="shared" si="99"/>
        <v>10.869565217391305</v>
      </c>
      <c r="K1447" t="s">
        <v>668</v>
      </c>
      <c r="M1447" s="2">
        <v>460</v>
      </c>
    </row>
    <row r="1448" spans="2:13" ht="12.75">
      <c r="B1448" s="207">
        <v>10000</v>
      </c>
      <c r="C1448" s="1" t="s">
        <v>668</v>
      </c>
      <c r="D1448" s="1" t="s">
        <v>536</v>
      </c>
      <c r="E1448" s="1" t="s">
        <v>537</v>
      </c>
      <c r="F1448" s="77" t="s">
        <v>974</v>
      </c>
      <c r="G1448" s="25" t="s">
        <v>193</v>
      </c>
      <c r="H1448" s="5">
        <f t="shared" si="100"/>
        <v>-76500</v>
      </c>
      <c r="I1448" s="20">
        <f t="shared" si="99"/>
        <v>21.73913043478261</v>
      </c>
      <c r="K1448" t="s">
        <v>668</v>
      </c>
      <c r="M1448" s="2">
        <v>460</v>
      </c>
    </row>
    <row r="1449" spans="1:13" s="72" customFormat="1" ht="12.75">
      <c r="A1449" s="9"/>
      <c r="B1449" s="209">
        <f>SUM(B1436:B1448)</f>
        <v>76500</v>
      </c>
      <c r="C1449" s="9" t="s">
        <v>668</v>
      </c>
      <c r="D1449" s="9"/>
      <c r="E1449" s="9"/>
      <c r="F1449" s="16"/>
      <c r="G1449" s="16"/>
      <c r="H1449" s="70">
        <v>0</v>
      </c>
      <c r="I1449" s="71">
        <f t="shared" si="99"/>
        <v>166.30434782608697</v>
      </c>
      <c r="M1449" s="2">
        <v>460</v>
      </c>
    </row>
    <row r="1450" spans="2:13" ht="12.75">
      <c r="B1450" s="206"/>
      <c r="H1450" s="5">
        <f aca="true" t="shared" si="101" ref="H1450:H1464">H1449-B1450</f>
        <v>0</v>
      </c>
      <c r="I1450" s="20">
        <f t="shared" si="99"/>
        <v>0</v>
      </c>
      <c r="M1450" s="2">
        <v>460</v>
      </c>
    </row>
    <row r="1451" spans="2:13" ht="12.75">
      <c r="B1451" s="206"/>
      <c r="H1451" s="5">
        <f t="shared" si="101"/>
        <v>0</v>
      </c>
      <c r="I1451" s="20">
        <f t="shared" si="99"/>
        <v>0</v>
      </c>
      <c r="M1451" s="2">
        <v>460</v>
      </c>
    </row>
    <row r="1452" spans="2:13" ht="12.75">
      <c r="B1452" s="207">
        <v>1500</v>
      </c>
      <c r="C1452" s="31" t="s">
        <v>175</v>
      </c>
      <c r="D1452" s="10" t="s">
        <v>536</v>
      </c>
      <c r="E1452" s="31"/>
      <c r="F1452" s="25" t="s">
        <v>538</v>
      </c>
      <c r="G1452" s="29" t="s">
        <v>286</v>
      </c>
      <c r="H1452" s="5">
        <f t="shared" si="101"/>
        <v>-1500</v>
      </c>
      <c r="I1452" s="20">
        <f t="shared" si="99"/>
        <v>3.260869565217391</v>
      </c>
      <c r="K1452" t="s">
        <v>537</v>
      </c>
      <c r="M1452" s="2">
        <v>460</v>
      </c>
    </row>
    <row r="1453" spans="2:13" ht="12.75">
      <c r="B1453" s="207">
        <v>1000</v>
      </c>
      <c r="C1453" s="31" t="s">
        <v>175</v>
      </c>
      <c r="D1453" s="10" t="s">
        <v>536</v>
      </c>
      <c r="E1453" s="31"/>
      <c r="F1453" s="25" t="s">
        <v>538</v>
      </c>
      <c r="G1453" s="34" t="s">
        <v>20</v>
      </c>
      <c r="H1453" s="5">
        <f t="shared" si="101"/>
        <v>-2500</v>
      </c>
      <c r="I1453" s="20">
        <f t="shared" si="99"/>
        <v>2.1739130434782608</v>
      </c>
      <c r="K1453" t="s">
        <v>537</v>
      </c>
      <c r="M1453" s="2">
        <v>460</v>
      </c>
    </row>
    <row r="1454" spans="2:13" ht="12.75">
      <c r="B1454" s="207">
        <v>2500</v>
      </c>
      <c r="C1454" s="31" t="s">
        <v>175</v>
      </c>
      <c r="D1454" s="10" t="s">
        <v>536</v>
      </c>
      <c r="E1454" s="31"/>
      <c r="F1454" s="25" t="s">
        <v>538</v>
      </c>
      <c r="G1454" s="28" t="s">
        <v>100</v>
      </c>
      <c r="H1454" s="5">
        <f t="shared" si="101"/>
        <v>-5000</v>
      </c>
      <c r="I1454" s="20">
        <f t="shared" si="99"/>
        <v>5.434782608695652</v>
      </c>
      <c r="K1454" t="s">
        <v>537</v>
      </c>
      <c r="M1454" s="2">
        <v>460</v>
      </c>
    </row>
    <row r="1455" spans="1:13" s="13" customFormat="1" ht="12.75">
      <c r="A1455" s="10"/>
      <c r="B1455" s="207">
        <v>1200</v>
      </c>
      <c r="C1455" s="31" t="s">
        <v>175</v>
      </c>
      <c r="D1455" s="10" t="s">
        <v>536</v>
      </c>
      <c r="E1455" s="31"/>
      <c r="F1455" s="25" t="s">
        <v>538</v>
      </c>
      <c r="G1455" s="28" t="s">
        <v>101</v>
      </c>
      <c r="H1455" s="5">
        <f t="shared" si="101"/>
        <v>-6200</v>
      </c>
      <c r="I1455" s="20">
        <f t="shared" si="99"/>
        <v>2.608695652173913</v>
      </c>
      <c r="K1455" t="s">
        <v>537</v>
      </c>
      <c r="M1455" s="2">
        <v>460</v>
      </c>
    </row>
    <row r="1456" spans="2:13" ht="12.75">
      <c r="B1456" s="206">
        <v>1300</v>
      </c>
      <c r="C1456" s="31" t="s">
        <v>175</v>
      </c>
      <c r="D1456" s="10" t="s">
        <v>536</v>
      </c>
      <c r="E1456" s="31"/>
      <c r="F1456" s="25" t="s">
        <v>538</v>
      </c>
      <c r="G1456" s="25" t="s">
        <v>102</v>
      </c>
      <c r="H1456" s="5">
        <f t="shared" si="101"/>
        <v>-7500</v>
      </c>
      <c r="I1456" s="20">
        <f t="shared" si="99"/>
        <v>2.8260869565217392</v>
      </c>
      <c r="K1456" t="s">
        <v>537</v>
      </c>
      <c r="M1456" s="2">
        <v>460</v>
      </c>
    </row>
    <row r="1457" spans="2:13" ht="12.75">
      <c r="B1457" s="206">
        <v>2500</v>
      </c>
      <c r="C1457" s="31" t="s">
        <v>175</v>
      </c>
      <c r="D1457" s="10" t="s">
        <v>536</v>
      </c>
      <c r="E1457" s="31"/>
      <c r="F1457" s="25" t="s">
        <v>538</v>
      </c>
      <c r="G1457" s="25" t="s">
        <v>22</v>
      </c>
      <c r="H1457" s="5">
        <f t="shared" si="101"/>
        <v>-10000</v>
      </c>
      <c r="I1457" s="20">
        <f t="shared" si="99"/>
        <v>5.434782608695652</v>
      </c>
      <c r="K1457" t="s">
        <v>537</v>
      </c>
      <c r="M1457" s="2">
        <v>460</v>
      </c>
    </row>
    <row r="1458" spans="2:13" ht="12.75">
      <c r="B1458" s="206">
        <v>1500</v>
      </c>
      <c r="C1458" s="31" t="s">
        <v>175</v>
      </c>
      <c r="D1458" s="10" t="s">
        <v>536</v>
      </c>
      <c r="E1458" s="31"/>
      <c r="F1458" s="25" t="s">
        <v>538</v>
      </c>
      <c r="G1458" s="25" t="s">
        <v>147</v>
      </c>
      <c r="H1458" s="5">
        <f t="shared" si="101"/>
        <v>-11500</v>
      </c>
      <c r="I1458" s="20">
        <f t="shared" si="99"/>
        <v>3.260869565217391</v>
      </c>
      <c r="K1458" t="s">
        <v>537</v>
      </c>
      <c r="M1458" s="2">
        <v>460</v>
      </c>
    </row>
    <row r="1459" spans="2:14" ht="12.75">
      <c r="B1459" s="206">
        <v>1400</v>
      </c>
      <c r="C1459" s="31" t="s">
        <v>175</v>
      </c>
      <c r="D1459" s="10" t="s">
        <v>536</v>
      </c>
      <c r="E1459" s="31"/>
      <c r="F1459" s="25" t="s">
        <v>538</v>
      </c>
      <c r="G1459" s="25" t="s">
        <v>25</v>
      </c>
      <c r="H1459" s="5">
        <f t="shared" si="101"/>
        <v>-12900</v>
      </c>
      <c r="I1459" s="20">
        <f t="shared" si="99"/>
        <v>3.0434782608695654</v>
      </c>
      <c r="J1459" s="135"/>
      <c r="K1459" t="s">
        <v>537</v>
      </c>
      <c r="L1459" s="135"/>
      <c r="M1459" s="2">
        <v>460</v>
      </c>
      <c r="N1459" s="35"/>
    </row>
    <row r="1460" spans="2:13" ht="12.75">
      <c r="B1460" s="206">
        <v>1600</v>
      </c>
      <c r="C1460" s="31" t="s">
        <v>175</v>
      </c>
      <c r="D1460" s="10" t="s">
        <v>536</v>
      </c>
      <c r="E1460" s="31"/>
      <c r="F1460" s="25" t="s">
        <v>538</v>
      </c>
      <c r="G1460" s="25" t="s">
        <v>165</v>
      </c>
      <c r="H1460" s="5">
        <f t="shared" si="101"/>
        <v>-14500</v>
      </c>
      <c r="I1460" s="20">
        <f t="shared" si="99"/>
        <v>3.4782608695652173</v>
      </c>
      <c r="K1460" t="s">
        <v>537</v>
      </c>
      <c r="M1460" s="2">
        <v>460</v>
      </c>
    </row>
    <row r="1461" spans="2:13" ht="12.75">
      <c r="B1461" s="206">
        <v>1800</v>
      </c>
      <c r="C1461" s="31" t="s">
        <v>175</v>
      </c>
      <c r="D1461" s="10" t="s">
        <v>536</v>
      </c>
      <c r="E1461" s="31"/>
      <c r="F1461" s="25" t="s">
        <v>538</v>
      </c>
      <c r="G1461" s="25" t="s">
        <v>31</v>
      </c>
      <c r="H1461" s="5">
        <f t="shared" si="101"/>
        <v>-16300</v>
      </c>
      <c r="I1461" s="20">
        <f t="shared" si="99"/>
        <v>3.9130434782608696</v>
      </c>
      <c r="K1461" t="s">
        <v>537</v>
      </c>
      <c r="M1461" s="2">
        <v>460</v>
      </c>
    </row>
    <row r="1462" spans="2:13" ht="12.75">
      <c r="B1462" s="206">
        <v>1600</v>
      </c>
      <c r="C1462" s="31" t="s">
        <v>175</v>
      </c>
      <c r="D1462" s="10" t="s">
        <v>536</v>
      </c>
      <c r="E1462" s="31"/>
      <c r="F1462" s="25" t="s">
        <v>538</v>
      </c>
      <c r="G1462" s="25" t="s">
        <v>166</v>
      </c>
      <c r="H1462" s="5">
        <f t="shared" si="101"/>
        <v>-17900</v>
      </c>
      <c r="I1462" s="20">
        <f t="shared" si="99"/>
        <v>3.4782608695652173</v>
      </c>
      <c r="K1462" t="s">
        <v>537</v>
      </c>
      <c r="M1462" s="2">
        <v>460</v>
      </c>
    </row>
    <row r="1463" spans="2:13" ht="12.75">
      <c r="B1463" s="206">
        <v>2500</v>
      </c>
      <c r="C1463" s="31" t="s">
        <v>175</v>
      </c>
      <c r="D1463" s="10" t="s">
        <v>536</v>
      </c>
      <c r="E1463" s="31"/>
      <c r="F1463" s="25" t="s">
        <v>538</v>
      </c>
      <c r="G1463" s="25" t="s">
        <v>193</v>
      </c>
      <c r="H1463" s="5">
        <f t="shared" si="101"/>
        <v>-20400</v>
      </c>
      <c r="I1463" s="20">
        <f t="shared" si="99"/>
        <v>5.434782608695652</v>
      </c>
      <c r="K1463" t="s">
        <v>537</v>
      </c>
      <c r="M1463" s="2">
        <v>460</v>
      </c>
    </row>
    <row r="1464" spans="2:13" ht="12.75">
      <c r="B1464" s="206">
        <v>1500</v>
      </c>
      <c r="C1464" s="31" t="s">
        <v>175</v>
      </c>
      <c r="D1464" s="10" t="s">
        <v>536</v>
      </c>
      <c r="E1464" s="31"/>
      <c r="F1464" s="25" t="s">
        <v>538</v>
      </c>
      <c r="G1464" s="25" t="s">
        <v>194</v>
      </c>
      <c r="H1464" s="5">
        <f t="shared" si="101"/>
        <v>-21900</v>
      </c>
      <c r="I1464" s="20">
        <f t="shared" si="99"/>
        <v>3.260869565217391</v>
      </c>
      <c r="K1464" t="s">
        <v>537</v>
      </c>
      <c r="M1464" s="2">
        <v>460</v>
      </c>
    </row>
    <row r="1465" spans="1:13" s="72" customFormat="1" ht="12.75">
      <c r="A1465" s="9"/>
      <c r="B1465" s="209">
        <f>SUM(B1452:B1464)</f>
        <v>21900</v>
      </c>
      <c r="C1465" s="210" t="s">
        <v>175</v>
      </c>
      <c r="D1465" s="9"/>
      <c r="E1465" s="210"/>
      <c r="F1465" s="16"/>
      <c r="G1465" s="16"/>
      <c r="H1465" s="70">
        <v>0</v>
      </c>
      <c r="I1465" s="71">
        <f t="shared" si="99"/>
        <v>47.608695652173914</v>
      </c>
      <c r="K1465" s="72" t="s">
        <v>537</v>
      </c>
      <c r="M1465" s="2">
        <v>460</v>
      </c>
    </row>
    <row r="1466" spans="2:13" ht="12.75">
      <c r="B1466" s="206"/>
      <c r="H1466" s="5">
        <f>H1465-B1466</f>
        <v>0</v>
      </c>
      <c r="I1466" s="20">
        <f t="shared" si="99"/>
        <v>0</v>
      </c>
      <c r="M1466" s="2">
        <v>460</v>
      </c>
    </row>
    <row r="1467" spans="2:13" ht="12.75">
      <c r="B1467" s="206"/>
      <c r="H1467" s="5">
        <f>H1466-B1467</f>
        <v>0</v>
      </c>
      <c r="I1467" s="20">
        <f t="shared" si="99"/>
        <v>0</v>
      </c>
      <c r="M1467" s="2">
        <v>460</v>
      </c>
    </row>
    <row r="1468" spans="1:13" ht="12.75">
      <c r="A1468" s="10"/>
      <c r="B1468" s="207">
        <v>800000</v>
      </c>
      <c r="C1468" s="1" t="s">
        <v>539</v>
      </c>
      <c r="D1468" s="1" t="s">
        <v>536</v>
      </c>
      <c r="E1468" s="1" t="s">
        <v>540</v>
      </c>
      <c r="F1468" s="77" t="s">
        <v>36</v>
      </c>
      <c r="G1468" s="29" t="s">
        <v>72</v>
      </c>
      <c r="H1468" s="5">
        <f>H1467-B1468</f>
        <v>-800000</v>
      </c>
      <c r="I1468" s="20">
        <f t="shared" si="99"/>
        <v>1739.1304347826087</v>
      </c>
      <c r="M1468" s="2">
        <v>460</v>
      </c>
    </row>
    <row r="1469" spans="1:13" ht="12.75">
      <c r="A1469" s="9"/>
      <c r="B1469" s="209">
        <f>SUM(B1468:B1468)</f>
        <v>800000</v>
      </c>
      <c r="C1469" s="9" t="s">
        <v>39</v>
      </c>
      <c r="D1469" s="9"/>
      <c r="E1469" s="9"/>
      <c r="F1469" s="83"/>
      <c r="G1469" s="16"/>
      <c r="H1469" s="70">
        <v>0</v>
      </c>
      <c r="I1469" s="71">
        <f t="shared" si="99"/>
        <v>1739.1304347826087</v>
      </c>
      <c r="J1469" s="72"/>
      <c r="K1469" s="72"/>
      <c r="L1469" s="72"/>
      <c r="M1469" s="2">
        <v>460</v>
      </c>
    </row>
    <row r="1470" spans="2:13" ht="12.75">
      <c r="B1470" s="211"/>
      <c r="H1470" s="5">
        <f>H1469-B1470</f>
        <v>0</v>
      </c>
      <c r="I1470" s="20">
        <f t="shared" si="99"/>
        <v>0</v>
      </c>
      <c r="M1470" s="2">
        <v>460</v>
      </c>
    </row>
    <row r="1471" spans="3:13" ht="12.75">
      <c r="C1471" s="212"/>
      <c r="H1471" s="5">
        <f>H1470-B1471</f>
        <v>0</v>
      </c>
      <c r="I1471" s="20">
        <f t="shared" si="99"/>
        <v>0</v>
      </c>
      <c r="M1471" s="2">
        <v>460</v>
      </c>
    </row>
    <row r="1472" spans="8:13" ht="12.75">
      <c r="H1472" s="5">
        <f>H1471-B1472</f>
        <v>0</v>
      </c>
      <c r="I1472" s="20">
        <f t="shared" si="99"/>
        <v>0</v>
      </c>
      <c r="M1472" s="2">
        <v>460</v>
      </c>
    </row>
    <row r="1473" spans="2:13" ht="12.75">
      <c r="B1473" s="142"/>
      <c r="H1473" s="5">
        <f>H1472-B1473</f>
        <v>0</v>
      </c>
      <c r="I1473" s="20">
        <f t="shared" si="99"/>
        <v>0</v>
      </c>
      <c r="M1473" s="2">
        <v>460</v>
      </c>
    </row>
    <row r="1474" spans="1:13" ht="13.5" thickBot="1">
      <c r="A1474" s="56"/>
      <c r="B1474" s="63">
        <f>+B1528+B1585+B1625+B1648+B1653+B1658+B1664</f>
        <v>926116</v>
      </c>
      <c r="C1474" s="53"/>
      <c r="D1474" s="55" t="s">
        <v>93</v>
      </c>
      <c r="E1474" s="53"/>
      <c r="F1474" s="85"/>
      <c r="G1474" s="58"/>
      <c r="H1474" s="99">
        <f>H1473-B1474</f>
        <v>-926116</v>
      </c>
      <c r="I1474" s="60">
        <f t="shared" si="99"/>
        <v>2013.2956521739131</v>
      </c>
      <c r="J1474" s="61"/>
      <c r="K1474" s="61"/>
      <c r="L1474" s="61"/>
      <c r="M1474" s="2">
        <v>460</v>
      </c>
    </row>
    <row r="1475" spans="8:13" ht="12.75">
      <c r="H1475" s="5">
        <v>0</v>
      </c>
      <c r="I1475" s="20">
        <f t="shared" si="99"/>
        <v>0</v>
      </c>
      <c r="M1475" s="2">
        <v>460</v>
      </c>
    </row>
    <row r="1476" spans="8:13" ht="12.75">
      <c r="H1476" s="5">
        <f aca="true" t="shared" si="102" ref="H1476:H1507">H1475-B1476</f>
        <v>0</v>
      </c>
      <c r="I1476" s="20">
        <f t="shared" si="99"/>
        <v>0</v>
      </c>
      <c r="M1476" s="2">
        <v>460</v>
      </c>
    </row>
    <row r="1477" spans="2:13" ht="12.75">
      <c r="B1477" s="202">
        <v>2500</v>
      </c>
      <c r="C1477" s="1" t="s">
        <v>668</v>
      </c>
      <c r="D1477" s="10" t="s">
        <v>93</v>
      </c>
      <c r="E1477" s="1" t="s">
        <v>541</v>
      </c>
      <c r="F1477" s="77" t="s">
        <v>975</v>
      </c>
      <c r="G1477" s="25" t="s">
        <v>20</v>
      </c>
      <c r="H1477" s="5">
        <f t="shared" si="102"/>
        <v>-2500</v>
      </c>
      <c r="I1477" s="20">
        <f t="shared" si="99"/>
        <v>5.434782608695652</v>
      </c>
      <c r="K1477" t="s">
        <v>668</v>
      </c>
      <c r="M1477" s="2">
        <v>460</v>
      </c>
    </row>
    <row r="1478" spans="2:13" ht="12.75">
      <c r="B1478" s="202">
        <v>2500</v>
      </c>
      <c r="C1478" s="1" t="s">
        <v>668</v>
      </c>
      <c r="D1478" s="10" t="s">
        <v>93</v>
      </c>
      <c r="E1478" s="1" t="s">
        <v>541</v>
      </c>
      <c r="F1478" s="77" t="s">
        <v>976</v>
      </c>
      <c r="G1478" s="25" t="s">
        <v>100</v>
      </c>
      <c r="H1478" s="5">
        <f t="shared" si="102"/>
        <v>-5000</v>
      </c>
      <c r="I1478" s="20">
        <f t="shared" si="99"/>
        <v>5.434782608695652</v>
      </c>
      <c r="K1478" t="s">
        <v>668</v>
      </c>
      <c r="M1478" s="2">
        <v>460</v>
      </c>
    </row>
    <row r="1479" spans="2:13" ht="12.75">
      <c r="B1479" s="202">
        <v>2500</v>
      </c>
      <c r="C1479" s="1" t="s">
        <v>668</v>
      </c>
      <c r="D1479" s="10" t="s">
        <v>93</v>
      </c>
      <c r="E1479" s="1" t="s">
        <v>541</v>
      </c>
      <c r="F1479" s="77" t="s">
        <v>977</v>
      </c>
      <c r="G1479" s="25" t="s">
        <v>101</v>
      </c>
      <c r="H1479" s="5">
        <f t="shared" si="102"/>
        <v>-7500</v>
      </c>
      <c r="I1479" s="20">
        <f t="shared" si="99"/>
        <v>5.434782608695652</v>
      </c>
      <c r="K1479" t="s">
        <v>668</v>
      </c>
      <c r="M1479" s="2">
        <v>460</v>
      </c>
    </row>
    <row r="1480" spans="2:13" ht="12.75">
      <c r="B1480" s="202">
        <v>2500</v>
      </c>
      <c r="C1480" s="1" t="s">
        <v>668</v>
      </c>
      <c r="D1480" s="10" t="s">
        <v>93</v>
      </c>
      <c r="E1480" s="1" t="s">
        <v>541</v>
      </c>
      <c r="F1480" s="77" t="s">
        <v>978</v>
      </c>
      <c r="G1480" s="25" t="s">
        <v>102</v>
      </c>
      <c r="H1480" s="5">
        <f t="shared" si="102"/>
        <v>-10000</v>
      </c>
      <c r="I1480" s="20">
        <f t="shared" si="99"/>
        <v>5.434782608695652</v>
      </c>
      <c r="K1480" t="s">
        <v>668</v>
      </c>
      <c r="M1480" s="2">
        <v>460</v>
      </c>
    </row>
    <row r="1481" spans="2:13" ht="12.75">
      <c r="B1481" s="202">
        <v>2500</v>
      </c>
      <c r="C1481" s="1" t="s">
        <v>668</v>
      </c>
      <c r="D1481" s="1" t="s">
        <v>93</v>
      </c>
      <c r="E1481" s="1" t="s">
        <v>541</v>
      </c>
      <c r="F1481" s="77" t="s">
        <v>979</v>
      </c>
      <c r="G1481" s="25" t="s">
        <v>22</v>
      </c>
      <c r="H1481" s="5">
        <f t="shared" si="102"/>
        <v>-12500</v>
      </c>
      <c r="I1481" s="20">
        <f aca="true" t="shared" si="103" ref="I1481:I1544">+B1481/M1481</f>
        <v>5.434782608695652</v>
      </c>
      <c r="K1481" t="s">
        <v>668</v>
      </c>
      <c r="M1481" s="2">
        <v>460</v>
      </c>
    </row>
    <row r="1482" spans="2:13" ht="12.75">
      <c r="B1482" s="202">
        <v>2500</v>
      </c>
      <c r="C1482" s="1" t="s">
        <v>668</v>
      </c>
      <c r="D1482" s="1" t="s">
        <v>93</v>
      </c>
      <c r="E1482" s="1" t="s">
        <v>541</v>
      </c>
      <c r="F1482" s="77" t="s">
        <v>980</v>
      </c>
      <c r="G1482" s="25" t="s">
        <v>25</v>
      </c>
      <c r="H1482" s="5">
        <f t="shared" si="102"/>
        <v>-15000</v>
      </c>
      <c r="I1482" s="20">
        <f t="shared" si="103"/>
        <v>5.434782608695652</v>
      </c>
      <c r="K1482" t="s">
        <v>668</v>
      </c>
      <c r="M1482" s="2">
        <v>460</v>
      </c>
    </row>
    <row r="1483" spans="2:13" ht="12.75">
      <c r="B1483" s="202">
        <v>2500</v>
      </c>
      <c r="C1483" s="1" t="s">
        <v>668</v>
      </c>
      <c r="D1483" s="1" t="s">
        <v>93</v>
      </c>
      <c r="E1483" s="1" t="s">
        <v>541</v>
      </c>
      <c r="F1483" s="77" t="s">
        <v>981</v>
      </c>
      <c r="G1483" s="25" t="s">
        <v>165</v>
      </c>
      <c r="H1483" s="5">
        <f t="shared" si="102"/>
        <v>-17500</v>
      </c>
      <c r="I1483" s="20">
        <f t="shared" si="103"/>
        <v>5.434782608695652</v>
      </c>
      <c r="K1483" t="s">
        <v>668</v>
      </c>
      <c r="M1483" s="2">
        <v>460</v>
      </c>
    </row>
    <row r="1484" spans="2:13" ht="12.75">
      <c r="B1484" s="202">
        <v>5000</v>
      </c>
      <c r="C1484" s="1" t="s">
        <v>668</v>
      </c>
      <c r="D1484" s="1" t="s">
        <v>93</v>
      </c>
      <c r="E1484" s="1" t="s">
        <v>541</v>
      </c>
      <c r="F1484" s="77" t="s">
        <v>982</v>
      </c>
      <c r="G1484" s="25" t="s">
        <v>31</v>
      </c>
      <c r="H1484" s="5">
        <f t="shared" si="102"/>
        <v>-22500</v>
      </c>
      <c r="I1484" s="20">
        <f t="shared" si="103"/>
        <v>10.869565217391305</v>
      </c>
      <c r="K1484" t="s">
        <v>668</v>
      </c>
      <c r="M1484" s="2">
        <v>460</v>
      </c>
    </row>
    <row r="1485" spans="2:13" ht="12.75">
      <c r="B1485" s="202">
        <v>5000</v>
      </c>
      <c r="C1485" s="1" t="s">
        <v>668</v>
      </c>
      <c r="D1485" s="1" t="s">
        <v>93</v>
      </c>
      <c r="E1485" s="1" t="s">
        <v>541</v>
      </c>
      <c r="F1485" s="77" t="s">
        <v>983</v>
      </c>
      <c r="G1485" s="25" t="s">
        <v>166</v>
      </c>
      <c r="H1485" s="5">
        <f t="shared" si="102"/>
        <v>-27500</v>
      </c>
      <c r="I1485" s="20">
        <f t="shared" si="103"/>
        <v>10.869565217391305</v>
      </c>
      <c r="K1485" t="s">
        <v>668</v>
      </c>
      <c r="M1485" s="2">
        <v>460</v>
      </c>
    </row>
    <row r="1486" spans="2:13" ht="12.75">
      <c r="B1486" s="202">
        <v>2500</v>
      </c>
      <c r="C1486" s="1" t="s">
        <v>668</v>
      </c>
      <c r="D1486" s="1" t="s">
        <v>93</v>
      </c>
      <c r="E1486" s="1" t="s">
        <v>541</v>
      </c>
      <c r="F1486" s="77" t="s">
        <v>984</v>
      </c>
      <c r="G1486" s="25" t="s">
        <v>193</v>
      </c>
      <c r="H1486" s="5">
        <f t="shared" si="102"/>
        <v>-30000</v>
      </c>
      <c r="I1486" s="20">
        <f t="shared" si="103"/>
        <v>5.434782608695652</v>
      </c>
      <c r="K1486" t="s">
        <v>668</v>
      </c>
      <c r="M1486" s="2">
        <v>460</v>
      </c>
    </row>
    <row r="1487" spans="2:13" ht="12.75">
      <c r="B1487" s="202">
        <v>2500</v>
      </c>
      <c r="C1487" s="1" t="s">
        <v>668</v>
      </c>
      <c r="D1487" s="1" t="s">
        <v>93</v>
      </c>
      <c r="E1487" s="1" t="s">
        <v>541</v>
      </c>
      <c r="F1487" s="77" t="s">
        <v>985</v>
      </c>
      <c r="G1487" s="25" t="s">
        <v>194</v>
      </c>
      <c r="H1487" s="5">
        <f t="shared" si="102"/>
        <v>-32500</v>
      </c>
      <c r="I1487" s="20">
        <f t="shared" si="103"/>
        <v>5.434782608695652</v>
      </c>
      <c r="K1487" t="s">
        <v>668</v>
      </c>
      <c r="M1487" s="2">
        <v>460</v>
      </c>
    </row>
    <row r="1488" spans="2:13" ht="12.75">
      <c r="B1488" s="202">
        <v>2500</v>
      </c>
      <c r="C1488" s="1" t="s">
        <v>668</v>
      </c>
      <c r="D1488" s="1" t="s">
        <v>93</v>
      </c>
      <c r="E1488" s="1" t="s">
        <v>541</v>
      </c>
      <c r="F1488" s="77" t="s">
        <v>986</v>
      </c>
      <c r="G1488" s="25" t="s">
        <v>287</v>
      </c>
      <c r="H1488" s="5">
        <f t="shared" si="102"/>
        <v>-35000</v>
      </c>
      <c r="I1488" s="20">
        <f t="shared" si="103"/>
        <v>5.434782608695652</v>
      </c>
      <c r="K1488" t="s">
        <v>668</v>
      </c>
      <c r="M1488" s="2">
        <v>460</v>
      </c>
    </row>
    <row r="1489" spans="2:13" ht="12.75">
      <c r="B1489" s="202">
        <v>6000</v>
      </c>
      <c r="C1489" s="1" t="s">
        <v>668</v>
      </c>
      <c r="D1489" s="1" t="s">
        <v>93</v>
      </c>
      <c r="E1489" s="1" t="s">
        <v>541</v>
      </c>
      <c r="F1489" s="77" t="s">
        <v>987</v>
      </c>
      <c r="G1489" s="25" t="s">
        <v>32</v>
      </c>
      <c r="H1489" s="5">
        <f t="shared" si="102"/>
        <v>-41000</v>
      </c>
      <c r="I1489" s="20">
        <f t="shared" si="103"/>
        <v>13.043478260869565</v>
      </c>
      <c r="K1489" t="s">
        <v>668</v>
      </c>
      <c r="M1489" s="2">
        <v>460</v>
      </c>
    </row>
    <row r="1490" spans="2:13" ht="12.75">
      <c r="B1490" s="202">
        <v>7500</v>
      </c>
      <c r="C1490" s="1" t="s">
        <v>668</v>
      </c>
      <c r="D1490" s="1" t="s">
        <v>93</v>
      </c>
      <c r="E1490" s="1" t="s">
        <v>541</v>
      </c>
      <c r="F1490" s="77" t="s">
        <v>988</v>
      </c>
      <c r="G1490" s="25" t="s">
        <v>240</v>
      </c>
      <c r="H1490" s="5">
        <f t="shared" si="102"/>
        <v>-48500</v>
      </c>
      <c r="I1490" s="20">
        <f t="shared" si="103"/>
        <v>16.304347826086957</v>
      </c>
      <c r="K1490" t="s">
        <v>668</v>
      </c>
      <c r="M1490" s="2">
        <v>460</v>
      </c>
    </row>
    <row r="1491" spans="2:13" ht="12.75">
      <c r="B1491" s="202">
        <v>3000</v>
      </c>
      <c r="C1491" s="1" t="s">
        <v>668</v>
      </c>
      <c r="D1491" s="1" t="s">
        <v>93</v>
      </c>
      <c r="E1491" s="1" t="s">
        <v>541</v>
      </c>
      <c r="F1491" s="77" t="s">
        <v>989</v>
      </c>
      <c r="G1491" s="25" t="s">
        <v>206</v>
      </c>
      <c r="H1491" s="5">
        <f t="shared" si="102"/>
        <v>-51500</v>
      </c>
      <c r="I1491" s="20">
        <f t="shared" si="103"/>
        <v>6.521739130434782</v>
      </c>
      <c r="K1491" t="s">
        <v>668</v>
      </c>
      <c r="M1491" s="2">
        <v>460</v>
      </c>
    </row>
    <row r="1492" spans="2:13" ht="12.75">
      <c r="B1492" s="202">
        <v>2500</v>
      </c>
      <c r="C1492" s="1" t="s">
        <v>668</v>
      </c>
      <c r="D1492" s="1" t="s">
        <v>93</v>
      </c>
      <c r="E1492" s="1" t="s">
        <v>541</v>
      </c>
      <c r="F1492" s="77" t="s">
        <v>990</v>
      </c>
      <c r="G1492" s="25" t="s">
        <v>214</v>
      </c>
      <c r="H1492" s="5">
        <f t="shared" si="102"/>
        <v>-54000</v>
      </c>
      <c r="I1492" s="20">
        <f t="shared" si="103"/>
        <v>5.434782608695652</v>
      </c>
      <c r="K1492" t="s">
        <v>668</v>
      </c>
      <c r="M1492" s="2">
        <v>460</v>
      </c>
    </row>
    <row r="1493" spans="2:13" ht="12.75">
      <c r="B1493" s="202">
        <v>2500</v>
      </c>
      <c r="C1493" s="1" t="s">
        <v>668</v>
      </c>
      <c r="D1493" s="1" t="s">
        <v>93</v>
      </c>
      <c r="E1493" s="1" t="s">
        <v>541</v>
      </c>
      <c r="F1493" s="77" t="s">
        <v>937</v>
      </c>
      <c r="G1493" s="25" t="s">
        <v>207</v>
      </c>
      <c r="H1493" s="5">
        <f t="shared" si="102"/>
        <v>-56500</v>
      </c>
      <c r="I1493" s="20">
        <f t="shared" si="103"/>
        <v>5.434782608695652</v>
      </c>
      <c r="K1493" t="s">
        <v>668</v>
      </c>
      <c r="M1493" s="2">
        <v>460</v>
      </c>
    </row>
    <row r="1494" spans="2:13" ht="12.75">
      <c r="B1494" s="202">
        <v>5000</v>
      </c>
      <c r="C1494" s="1" t="s">
        <v>668</v>
      </c>
      <c r="D1494" s="1" t="s">
        <v>93</v>
      </c>
      <c r="E1494" s="1" t="s">
        <v>541</v>
      </c>
      <c r="F1494" s="77" t="s">
        <v>991</v>
      </c>
      <c r="G1494" s="25" t="s">
        <v>216</v>
      </c>
      <c r="H1494" s="5">
        <f t="shared" si="102"/>
        <v>-61500</v>
      </c>
      <c r="I1494" s="20">
        <f t="shared" si="103"/>
        <v>10.869565217391305</v>
      </c>
      <c r="K1494" t="s">
        <v>668</v>
      </c>
      <c r="M1494" s="2">
        <v>460</v>
      </c>
    </row>
    <row r="1495" spans="2:13" ht="12.75">
      <c r="B1495" s="202">
        <v>2500</v>
      </c>
      <c r="C1495" s="1" t="s">
        <v>668</v>
      </c>
      <c r="D1495" s="1" t="s">
        <v>93</v>
      </c>
      <c r="E1495" s="1" t="s">
        <v>541</v>
      </c>
      <c r="F1495" s="77" t="s">
        <v>992</v>
      </c>
      <c r="G1495" s="25" t="s">
        <v>267</v>
      </c>
      <c r="H1495" s="5">
        <f t="shared" si="102"/>
        <v>-64000</v>
      </c>
      <c r="I1495" s="20">
        <f t="shared" si="103"/>
        <v>5.434782608695652</v>
      </c>
      <c r="K1495" t="s">
        <v>668</v>
      </c>
      <c r="M1495" s="2">
        <v>460</v>
      </c>
    </row>
    <row r="1496" spans="2:13" ht="12.75">
      <c r="B1496" s="202">
        <v>5500</v>
      </c>
      <c r="C1496" s="1" t="s">
        <v>668</v>
      </c>
      <c r="D1496" s="1" t="s">
        <v>93</v>
      </c>
      <c r="E1496" s="1" t="s">
        <v>541</v>
      </c>
      <c r="F1496" s="77" t="s">
        <v>993</v>
      </c>
      <c r="G1496" s="25" t="s">
        <v>247</v>
      </c>
      <c r="H1496" s="5">
        <f t="shared" si="102"/>
        <v>-69500</v>
      </c>
      <c r="I1496" s="20">
        <f t="shared" si="103"/>
        <v>11.956521739130435</v>
      </c>
      <c r="K1496" t="s">
        <v>668</v>
      </c>
      <c r="M1496" s="2">
        <v>460</v>
      </c>
    </row>
    <row r="1497" spans="2:13" ht="12.75">
      <c r="B1497" s="202">
        <v>2500</v>
      </c>
      <c r="C1497" s="1" t="s">
        <v>668</v>
      </c>
      <c r="D1497" s="1" t="s">
        <v>93</v>
      </c>
      <c r="E1497" s="1" t="s">
        <v>541</v>
      </c>
      <c r="F1497" s="77" t="s">
        <v>994</v>
      </c>
      <c r="G1497" s="25" t="s">
        <v>34</v>
      </c>
      <c r="H1497" s="5">
        <f t="shared" si="102"/>
        <v>-72000</v>
      </c>
      <c r="I1497" s="20">
        <f t="shared" si="103"/>
        <v>5.434782608695652</v>
      </c>
      <c r="K1497" t="s">
        <v>668</v>
      </c>
      <c r="M1497" s="2">
        <v>460</v>
      </c>
    </row>
    <row r="1498" spans="2:13" ht="12.75">
      <c r="B1498" s="202">
        <v>5000</v>
      </c>
      <c r="C1498" s="1" t="s">
        <v>668</v>
      </c>
      <c r="D1498" s="1" t="s">
        <v>93</v>
      </c>
      <c r="E1498" s="1" t="s">
        <v>541</v>
      </c>
      <c r="F1498" s="77" t="s">
        <v>995</v>
      </c>
      <c r="G1498" s="25" t="s">
        <v>273</v>
      </c>
      <c r="H1498" s="5">
        <f t="shared" si="102"/>
        <v>-77000</v>
      </c>
      <c r="I1498" s="20">
        <f t="shared" si="103"/>
        <v>10.869565217391305</v>
      </c>
      <c r="K1498" t="s">
        <v>668</v>
      </c>
      <c r="M1498" s="2">
        <v>460</v>
      </c>
    </row>
    <row r="1499" spans="2:13" ht="12.75">
      <c r="B1499" s="202">
        <v>5000</v>
      </c>
      <c r="C1499" s="1" t="s">
        <v>668</v>
      </c>
      <c r="D1499" s="1" t="s">
        <v>93</v>
      </c>
      <c r="E1499" s="1" t="s">
        <v>541</v>
      </c>
      <c r="F1499" s="77" t="s">
        <v>996</v>
      </c>
      <c r="G1499" s="25" t="s">
        <v>274</v>
      </c>
      <c r="H1499" s="5">
        <f t="shared" si="102"/>
        <v>-82000</v>
      </c>
      <c r="I1499" s="20">
        <f t="shared" si="103"/>
        <v>10.869565217391305</v>
      </c>
      <c r="K1499" t="s">
        <v>668</v>
      </c>
      <c r="M1499" s="2">
        <v>460</v>
      </c>
    </row>
    <row r="1500" spans="2:13" ht="12.75">
      <c r="B1500" s="202">
        <v>2500</v>
      </c>
      <c r="C1500" s="1" t="s">
        <v>668</v>
      </c>
      <c r="D1500" s="1" t="s">
        <v>93</v>
      </c>
      <c r="E1500" s="1" t="s">
        <v>541</v>
      </c>
      <c r="F1500" s="77" t="s">
        <v>997</v>
      </c>
      <c r="G1500" s="25" t="s">
        <v>35</v>
      </c>
      <c r="H1500" s="5">
        <f t="shared" si="102"/>
        <v>-84500</v>
      </c>
      <c r="I1500" s="20">
        <f t="shared" si="103"/>
        <v>5.434782608695652</v>
      </c>
      <c r="K1500" t="s">
        <v>668</v>
      </c>
      <c r="M1500" s="2">
        <v>460</v>
      </c>
    </row>
    <row r="1501" spans="2:13" ht="12.75">
      <c r="B1501" s="202">
        <v>2500</v>
      </c>
      <c r="C1501" s="1" t="s">
        <v>668</v>
      </c>
      <c r="D1501" s="1" t="s">
        <v>93</v>
      </c>
      <c r="E1501" s="1" t="s">
        <v>541</v>
      </c>
      <c r="F1501" s="77" t="s">
        <v>998</v>
      </c>
      <c r="G1501" s="25" t="s">
        <v>288</v>
      </c>
      <c r="H1501" s="5">
        <f t="shared" si="102"/>
        <v>-87000</v>
      </c>
      <c r="I1501" s="20">
        <f t="shared" si="103"/>
        <v>5.434782608695652</v>
      </c>
      <c r="K1501" t="s">
        <v>668</v>
      </c>
      <c r="M1501" s="2">
        <v>460</v>
      </c>
    </row>
    <row r="1502" spans="2:13" ht="12.75">
      <c r="B1502" s="202">
        <v>2500</v>
      </c>
      <c r="C1502" s="1" t="s">
        <v>668</v>
      </c>
      <c r="D1502" s="1" t="s">
        <v>93</v>
      </c>
      <c r="E1502" s="1" t="s">
        <v>541</v>
      </c>
      <c r="F1502" s="77" t="s">
        <v>999</v>
      </c>
      <c r="G1502" s="25" t="s">
        <v>33</v>
      </c>
      <c r="H1502" s="5">
        <f t="shared" si="102"/>
        <v>-89500</v>
      </c>
      <c r="I1502" s="20">
        <f t="shared" si="103"/>
        <v>5.434782608695652</v>
      </c>
      <c r="K1502" t="s">
        <v>668</v>
      </c>
      <c r="M1502" s="2">
        <v>460</v>
      </c>
    </row>
    <row r="1503" spans="2:13" ht="12.75">
      <c r="B1503" s="202">
        <v>2500</v>
      </c>
      <c r="C1503" s="1" t="s">
        <v>668</v>
      </c>
      <c r="D1503" s="10" t="s">
        <v>93</v>
      </c>
      <c r="E1503" s="1" t="s">
        <v>542</v>
      </c>
      <c r="F1503" s="77" t="s">
        <v>1000</v>
      </c>
      <c r="G1503" s="25" t="s">
        <v>20</v>
      </c>
      <c r="H1503" s="5">
        <f t="shared" si="102"/>
        <v>-92000</v>
      </c>
      <c r="I1503" s="20">
        <f t="shared" si="103"/>
        <v>5.434782608695652</v>
      </c>
      <c r="K1503" t="s">
        <v>668</v>
      </c>
      <c r="M1503" s="2">
        <v>460</v>
      </c>
    </row>
    <row r="1504" spans="2:13" ht="12.75">
      <c r="B1504" s="202">
        <v>2500</v>
      </c>
      <c r="C1504" s="1" t="s">
        <v>668</v>
      </c>
      <c r="D1504" s="10" t="s">
        <v>93</v>
      </c>
      <c r="E1504" s="1" t="s">
        <v>542</v>
      </c>
      <c r="F1504" s="77" t="s">
        <v>1001</v>
      </c>
      <c r="G1504" s="25" t="s">
        <v>100</v>
      </c>
      <c r="H1504" s="5">
        <f t="shared" si="102"/>
        <v>-94500</v>
      </c>
      <c r="I1504" s="20">
        <f t="shared" si="103"/>
        <v>5.434782608695652</v>
      </c>
      <c r="K1504" t="s">
        <v>668</v>
      </c>
      <c r="M1504" s="2">
        <v>460</v>
      </c>
    </row>
    <row r="1505" spans="2:13" ht="12.75">
      <c r="B1505" s="202">
        <v>5000</v>
      </c>
      <c r="C1505" s="1" t="s">
        <v>668</v>
      </c>
      <c r="D1505" s="10" t="s">
        <v>93</v>
      </c>
      <c r="E1505" s="1" t="s">
        <v>542</v>
      </c>
      <c r="F1505" s="77" t="s">
        <v>1002</v>
      </c>
      <c r="G1505" s="25" t="s">
        <v>101</v>
      </c>
      <c r="H1505" s="5">
        <f t="shared" si="102"/>
        <v>-99500</v>
      </c>
      <c r="I1505" s="20">
        <f t="shared" si="103"/>
        <v>10.869565217391305</v>
      </c>
      <c r="K1505" t="s">
        <v>668</v>
      </c>
      <c r="M1505" s="2">
        <v>460</v>
      </c>
    </row>
    <row r="1506" spans="2:13" ht="12.75">
      <c r="B1506" s="202">
        <v>3000</v>
      </c>
      <c r="C1506" s="1" t="s">
        <v>668</v>
      </c>
      <c r="D1506" s="10" t="s">
        <v>93</v>
      </c>
      <c r="E1506" s="1" t="s">
        <v>542</v>
      </c>
      <c r="F1506" s="77" t="s">
        <v>1003</v>
      </c>
      <c r="G1506" s="25" t="s">
        <v>102</v>
      </c>
      <c r="H1506" s="5">
        <f t="shared" si="102"/>
        <v>-102500</v>
      </c>
      <c r="I1506" s="20">
        <f t="shared" si="103"/>
        <v>6.521739130434782</v>
      </c>
      <c r="K1506" t="s">
        <v>668</v>
      </c>
      <c r="M1506" s="2">
        <v>460</v>
      </c>
    </row>
    <row r="1507" spans="2:13" ht="12.75">
      <c r="B1507" s="202">
        <v>2500</v>
      </c>
      <c r="C1507" s="1" t="s">
        <v>668</v>
      </c>
      <c r="D1507" s="1" t="s">
        <v>93</v>
      </c>
      <c r="E1507" s="1" t="s">
        <v>542</v>
      </c>
      <c r="F1507" s="77" t="s">
        <v>1004</v>
      </c>
      <c r="G1507" s="25" t="s">
        <v>22</v>
      </c>
      <c r="H1507" s="5">
        <f t="shared" si="102"/>
        <v>-105000</v>
      </c>
      <c r="I1507" s="20">
        <f t="shared" si="103"/>
        <v>5.434782608695652</v>
      </c>
      <c r="K1507" t="s">
        <v>668</v>
      </c>
      <c r="M1507" s="2">
        <v>460</v>
      </c>
    </row>
    <row r="1508" spans="2:13" ht="12.75">
      <c r="B1508" s="202">
        <v>3000</v>
      </c>
      <c r="C1508" s="1" t="s">
        <v>668</v>
      </c>
      <c r="D1508" s="1" t="s">
        <v>93</v>
      </c>
      <c r="E1508" s="1" t="s">
        <v>542</v>
      </c>
      <c r="F1508" s="77" t="s">
        <v>1005</v>
      </c>
      <c r="G1508" s="25" t="s">
        <v>147</v>
      </c>
      <c r="H1508" s="5">
        <f aca="true" t="shared" si="104" ref="H1508:H1527">H1507-B1508</f>
        <v>-108000</v>
      </c>
      <c r="I1508" s="20">
        <f t="shared" si="103"/>
        <v>6.521739130434782</v>
      </c>
      <c r="K1508" t="s">
        <v>668</v>
      </c>
      <c r="M1508" s="2">
        <v>460</v>
      </c>
    </row>
    <row r="1509" spans="2:13" ht="12.75">
      <c r="B1509" s="202">
        <v>2500</v>
      </c>
      <c r="C1509" s="1" t="s">
        <v>668</v>
      </c>
      <c r="D1509" s="1" t="s">
        <v>93</v>
      </c>
      <c r="E1509" s="1" t="s">
        <v>542</v>
      </c>
      <c r="F1509" s="77" t="s">
        <v>1006</v>
      </c>
      <c r="G1509" s="25" t="s">
        <v>25</v>
      </c>
      <c r="H1509" s="5">
        <f t="shared" si="104"/>
        <v>-110500</v>
      </c>
      <c r="I1509" s="20">
        <f t="shared" si="103"/>
        <v>5.434782608695652</v>
      </c>
      <c r="K1509" t="s">
        <v>668</v>
      </c>
      <c r="M1509" s="2">
        <v>460</v>
      </c>
    </row>
    <row r="1510" spans="2:13" ht="12.75">
      <c r="B1510" s="202">
        <v>5000</v>
      </c>
      <c r="C1510" s="1" t="s">
        <v>668</v>
      </c>
      <c r="D1510" s="1" t="s">
        <v>93</v>
      </c>
      <c r="E1510" s="1" t="s">
        <v>542</v>
      </c>
      <c r="F1510" s="77" t="s">
        <v>1007</v>
      </c>
      <c r="G1510" s="25" t="s">
        <v>165</v>
      </c>
      <c r="H1510" s="5">
        <f t="shared" si="104"/>
        <v>-115500</v>
      </c>
      <c r="I1510" s="20">
        <f t="shared" si="103"/>
        <v>10.869565217391305</v>
      </c>
      <c r="K1510" t="s">
        <v>668</v>
      </c>
      <c r="M1510" s="2">
        <v>460</v>
      </c>
    </row>
    <row r="1511" spans="2:13" ht="12.75">
      <c r="B1511" s="202">
        <v>2500</v>
      </c>
      <c r="C1511" s="1" t="s">
        <v>668</v>
      </c>
      <c r="D1511" s="1" t="s">
        <v>93</v>
      </c>
      <c r="E1511" s="1" t="s">
        <v>542</v>
      </c>
      <c r="F1511" s="77" t="s">
        <v>1008</v>
      </c>
      <c r="G1511" s="25" t="s">
        <v>31</v>
      </c>
      <c r="H1511" s="5">
        <f t="shared" si="104"/>
        <v>-118000</v>
      </c>
      <c r="I1511" s="20">
        <f t="shared" si="103"/>
        <v>5.434782608695652</v>
      </c>
      <c r="K1511" t="s">
        <v>668</v>
      </c>
      <c r="M1511" s="2">
        <v>460</v>
      </c>
    </row>
    <row r="1512" spans="2:13" ht="12.75">
      <c r="B1512" s="202">
        <v>2500</v>
      </c>
      <c r="C1512" s="1" t="s">
        <v>668</v>
      </c>
      <c r="D1512" s="1" t="s">
        <v>93</v>
      </c>
      <c r="E1512" s="1" t="s">
        <v>542</v>
      </c>
      <c r="F1512" s="77" t="s">
        <v>1009</v>
      </c>
      <c r="G1512" s="25" t="s">
        <v>166</v>
      </c>
      <c r="H1512" s="5">
        <f t="shared" si="104"/>
        <v>-120500</v>
      </c>
      <c r="I1512" s="20">
        <f t="shared" si="103"/>
        <v>5.434782608695652</v>
      </c>
      <c r="K1512" t="s">
        <v>668</v>
      </c>
      <c r="M1512" s="2">
        <v>460</v>
      </c>
    </row>
    <row r="1513" spans="2:13" ht="12.75">
      <c r="B1513" s="202">
        <v>5000</v>
      </c>
      <c r="C1513" s="1" t="s">
        <v>668</v>
      </c>
      <c r="D1513" s="1" t="s">
        <v>93</v>
      </c>
      <c r="E1513" s="1" t="s">
        <v>542</v>
      </c>
      <c r="F1513" s="77" t="s">
        <v>1010</v>
      </c>
      <c r="G1513" s="25" t="s">
        <v>193</v>
      </c>
      <c r="H1513" s="5">
        <f t="shared" si="104"/>
        <v>-125500</v>
      </c>
      <c r="I1513" s="20">
        <f t="shared" si="103"/>
        <v>10.869565217391305</v>
      </c>
      <c r="K1513" t="s">
        <v>668</v>
      </c>
      <c r="M1513" s="2">
        <v>460</v>
      </c>
    </row>
    <row r="1514" spans="2:13" ht="12.75">
      <c r="B1514" s="202">
        <v>2500</v>
      </c>
      <c r="C1514" s="1" t="s">
        <v>668</v>
      </c>
      <c r="D1514" s="1" t="s">
        <v>93</v>
      </c>
      <c r="E1514" s="1" t="s">
        <v>542</v>
      </c>
      <c r="F1514" s="77" t="s">
        <v>1011</v>
      </c>
      <c r="G1514" s="25" t="s">
        <v>32</v>
      </c>
      <c r="H1514" s="5">
        <f t="shared" si="104"/>
        <v>-128000</v>
      </c>
      <c r="I1514" s="20">
        <f t="shared" si="103"/>
        <v>5.434782608695652</v>
      </c>
      <c r="K1514" t="s">
        <v>668</v>
      </c>
      <c r="M1514" s="2">
        <v>460</v>
      </c>
    </row>
    <row r="1515" spans="2:13" ht="12.75">
      <c r="B1515" s="202">
        <v>2500</v>
      </c>
      <c r="C1515" s="1" t="s">
        <v>668</v>
      </c>
      <c r="D1515" s="1" t="s">
        <v>93</v>
      </c>
      <c r="E1515" s="1" t="s">
        <v>542</v>
      </c>
      <c r="F1515" s="77" t="s">
        <v>1012</v>
      </c>
      <c r="G1515" s="25" t="s">
        <v>240</v>
      </c>
      <c r="H1515" s="5">
        <f t="shared" si="104"/>
        <v>-130500</v>
      </c>
      <c r="I1515" s="20">
        <f t="shared" si="103"/>
        <v>5.434782608695652</v>
      </c>
      <c r="K1515" t="s">
        <v>668</v>
      </c>
      <c r="M1515" s="2">
        <v>460</v>
      </c>
    </row>
    <row r="1516" spans="2:13" ht="12.75">
      <c r="B1516" s="202">
        <v>2500</v>
      </c>
      <c r="C1516" s="1" t="s">
        <v>668</v>
      </c>
      <c r="D1516" s="1" t="s">
        <v>93</v>
      </c>
      <c r="E1516" s="1" t="s">
        <v>542</v>
      </c>
      <c r="F1516" s="77" t="s">
        <v>1013</v>
      </c>
      <c r="G1516" s="25" t="s">
        <v>206</v>
      </c>
      <c r="H1516" s="5">
        <f t="shared" si="104"/>
        <v>-133000</v>
      </c>
      <c r="I1516" s="20">
        <f t="shared" si="103"/>
        <v>5.434782608695652</v>
      </c>
      <c r="K1516" t="s">
        <v>668</v>
      </c>
      <c r="M1516" s="2">
        <v>460</v>
      </c>
    </row>
    <row r="1517" spans="2:13" ht="12.75">
      <c r="B1517" s="202">
        <v>2500</v>
      </c>
      <c r="C1517" s="1" t="s">
        <v>668</v>
      </c>
      <c r="D1517" s="1" t="s">
        <v>93</v>
      </c>
      <c r="E1517" s="1" t="s">
        <v>542</v>
      </c>
      <c r="F1517" s="77" t="s">
        <v>1014</v>
      </c>
      <c r="G1517" s="25" t="s">
        <v>214</v>
      </c>
      <c r="H1517" s="5">
        <f t="shared" si="104"/>
        <v>-135500</v>
      </c>
      <c r="I1517" s="20">
        <f t="shared" si="103"/>
        <v>5.434782608695652</v>
      </c>
      <c r="K1517" t="s">
        <v>668</v>
      </c>
      <c r="M1517" s="2">
        <v>460</v>
      </c>
    </row>
    <row r="1518" spans="2:13" ht="12.75">
      <c r="B1518" s="202">
        <v>5000</v>
      </c>
      <c r="C1518" s="1" t="s">
        <v>668</v>
      </c>
      <c r="D1518" s="1" t="s">
        <v>93</v>
      </c>
      <c r="E1518" s="1" t="s">
        <v>542</v>
      </c>
      <c r="F1518" s="77" t="s">
        <v>1015</v>
      </c>
      <c r="G1518" s="25" t="s">
        <v>207</v>
      </c>
      <c r="H1518" s="5">
        <f t="shared" si="104"/>
        <v>-140500</v>
      </c>
      <c r="I1518" s="20">
        <f t="shared" si="103"/>
        <v>10.869565217391305</v>
      </c>
      <c r="K1518" t="s">
        <v>668</v>
      </c>
      <c r="M1518" s="2">
        <v>460</v>
      </c>
    </row>
    <row r="1519" spans="2:13" ht="12.75">
      <c r="B1519" s="202">
        <v>5000</v>
      </c>
      <c r="C1519" s="1" t="s">
        <v>668</v>
      </c>
      <c r="D1519" s="1" t="s">
        <v>93</v>
      </c>
      <c r="E1519" s="1" t="s">
        <v>542</v>
      </c>
      <c r="F1519" s="77" t="s">
        <v>1016</v>
      </c>
      <c r="G1519" s="25" t="s">
        <v>216</v>
      </c>
      <c r="H1519" s="5">
        <f t="shared" si="104"/>
        <v>-145500</v>
      </c>
      <c r="I1519" s="20">
        <f t="shared" si="103"/>
        <v>10.869565217391305</v>
      </c>
      <c r="K1519" t="s">
        <v>668</v>
      </c>
      <c r="M1519" s="2">
        <v>460</v>
      </c>
    </row>
    <row r="1520" spans="2:13" ht="12.75">
      <c r="B1520" s="202">
        <v>2000</v>
      </c>
      <c r="C1520" s="1" t="s">
        <v>668</v>
      </c>
      <c r="D1520" s="1" t="s">
        <v>93</v>
      </c>
      <c r="E1520" s="1" t="s">
        <v>542</v>
      </c>
      <c r="F1520" s="77" t="s">
        <v>1017</v>
      </c>
      <c r="G1520" s="25" t="s">
        <v>267</v>
      </c>
      <c r="H1520" s="5">
        <f t="shared" si="104"/>
        <v>-147500</v>
      </c>
      <c r="I1520" s="20">
        <f t="shared" si="103"/>
        <v>4.3478260869565215</v>
      </c>
      <c r="K1520" t="s">
        <v>668</v>
      </c>
      <c r="M1520" s="2">
        <v>460</v>
      </c>
    </row>
    <row r="1521" spans="2:13" ht="12.75">
      <c r="B1521" s="202">
        <v>2500</v>
      </c>
      <c r="C1521" s="1" t="s">
        <v>668</v>
      </c>
      <c r="D1521" s="1" t="s">
        <v>93</v>
      </c>
      <c r="E1521" s="1" t="s">
        <v>542</v>
      </c>
      <c r="F1521" s="77" t="s">
        <v>1018</v>
      </c>
      <c r="G1521" s="25" t="s">
        <v>247</v>
      </c>
      <c r="H1521" s="5">
        <f t="shared" si="104"/>
        <v>-150000</v>
      </c>
      <c r="I1521" s="20">
        <f t="shared" si="103"/>
        <v>5.434782608695652</v>
      </c>
      <c r="K1521" t="s">
        <v>668</v>
      </c>
      <c r="M1521" s="2">
        <v>460</v>
      </c>
    </row>
    <row r="1522" spans="2:13" ht="12.75">
      <c r="B1522" s="202">
        <v>2500</v>
      </c>
      <c r="C1522" s="1" t="s">
        <v>668</v>
      </c>
      <c r="D1522" s="1" t="s">
        <v>93</v>
      </c>
      <c r="E1522" s="1" t="s">
        <v>542</v>
      </c>
      <c r="F1522" s="77" t="s">
        <v>1019</v>
      </c>
      <c r="G1522" s="25" t="s">
        <v>34</v>
      </c>
      <c r="H1522" s="5">
        <f t="shared" si="104"/>
        <v>-152500</v>
      </c>
      <c r="I1522" s="20">
        <f t="shared" si="103"/>
        <v>5.434782608695652</v>
      </c>
      <c r="K1522" t="s">
        <v>668</v>
      </c>
      <c r="M1522" s="2">
        <v>460</v>
      </c>
    </row>
    <row r="1523" spans="2:13" ht="12.75">
      <c r="B1523" s="202">
        <v>2500</v>
      </c>
      <c r="C1523" s="1" t="s">
        <v>668</v>
      </c>
      <c r="D1523" s="1" t="s">
        <v>93</v>
      </c>
      <c r="E1523" s="1" t="s">
        <v>542</v>
      </c>
      <c r="F1523" s="77" t="s">
        <v>1020</v>
      </c>
      <c r="G1523" s="25" t="s">
        <v>272</v>
      </c>
      <c r="H1523" s="5">
        <f t="shared" si="104"/>
        <v>-155000</v>
      </c>
      <c r="I1523" s="20">
        <f t="shared" si="103"/>
        <v>5.434782608695652</v>
      </c>
      <c r="K1523" t="s">
        <v>668</v>
      </c>
      <c r="M1523" s="2">
        <v>460</v>
      </c>
    </row>
    <row r="1524" spans="2:13" ht="12.75">
      <c r="B1524" s="202">
        <v>2500</v>
      </c>
      <c r="C1524" s="1" t="s">
        <v>668</v>
      </c>
      <c r="D1524" s="1" t="s">
        <v>93</v>
      </c>
      <c r="E1524" s="1" t="s">
        <v>542</v>
      </c>
      <c r="F1524" s="77" t="s">
        <v>1021</v>
      </c>
      <c r="G1524" s="25" t="s">
        <v>273</v>
      </c>
      <c r="H1524" s="5">
        <f t="shared" si="104"/>
        <v>-157500</v>
      </c>
      <c r="I1524" s="20">
        <f t="shared" si="103"/>
        <v>5.434782608695652</v>
      </c>
      <c r="K1524" t="s">
        <v>668</v>
      </c>
      <c r="M1524" s="2">
        <v>460</v>
      </c>
    </row>
    <row r="1525" spans="2:13" ht="12.75">
      <c r="B1525" s="202">
        <v>5000</v>
      </c>
      <c r="C1525" s="1" t="s">
        <v>668</v>
      </c>
      <c r="D1525" s="1" t="s">
        <v>93</v>
      </c>
      <c r="E1525" s="1" t="s">
        <v>542</v>
      </c>
      <c r="F1525" s="77" t="s">
        <v>1022</v>
      </c>
      <c r="G1525" s="25" t="s">
        <v>274</v>
      </c>
      <c r="H1525" s="5">
        <f t="shared" si="104"/>
        <v>-162500</v>
      </c>
      <c r="I1525" s="20">
        <f t="shared" si="103"/>
        <v>10.869565217391305</v>
      </c>
      <c r="K1525" t="s">
        <v>668</v>
      </c>
      <c r="M1525" s="2">
        <v>460</v>
      </c>
    </row>
    <row r="1526" spans="2:13" ht="12.75">
      <c r="B1526" s="202">
        <v>5000</v>
      </c>
      <c r="C1526" s="1" t="s">
        <v>668</v>
      </c>
      <c r="D1526" s="1" t="s">
        <v>93</v>
      </c>
      <c r="E1526" s="1" t="s">
        <v>542</v>
      </c>
      <c r="F1526" s="77" t="s">
        <v>1023</v>
      </c>
      <c r="G1526" s="25" t="s">
        <v>35</v>
      </c>
      <c r="H1526" s="5">
        <f t="shared" si="104"/>
        <v>-167500</v>
      </c>
      <c r="I1526" s="20">
        <f t="shared" si="103"/>
        <v>10.869565217391305</v>
      </c>
      <c r="K1526" t="s">
        <v>668</v>
      </c>
      <c r="M1526" s="2">
        <v>460</v>
      </c>
    </row>
    <row r="1527" spans="2:13" ht="12.75">
      <c r="B1527" s="202">
        <v>2500</v>
      </c>
      <c r="C1527" s="1" t="s">
        <v>668</v>
      </c>
      <c r="D1527" s="1" t="s">
        <v>93</v>
      </c>
      <c r="E1527" s="1" t="s">
        <v>542</v>
      </c>
      <c r="F1527" s="77" t="s">
        <v>1024</v>
      </c>
      <c r="G1527" s="25" t="s">
        <v>33</v>
      </c>
      <c r="H1527" s="5">
        <f t="shared" si="104"/>
        <v>-170000</v>
      </c>
      <c r="I1527" s="20">
        <f t="shared" si="103"/>
        <v>5.434782608695652</v>
      </c>
      <c r="K1527" t="s">
        <v>668</v>
      </c>
      <c r="M1527" s="2">
        <v>460</v>
      </c>
    </row>
    <row r="1528" spans="1:13" s="72" customFormat="1" ht="12.75">
      <c r="A1528" s="9"/>
      <c r="B1528" s="199">
        <f>SUM(B1477:B1527)</f>
        <v>170000</v>
      </c>
      <c r="C1528" s="9" t="s">
        <v>668</v>
      </c>
      <c r="D1528" s="9"/>
      <c r="E1528" s="9"/>
      <c r="F1528" s="16"/>
      <c r="G1528" s="16"/>
      <c r="H1528" s="70">
        <v>0</v>
      </c>
      <c r="I1528" s="71">
        <f t="shared" si="103"/>
        <v>369.5652173913044</v>
      </c>
      <c r="M1528" s="2">
        <v>460</v>
      </c>
    </row>
    <row r="1529" spans="2:13" ht="12.75">
      <c r="B1529" s="202"/>
      <c r="H1529" s="5">
        <f aca="true" t="shared" si="105" ref="H1529:H1560">H1528-B1529</f>
        <v>0</v>
      </c>
      <c r="I1529" s="20">
        <f t="shared" si="103"/>
        <v>0</v>
      </c>
      <c r="M1529" s="2">
        <v>460</v>
      </c>
    </row>
    <row r="1530" spans="2:13" ht="12.75">
      <c r="B1530" s="202"/>
      <c r="H1530" s="5">
        <f t="shared" si="105"/>
        <v>0</v>
      </c>
      <c r="I1530" s="20">
        <f t="shared" si="103"/>
        <v>0</v>
      </c>
      <c r="M1530" s="2">
        <v>460</v>
      </c>
    </row>
    <row r="1531" spans="2:13" ht="12.75">
      <c r="B1531" s="202">
        <v>1200</v>
      </c>
      <c r="C1531" s="1" t="s">
        <v>116</v>
      </c>
      <c r="D1531" s="1" t="s">
        <v>93</v>
      </c>
      <c r="E1531" s="1" t="s">
        <v>175</v>
      </c>
      <c r="F1531" s="25" t="s">
        <v>543</v>
      </c>
      <c r="G1531" s="25" t="s">
        <v>20</v>
      </c>
      <c r="H1531" s="5">
        <f t="shared" si="105"/>
        <v>-1200</v>
      </c>
      <c r="I1531" s="20">
        <f t="shared" si="103"/>
        <v>2.608695652173913</v>
      </c>
      <c r="K1531" t="s">
        <v>541</v>
      </c>
      <c r="M1531" s="2">
        <v>460</v>
      </c>
    </row>
    <row r="1532" spans="2:13" ht="12.75">
      <c r="B1532" s="202">
        <v>1000</v>
      </c>
      <c r="C1532" s="1" t="s">
        <v>116</v>
      </c>
      <c r="D1532" s="1" t="s">
        <v>93</v>
      </c>
      <c r="E1532" s="1" t="s">
        <v>175</v>
      </c>
      <c r="F1532" s="25" t="s">
        <v>543</v>
      </c>
      <c r="G1532" s="25" t="s">
        <v>100</v>
      </c>
      <c r="H1532" s="5">
        <f t="shared" si="105"/>
        <v>-2200</v>
      </c>
      <c r="I1532" s="20">
        <f t="shared" si="103"/>
        <v>2.1739130434782608</v>
      </c>
      <c r="K1532" t="s">
        <v>541</v>
      </c>
      <c r="M1532" s="2">
        <v>460</v>
      </c>
    </row>
    <row r="1533" spans="2:13" ht="12.75">
      <c r="B1533" s="202">
        <v>1500</v>
      </c>
      <c r="C1533" s="1" t="s">
        <v>116</v>
      </c>
      <c r="D1533" s="1" t="s">
        <v>93</v>
      </c>
      <c r="E1533" s="1" t="s">
        <v>175</v>
      </c>
      <c r="F1533" s="25" t="s">
        <v>543</v>
      </c>
      <c r="G1533" s="25" t="s">
        <v>101</v>
      </c>
      <c r="H1533" s="5">
        <f t="shared" si="105"/>
        <v>-3700</v>
      </c>
      <c r="I1533" s="20">
        <f t="shared" si="103"/>
        <v>3.260869565217391</v>
      </c>
      <c r="K1533" t="s">
        <v>541</v>
      </c>
      <c r="M1533" s="2">
        <v>460</v>
      </c>
    </row>
    <row r="1534" spans="2:13" ht="12.75">
      <c r="B1534" s="202">
        <v>1300</v>
      </c>
      <c r="C1534" s="1" t="s">
        <v>116</v>
      </c>
      <c r="D1534" s="1" t="s">
        <v>93</v>
      </c>
      <c r="E1534" s="1" t="s">
        <v>175</v>
      </c>
      <c r="F1534" s="25" t="s">
        <v>543</v>
      </c>
      <c r="G1534" s="25" t="s">
        <v>102</v>
      </c>
      <c r="H1534" s="5">
        <f t="shared" si="105"/>
        <v>-5000</v>
      </c>
      <c r="I1534" s="20">
        <f t="shared" si="103"/>
        <v>2.8260869565217392</v>
      </c>
      <c r="K1534" t="s">
        <v>541</v>
      </c>
      <c r="M1534" s="2">
        <v>460</v>
      </c>
    </row>
    <row r="1535" spans="2:13" ht="12.75">
      <c r="B1535" s="202">
        <v>1300</v>
      </c>
      <c r="C1535" s="1" t="s">
        <v>116</v>
      </c>
      <c r="D1535" s="1" t="s">
        <v>93</v>
      </c>
      <c r="E1535" s="1" t="s">
        <v>175</v>
      </c>
      <c r="F1535" s="25" t="s">
        <v>543</v>
      </c>
      <c r="G1535" s="25" t="s">
        <v>22</v>
      </c>
      <c r="H1535" s="5">
        <f t="shared" si="105"/>
        <v>-6300</v>
      </c>
      <c r="I1535" s="20">
        <f t="shared" si="103"/>
        <v>2.8260869565217392</v>
      </c>
      <c r="K1535" t="s">
        <v>541</v>
      </c>
      <c r="M1535" s="2">
        <v>460</v>
      </c>
    </row>
    <row r="1536" spans="2:13" ht="12.75">
      <c r="B1536" s="202">
        <v>1200</v>
      </c>
      <c r="C1536" s="1" t="s">
        <v>116</v>
      </c>
      <c r="D1536" s="1" t="s">
        <v>93</v>
      </c>
      <c r="E1536" s="1" t="s">
        <v>175</v>
      </c>
      <c r="F1536" s="25" t="s">
        <v>543</v>
      </c>
      <c r="G1536" s="25" t="s">
        <v>25</v>
      </c>
      <c r="H1536" s="5">
        <f t="shared" si="105"/>
        <v>-7500</v>
      </c>
      <c r="I1536" s="20">
        <f t="shared" si="103"/>
        <v>2.608695652173913</v>
      </c>
      <c r="K1536" t="s">
        <v>541</v>
      </c>
      <c r="M1536" s="2">
        <v>460</v>
      </c>
    </row>
    <row r="1537" spans="2:13" ht="12.75">
      <c r="B1537" s="202">
        <v>1500</v>
      </c>
      <c r="C1537" s="1" t="s">
        <v>116</v>
      </c>
      <c r="D1537" s="1" t="s">
        <v>93</v>
      </c>
      <c r="E1537" s="1" t="s">
        <v>175</v>
      </c>
      <c r="F1537" s="25" t="s">
        <v>543</v>
      </c>
      <c r="G1537" s="25" t="s">
        <v>165</v>
      </c>
      <c r="H1537" s="5">
        <f t="shared" si="105"/>
        <v>-9000</v>
      </c>
      <c r="I1537" s="20">
        <f t="shared" si="103"/>
        <v>3.260869565217391</v>
      </c>
      <c r="K1537" t="s">
        <v>541</v>
      </c>
      <c r="M1537" s="2">
        <v>460</v>
      </c>
    </row>
    <row r="1538" spans="2:13" ht="12.75">
      <c r="B1538" s="202">
        <v>1300</v>
      </c>
      <c r="C1538" s="1" t="s">
        <v>116</v>
      </c>
      <c r="D1538" s="1" t="s">
        <v>93</v>
      </c>
      <c r="E1538" s="1" t="s">
        <v>175</v>
      </c>
      <c r="F1538" s="25" t="s">
        <v>543</v>
      </c>
      <c r="G1538" s="25" t="s">
        <v>31</v>
      </c>
      <c r="H1538" s="5">
        <f t="shared" si="105"/>
        <v>-10300</v>
      </c>
      <c r="I1538" s="20">
        <f t="shared" si="103"/>
        <v>2.8260869565217392</v>
      </c>
      <c r="J1538" s="135"/>
      <c r="K1538" t="s">
        <v>541</v>
      </c>
      <c r="L1538" s="135"/>
      <c r="M1538" s="2">
        <v>460</v>
      </c>
    </row>
    <row r="1539" spans="2:13" ht="12.75">
      <c r="B1539" s="202">
        <v>1000</v>
      </c>
      <c r="C1539" s="1" t="s">
        <v>116</v>
      </c>
      <c r="D1539" s="1" t="s">
        <v>93</v>
      </c>
      <c r="E1539" s="1" t="s">
        <v>175</v>
      </c>
      <c r="F1539" s="25" t="s">
        <v>543</v>
      </c>
      <c r="G1539" s="25" t="s">
        <v>166</v>
      </c>
      <c r="H1539" s="5">
        <f t="shared" si="105"/>
        <v>-11300</v>
      </c>
      <c r="I1539" s="20">
        <f t="shared" si="103"/>
        <v>2.1739130434782608</v>
      </c>
      <c r="K1539" t="s">
        <v>541</v>
      </c>
      <c r="M1539" s="2">
        <v>460</v>
      </c>
    </row>
    <row r="1540" spans="2:13" ht="12.75">
      <c r="B1540" s="202">
        <v>5000</v>
      </c>
      <c r="C1540" s="1" t="s">
        <v>544</v>
      </c>
      <c r="D1540" s="1" t="s">
        <v>93</v>
      </c>
      <c r="E1540" s="1" t="s">
        <v>175</v>
      </c>
      <c r="F1540" s="25" t="s">
        <v>543</v>
      </c>
      <c r="G1540" s="25" t="s">
        <v>166</v>
      </c>
      <c r="H1540" s="5">
        <f t="shared" si="105"/>
        <v>-16300</v>
      </c>
      <c r="I1540" s="20">
        <f t="shared" si="103"/>
        <v>10.869565217391305</v>
      </c>
      <c r="K1540" t="s">
        <v>541</v>
      </c>
      <c r="M1540" s="2">
        <v>460</v>
      </c>
    </row>
    <row r="1541" spans="2:13" ht="12.75">
      <c r="B1541" s="202">
        <v>800</v>
      </c>
      <c r="C1541" s="1" t="s">
        <v>116</v>
      </c>
      <c r="D1541" s="1" t="s">
        <v>93</v>
      </c>
      <c r="E1541" s="1" t="s">
        <v>175</v>
      </c>
      <c r="F1541" s="25" t="s">
        <v>543</v>
      </c>
      <c r="G1541" s="25" t="s">
        <v>193</v>
      </c>
      <c r="H1541" s="5">
        <f t="shared" si="105"/>
        <v>-17100</v>
      </c>
      <c r="I1541" s="20">
        <f t="shared" si="103"/>
        <v>1.7391304347826086</v>
      </c>
      <c r="K1541" t="s">
        <v>541</v>
      </c>
      <c r="M1541" s="2">
        <v>460</v>
      </c>
    </row>
    <row r="1542" spans="2:13" ht="12.75">
      <c r="B1542" s="202">
        <v>800</v>
      </c>
      <c r="C1542" s="1" t="s">
        <v>116</v>
      </c>
      <c r="D1542" s="1" t="s">
        <v>93</v>
      </c>
      <c r="E1542" s="1" t="s">
        <v>175</v>
      </c>
      <c r="F1542" s="25" t="s">
        <v>543</v>
      </c>
      <c r="G1542" s="25" t="s">
        <v>194</v>
      </c>
      <c r="H1542" s="5">
        <f t="shared" si="105"/>
        <v>-17900</v>
      </c>
      <c r="I1542" s="20">
        <f t="shared" si="103"/>
        <v>1.7391304347826086</v>
      </c>
      <c r="K1542" t="s">
        <v>541</v>
      </c>
      <c r="M1542" s="2">
        <v>460</v>
      </c>
    </row>
    <row r="1543" spans="2:13" ht="12.75">
      <c r="B1543" s="202">
        <v>800</v>
      </c>
      <c r="C1543" s="1" t="s">
        <v>116</v>
      </c>
      <c r="D1543" s="1" t="s">
        <v>93</v>
      </c>
      <c r="E1543" s="1" t="s">
        <v>175</v>
      </c>
      <c r="F1543" s="25" t="s">
        <v>543</v>
      </c>
      <c r="G1543" s="25" t="s">
        <v>287</v>
      </c>
      <c r="H1543" s="5">
        <f t="shared" si="105"/>
        <v>-18700</v>
      </c>
      <c r="I1543" s="20">
        <f t="shared" si="103"/>
        <v>1.7391304347826086</v>
      </c>
      <c r="K1543" t="s">
        <v>541</v>
      </c>
      <c r="M1543" s="2">
        <v>460</v>
      </c>
    </row>
    <row r="1544" spans="2:13" ht="12.75">
      <c r="B1544" s="202">
        <v>1300</v>
      </c>
      <c r="C1544" s="1" t="s">
        <v>116</v>
      </c>
      <c r="D1544" s="1" t="s">
        <v>93</v>
      </c>
      <c r="E1544" s="1" t="s">
        <v>175</v>
      </c>
      <c r="F1544" s="25" t="s">
        <v>543</v>
      </c>
      <c r="G1544" s="25" t="s">
        <v>32</v>
      </c>
      <c r="H1544" s="5">
        <f t="shared" si="105"/>
        <v>-20000</v>
      </c>
      <c r="I1544" s="20">
        <f t="shared" si="103"/>
        <v>2.8260869565217392</v>
      </c>
      <c r="K1544" t="s">
        <v>541</v>
      </c>
      <c r="M1544" s="2">
        <v>460</v>
      </c>
    </row>
    <row r="1545" spans="2:13" ht="12.75">
      <c r="B1545" s="202">
        <v>1500</v>
      </c>
      <c r="C1545" s="1" t="s">
        <v>116</v>
      </c>
      <c r="D1545" s="1" t="s">
        <v>93</v>
      </c>
      <c r="E1545" s="1" t="s">
        <v>175</v>
      </c>
      <c r="F1545" s="25" t="s">
        <v>543</v>
      </c>
      <c r="G1545" s="25" t="s">
        <v>240</v>
      </c>
      <c r="H1545" s="5">
        <f t="shared" si="105"/>
        <v>-21500</v>
      </c>
      <c r="I1545" s="20">
        <f aca="true" t="shared" si="106" ref="I1545:I1608">+B1545/M1545</f>
        <v>3.260869565217391</v>
      </c>
      <c r="K1545" t="s">
        <v>541</v>
      </c>
      <c r="M1545" s="2">
        <v>460</v>
      </c>
    </row>
    <row r="1546" spans="2:13" ht="12.75">
      <c r="B1546" s="202">
        <v>1600</v>
      </c>
      <c r="C1546" s="1" t="s">
        <v>116</v>
      </c>
      <c r="D1546" s="1" t="s">
        <v>93</v>
      </c>
      <c r="E1546" s="1" t="s">
        <v>175</v>
      </c>
      <c r="F1546" s="25" t="s">
        <v>543</v>
      </c>
      <c r="G1546" s="25" t="s">
        <v>206</v>
      </c>
      <c r="H1546" s="5">
        <f t="shared" si="105"/>
        <v>-23100</v>
      </c>
      <c r="I1546" s="20">
        <f t="shared" si="106"/>
        <v>3.4782608695652173</v>
      </c>
      <c r="K1546" t="s">
        <v>541</v>
      </c>
      <c r="M1546" s="2">
        <v>460</v>
      </c>
    </row>
    <row r="1547" spans="2:13" ht="12.75">
      <c r="B1547" s="202">
        <v>1000</v>
      </c>
      <c r="C1547" s="1" t="s">
        <v>116</v>
      </c>
      <c r="D1547" s="1" t="s">
        <v>93</v>
      </c>
      <c r="E1547" s="1" t="s">
        <v>175</v>
      </c>
      <c r="F1547" s="25" t="s">
        <v>543</v>
      </c>
      <c r="G1547" s="25" t="s">
        <v>214</v>
      </c>
      <c r="H1547" s="5">
        <f t="shared" si="105"/>
        <v>-24100</v>
      </c>
      <c r="I1547" s="20">
        <f t="shared" si="106"/>
        <v>2.1739130434782608</v>
      </c>
      <c r="K1547" t="s">
        <v>541</v>
      </c>
      <c r="M1547" s="2">
        <v>460</v>
      </c>
    </row>
    <row r="1548" spans="2:13" ht="12.75">
      <c r="B1548" s="202">
        <v>1200</v>
      </c>
      <c r="C1548" s="1" t="s">
        <v>116</v>
      </c>
      <c r="D1548" s="1" t="s">
        <v>93</v>
      </c>
      <c r="E1548" s="1" t="s">
        <v>175</v>
      </c>
      <c r="F1548" s="25" t="s">
        <v>543</v>
      </c>
      <c r="G1548" s="25" t="s">
        <v>207</v>
      </c>
      <c r="H1548" s="5">
        <f t="shared" si="105"/>
        <v>-25300</v>
      </c>
      <c r="I1548" s="20">
        <f t="shared" si="106"/>
        <v>2.608695652173913</v>
      </c>
      <c r="K1548" t="s">
        <v>541</v>
      </c>
      <c r="M1548" s="2">
        <v>460</v>
      </c>
    </row>
    <row r="1549" spans="2:13" ht="12.75">
      <c r="B1549" s="202">
        <v>800</v>
      </c>
      <c r="C1549" s="1" t="s">
        <v>116</v>
      </c>
      <c r="D1549" s="1" t="s">
        <v>93</v>
      </c>
      <c r="E1549" s="1" t="s">
        <v>175</v>
      </c>
      <c r="F1549" s="25" t="s">
        <v>543</v>
      </c>
      <c r="G1549" s="25" t="s">
        <v>216</v>
      </c>
      <c r="H1549" s="5">
        <f t="shared" si="105"/>
        <v>-26100</v>
      </c>
      <c r="I1549" s="20">
        <f t="shared" si="106"/>
        <v>1.7391304347826086</v>
      </c>
      <c r="K1549" t="s">
        <v>541</v>
      </c>
      <c r="M1549" s="2">
        <v>460</v>
      </c>
    </row>
    <row r="1550" spans="2:13" ht="12.75">
      <c r="B1550" s="202">
        <v>1200</v>
      </c>
      <c r="C1550" s="1" t="s">
        <v>116</v>
      </c>
      <c r="D1550" s="1" t="s">
        <v>93</v>
      </c>
      <c r="E1550" s="1" t="s">
        <v>175</v>
      </c>
      <c r="F1550" s="25" t="s">
        <v>543</v>
      </c>
      <c r="G1550" s="25" t="s">
        <v>247</v>
      </c>
      <c r="H1550" s="5">
        <f t="shared" si="105"/>
        <v>-27300</v>
      </c>
      <c r="I1550" s="20">
        <f t="shared" si="106"/>
        <v>2.608695652173913</v>
      </c>
      <c r="K1550" t="s">
        <v>541</v>
      </c>
      <c r="M1550" s="2">
        <v>460</v>
      </c>
    </row>
    <row r="1551" spans="2:13" ht="12.75">
      <c r="B1551" s="202">
        <v>1300</v>
      </c>
      <c r="C1551" s="1" t="s">
        <v>116</v>
      </c>
      <c r="D1551" s="1" t="s">
        <v>93</v>
      </c>
      <c r="E1551" s="1" t="s">
        <v>175</v>
      </c>
      <c r="F1551" s="25" t="s">
        <v>543</v>
      </c>
      <c r="G1551" s="25" t="s">
        <v>34</v>
      </c>
      <c r="H1551" s="5">
        <f t="shared" si="105"/>
        <v>-28600</v>
      </c>
      <c r="I1551" s="20">
        <f t="shared" si="106"/>
        <v>2.8260869565217392</v>
      </c>
      <c r="K1551" t="s">
        <v>541</v>
      </c>
      <c r="M1551" s="2">
        <v>460</v>
      </c>
    </row>
    <row r="1552" spans="2:13" ht="12.75">
      <c r="B1552" s="202">
        <v>1000</v>
      </c>
      <c r="C1552" s="1" t="s">
        <v>116</v>
      </c>
      <c r="D1552" s="1" t="s">
        <v>93</v>
      </c>
      <c r="E1552" s="1" t="s">
        <v>175</v>
      </c>
      <c r="F1552" s="25" t="s">
        <v>543</v>
      </c>
      <c r="G1552" s="25" t="s">
        <v>272</v>
      </c>
      <c r="H1552" s="5">
        <f t="shared" si="105"/>
        <v>-29600</v>
      </c>
      <c r="I1552" s="20">
        <f t="shared" si="106"/>
        <v>2.1739130434782608</v>
      </c>
      <c r="K1552" t="s">
        <v>541</v>
      </c>
      <c r="M1552" s="2">
        <v>460</v>
      </c>
    </row>
    <row r="1553" spans="2:13" ht="12.75">
      <c r="B1553" s="202">
        <v>1300</v>
      </c>
      <c r="C1553" s="1" t="s">
        <v>116</v>
      </c>
      <c r="D1553" s="1" t="s">
        <v>93</v>
      </c>
      <c r="E1553" s="1" t="s">
        <v>175</v>
      </c>
      <c r="F1553" s="25" t="s">
        <v>543</v>
      </c>
      <c r="G1553" s="25" t="s">
        <v>273</v>
      </c>
      <c r="H1553" s="5">
        <f t="shared" si="105"/>
        <v>-30900</v>
      </c>
      <c r="I1553" s="20">
        <f t="shared" si="106"/>
        <v>2.8260869565217392</v>
      </c>
      <c r="K1553" t="s">
        <v>541</v>
      </c>
      <c r="M1553" s="2">
        <v>460</v>
      </c>
    </row>
    <row r="1554" spans="2:13" ht="12.75">
      <c r="B1554" s="202">
        <v>1400</v>
      </c>
      <c r="C1554" s="1" t="s">
        <v>116</v>
      </c>
      <c r="D1554" s="1" t="s">
        <v>93</v>
      </c>
      <c r="E1554" s="1" t="s">
        <v>175</v>
      </c>
      <c r="F1554" s="25" t="s">
        <v>543</v>
      </c>
      <c r="G1554" s="25" t="s">
        <v>274</v>
      </c>
      <c r="H1554" s="5">
        <f t="shared" si="105"/>
        <v>-32300</v>
      </c>
      <c r="I1554" s="20">
        <f t="shared" si="106"/>
        <v>3.0434782608695654</v>
      </c>
      <c r="K1554" t="s">
        <v>541</v>
      </c>
      <c r="M1554" s="2">
        <v>460</v>
      </c>
    </row>
    <row r="1555" spans="2:13" ht="12.75">
      <c r="B1555" s="202">
        <v>800</v>
      </c>
      <c r="C1555" s="1" t="s">
        <v>116</v>
      </c>
      <c r="D1555" s="1" t="s">
        <v>93</v>
      </c>
      <c r="E1555" s="1" t="s">
        <v>175</v>
      </c>
      <c r="F1555" s="25" t="s">
        <v>543</v>
      </c>
      <c r="G1555" s="25" t="s">
        <v>35</v>
      </c>
      <c r="H1555" s="5">
        <f t="shared" si="105"/>
        <v>-33100</v>
      </c>
      <c r="I1555" s="20">
        <f t="shared" si="106"/>
        <v>1.7391304347826086</v>
      </c>
      <c r="K1555" t="s">
        <v>541</v>
      </c>
      <c r="M1555" s="2">
        <v>460</v>
      </c>
    </row>
    <row r="1556" spans="2:13" ht="12.75">
      <c r="B1556" s="202">
        <v>800</v>
      </c>
      <c r="C1556" s="1" t="s">
        <v>116</v>
      </c>
      <c r="D1556" s="1" t="s">
        <v>93</v>
      </c>
      <c r="E1556" s="1" t="s">
        <v>175</v>
      </c>
      <c r="F1556" s="25" t="s">
        <v>543</v>
      </c>
      <c r="G1556" s="25" t="s">
        <v>288</v>
      </c>
      <c r="H1556" s="5">
        <f t="shared" si="105"/>
        <v>-33900</v>
      </c>
      <c r="I1556" s="20">
        <f t="shared" si="106"/>
        <v>1.7391304347826086</v>
      </c>
      <c r="K1556" t="s">
        <v>541</v>
      </c>
      <c r="M1556" s="2">
        <v>460</v>
      </c>
    </row>
    <row r="1557" spans="2:13" ht="12.75">
      <c r="B1557" s="202">
        <v>1200</v>
      </c>
      <c r="C1557" s="1" t="s">
        <v>116</v>
      </c>
      <c r="D1557" s="1" t="s">
        <v>93</v>
      </c>
      <c r="E1557" s="1" t="s">
        <v>175</v>
      </c>
      <c r="F1557" s="25" t="s">
        <v>543</v>
      </c>
      <c r="G1557" s="25" t="s">
        <v>33</v>
      </c>
      <c r="H1557" s="5">
        <f t="shared" si="105"/>
        <v>-35100</v>
      </c>
      <c r="I1557" s="20">
        <f t="shared" si="106"/>
        <v>2.608695652173913</v>
      </c>
      <c r="K1557" t="s">
        <v>541</v>
      </c>
      <c r="M1557" s="2">
        <v>460</v>
      </c>
    </row>
    <row r="1558" spans="2:13" ht="12.75">
      <c r="B1558" s="202">
        <v>1500</v>
      </c>
      <c r="C1558" s="1" t="s">
        <v>116</v>
      </c>
      <c r="D1558" s="10" t="s">
        <v>93</v>
      </c>
      <c r="E1558" s="1" t="s">
        <v>175</v>
      </c>
      <c r="F1558" s="25" t="s">
        <v>545</v>
      </c>
      <c r="G1558" s="25" t="s">
        <v>286</v>
      </c>
      <c r="H1558" s="5">
        <f t="shared" si="105"/>
        <v>-36600</v>
      </c>
      <c r="I1558" s="20">
        <f t="shared" si="106"/>
        <v>3.260869565217391</v>
      </c>
      <c r="K1558" t="s">
        <v>546</v>
      </c>
      <c r="M1558" s="2">
        <v>460</v>
      </c>
    </row>
    <row r="1559" spans="2:13" ht="12.75">
      <c r="B1559" s="202">
        <v>1750</v>
      </c>
      <c r="C1559" s="1" t="s">
        <v>116</v>
      </c>
      <c r="D1559" s="10" t="s">
        <v>93</v>
      </c>
      <c r="E1559" s="1" t="s">
        <v>175</v>
      </c>
      <c r="F1559" s="25" t="s">
        <v>545</v>
      </c>
      <c r="G1559" s="25" t="s">
        <v>20</v>
      </c>
      <c r="H1559" s="5">
        <f t="shared" si="105"/>
        <v>-38350</v>
      </c>
      <c r="I1559" s="20">
        <f t="shared" si="106"/>
        <v>3.8043478260869565</v>
      </c>
      <c r="K1559" t="s">
        <v>546</v>
      </c>
      <c r="M1559" s="2">
        <v>460</v>
      </c>
    </row>
    <row r="1560" spans="2:13" ht="12.75">
      <c r="B1560" s="202">
        <v>1600</v>
      </c>
      <c r="C1560" s="1" t="s">
        <v>116</v>
      </c>
      <c r="D1560" s="10" t="s">
        <v>93</v>
      </c>
      <c r="E1560" s="1" t="s">
        <v>175</v>
      </c>
      <c r="F1560" s="25" t="s">
        <v>545</v>
      </c>
      <c r="G1560" s="25" t="s">
        <v>100</v>
      </c>
      <c r="H1560" s="5">
        <f t="shared" si="105"/>
        <v>-39950</v>
      </c>
      <c r="I1560" s="20">
        <f t="shared" si="106"/>
        <v>3.4782608695652173</v>
      </c>
      <c r="K1560" t="s">
        <v>546</v>
      </c>
      <c r="M1560" s="2">
        <v>460</v>
      </c>
    </row>
    <row r="1561" spans="2:13" ht="12.75">
      <c r="B1561" s="202">
        <v>1550</v>
      </c>
      <c r="C1561" s="1" t="s">
        <v>116</v>
      </c>
      <c r="D1561" s="10" t="s">
        <v>93</v>
      </c>
      <c r="E1561" s="1" t="s">
        <v>175</v>
      </c>
      <c r="F1561" s="25" t="s">
        <v>545</v>
      </c>
      <c r="G1561" s="25" t="s">
        <v>101</v>
      </c>
      <c r="H1561" s="5">
        <f aca="true" t="shared" si="107" ref="H1561:H1584">H1560-B1561</f>
        <v>-41500</v>
      </c>
      <c r="I1561" s="20">
        <f t="shared" si="106"/>
        <v>3.369565217391304</v>
      </c>
      <c r="K1561" t="s">
        <v>546</v>
      </c>
      <c r="M1561" s="2">
        <v>460</v>
      </c>
    </row>
    <row r="1562" spans="2:13" ht="12.75">
      <c r="B1562" s="202">
        <v>1600</v>
      </c>
      <c r="C1562" s="1" t="s">
        <v>116</v>
      </c>
      <c r="D1562" s="10" t="s">
        <v>93</v>
      </c>
      <c r="E1562" s="1" t="s">
        <v>175</v>
      </c>
      <c r="F1562" s="25" t="s">
        <v>545</v>
      </c>
      <c r="G1562" s="25" t="s">
        <v>102</v>
      </c>
      <c r="H1562" s="5">
        <f t="shared" si="107"/>
        <v>-43100</v>
      </c>
      <c r="I1562" s="20">
        <f t="shared" si="106"/>
        <v>3.4782608695652173</v>
      </c>
      <c r="K1562" t="s">
        <v>546</v>
      </c>
      <c r="M1562" s="2">
        <v>460</v>
      </c>
    </row>
    <row r="1563" spans="2:13" ht="12.75">
      <c r="B1563" s="202">
        <v>1300</v>
      </c>
      <c r="C1563" s="1" t="s">
        <v>116</v>
      </c>
      <c r="D1563" s="10" t="s">
        <v>93</v>
      </c>
      <c r="E1563" s="1" t="s">
        <v>175</v>
      </c>
      <c r="F1563" s="25" t="s">
        <v>545</v>
      </c>
      <c r="G1563" s="25" t="s">
        <v>22</v>
      </c>
      <c r="H1563" s="5">
        <f t="shared" si="107"/>
        <v>-44400</v>
      </c>
      <c r="I1563" s="20">
        <f t="shared" si="106"/>
        <v>2.8260869565217392</v>
      </c>
      <c r="K1563" t="s">
        <v>546</v>
      </c>
      <c r="M1563" s="2">
        <v>460</v>
      </c>
    </row>
    <row r="1564" spans="2:13" ht="12.75">
      <c r="B1564" s="202">
        <v>1600</v>
      </c>
      <c r="C1564" s="1" t="s">
        <v>116</v>
      </c>
      <c r="D1564" s="10" t="s">
        <v>93</v>
      </c>
      <c r="E1564" s="1" t="s">
        <v>175</v>
      </c>
      <c r="F1564" s="25" t="s">
        <v>545</v>
      </c>
      <c r="G1564" s="25" t="s">
        <v>147</v>
      </c>
      <c r="H1564" s="5">
        <f t="shared" si="107"/>
        <v>-46000</v>
      </c>
      <c r="I1564" s="20">
        <f t="shared" si="106"/>
        <v>3.4782608695652173</v>
      </c>
      <c r="K1564" t="s">
        <v>546</v>
      </c>
      <c r="M1564" s="2">
        <v>460</v>
      </c>
    </row>
    <row r="1565" spans="2:13" ht="12.75">
      <c r="B1565" s="202">
        <v>1200</v>
      </c>
      <c r="C1565" s="1" t="s">
        <v>116</v>
      </c>
      <c r="D1565" s="10" t="s">
        <v>93</v>
      </c>
      <c r="E1565" s="1" t="s">
        <v>175</v>
      </c>
      <c r="F1565" s="25" t="s">
        <v>545</v>
      </c>
      <c r="G1565" s="25" t="s">
        <v>25</v>
      </c>
      <c r="H1565" s="5">
        <f t="shared" si="107"/>
        <v>-47200</v>
      </c>
      <c r="I1565" s="20">
        <f t="shared" si="106"/>
        <v>2.608695652173913</v>
      </c>
      <c r="K1565" t="s">
        <v>546</v>
      </c>
      <c r="M1565" s="2">
        <v>460</v>
      </c>
    </row>
    <row r="1566" spans="2:13" ht="12.75">
      <c r="B1566" s="202">
        <v>1700</v>
      </c>
      <c r="C1566" s="1" t="s">
        <v>116</v>
      </c>
      <c r="D1566" s="10" t="s">
        <v>93</v>
      </c>
      <c r="E1566" s="1" t="s">
        <v>175</v>
      </c>
      <c r="F1566" s="25" t="s">
        <v>545</v>
      </c>
      <c r="G1566" s="25" t="s">
        <v>165</v>
      </c>
      <c r="H1566" s="5">
        <f t="shared" si="107"/>
        <v>-48900</v>
      </c>
      <c r="I1566" s="20">
        <f t="shared" si="106"/>
        <v>3.6956521739130435</v>
      </c>
      <c r="K1566" t="s">
        <v>546</v>
      </c>
      <c r="M1566" s="2">
        <v>460</v>
      </c>
    </row>
    <row r="1567" spans="2:13" ht="12.75">
      <c r="B1567" s="202">
        <v>1100</v>
      </c>
      <c r="C1567" s="1" t="s">
        <v>116</v>
      </c>
      <c r="D1567" s="10" t="s">
        <v>93</v>
      </c>
      <c r="E1567" s="1" t="s">
        <v>175</v>
      </c>
      <c r="F1567" s="25" t="s">
        <v>545</v>
      </c>
      <c r="G1567" s="25" t="s">
        <v>31</v>
      </c>
      <c r="H1567" s="5">
        <f t="shared" si="107"/>
        <v>-50000</v>
      </c>
      <c r="I1567" s="20">
        <f t="shared" si="106"/>
        <v>2.391304347826087</v>
      </c>
      <c r="K1567" t="s">
        <v>546</v>
      </c>
      <c r="M1567" s="2">
        <v>460</v>
      </c>
    </row>
    <row r="1568" spans="2:13" ht="12.75">
      <c r="B1568" s="202">
        <v>1600</v>
      </c>
      <c r="C1568" s="1" t="s">
        <v>116</v>
      </c>
      <c r="D1568" s="10" t="s">
        <v>93</v>
      </c>
      <c r="E1568" s="1" t="s">
        <v>175</v>
      </c>
      <c r="F1568" s="25" t="s">
        <v>545</v>
      </c>
      <c r="G1568" s="25" t="s">
        <v>166</v>
      </c>
      <c r="H1568" s="5">
        <f t="shared" si="107"/>
        <v>-51600</v>
      </c>
      <c r="I1568" s="20">
        <f t="shared" si="106"/>
        <v>3.4782608695652173</v>
      </c>
      <c r="K1568" t="s">
        <v>546</v>
      </c>
      <c r="M1568" s="2">
        <v>460</v>
      </c>
    </row>
    <row r="1569" spans="2:13" ht="12.75">
      <c r="B1569" s="202">
        <v>1300</v>
      </c>
      <c r="C1569" s="1" t="s">
        <v>116</v>
      </c>
      <c r="D1569" s="10" t="s">
        <v>93</v>
      </c>
      <c r="E1569" s="1" t="s">
        <v>175</v>
      </c>
      <c r="F1569" s="25" t="s">
        <v>545</v>
      </c>
      <c r="G1569" s="25" t="s">
        <v>193</v>
      </c>
      <c r="H1569" s="5">
        <f t="shared" si="107"/>
        <v>-52900</v>
      </c>
      <c r="I1569" s="20">
        <f t="shared" si="106"/>
        <v>2.8260869565217392</v>
      </c>
      <c r="K1569" t="s">
        <v>546</v>
      </c>
      <c r="M1569" s="2">
        <v>460</v>
      </c>
    </row>
    <row r="1570" spans="2:13" ht="12.75">
      <c r="B1570" s="202">
        <v>1800</v>
      </c>
      <c r="C1570" s="1" t="s">
        <v>116</v>
      </c>
      <c r="D1570" s="10" t="s">
        <v>93</v>
      </c>
      <c r="E1570" s="1" t="s">
        <v>175</v>
      </c>
      <c r="F1570" s="25" t="s">
        <v>545</v>
      </c>
      <c r="G1570" s="25" t="s">
        <v>194</v>
      </c>
      <c r="H1570" s="5">
        <f t="shared" si="107"/>
        <v>-54700</v>
      </c>
      <c r="I1570" s="20">
        <f t="shared" si="106"/>
        <v>3.9130434782608696</v>
      </c>
      <c r="K1570" t="s">
        <v>546</v>
      </c>
      <c r="M1570" s="2">
        <v>460</v>
      </c>
    </row>
    <row r="1571" spans="2:13" ht="12.75">
      <c r="B1571" s="202">
        <v>1500</v>
      </c>
      <c r="C1571" s="1" t="s">
        <v>116</v>
      </c>
      <c r="D1571" s="10" t="s">
        <v>93</v>
      </c>
      <c r="E1571" s="1" t="s">
        <v>175</v>
      </c>
      <c r="F1571" s="25" t="s">
        <v>545</v>
      </c>
      <c r="G1571" s="25" t="s">
        <v>32</v>
      </c>
      <c r="H1571" s="5">
        <f t="shared" si="107"/>
        <v>-56200</v>
      </c>
      <c r="I1571" s="20">
        <f t="shared" si="106"/>
        <v>3.260869565217391</v>
      </c>
      <c r="K1571" t="s">
        <v>546</v>
      </c>
      <c r="M1571" s="2">
        <v>460</v>
      </c>
    </row>
    <row r="1572" spans="2:13" ht="12.75">
      <c r="B1572" s="202">
        <v>1400</v>
      </c>
      <c r="C1572" s="1" t="s">
        <v>116</v>
      </c>
      <c r="D1572" s="10" t="s">
        <v>93</v>
      </c>
      <c r="E1572" s="1" t="s">
        <v>175</v>
      </c>
      <c r="F1572" s="25" t="s">
        <v>545</v>
      </c>
      <c r="G1572" s="25" t="s">
        <v>240</v>
      </c>
      <c r="H1572" s="5">
        <f t="shared" si="107"/>
        <v>-57600</v>
      </c>
      <c r="I1572" s="20">
        <f t="shared" si="106"/>
        <v>3.0434782608695654</v>
      </c>
      <c r="K1572" t="s">
        <v>546</v>
      </c>
      <c r="M1572" s="2">
        <v>460</v>
      </c>
    </row>
    <row r="1573" spans="2:13" ht="12.75">
      <c r="B1573" s="202">
        <v>1500</v>
      </c>
      <c r="C1573" s="1" t="s">
        <v>116</v>
      </c>
      <c r="D1573" s="10" t="s">
        <v>93</v>
      </c>
      <c r="E1573" s="1" t="s">
        <v>175</v>
      </c>
      <c r="F1573" s="25" t="s">
        <v>545</v>
      </c>
      <c r="G1573" s="25" t="s">
        <v>206</v>
      </c>
      <c r="H1573" s="5">
        <f t="shared" si="107"/>
        <v>-59100</v>
      </c>
      <c r="I1573" s="20">
        <f t="shared" si="106"/>
        <v>3.260869565217391</v>
      </c>
      <c r="K1573" t="s">
        <v>546</v>
      </c>
      <c r="M1573" s="2">
        <v>460</v>
      </c>
    </row>
    <row r="1574" spans="2:13" ht="12.75">
      <c r="B1574" s="202">
        <v>1600</v>
      </c>
      <c r="C1574" s="1" t="s">
        <v>116</v>
      </c>
      <c r="D1574" s="10" t="s">
        <v>93</v>
      </c>
      <c r="E1574" s="1" t="s">
        <v>175</v>
      </c>
      <c r="F1574" s="25" t="s">
        <v>545</v>
      </c>
      <c r="G1574" s="25" t="s">
        <v>214</v>
      </c>
      <c r="H1574" s="5">
        <f t="shared" si="107"/>
        <v>-60700</v>
      </c>
      <c r="I1574" s="20">
        <f t="shared" si="106"/>
        <v>3.4782608695652173</v>
      </c>
      <c r="K1574" t="s">
        <v>546</v>
      </c>
      <c r="M1574" s="2">
        <v>460</v>
      </c>
    </row>
    <row r="1575" spans="2:13" ht="12.75">
      <c r="B1575" s="202">
        <v>1300</v>
      </c>
      <c r="C1575" s="1" t="s">
        <v>116</v>
      </c>
      <c r="D1575" s="10" t="s">
        <v>93</v>
      </c>
      <c r="E1575" s="1" t="s">
        <v>175</v>
      </c>
      <c r="F1575" s="25" t="s">
        <v>545</v>
      </c>
      <c r="G1575" s="25" t="s">
        <v>207</v>
      </c>
      <c r="H1575" s="5">
        <f t="shared" si="107"/>
        <v>-62000</v>
      </c>
      <c r="I1575" s="20">
        <f t="shared" si="106"/>
        <v>2.8260869565217392</v>
      </c>
      <c r="K1575" t="s">
        <v>546</v>
      </c>
      <c r="M1575" s="2">
        <v>460</v>
      </c>
    </row>
    <row r="1576" spans="2:13" ht="12.75">
      <c r="B1576" s="202">
        <v>1650</v>
      </c>
      <c r="C1576" s="1" t="s">
        <v>116</v>
      </c>
      <c r="D1576" s="10" t="s">
        <v>93</v>
      </c>
      <c r="E1576" s="1" t="s">
        <v>175</v>
      </c>
      <c r="F1576" s="25" t="s">
        <v>545</v>
      </c>
      <c r="G1576" s="25" t="s">
        <v>216</v>
      </c>
      <c r="H1576" s="5">
        <f t="shared" si="107"/>
        <v>-63650</v>
      </c>
      <c r="I1576" s="20">
        <f t="shared" si="106"/>
        <v>3.5869565217391304</v>
      </c>
      <c r="K1576" t="s">
        <v>546</v>
      </c>
      <c r="M1576" s="2">
        <v>460</v>
      </c>
    </row>
    <row r="1577" spans="2:13" ht="12.75">
      <c r="B1577" s="202">
        <v>600</v>
      </c>
      <c r="C1577" s="1" t="s">
        <v>116</v>
      </c>
      <c r="D1577" s="10" t="s">
        <v>93</v>
      </c>
      <c r="E1577" s="1" t="s">
        <v>175</v>
      </c>
      <c r="F1577" s="25" t="s">
        <v>545</v>
      </c>
      <c r="G1577" s="25" t="s">
        <v>267</v>
      </c>
      <c r="H1577" s="5">
        <f t="shared" si="107"/>
        <v>-64250</v>
      </c>
      <c r="I1577" s="20">
        <f t="shared" si="106"/>
        <v>1.3043478260869565</v>
      </c>
      <c r="K1577" t="s">
        <v>546</v>
      </c>
      <c r="M1577" s="2">
        <v>460</v>
      </c>
    </row>
    <row r="1578" spans="2:13" ht="12.75">
      <c r="B1578" s="202">
        <v>1500</v>
      </c>
      <c r="C1578" s="1" t="s">
        <v>116</v>
      </c>
      <c r="D1578" s="10" t="s">
        <v>93</v>
      </c>
      <c r="E1578" s="1" t="s">
        <v>175</v>
      </c>
      <c r="F1578" s="25" t="s">
        <v>545</v>
      </c>
      <c r="G1578" s="25" t="s">
        <v>247</v>
      </c>
      <c r="H1578" s="5">
        <f t="shared" si="107"/>
        <v>-65750</v>
      </c>
      <c r="I1578" s="20">
        <f t="shared" si="106"/>
        <v>3.260869565217391</v>
      </c>
      <c r="K1578" t="s">
        <v>546</v>
      </c>
      <c r="M1578" s="2">
        <v>460</v>
      </c>
    </row>
    <row r="1579" spans="2:13" ht="12.75">
      <c r="B1579" s="202">
        <v>1200</v>
      </c>
      <c r="C1579" s="1" t="s">
        <v>116</v>
      </c>
      <c r="D1579" s="10" t="s">
        <v>93</v>
      </c>
      <c r="E1579" s="1" t="s">
        <v>175</v>
      </c>
      <c r="F1579" s="25" t="s">
        <v>545</v>
      </c>
      <c r="G1579" s="25" t="s">
        <v>34</v>
      </c>
      <c r="H1579" s="5">
        <f t="shared" si="107"/>
        <v>-66950</v>
      </c>
      <c r="I1579" s="20">
        <f t="shared" si="106"/>
        <v>2.608695652173913</v>
      </c>
      <c r="K1579" t="s">
        <v>546</v>
      </c>
      <c r="M1579" s="2">
        <v>460</v>
      </c>
    </row>
    <row r="1580" spans="2:13" ht="12.75">
      <c r="B1580" s="202">
        <v>1600</v>
      </c>
      <c r="C1580" s="1" t="s">
        <v>116</v>
      </c>
      <c r="D1580" s="10" t="s">
        <v>93</v>
      </c>
      <c r="E1580" s="1" t="s">
        <v>175</v>
      </c>
      <c r="F1580" s="25" t="s">
        <v>545</v>
      </c>
      <c r="G1580" s="25" t="s">
        <v>272</v>
      </c>
      <c r="H1580" s="5">
        <f t="shared" si="107"/>
        <v>-68550</v>
      </c>
      <c r="I1580" s="20">
        <f t="shared" si="106"/>
        <v>3.4782608695652173</v>
      </c>
      <c r="K1580" t="s">
        <v>546</v>
      </c>
      <c r="M1580" s="2">
        <v>460</v>
      </c>
    </row>
    <row r="1581" spans="2:13" ht="12.75">
      <c r="B1581" s="202">
        <v>1500</v>
      </c>
      <c r="C1581" s="1" t="s">
        <v>116</v>
      </c>
      <c r="D1581" s="10" t="s">
        <v>93</v>
      </c>
      <c r="E1581" s="1" t="s">
        <v>175</v>
      </c>
      <c r="F1581" s="25" t="s">
        <v>545</v>
      </c>
      <c r="G1581" s="25" t="s">
        <v>273</v>
      </c>
      <c r="H1581" s="5">
        <f t="shared" si="107"/>
        <v>-70050</v>
      </c>
      <c r="I1581" s="20">
        <f t="shared" si="106"/>
        <v>3.260869565217391</v>
      </c>
      <c r="K1581" t="s">
        <v>546</v>
      </c>
      <c r="M1581" s="2">
        <v>460</v>
      </c>
    </row>
    <row r="1582" spans="2:13" ht="12.75">
      <c r="B1582" s="202">
        <v>1400</v>
      </c>
      <c r="C1582" s="1" t="s">
        <v>116</v>
      </c>
      <c r="D1582" s="10" t="s">
        <v>93</v>
      </c>
      <c r="E1582" s="1" t="s">
        <v>175</v>
      </c>
      <c r="F1582" s="25" t="s">
        <v>545</v>
      </c>
      <c r="G1582" s="25" t="s">
        <v>274</v>
      </c>
      <c r="H1582" s="5">
        <f t="shared" si="107"/>
        <v>-71450</v>
      </c>
      <c r="I1582" s="20">
        <f t="shared" si="106"/>
        <v>3.0434782608695654</v>
      </c>
      <c r="K1582" t="s">
        <v>546</v>
      </c>
      <c r="M1582" s="2">
        <v>460</v>
      </c>
    </row>
    <row r="1583" spans="2:13" ht="12.75">
      <c r="B1583" s="202">
        <v>1000</v>
      </c>
      <c r="C1583" s="1" t="s">
        <v>116</v>
      </c>
      <c r="D1583" s="10" t="s">
        <v>93</v>
      </c>
      <c r="E1583" s="1" t="s">
        <v>175</v>
      </c>
      <c r="F1583" s="25" t="s">
        <v>545</v>
      </c>
      <c r="G1583" s="25" t="s">
        <v>35</v>
      </c>
      <c r="H1583" s="5">
        <f t="shared" si="107"/>
        <v>-72450</v>
      </c>
      <c r="I1583" s="20">
        <f t="shared" si="106"/>
        <v>2.1739130434782608</v>
      </c>
      <c r="K1583" t="s">
        <v>546</v>
      </c>
      <c r="M1583" s="2">
        <v>460</v>
      </c>
    </row>
    <row r="1584" spans="2:13" ht="12.75">
      <c r="B1584" s="202">
        <v>1300</v>
      </c>
      <c r="C1584" s="1" t="s">
        <v>116</v>
      </c>
      <c r="D1584" s="10" t="s">
        <v>93</v>
      </c>
      <c r="E1584" s="1" t="s">
        <v>175</v>
      </c>
      <c r="F1584" s="25" t="s">
        <v>545</v>
      </c>
      <c r="G1584" s="25" t="s">
        <v>33</v>
      </c>
      <c r="H1584" s="5">
        <f t="shared" si="107"/>
        <v>-73750</v>
      </c>
      <c r="I1584" s="20">
        <f t="shared" si="106"/>
        <v>2.8260869565217392</v>
      </c>
      <c r="K1584" t="s">
        <v>546</v>
      </c>
      <c r="M1584" s="2">
        <v>460</v>
      </c>
    </row>
    <row r="1585" spans="1:13" s="87" customFormat="1" ht="12.75">
      <c r="A1585" s="79"/>
      <c r="B1585" s="199">
        <f>SUM(B1531:B1584)</f>
        <v>73750</v>
      </c>
      <c r="C1585" s="79"/>
      <c r="D1585" s="79"/>
      <c r="E1585" s="79" t="s">
        <v>175</v>
      </c>
      <c r="F1585" s="80"/>
      <c r="G1585" s="80"/>
      <c r="H1585" s="78">
        <v>0</v>
      </c>
      <c r="I1585" s="95">
        <f t="shared" si="106"/>
        <v>160.32608695652175</v>
      </c>
      <c r="M1585" s="2">
        <v>460</v>
      </c>
    </row>
    <row r="1586" spans="2:13" ht="12.75">
      <c r="B1586" s="143"/>
      <c r="H1586" s="5">
        <f aca="true" t="shared" si="108" ref="H1586:H1624">H1585-B1586</f>
        <v>0</v>
      </c>
      <c r="I1586" s="20">
        <f t="shared" si="106"/>
        <v>0</v>
      </c>
      <c r="M1586" s="2">
        <v>460</v>
      </c>
    </row>
    <row r="1587" spans="2:13" ht="12.75">
      <c r="B1587" s="143"/>
      <c r="H1587" s="5">
        <f t="shared" si="108"/>
        <v>0</v>
      </c>
      <c r="I1587" s="20">
        <f t="shared" si="106"/>
        <v>0</v>
      </c>
      <c r="M1587" s="2">
        <v>460</v>
      </c>
    </row>
    <row r="1588" spans="2:13" ht="12.75">
      <c r="B1588" s="202">
        <v>5000</v>
      </c>
      <c r="C1588" s="1" t="s">
        <v>1032</v>
      </c>
      <c r="D1588" s="1" t="s">
        <v>93</v>
      </c>
      <c r="E1588" s="1" t="s">
        <v>93</v>
      </c>
      <c r="F1588" s="25" t="s">
        <v>547</v>
      </c>
      <c r="G1588" s="25" t="s">
        <v>22</v>
      </c>
      <c r="H1588" s="5">
        <f t="shared" si="108"/>
        <v>-5000</v>
      </c>
      <c r="I1588" s="20">
        <f t="shared" si="106"/>
        <v>10.869565217391305</v>
      </c>
      <c r="K1588" t="s">
        <v>541</v>
      </c>
      <c r="M1588" s="2">
        <v>460</v>
      </c>
    </row>
    <row r="1589" spans="2:13" ht="12.75">
      <c r="B1589" s="202">
        <v>30000</v>
      </c>
      <c r="C1589" s="1" t="s">
        <v>548</v>
      </c>
      <c r="D1589" s="1" t="s">
        <v>93</v>
      </c>
      <c r="E1589" s="1" t="s">
        <v>93</v>
      </c>
      <c r="F1589" s="25" t="s">
        <v>549</v>
      </c>
      <c r="G1589" s="25" t="s">
        <v>31</v>
      </c>
      <c r="H1589" s="5">
        <f t="shared" si="108"/>
        <v>-35000</v>
      </c>
      <c r="I1589" s="20">
        <f t="shared" si="106"/>
        <v>65.21739130434783</v>
      </c>
      <c r="J1589" s="135"/>
      <c r="K1589" t="s">
        <v>541</v>
      </c>
      <c r="L1589" s="135"/>
      <c r="M1589" s="2">
        <v>460</v>
      </c>
    </row>
    <row r="1590" spans="2:13" ht="12.75">
      <c r="B1590" s="202">
        <v>5000</v>
      </c>
      <c r="C1590" s="1" t="s">
        <v>1032</v>
      </c>
      <c r="D1590" s="1" t="s">
        <v>93</v>
      </c>
      <c r="E1590" s="1" t="s">
        <v>93</v>
      </c>
      <c r="F1590" s="25" t="s">
        <v>550</v>
      </c>
      <c r="G1590" s="25" t="s">
        <v>193</v>
      </c>
      <c r="H1590" s="5">
        <f t="shared" si="108"/>
        <v>-40000</v>
      </c>
      <c r="I1590" s="20">
        <f t="shared" si="106"/>
        <v>10.869565217391305</v>
      </c>
      <c r="K1590" t="s">
        <v>541</v>
      </c>
      <c r="M1590" s="2">
        <v>460</v>
      </c>
    </row>
    <row r="1591" spans="2:13" ht="12.75">
      <c r="B1591" s="202">
        <v>5000</v>
      </c>
      <c r="C1591" s="1" t="s">
        <v>1032</v>
      </c>
      <c r="D1591" s="1" t="s">
        <v>93</v>
      </c>
      <c r="E1591" s="1" t="s">
        <v>93</v>
      </c>
      <c r="F1591" s="25" t="s">
        <v>551</v>
      </c>
      <c r="G1591" s="25" t="s">
        <v>207</v>
      </c>
      <c r="H1591" s="5">
        <f t="shared" si="108"/>
        <v>-45000</v>
      </c>
      <c r="I1591" s="20">
        <f t="shared" si="106"/>
        <v>10.869565217391305</v>
      </c>
      <c r="K1591" t="s">
        <v>541</v>
      </c>
      <c r="M1591" s="2">
        <v>460</v>
      </c>
    </row>
    <row r="1592" spans="2:13" ht="12.75">
      <c r="B1592" s="202">
        <v>5000</v>
      </c>
      <c r="C1592" s="1" t="s">
        <v>1032</v>
      </c>
      <c r="D1592" s="1" t="s">
        <v>93</v>
      </c>
      <c r="E1592" s="1" t="s">
        <v>93</v>
      </c>
      <c r="F1592" s="25" t="s">
        <v>552</v>
      </c>
      <c r="G1592" s="25" t="s">
        <v>274</v>
      </c>
      <c r="H1592" s="5">
        <f t="shared" si="108"/>
        <v>-50000</v>
      </c>
      <c r="I1592" s="20">
        <f t="shared" si="106"/>
        <v>10.869565217391305</v>
      </c>
      <c r="K1592" t="s">
        <v>541</v>
      </c>
      <c r="M1592" s="2">
        <v>460</v>
      </c>
    </row>
    <row r="1593" spans="2:13" ht="12.75">
      <c r="B1593" s="198">
        <v>1750</v>
      </c>
      <c r="C1593" s="1" t="s">
        <v>553</v>
      </c>
      <c r="D1593" s="10" t="s">
        <v>93</v>
      </c>
      <c r="E1593" s="1" t="s">
        <v>93</v>
      </c>
      <c r="F1593" s="25" t="s">
        <v>554</v>
      </c>
      <c r="G1593" s="29" t="s">
        <v>20</v>
      </c>
      <c r="H1593" s="5">
        <f t="shared" si="108"/>
        <v>-51750</v>
      </c>
      <c r="I1593" s="20">
        <f t="shared" si="106"/>
        <v>3.8043478260869565</v>
      </c>
      <c r="K1593" t="s">
        <v>546</v>
      </c>
      <c r="M1593" s="2">
        <v>460</v>
      </c>
    </row>
    <row r="1594" spans="2:13" ht="12.75">
      <c r="B1594" s="198">
        <v>1000</v>
      </c>
      <c r="C1594" s="31" t="s">
        <v>555</v>
      </c>
      <c r="D1594" s="10" t="s">
        <v>93</v>
      </c>
      <c r="E1594" s="31" t="s">
        <v>93</v>
      </c>
      <c r="F1594" s="25" t="s">
        <v>554</v>
      </c>
      <c r="G1594" s="29" t="s">
        <v>20</v>
      </c>
      <c r="H1594" s="5">
        <f t="shared" si="108"/>
        <v>-52750</v>
      </c>
      <c r="I1594" s="20">
        <f t="shared" si="106"/>
        <v>2.1739130434782608</v>
      </c>
      <c r="K1594" t="s">
        <v>546</v>
      </c>
      <c r="M1594" s="2">
        <v>460</v>
      </c>
    </row>
    <row r="1595" spans="2:13" ht="12.75">
      <c r="B1595" s="198">
        <v>1125</v>
      </c>
      <c r="C1595" s="10" t="s">
        <v>556</v>
      </c>
      <c r="D1595" s="10" t="s">
        <v>93</v>
      </c>
      <c r="E1595" s="33" t="s">
        <v>93</v>
      </c>
      <c r="F1595" s="25" t="s">
        <v>554</v>
      </c>
      <c r="G1595" s="34" t="s">
        <v>20</v>
      </c>
      <c r="H1595" s="5">
        <f t="shared" si="108"/>
        <v>-53875</v>
      </c>
      <c r="I1595" s="20">
        <f t="shared" si="106"/>
        <v>2.4456521739130435</v>
      </c>
      <c r="K1595" t="s">
        <v>546</v>
      </c>
      <c r="M1595" s="2">
        <v>460</v>
      </c>
    </row>
    <row r="1596" spans="2:13" ht="12.75">
      <c r="B1596" s="198">
        <v>210</v>
      </c>
      <c r="C1596" s="10" t="s">
        <v>557</v>
      </c>
      <c r="D1596" s="10" t="s">
        <v>93</v>
      </c>
      <c r="E1596" s="10" t="s">
        <v>93</v>
      </c>
      <c r="F1596" s="25" t="s">
        <v>554</v>
      </c>
      <c r="G1596" s="28" t="s">
        <v>20</v>
      </c>
      <c r="H1596" s="5">
        <f t="shared" si="108"/>
        <v>-54085</v>
      </c>
      <c r="I1596" s="20">
        <f t="shared" si="106"/>
        <v>0.45652173913043476</v>
      </c>
      <c r="K1596" t="s">
        <v>546</v>
      </c>
      <c r="M1596" s="2">
        <v>460</v>
      </c>
    </row>
    <row r="1597" spans="1:13" ht="12.75">
      <c r="A1597" s="10"/>
      <c r="B1597" s="198">
        <v>900</v>
      </c>
      <c r="C1597" s="10" t="s">
        <v>558</v>
      </c>
      <c r="D1597" s="10" t="s">
        <v>93</v>
      </c>
      <c r="E1597" s="10" t="s">
        <v>93</v>
      </c>
      <c r="F1597" s="25" t="s">
        <v>554</v>
      </c>
      <c r="G1597" s="28" t="s">
        <v>20</v>
      </c>
      <c r="H1597" s="5">
        <f t="shared" si="108"/>
        <v>-54985</v>
      </c>
      <c r="I1597" s="20">
        <f t="shared" si="106"/>
        <v>1.9565217391304348</v>
      </c>
      <c r="J1597" s="13"/>
      <c r="K1597" t="s">
        <v>546</v>
      </c>
      <c r="L1597" s="13"/>
      <c r="M1597" s="2">
        <v>460</v>
      </c>
    </row>
    <row r="1598" spans="2:13" ht="12.75">
      <c r="B1598" s="213">
        <v>450</v>
      </c>
      <c r="C1598" s="10" t="s">
        <v>559</v>
      </c>
      <c r="D1598" s="10" t="s">
        <v>93</v>
      </c>
      <c r="E1598" s="10" t="s">
        <v>93</v>
      </c>
      <c r="F1598" s="25" t="s">
        <v>554</v>
      </c>
      <c r="G1598" s="25" t="s">
        <v>20</v>
      </c>
      <c r="H1598" s="5">
        <f t="shared" si="108"/>
        <v>-55435</v>
      </c>
      <c r="I1598" s="20">
        <f t="shared" si="106"/>
        <v>0.9782608695652174</v>
      </c>
      <c r="K1598" t="s">
        <v>546</v>
      </c>
      <c r="M1598" s="2">
        <v>460</v>
      </c>
    </row>
    <row r="1599" spans="2:13" ht="12.75">
      <c r="B1599" s="202">
        <v>360</v>
      </c>
      <c r="C1599" s="1" t="s">
        <v>560</v>
      </c>
      <c r="D1599" s="10" t="s">
        <v>93</v>
      </c>
      <c r="E1599" s="1" t="s">
        <v>93</v>
      </c>
      <c r="F1599" s="25" t="s">
        <v>554</v>
      </c>
      <c r="G1599" s="25" t="s">
        <v>20</v>
      </c>
      <c r="H1599" s="5">
        <f t="shared" si="108"/>
        <v>-55795</v>
      </c>
      <c r="I1599" s="20">
        <f t="shared" si="106"/>
        <v>0.782608695652174</v>
      </c>
      <c r="K1599" t="s">
        <v>546</v>
      </c>
      <c r="M1599" s="2">
        <v>460</v>
      </c>
    </row>
    <row r="1600" spans="2:13" ht="12.75">
      <c r="B1600" s="202">
        <v>475</v>
      </c>
      <c r="C1600" s="1" t="s">
        <v>561</v>
      </c>
      <c r="D1600" s="10" t="s">
        <v>93</v>
      </c>
      <c r="E1600" s="1" t="s">
        <v>93</v>
      </c>
      <c r="F1600" s="25" t="s">
        <v>554</v>
      </c>
      <c r="G1600" s="25" t="s">
        <v>20</v>
      </c>
      <c r="H1600" s="5">
        <f t="shared" si="108"/>
        <v>-56270</v>
      </c>
      <c r="I1600" s="20">
        <f t="shared" si="106"/>
        <v>1.0326086956521738</v>
      </c>
      <c r="K1600" t="s">
        <v>546</v>
      </c>
      <c r="M1600" s="2">
        <v>460</v>
      </c>
    </row>
    <row r="1601" spans="2:13" ht="12.75">
      <c r="B1601" s="202">
        <v>1000</v>
      </c>
      <c r="C1601" s="1" t="s">
        <v>562</v>
      </c>
      <c r="D1601" s="10" t="s">
        <v>93</v>
      </c>
      <c r="E1601" s="1" t="s">
        <v>93</v>
      </c>
      <c r="F1601" s="25" t="s">
        <v>563</v>
      </c>
      <c r="G1601" s="25" t="s">
        <v>102</v>
      </c>
      <c r="H1601" s="5">
        <f t="shared" si="108"/>
        <v>-57270</v>
      </c>
      <c r="I1601" s="20">
        <f t="shared" si="106"/>
        <v>2.1739130434782608</v>
      </c>
      <c r="K1601" t="s">
        <v>546</v>
      </c>
      <c r="M1601" s="2">
        <v>460</v>
      </c>
    </row>
    <row r="1602" spans="2:13" ht="12.75">
      <c r="B1602" s="202">
        <v>3000</v>
      </c>
      <c r="C1602" s="10" t="s">
        <v>564</v>
      </c>
      <c r="D1602" s="10" t="s">
        <v>93</v>
      </c>
      <c r="E1602" s="1" t="s">
        <v>93</v>
      </c>
      <c r="F1602" s="88" t="s">
        <v>565</v>
      </c>
      <c r="G1602" s="25" t="s">
        <v>102</v>
      </c>
      <c r="H1602" s="5">
        <f t="shared" si="108"/>
        <v>-60270</v>
      </c>
      <c r="I1602" s="20">
        <f t="shared" si="106"/>
        <v>6.521739130434782</v>
      </c>
      <c r="K1602" t="s">
        <v>546</v>
      </c>
      <c r="M1602" s="2">
        <v>460</v>
      </c>
    </row>
    <row r="1603" spans="2:13" ht="12.75">
      <c r="B1603" s="202">
        <v>1200</v>
      </c>
      <c r="C1603" s="1" t="s">
        <v>566</v>
      </c>
      <c r="D1603" s="10" t="s">
        <v>93</v>
      </c>
      <c r="E1603" s="1" t="s">
        <v>93</v>
      </c>
      <c r="F1603" s="25" t="s">
        <v>567</v>
      </c>
      <c r="G1603" s="25" t="s">
        <v>22</v>
      </c>
      <c r="H1603" s="5">
        <f t="shared" si="108"/>
        <v>-61470</v>
      </c>
      <c r="I1603" s="20">
        <f t="shared" si="106"/>
        <v>2.608695652173913</v>
      </c>
      <c r="K1603" t="s">
        <v>546</v>
      </c>
      <c r="M1603" s="2">
        <v>460</v>
      </c>
    </row>
    <row r="1604" spans="2:13" ht="12.75">
      <c r="B1604" s="202">
        <v>2500</v>
      </c>
      <c r="C1604" s="1" t="s">
        <v>568</v>
      </c>
      <c r="D1604" s="10" t="s">
        <v>93</v>
      </c>
      <c r="E1604" s="1" t="s">
        <v>93</v>
      </c>
      <c r="F1604" s="25" t="s">
        <v>567</v>
      </c>
      <c r="G1604" s="25" t="s">
        <v>22</v>
      </c>
      <c r="H1604" s="5">
        <f t="shared" si="108"/>
        <v>-63970</v>
      </c>
      <c r="I1604" s="20">
        <f t="shared" si="106"/>
        <v>5.434782608695652</v>
      </c>
      <c r="K1604" t="s">
        <v>546</v>
      </c>
      <c r="M1604" s="2">
        <v>460</v>
      </c>
    </row>
    <row r="1605" spans="2:13" ht="12.75">
      <c r="B1605" s="202">
        <v>15000</v>
      </c>
      <c r="C1605" s="1" t="s">
        <v>569</v>
      </c>
      <c r="D1605" s="10" t="s">
        <v>93</v>
      </c>
      <c r="E1605" s="1" t="s">
        <v>93</v>
      </c>
      <c r="F1605" s="25" t="s">
        <v>567</v>
      </c>
      <c r="G1605" s="25" t="s">
        <v>22</v>
      </c>
      <c r="H1605" s="5">
        <f t="shared" si="108"/>
        <v>-78970</v>
      </c>
      <c r="I1605" s="20">
        <f t="shared" si="106"/>
        <v>32.608695652173914</v>
      </c>
      <c r="K1605" t="s">
        <v>546</v>
      </c>
      <c r="M1605" s="2">
        <v>460</v>
      </c>
    </row>
    <row r="1606" spans="2:13" ht="12.75">
      <c r="B1606" s="202">
        <v>2000</v>
      </c>
      <c r="C1606" s="10" t="s">
        <v>570</v>
      </c>
      <c r="D1606" s="10" t="s">
        <v>93</v>
      </c>
      <c r="E1606" s="1" t="s">
        <v>93</v>
      </c>
      <c r="F1606" s="25" t="s">
        <v>571</v>
      </c>
      <c r="G1606" s="25" t="s">
        <v>155</v>
      </c>
      <c r="H1606" s="5">
        <f t="shared" si="108"/>
        <v>-80970</v>
      </c>
      <c r="I1606" s="20">
        <f t="shared" si="106"/>
        <v>4.3478260869565215</v>
      </c>
      <c r="K1606" t="s">
        <v>546</v>
      </c>
      <c r="M1606" s="2">
        <v>460</v>
      </c>
    </row>
    <row r="1607" spans="2:13" ht="12.75">
      <c r="B1607" s="202">
        <v>2700</v>
      </c>
      <c r="C1607" s="1" t="s">
        <v>572</v>
      </c>
      <c r="D1607" s="10" t="s">
        <v>93</v>
      </c>
      <c r="E1607" s="1" t="s">
        <v>93</v>
      </c>
      <c r="F1607" s="25" t="s">
        <v>573</v>
      </c>
      <c r="G1607" s="25" t="s">
        <v>166</v>
      </c>
      <c r="H1607" s="5">
        <f t="shared" si="108"/>
        <v>-83670</v>
      </c>
      <c r="I1607" s="20">
        <f t="shared" si="106"/>
        <v>5.869565217391305</v>
      </c>
      <c r="K1607" t="s">
        <v>546</v>
      </c>
      <c r="M1607" s="2">
        <v>460</v>
      </c>
    </row>
    <row r="1608" spans="2:13" ht="12.75">
      <c r="B1608" s="202">
        <v>800</v>
      </c>
      <c r="C1608" s="1" t="s">
        <v>574</v>
      </c>
      <c r="D1608" s="10" t="s">
        <v>93</v>
      </c>
      <c r="E1608" s="1" t="s">
        <v>93</v>
      </c>
      <c r="F1608" s="25" t="s">
        <v>575</v>
      </c>
      <c r="G1608" s="25" t="s">
        <v>193</v>
      </c>
      <c r="H1608" s="5">
        <f t="shared" si="108"/>
        <v>-84470</v>
      </c>
      <c r="I1608" s="20">
        <f t="shared" si="106"/>
        <v>1.7391304347826086</v>
      </c>
      <c r="K1608" t="s">
        <v>546</v>
      </c>
      <c r="M1608" s="2">
        <v>460</v>
      </c>
    </row>
    <row r="1609" spans="2:13" ht="12.75">
      <c r="B1609" s="213">
        <v>15000</v>
      </c>
      <c r="C1609" s="1" t="s">
        <v>569</v>
      </c>
      <c r="D1609" s="10" t="s">
        <v>93</v>
      </c>
      <c r="E1609" s="1" t="s">
        <v>93</v>
      </c>
      <c r="F1609" s="25" t="s">
        <v>576</v>
      </c>
      <c r="G1609" s="25" t="s">
        <v>194</v>
      </c>
      <c r="H1609" s="5">
        <f t="shared" si="108"/>
        <v>-99470</v>
      </c>
      <c r="I1609" s="20">
        <f aca="true" t="shared" si="109" ref="I1609:I1627">+B1609/M1609</f>
        <v>32.608695652173914</v>
      </c>
      <c r="K1609" t="s">
        <v>546</v>
      </c>
      <c r="M1609" s="2">
        <v>460</v>
      </c>
    </row>
    <row r="1610" spans="2:13" ht="12.75">
      <c r="B1610" s="213">
        <v>1000</v>
      </c>
      <c r="C1610" s="1" t="s">
        <v>577</v>
      </c>
      <c r="D1610" s="10" t="s">
        <v>93</v>
      </c>
      <c r="E1610" s="1" t="s">
        <v>93</v>
      </c>
      <c r="F1610" s="25" t="s">
        <v>578</v>
      </c>
      <c r="G1610" s="25" t="s">
        <v>207</v>
      </c>
      <c r="H1610" s="5">
        <f t="shared" si="108"/>
        <v>-100470</v>
      </c>
      <c r="I1610" s="20">
        <f t="shared" si="109"/>
        <v>2.1739130434782608</v>
      </c>
      <c r="K1610" t="s">
        <v>546</v>
      </c>
      <c r="M1610" s="2">
        <v>460</v>
      </c>
    </row>
    <row r="1611" spans="2:13" ht="12.75">
      <c r="B1611" s="213">
        <v>2250</v>
      </c>
      <c r="C1611" s="1" t="s">
        <v>579</v>
      </c>
      <c r="D1611" s="10" t="s">
        <v>93</v>
      </c>
      <c r="E1611" s="1" t="s">
        <v>93</v>
      </c>
      <c r="F1611" s="25" t="s">
        <v>578</v>
      </c>
      <c r="G1611" s="25" t="s">
        <v>207</v>
      </c>
      <c r="H1611" s="5">
        <f t="shared" si="108"/>
        <v>-102720</v>
      </c>
      <c r="I1611" s="20">
        <f t="shared" si="109"/>
        <v>4.891304347826087</v>
      </c>
      <c r="K1611" t="s">
        <v>546</v>
      </c>
      <c r="M1611" s="2">
        <v>460</v>
      </c>
    </row>
    <row r="1612" spans="2:13" ht="12.75">
      <c r="B1612" s="202">
        <v>1200</v>
      </c>
      <c r="C1612" s="1" t="s">
        <v>580</v>
      </c>
      <c r="D1612" s="10" t="s">
        <v>93</v>
      </c>
      <c r="E1612" s="1" t="s">
        <v>93</v>
      </c>
      <c r="F1612" s="25" t="s">
        <v>581</v>
      </c>
      <c r="G1612" s="25" t="s">
        <v>207</v>
      </c>
      <c r="H1612" s="5">
        <f t="shared" si="108"/>
        <v>-103920</v>
      </c>
      <c r="I1612" s="20">
        <f t="shared" si="109"/>
        <v>2.608695652173913</v>
      </c>
      <c r="K1612" t="s">
        <v>546</v>
      </c>
      <c r="M1612" s="2">
        <v>460</v>
      </c>
    </row>
    <row r="1613" spans="2:13" ht="12.75">
      <c r="B1613" s="202">
        <v>1500</v>
      </c>
      <c r="C1613" s="1" t="s">
        <v>582</v>
      </c>
      <c r="D1613" s="10" t="s">
        <v>93</v>
      </c>
      <c r="E1613" s="1" t="s">
        <v>93</v>
      </c>
      <c r="F1613" s="25" t="s">
        <v>581</v>
      </c>
      <c r="G1613" s="25" t="s">
        <v>207</v>
      </c>
      <c r="H1613" s="5">
        <f t="shared" si="108"/>
        <v>-105420</v>
      </c>
      <c r="I1613" s="20">
        <f t="shared" si="109"/>
        <v>3.260869565217391</v>
      </c>
      <c r="K1613" t="s">
        <v>546</v>
      </c>
      <c r="M1613" s="2">
        <v>460</v>
      </c>
    </row>
    <row r="1614" spans="2:13" ht="12.75">
      <c r="B1614" s="202">
        <v>15000</v>
      </c>
      <c r="C1614" s="1" t="s">
        <v>569</v>
      </c>
      <c r="D1614" s="10" t="s">
        <v>93</v>
      </c>
      <c r="E1614" s="1" t="s">
        <v>93</v>
      </c>
      <c r="F1614" s="25" t="s">
        <v>583</v>
      </c>
      <c r="G1614" s="25" t="s">
        <v>34</v>
      </c>
      <c r="H1614" s="5">
        <f t="shared" si="108"/>
        <v>-120420</v>
      </c>
      <c r="I1614" s="20">
        <f t="shared" si="109"/>
        <v>32.608695652173914</v>
      </c>
      <c r="K1614" t="s">
        <v>546</v>
      </c>
      <c r="M1614" s="2">
        <v>460</v>
      </c>
    </row>
    <row r="1615" spans="2:13" ht="12.75">
      <c r="B1615" s="202">
        <v>2000</v>
      </c>
      <c r="C1615" s="10" t="s">
        <v>584</v>
      </c>
      <c r="D1615" s="10" t="s">
        <v>93</v>
      </c>
      <c r="E1615" s="1" t="s">
        <v>93</v>
      </c>
      <c r="F1615" s="88" t="s">
        <v>585</v>
      </c>
      <c r="G1615" s="25" t="s">
        <v>272</v>
      </c>
      <c r="H1615" s="5">
        <f t="shared" si="108"/>
        <v>-122420</v>
      </c>
      <c r="I1615" s="20">
        <f t="shared" si="109"/>
        <v>4.3478260869565215</v>
      </c>
      <c r="K1615" t="s">
        <v>546</v>
      </c>
      <c r="M1615" s="2">
        <v>460</v>
      </c>
    </row>
    <row r="1616" spans="2:13" ht="12.75">
      <c r="B1616" s="202">
        <v>2700</v>
      </c>
      <c r="C1616" s="1" t="s">
        <v>572</v>
      </c>
      <c r="D1616" s="10" t="s">
        <v>93</v>
      </c>
      <c r="E1616" s="1" t="s">
        <v>93</v>
      </c>
      <c r="F1616" s="88" t="s">
        <v>586</v>
      </c>
      <c r="G1616" s="25" t="s">
        <v>35</v>
      </c>
      <c r="H1616" s="5">
        <f t="shared" si="108"/>
        <v>-125120</v>
      </c>
      <c r="I1616" s="20">
        <f t="shared" si="109"/>
        <v>5.869565217391305</v>
      </c>
      <c r="K1616" t="s">
        <v>546</v>
      </c>
      <c r="M1616" s="2">
        <v>460</v>
      </c>
    </row>
    <row r="1617" spans="2:13" ht="12.75">
      <c r="B1617" s="202">
        <v>31530</v>
      </c>
      <c r="C1617" s="10" t="s">
        <v>587</v>
      </c>
      <c r="D1617" s="10" t="s">
        <v>93</v>
      </c>
      <c r="E1617" s="1" t="s">
        <v>93</v>
      </c>
      <c r="F1617" s="28" t="s">
        <v>588</v>
      </c>
      <c r="G1617" s="25" t="s">
        <v>165</v>
      </c>
      <c r="H1617" s="5">
        <f t="shared" si="108"/>
        <v>-156650</v>
      </c>
      <c r="I1617" s="20">
        <f t="shared" si="109"/>
        <v>68.54347826086956</v>
      </c>
      <c r="K1617" t="s">
        <v>440</v>
      </c>
      <c r="M1617" s="2">
        <v>460</v>
      </c>
    </row>
    <row r="1618" spans="2:13" ht="12.75">
      <c r="B1618" s="202">
        <v>8000</v>
      </c>
      <c r="C1618" s="10" t="s">
        <v>589</v>
      </c>
      <c r="D1618" s="10" t="s">
        <v>93</v>
      </c>
      <c r="E1618" s="1" t="s">
        <v>93</v>
      </c>
      <c r="F1618" s="28" t="s">
        <v>588</v>
      </c>
      <c r="G1618" s="25" t="s">
        <v>165</v>
      </c>
      <c r="H1618" s="5">
        <f t="shared" si="108"/>
        <v>-164650</v>
      </c>
      <c r="I1618" s="20">
        <f t="shared" si="109"/>
        <v>17.391304347826086</v>
      </c>
      <c r="K1618" t="s">
        <v>440</v>
      </c>
      <c r="M1618" s="2">
        <v>460</v>
      </c>
    </row>
    <row r="1619" spans="1:13" s="13" customFormat="1" ht="12.75">
      <c r="A1619" s="10"/>
      <c r="B1619" s="198">
        <v>20000</v>
      </c>
      <c r="C1619" s="10" t="s">
        <v>590</v>
      </c>
      <c r="D1619" s="10" t="s">
        <v>93</v>
      </c>
      <c r="E1619" s="10" t="s">
        <v>93</v>
      </c>
      <c r="F1619" s="28" t="s">
        <v>591</v>
      </c>
      <c r="G1619" s="28" t="s">
        <v>25</v>
      </c>
      <c r="H1619" s="27">
        <f t="shared" si="108"/>
        <v>-184650</v>
      </c>
      <c r="I1619" s="76">
        <f t="shared" si="109"/>
        <v>43.47826086956522</v>
      </c>
      <c r="K1619" s="13" t="s">
        <v>439</v>
      </c>
      <c r="M1619" s="2">
        <v>460</v>
      </c>
    </row>
    <row r="1620" spans="1:13" s="13" customFormat="1" ht="12.75">
      <c r="A1620" s="10"/>
      <c r="B1620" s="198">
        <v>20000</v>
      </c>
      <c r="C1620" s="10" t="s">
        <v>590</v>
      </c>
      <c r="D1620" s="10" t="s">
        <v>93</v>
      </c>
      <c r="E1620" s="10" t="s">
        <v>93</v>
      </c>
      <c r="F1620" s="28" t="s">
        <v>592</v>
      </c>
      <c r="G1620" s="28" t="s">
        <v>206</v>
      </c>
      <c r="H1620" s="27">
        <f t="shared" si="108"/>
        <v>-204650</v>
      </c>
      <c r="I1620" s="76">
        <f t="shared" si="109"/>
        <v>43.47826086956522</v>
      </c>
      <c r="K1620" s="13" t="s">
        <v>439</v>
      </c>
      <c r="M1620" s="2">
        <v>460</v>
      </c>
    </row>
    <row r="1621" spans="1:13" s="13" customFormat="1" ht="12.75">
      <c r="A1621" s="10"/>
      <c r="B1621" s="198">
        <v>20000</v>
      </c>
      <c r="C1621" s="10" t="s">
        <v>590</v>
      </c>
      <c r="D1621" s="10" t="s">
        <v>93</v>
      </c>
      <c r="E1621" s="10" t="s">
        <v>93</v>
      </c>
      <c r="F1621" s="28" t="s">
        <v>593</v>
      </c>
      <c r="G1621" s="28" t="s">
        <v>216</v>
      </c>
      <c r="H1621" s="27">
        <f t="shared" si="108"/>
        <v>-224650</v>
      </c>
      <c r="I1621" s="76">
        <f t="shared" si="109"/>
        <v>43.47826086956522</v>
      </c>
      <c r="K1621" s="13" t="s">
        <v>439</v>
      </c>
      <c r="M1621" s="2">
        <v>460</v>
      </c>
    </row>
    <row r="1622" spans="2:13" ht="12.75">
      <c r="B1622" s="202">
        <v>600</v>
      </c>
      <c r="C1622" s="10" t="s">
        <v>594</v>
      </c>
      <c r="D1622" s="10" t="s">
        <v>437</v>
      </c>
      <c r="E1622" s="1" t="s">
        <v>93</v>
      </c>
      <c r="F1622" s="25" t="s">
        <v>595</v>
      </c>
      <c r="G1622" s="25" t="s">
        <v>194</v>
      </c>
      <c r="H1622" s="27">
        <f t="shared" si="108"/>
        <v>-225250</v>
      </c>
      <c r="I1622" s="20">
        <f t="shared" si="109"/>
        <v>1.3043478260869565</v>
      </c>
      <c r="K1622" t="s">
        <v>439</v>
      </c>
      <c r="M1622" s="2">
        <v>460</v>
      </c>
    </row>
    <row r="1623" spans="2:13" ht="12.75">
      <c r="B1623" s="202">
        <v>800</v>
      </c>
      <c r="C1623" s="10" t="s">
        <v>594</v>
      </c>
      <c r="D1623" s="10" t="s">
        <v>437</v>
      </c>
      <c r="E1623" s="1" t="s">
        <v>93</v>
      </c>
      <c r="F1623" s="25" t="s">
        <v>595</v>
      </c>
      <c r="G1623" s="25" t="s">
        <v>194</v>
      </c>
      <c r="H1623" s="5">
        <f t="shared" si="108"/>
        <v>-226050</v>
      </c>
      <c r="I1623" s="20">
        <f t="shared" si="109"/>
        <v>1.7391304347826086</v>
      </c>
      <c r="K1623" t="s">
        <v>439</v>
      </c>
      <c r="M1623" s="2">
        <v>460</v>
      </c>
    </row>
    <row r="1624" spans="2:13" ht="12.75">
      <c r="B1624" s="202">
        <v>4000</v>
      </c>
      <c r="C1624" s="10" t="s">
        <v>596</v>
      </c>
      <c r="D1624" s="10" t="s">
        <v>437</v>
      </c>
      <c r="E1624" s="1" t="s">
        <v>93</v>
      </c>
      <c r="F1624" s="25" t="s">
        <v>597</v>
      </c>
      <c r="G1624" s="25" t="s">
        <v>194</v>
      </c>
      <c r="H1624" s="5">
        <f t="shared" si="108"/>
        <v>-230050</v>
      </c>
      <c r="I1624" s="20">
        <f t="shared" si="109"/>
        <v>8.695652173913043</v>
      </c>
      <c r="K1624" t="s">
        <v>439</v>
      </c>
      <c r="M1624" s="2">
        <v>460</v>
      </c>
    </row>
    <row r="1625" spans="1:13" s="72" customFormat="1" ht="12.75">
      <c r="A1625" s="9"/>
      <c r="B1625" s="70">
        <f>SUM(B1588:B1624)</f>
        <v>230050</v>
      </c>
      <c r="C1625" s="9"/>
      <c r="D1625" s="9"/>
      <c r="E1625" s="9" t="s">
        <v>93</v>
      </c>
      <c r="F1625" s="16"/>
      <c r="G1625" s="16"/>
      <c r="H1625" s="70">
        <v>0</v>
      </c>
      <c r="I1625" s="71">
        <f t="shared" si="109"/>
        <v>500.10869565217394</v>
      </c>
      <c r="M1625" s="2">
        <v>460</v>
      </c>
    </row>
    <row r="1626" spans="8:13" ht="12.75">
      <c r="H1626" s="5">
        <f aca="true" t="shared" si="110" ref="H1626:H1647">H1625-B1626</f>
        <v>0</v>
      </c>
      <c r="I1626" s="20">
        <f t="shared" si="109"/>
        <v>0</v>
      </c>
      <c r="M1626" s="2">
        <v>460</v>
      </c>
    </row>
    <row r="1627" spans="8:13" ht="12.75">
      <c r="H1627" s="5">
        <f t="shared" si="110"/>
        <v>0</v>
      </c>
      <c r="I1627" s="20">
        <f t="shared" si="109"/>
        <v>0</v>
      </c>
      <c r="M1627" s="2">
        <v>460</v>
      </c>
    </row>
    <row r="1628" spans="2:13" ht="12.75">
      <c r="B1628" s="213">
        <v>1200</v>
      </c>
      <c r="C1628" s="134" t="s">
        <v>598</v>
      </c>
      <c r="D1628" s="10" t="s">
        <v>93</v>
      </c>
      <c r="E1628" s="134" t="s">
        <v>599</v>
      </c>
      <c r="F1628" s="25" t="s">
        <v>600</v>
      </c>
      <c r="G1628" s="25" t="s">
        <v>20</v>
      </c>
      <c r="H1628" s="5">
        <f t="shared" si="110"/>
        <v>-1200</v>
      </c>
      <c r="I1628" s="20">
        <v>2.4</v>
      </c>
      <c r="J1628" s="135"/>
      <c r="K1628" t="s">
        <v>546</v>
      </c>
      <c r="L1628" s="135"/>
      <c r="M1628" s="2">
        <v>460</v>
      </c>
    </row>
    <row r="1629" spans="2:13" ht="12.75">
      <c r="B1629" s="213">
        <v>500</v>
      </c>
      <c r="C1629" s="1" t="s">
        <v>601</v>
      </c>
      <c r="D1629" s="10" t="s">
        <v>93</v>
      </c>
      <c r="E1629" s="1" t="s">
        <v>599</v>
      </c>
      <c r="F1629" s="25" t="s">
        <v>602</v>
      </c>
      <c r="G1629" s="25" t="s">
        <v>20</v>
      </c>
      <c r="H1629" s="5">
        <f t="shared" si="110"/>
        <v>-1700</v>
      </c>
      <c r="I1629" s="20">
        <v>1</v>
      </c>
      <c r="K1629" t="s">
        <v>546</v>
      </c>
      <c r="M1629" s="2">
        <v>460</v>
      </c>
    </row>
    <row r="1630" spans="2:13" ht="12.75">
      <c r="B1630" s="213">
        <v>1700</v>
      </c>
      <c r="C1630" s="1" t="s">
        <v>598</v>
      </c>
      <c r="D1630" s="10" t="s">
        <v>93</v>
      </c>
      <c r="E1630" s="1" t="s">
        <v>599</v>
      </c>
      <c r="F1630" s="25" t="s">
        <v>603</v>
      </c>
      <c r="G1630" s="25" t="s">
        <v>100</v>
      </c>
      <c r="H1630" s="5">
        <f t="shared" si="110"/>
        <v>-3400</v>
      </c>
      <c r="I1630" s="20">
        <v>3.4</v>
      </c>
      <c r="K1630" t="s">
        <v>546</v>
      </c>
      <c r="M1630" s="2">
        <v>460</v>
      </c>
    </row>
    <row r="1631" spans="1:13" s="13" customFormat="1" ht="12.75">
      <c r="A1631" s="10"/>
      <c r="B1631" s="214">
        <v>500</v>
      </c>
      <c r="C1631" s="10" t="s">
        <v>598</v>
      </c>
      <c r="D1631" s="10" t="s">
        <v>93</v>
      </c>
      <c r="E1631" s="10" t="s">
        <v>599</v>
      </c>
      <c r="F1631" s="28" t="s">
        <v>563</v>
      </c>
      <c r="G1631" s="28" t="s">
        <v>100</v>
      </c>
      <c r="H1631" s="27">
        <f t="shared" si="110"/>
        <v>-3900</v>
      </c>
      <c r="I1631" s="76">
        <v>1</v>
      </c>
      <c r="K1631" s="13" t="s">
        <v>546</v>
      </c>
      <c r="M1631" s="36">
        <v>460</v>
      </c>
    </row>
    <row r="1632" spans="2:13" ht="12.75">
      <c r="B1632" s="213">
        <v>500</v>
      </c>
      <c r="C1632" s="1" t="s">
        <v>598</v>
      </c>
      <c r="D1632" s="10" t="s">
        <v>93</v>
      </c>
      <c r="E1632" s="1" t="s">
        <v>599</v>
      </c>
      <c r="F1632" s="25" t="s">
        <v>604</v>
      </c>
      <c r="G1632" s="25" t="s">
        <v>102</v>
      </c>
      <c r="H1632" s="5">
        <f t="shared" si="110"/>
        <v>-4400</v>
      </c>
      <c r="I1632" s="20">
        <v>1</v>
      </c>
      <c r="K1632" t="s">
        <v>546</v>
      </c>
      <c r="M1632" s="2">
        <v>460</v>
      </c>
    </row>
    <row r="1633" spans="2:13" ht="12.75">
      <c r="B1633" s="213">
        <v>500</v>
      </c>
      <c r="C1633" s="1" t="s">
        <v>598</v>
      </c>
      <c r="D1633" s="10" t="s">
        <v>93</v>
      </c>
      <c r="E1633" s="1" t="s">
        <v>599</v>
      </c>
      <c r="F1633" s="25" t="s">
        <v>605</v>
      </c>
      <c r="G1633" s="25" t="s">
        <v>102</v>
      </c>
      <c r="H1633" s="5">
        <f t="shared" si="110"/>
        <v>-4900</v>
      </c>
      <c r="I1633" s="20">
        <v>1</v>
      </c>
      <c r="K1633" t="s">
        <v>546</v>
      </c>
      <c r="M1633" s="2">
        <v>460</v>
      </c>
    </row>
    <row r="1634" spans="2:13" ht="12.75">
      <c r="B1634" s="213">
        <v>1000</v>
      </c>
      <c r="C1634" s="1" t="s">
        <v>598</v>
      </c>
      <c r="D1634" s="10" t="s">
        <v>93</v>
      </c>
      <c r="E1634" s="1" t="s">
        <v>599</v>
      </c>
      <c r="F1634" s="25" t="s">
        <v>606</v>
      </c>
      <c r="G1634" s="25" t="s">
        <v>102</v>
      </c>
      <c r="H1634" s="5">
        <f t="shared" si="110"/>
        <v>-5900</v>
      </c>
      <c r="I1634" s="20">
        <v>2</v>
      </c>
      <c r="K1634" t="s">
        <v>546</v>
      </c>
      <c r="M1634" s="2">
        <v>460</v>
      </c>
    </row>
    <row r="1635" spans="2:13" ht="12.75">
      <c r="B1635" s="213">
        <v>1000</v>
      </c>
      <c r="C1635" s="1" t="s">
        <v>598</v>
      </c>
      <c r="D1635" s="10" t="s">
        <v>93</v>
      </c>
      <c r="E1635" s="1" t="s">
        <v>599</v>
      </c>
      <c r="F1635" s="25" t="s">
        <v>607</v>
      </c>
      <c r="G1635" s="25" t="s">
        <v>22</v>
      </c>
      <c r="H1635" s="5">
        <f t="shared" si="110"/>
        <v>-6900</v>
      </c>
      <c r="I1635" s="20">
        <v>2</v>
      </c>
      <c r="K1635" t="s">
        <v>546</v>
      </c>
      <c r="M1635" s="2">
        <v>460</v>
      </c>
    </row>
    <row r="1636" spans="2:13" ht="12.75">
      <c r="B1636" s="213">
        <v>800</v>
      </c>
      <c r="C1636" s="1" t="s">
        <v>598</v>
      </c>
      <c r="D1636" s="10" t="s">
        <v>93</v>
      </c>
      <c r="E1636" s="1" t="s">
        <v>599</v>
      </c>
      <c r="F1636" s="25" t="s">
        <v>608</v>
      </c>
      <c r="G1636" s="25" t="s">
        <v>147</v>
      </c>
      <c r="H1636" s="5">
        <f t="shared" si="110"/>
        <v>-7700</v>
      </c>
      <c r="I1636" s="20">
        <v>1.6</v>
      </c>
      <c r="K1636" t="s">
        <v>546</v>
      </c>
      <c r="M1636" s="2">
        <v>460</v>
      </c>
    </row>
    <row r="1637" spans="2:13" ht="12.75">
      <c r="B1637" s="213">
        <v>1200</v>
      </c>
      <c r="C1637" s="1" t="s">
        <v>598</v>
      </c>
      <c r="D1637" s="10" t="s">
        <v>93</v>
      </c>
      <c r="E1637" s="1" t="s">
        <v>599</v>
      </c>
      <c r="F1637" s="25" t="s">
        <v>609</v>
      </c>
      <c r="G1637" s="25" t="s">
        <v>165</v>
      </c>
      <c r="H1637" s="5">
        <f t="shared" si="110"/>
        <v>-8900</v>
      </c>
      <c r="I1637" s="20">
        <v>2.4</v>
      </c>
      <c r="K1637" t="s">
        <v>546</v>
      </c>
      <c r="M1637" s="2">
        <v>460</v>
      </c>
    </row>
    <row r="1638" spans="2:13" ht="12.75">
      <c r="B1638" s="213">
        <v>1600</v>
      </c>
      <c r="C1638" s="1" t="s">
        <v>598</v>
      </c>
      <c r="D1638" s="10" t="s">
        <v>93</v>
      </c>
      <c r="E1638" s="1" t="s">
        <v>599</v>
      </c>
      <c r="F1638" s="25" t="s">
        <v>610</v>
      </c>
      <c r="G1638" s="25" t="s">
        <v>31</v>
      </c>
      <c r="H1638" s="5">
        <f t="shared" si="110"/>
        <v>-10500</v>
      </c>
      <c r="I1638" s="20">
        <v>3.2</v>
      </c>
      <c r="K1638" t="s">
        <v>546</v>
      </c>
      <c r="M1638" s="2">
        <v>460</v>
      </c>
    </row>
    <row r="1639" spans="2:13" ht="12.75">
      <c r="B1639" s="213">
        <v>500</v>
      </c>
      <c r="C1639" s="1" t="s">
        <v>598</v>
      </c>
      <c r="D1639" s="10" t="s">
        <v>93</v>
      </c>
      <c r="E1639" s="1" t="s">
        <v>599</v>
      </c>
      <c r="F1639" s="25" t="s">
        <v>611</v>
      </c>
      <c r="G1639" s="25" t="s">
        <v>166</v>
      </c>
      <c r="H1639" s="5">
        <f t="shared" si="110"/>
        <v>-11000</v>
      </c>
      <c r="I1639" s="20">
        <v>1</v>
      </c>
      <c r="K1639" t="s">
        <v>546</v>
      </c>
      <c r="M1639" s="2">
        <v>460</v>
      </c>
    </row>
    <row r="1640" spans="2:13" ht="12.75">
      <c r="B1640" s="213">
        <v>1600</v>
      </c>
      <c r="C1640" s="1" t="s">
        <v>598</v>
      </c>
      <c r="D1640" s="10" t="s">
        <v>93</v>
      </c>
      <c r="E1640" s="1" t="s">
        <v>599</v>
      </c>
      <c r="F1640" s="25" t="s">
        <v>612</v>
      </c>
      <c r="G1640" s="25" t="s">
        <v>166</v>
      </c>
      <c r="H1640" s="5">
        <f t="shared" si="110"/>
        <v>-12600</v>
      </c>
      <c r="I1640" s="20">
        <v>3.2</v>
      </c>
      <c r="K1640" t="s">
        <v>546</v>
      </c>
      <c r="M1640" s="2">
        <v>460</v>
      </c>
    </row>
    <row r="1641" spans="2:13" ht="12.75">
      <c r="B1641" s="213">
        <v>1200</v>
      </c>
      <c r="C1641" s="1" t="s">
        <v>598</v>
      </c>
      <c r="D1641" s="10" t="s">
        <v>93</v>
      </c>
      <c r="E1641" s="1" t="s">
        <v>599</v>
      </c>
      <c r="F1641" s="25" t="s">
        <v>613</v>
      </c>
      <c r="G1641" s="25" t="s">
        <v>206</v>
      </c>
      <c r="H1641" s="5">
        <f t="shared" si="110"/>
        <v>-13800</v>
      </c>
      <c r="I1641" s="20">
        <v>2.4</v>
      </c>
      <c r="K1641" t="s">
        <v>546</v>
      </c>
      <c r="M1641" s="2">
        <v>460</v>
      </c>
    </row>
    <row r="1642" spans="2:13" ht="12.75">
      <c r="B1642" s="213">
        <v>500</v>
      </c>
      <c r="C1642" s="1" t="s">
        <v>598</v>
      </c>
      <c r="D1642" s="10" t="s">
        <v>93</v>
      </c>
      <c r="E1642" s="1" t="s">
        <v>599</v>
      </c>
      <c r="F1642" s="25" t="s">
        <v>614</v>
      </c>
      <c r="G1642" s="25" t="s">
        <v>216</v>
      </c>
      <c r="H1642" s="5">
        <f t="shared" si="110"/>
        <v>-14300</v>
      </c>
      <c r="I1642" s="20">
        <v>1</v>
      </c>
      <c r="K1642" t="s">
        <v>546</v>
      </c>
      <c r="M1642" s="2">
        <v>460</v>
      </c>
    </row>
    <row r="1643" spans="1:13" ht="12.75">
      <c r="A1643" s="136"/>
      <c r="B1643" s="214">
        <v>1600</v>
      </c>
      <c r="C1643" s="1" t="s">
        <v>598</v>
      </c>
      <c r="D1643" s="10" t="s">
        <v>93</v>
      </c>
      <c r="E1643" s="1" t="s">
        <v>599</v>
      </c>
      <c r="F1643" s="25" t="s">
        <v>615</v>
      </c>
      <c r="G1643" s="34" t="s">
        <v>216</v>
      </c>
      <c r="H1643" s="5">
        <f t="shared" si="110"/>
        <v>-15900</v>
      </c>
      <c r="I1643" s="20">
        <v>3.2</v>
      </c>
      <c r="J1643" s="139"/>
      <c r="K1643" t="s">
        <v>546</v>
      </c>
      <c r="L1643" s="139"/>
      <c r="M1643" s="2">
        <v>460</v>
      </c>
    </row>
    <row r="1644" spans="2:13" ht="12.75">
      <c r="B1644" s="213">
        <v>3000</v>
      </c>
      <c r="C1644" s="1" t="s">
        <v>598</v>
      </c>
      <c r="D1644" s="10" t="s">
        <v>93</v>
      </c>
      <c r="E1644" s="1" t="s">
        <v>599</v>
      </c>
      <c r="F1644" s="25" t="s">
        <v>616</v>
      </c>
      <c r="G1644" s="25" t="s">
        <v>247</v>
      </c>
      <c r="H1644" s="5">
        <f t="shared" si="110"/>
        <v>-18900</v>
      </c>
      <c r="I1644" s="20">
        <v>6</v>
      </c>
      <c r="K1644" t="s">
        <v>546</v>
      </c>
      <c r="M1644" s="2">
        <v>460</v>
      </c>
    </row>
    <row r="1645" spans="2:13" ht="12.75">
      <c r="B1645" s="213">
        <v>2000</v>
      </c>
      <c r="C1645" s="1" t="s">
        <v>598</v>
      </c>
      <c r="D1645" s="10" t="s">
        <v>93</v>
      </c>
      <c r="E1645" s="1" t="s">
        <v>599</v>
      </c>
      <c r="F1645" s="25" t="s">
        <v>617</v>
      </c>
      <c r="G1645" s="25" t="s">
        <v>34</v>
      </c>
      <c r="H1645" s="5">
        <f t="shared" si="110"/>
        <v>-20900</v>
      </c>
      <c r="I1645" s="20">
        <v>4</v>
      </c>
      <c r="K1645" t="s">
        <v>546</v>
      </c>
      <c r="M1645" s="2">
        <v>460</v>
      </c>
    </row>
    <row r="1646" spans="2:13" ht="12.75">
      <c r="B1646" s="213">
        <v>2000</v>
      </c>
      <c r="C1646" s="1" t="s">
        <v>598</v>
      </c>
      <c r="D1646" s="10" t="s">
        <v>93</v>
      </c>
      <c r="E1646" s="1" t="s">
        <v>599</v>
      </c>
      <c r="F1646" s="25" t="s">
        <v>618</v>
      </c>
      <c r="G1646" s="25" t="s">
        <v>34</v>
      </c>
      <c r="H1646" s="5">
        <f t="shared" si="110"/>
        <v>-22900</v>
      </c>
      <c r="I1646" s="20">
        <v>4</v>
      </c>
      <c r="K1646" t="s">
        <v>546</v>
      </c>
      <c r="M1646" s="2">
        <v>460</v>
      </c>
    </row>
    <row r="1647" spans="2:13" ht="12.75">
      <c r="B1647" s="213">
        <v>800</v>
      </c>
      <c r="C1647" s="1" t="s">
        <v>598</v>
      </c>
      <c r="D1647" s="10" t="s">
        <v>93</v>
      </c>
      <c r="E1647" s="1" t="s">
        <v>599</v>
      </c>
      <c r="F1647" s="25" t="s">
        <v>619</v>
      </c>
      <c r="G1647" s="25" t="s">
        <v>274</v>
      </c>
      <c r="H1647" s="5">
        <f t="shared" si="110"/>
        <v>-23700</v>
      </c>
      <c r="I1647" s="20">
        <v>1.6</v>
      </c>
      <c r="K1647" t="s">
        <v>546</v>
      </c>
      <c r="M1647" s="2">
        <v>460</v>
      </c>
    </row>
    <row r="1648" spans="1:13" s="72" customFormat="1" ht="12.75">
      <c r="A1648" s="9"/>
      <c r="B1648" s="215">
        <f>SUM(B1628:B1647)</f>
        <v>23700</v>
      </c>
      <c r="C1648" s="9" t="s">
        <v>598</v>
      </c>
      <c r="D1648" s="9"/>
      <c r="E1648" s="9"/>
      <c r="F1648" s="16"/>
      <c r="G1648" s="16"/>
      <c r="H1648" s="70">
        <v>0</v>
      </c>
      <c r="I1648" s="71">
        <f aca="true" t="shared" si="111" ref="I1648:I1668">+B1648/M1648</f>
        <v>51.52173913043478</v>
      </c>
      <c r="M1648" s="2">
        <v>460</v>
      </c>
    </row>
    <row r="1649" spans="8:13" ht="12.75">
      <c r="H1649" s="5">
        <f>H1648-B1649</f>
        <v>0</v>
      </c>
      <c r="I1649" s="20">
        <f t="shared" si="111"/>
        <v>0</v>
      </c>
      <c r="M1649" s="2">
        <v>460</v>
      </c>
    </row>
    <row r="1650" spans="8:13" ht="12.75">
      <c r="H1650" s="5">
        <f>H1649-B1650</f>
        <v>0</v>
      </c>
      <c r="I1650" s="20">
        <f t="shared" si="111"/>
        <v>0</v>
      </c>
      <c r="M1650" s="2">
        <v>460</v>
      </c>
    </row>
    <row r="1651" spans="1:13" ht="12.75">
      <c r="A1651" s="10"/>
      <c r="B1651" s="216">
        <v>3577</v>
      </c>
      <c r="C1651" s="10" t="s">
        <v>620</v>
      </c>
      <c r="D1651" s="10" t="s">
        <v>93</v>
      </c>
      <c r="E1651" s="10" t="s">
        <v>621</v>
      </c>
      <c r="F1651" s="81" t="s">
        <v>36</v>
      </c>
      <c r="G1651" s="29" t="s">
        <v>33</v>
      </c>
      <c r="H1651" s="5">
        <f>H1650-B1651</f>
        <v>-3577</v>
      </c>
      <c r="I1651" s="20">
        <f t="shared" si="111"/>
        <v>7.776086956521739</v>
      </c>
      <c r="J1651" s="13"/>
      <c r="K1651" s="13"/>
      <c r="L1651" s="13"/>
      <c r="M1651" s="2">
        <v>460</v>
      </c>
    </row>
    <row r="1652" spans="1:13" s="13" customFormat="1" ht="12.75">
      <c r="A1652" s="10"/>
      <c r="B1652" s="216">
        <v>5963</v>
      </c>
      <c r="C1652" s="10" t="s">
        <v>620</v>
      </c>
      <c r="D1652" s="10" t="s">
        <v>93</v>
      </c>
      <c r="E1652" s="10" t="s">
        <v>622</v>
      </c>
      <c r="F1652" s="81" t="s">
        <v>36</v>
      </c>
      <c r="G1652" s="29" t="s">
        <v>33</v>
      </c>
      <c r="H1652" s="5">
        <f>H1651-B1652</f>
        <v>-9540</v>
      </c>
      <c r="I1652" s="20">
        <f t="shared" si="111"/>
        <v>12.96304347826087</v>
      </c>
      <c r="M1652" s="2">
        <v>460</v>
      </c>
    </row>
    <row r="1653" spans="1:13" ht="12.75">
      <c r="A1653" s="9"/>
      <c r="B1653" s="217">
        <f>SUM(B1651:B1652)</f>
        <v>9540</v>
      </c>
      <c r="C1653" s="9" t="s">
        <v>620</v>
      </c>
      <c r="D1653" s="9"/>
      <c r="E1653" s="9"/>
      <c r="F1653" s="83"/>
      <c r="G1653" s="16"/>
      <c r="H1653" s="70">
        <v>0</v>
      </c>
      <c r="I1653" s="71">
        <f t="shared" si="111"/>
        <v>20.73913043478261</v>
      </c>
      <c r="J1653" s="72"/>
      <c r="K1653" s="72"/>
      <c r="L1653" s="72"/>
      <c r="M1653" s="2">
        <v>460</v>
      </c>
    </row>
    <row r="1654" spans="2:13" ht="12.75">
      <c r="B1654" s="132"/>
      <c r="F1654" s="74"/>
      <c r="H1654" s="5">
        <f>H1653-B1654</f>
        <v>0</v>
      </c>
      <c r="I1654" s="76">
        <f t="shared" si="111"/>
        <v>0</v>
      </c>
      <c r="M1654" s="2">
        <v>460</v>
      </c>
    </row>
    <row r="1655" spans="2:13" ht="12.75">
      <c r="B1655" s="132"/>
      <c r="F1655" s="74"/>
      <c r="H1655" s="5">
        <f>H1654-B1655</f>
        <v>0</v>
      </c>
      <c r="I1655" s="20">
        <f t="shared" si="111"/>
        <v>0</v>
      </c>
      <c r="M1655" s="2">
        <v>460</v>
      </c>
    </row>
    <row r="1656" spans="2:14" ht="12.75">
      <c r="B1656" s="132">
        <v>12383</v>
      </c>
      <c r="C1656" s="1" t="s">
        <v>623</v>
      </c>
      <c r="D1656" s="10" t="s">
        <v>93</v>
      </c>
      <c r="E1656" s="1" t="s">
        <v>624</v>
      </c>
      <c r="F1656" s="74" t="s">
        <v>625</v>
      </c>
      <c r="G1656" s="25" t="s">
        <v>31</v>
      </c>
      <c r="H1656" s="5">
        <f>H1655-B1656</f>
        <v>-12383</v>
      </c>
      <c r="I1656" s="20">
        <f t="shared" si="111"/>
        <v>26.919565217391305</v>
      </c>
      <c r="J1656" s="135"/>
      <c r="K1656" t="s">
        <v>541</v>
      </c>
      <c r="L1656" s="135"/>
      <c r="M1656" s="2">
        <v>460</v>
      </c>
      <c r="N1656" s="35"/>
    </row>
    <row r="1657" spans="2:14" ht="12.75">
      <c r="B1657" s="132">
        <v>40793</v>
      </c>
      <c r="C1657" s="1" t="s">
        <v>626</v>
      </c>
      <c r="D1657" s="10" t="s">
        <v>93</v>
      </c>
      <c r="E1657" s="1" t="s">
        <v>624</v>
      </c>
      <c r="F1657" s="74" t="s">
        <v>627</v>
      </c>
      <c r="G1657" s="25" t="s">
        <v>101</v>
      </c>
      <c r="H1657" s="5">
        <f>H1656-B1657</f>
        <v>-53176</v>
      </c>
      <c r="I1657" s="20">
        <f t="shared" si="111"/>
        <v>88.6804347826087</v>
      </c>
      <c r="K1657" t="s">
        <v>541</v>
      </c>
      <c r="M1657" s="2">
        <v>460</v>
      </c>
      <c r="N1657" s="35"/>
    </row>
    <row r="1658" spans="1:13" s="72" customFormat="1" ht="12.75">
      <c r="A1658" s="9"/>
      <c r="B1658" s="131">
        <f>SUM(B1656:B1657)</f>
        <v>53176</v>
      </c>
      <c r="C1658" s="9"/>
      <c r="D1658" s="9"/>
      <c r="E1658" s="9" t="s">
        <v>628</v>
      </c>
      <c r="F1658" s="157"/>
      <c r="G1658" s="16"/>
      <c r="H1658" s="70">
        <v>0</v>
      </c>
      <c r="I1658" s="71">
        <f t="shared" si="111"/>
        <v>115.6</v>
      </c>
      <c r="M1658" s="2">
        <v>460</v>
      </c>
    </row>
    <row r="1659" spans="2:13" ht="12.75">
      <c r="B1659" s="132"/>
      <c r="F1659" s="74"/>
      <c r="H1659" s="5">
        <f>H1658-B1659</f>
        <v>0</v>
      </c>
      <c r="I1659" s="20">
        <f t="shared" si="111"/>
        <v>0</v>
      </c>
      <c r="M1659" s="2">
        <v>460</v>
      </c>
    </row>
    <row r="1660" spans="2:13" ht="12.75">
      <c r="B1660" s="132"/>
      <c r="F1660" s="74"/>
      <c r="H1660" s="5">
        <f>H1659-B1660</f>
        <v>0</v>
      </c>
      <c r="I1660" s="20">
        <f t="shared" si="111"/>
        <v>0</v>
      </c>
      <c r="M1660" s="2">
        <v>460</v>
      </c>
    </row>
    <row r="1661" spans="1:13" ht="12.75">
      <c r="A1661" s="10"/>
      <c r="B1661" s="216">
        <v>200000</v>
      </c>
      <c r="C1661" s="1" t="s">
        <v>541</v>
      </c>
      <c r="D1661" s="1" t="s">
        <v>93</v>
      </c>
      <c r="F1661" s="77" t="s">
        <v>36</v>
      </c>
      <c r="G1661" s="29" t="s">
        <v>72</v>
      </c>
      <c r="H1661" s="203">
        <f>H1660-B1661</f>
        <v>-200000</v>
      </c>
      <c r="I1661" s="20">
        <f t="shared" si="111"/>
        <v>434.7826086956522</v>
      </c>
      <c r="M1661" s="2">
        <v>460</v>
      </c>
    </row>
    <row r="1662" spans="1:13" ht="12.75">
      <c r="A1662" s="10"/>
      <c r="B1662" s="216">
        <v>25900</v>
      </c>
      <c r="C1662" s="1" t="s">
        <v>541</v>
      </c>
      <c r="D1662" s="1" t="s">
        <v>93</v>
      </c>
      <c r="E1662" s="1" t="s">
        <v>37</v>
      </c>
      <c r="F1662" s="77"/>
      <c r="G1662" s="29" t="s">
        <v>72</v>
      </c>
      <c r="H1662" s="203">
        <f>H1661-B1662</f>
        <v>-225900</v>
      </c>
      <c r="I1662" s="20">
        <f t="shared" si="111"/>
        <v>56.30434782608695</v>
      </c>
      <c r="M1662" s="2">
        <v>460</v>
      </c>
    </row>
    <row r="1663" spans="1:13" ht="12.75">
      <c r="A1663" s="10"/>
      <c r="B1663" s="216">
        <v>140000</v>
      </c>
      <c r="C1663" s="1" t="s">
        <v>542</v>
      </c>
      <c r="D1663" s="1" t="s">
        <v>93</v>
      </c>
      <c r="F1663" s="77" t="s">
        <v>36</v>
      </c>
      <c r="G1663" s="29" t="s">
        <v>72</v>
      </c>
      <c r="H1663" s="203">
        <f>H1661-B1663</f>
        <v>-340000</v>
      </c>
      <c r="I1663" s="20">
        <f t="shared" si="111"/>
        <v>304.3478260869565</v>
      </c>
      <c r="M1663" s="2">
        <v>460</v>
      </c>
    </row>
    <row r="1664" spans="1:13" ht="12.75">
      <c r="A1664" s="9"/>
      <c r="B1664" s="217">
        <f>SUM(B1661:B1663)</f>
        <v>365900</v>
      </c>
      <c r="C1664" s="9" t="s">
        <v>39</v>
      </c>
      <c r="D1664" s="9"/>
      <c r="E1664" s="9"/>
      <c r="F1664" s="83"/>
      <c r="G1664" s="16"/>
      <c r="H1664" s="200">
        <v>0</v>
      </c>
      <c r="I1664" s="71">
        <f t="shared" si="111"/>
        <v>795.4347826086956</v>
      </c>
      <c r="J1664" s="72"/>
      <c r="K1664" s="72"/>
      <c r="L1664" s="72"/>
      <c r="M1664" s="2">
        <v>460</v>
      </c>
    </row>
    <row r="1665" spans="8:13" ht="12.75">
      <c r="H1665" s="5">
        <f>H1664-B1665</f>
        <v>0</v>
      </c>
      <c r="I1665" s="20">
        <f t="shared" si="111"/>
        <v>0</v>
      </c>
      <c r="M1665" s="2">
        <v>460</v>
      </c>
    </row>
    <row r="1666" spans="8:13" ht="12.75">
      <c r="H1666" s="5">
        <f>H1665-B1666</f>
        <v>0</v>
      </c>
      <c r="I1666" s="20">
        <f t="shared" si="111"/>
        <v>0</v>
      </c>
      <c r="M1666" s="2">
        <v>460</v>
      </c>
    </row>
    <row r="1667" spans="8:13" ht="12.75">
      <c r="H1667" s="5">
        <f>H1666-B1667</f>
        <v>0</v>
      </c>
      <c r="I1667" s="20">
        <f t="shared" si="111"/>
        <v>0</v>
      </c>
      <c r="M1667" s="2">
        <v>460</v>
      </c>
    </row>
    <row r="1668" spans="8:13" ht="12.75">
      <c r="H1668" s="5">
        <f>H1667-B1668</f>
        <v>0</v>
      </c>
      <c r="I1668" s="20">
        <f t="shared" si="111"/>
        <v>0</v>
      </c>
      <c r="M1668" s="2">
        <v>460</v>
      </c>
    </row>
    <row r="1669" spans="1:13" s="102" customFormat="1" ht="13.5" thickBot="1">
      <c r="A1669" s="56"/>
      <c r="B1669" s="54">
        <f>+B17</f>
        <v>6684721</v>
      </c>
      <c r="C1669" s="64" t="s">
        <v>19</v>
      </c>
      <c r="D1669" s="56"/>
      <c r="E1669" s="53"/>
      <c r="F1669" s="85"/>
      <c r="G1669" s="58"/>
      <c r="H1669" s="99"/>
      <c r="I1669" s="100"/>
      <c r="J1669" s="101"/>
      <c r="K1669" s="61">
        <v>460</v>
      </c>
      <c r="L1669" s="61"/>
      <c r="M1669" s="2">
        <v>460</v>
      </c>
    </row>
    <row r="1670" spans="1:13" s="102" customFormat="1" ht="12.75">
      <c r="A1670" s="1"/>
      <c r="B1670" s="30"/>
      <c r="C1670" s="10"/>
      <c r="D1670" s="10"/>
      <c r="E1670" s="33"/>
      <c r="F1670" s="77"/>
      <c r="G1670" s="34"/>
      <c r="H1670" s="5"/>
      <c r="I1670" s="20"/>
      <c r="J1670" s="20"/>
      <c r="K1670" s="2">
        <v>460</v>
      </c>
      <c r="L1670"/>
      <c r="M1670" s="2">
        <v>460</v>
      </c>
    </row>
    <row r="1671" spans="1:13" s="102" customFormat="1" ht="12.75">
      <c r="A1671" s="10"/>
      <c r="B1671" s="218" t="s">
        <v>629</v>
      </c>
      <c r="C1671" s="219" t="s">
        <v>630</v>
      </c>
      <c r="D1671" s="219"/>
      <c r="E1671" s="219"/>
      <c r="F1671" s="220"/>
      <c r="G1671" s="221"/>
      <c r="H1671" s="222"/>
      <c r="I1671" s="223" t="s">
        <v>13</v>
      </c>
      <c r="J1671" s="224"/>
      <c r="K1671" s="2">
        <v>460</v>
      </c>
      <c r="L1671"/>
      <c r="M1671" s="2">
        <v>460</v>
      </c>
    </row>
    <row r="1672" spans="1:13" s="232" customFormat="1" ht="12.75">
      <c r="A1672" s="225"/>
      <c r="B1672" s="226"/>
      <c r="C1672" s="227" t="s">
        <v>631</v>
      </c>
      <c r="D1672" s="227" t="s">
        <v>632</v>
      </c>
      <c r="E1672" s="227" t="s">
        <v>633</v>
      </c>
      <c r="F1672" s="228"/>
      <c r="G1672" s="229"/>
      <c r="H1672" s="222">
        <f>H1670-B1672</f>
        <v>0</v>
      </c>
      <c r="I1672" s="223">
        <f aca="true" t="shared" si="112" ref="I1672:I1677">+B1672/M1672</f>
        <v>0</v>
      </c>
      <c r="J1672" s="230"/>
      <c r="K1672" s="2">
        <v>460</v>
      </c>
      <c r="L1672" s="231"/>
      <c r="M1672" s="2">
        <v>460</v>
      </c>
    </row>
    <row r="1673" spans="1:13" s="72" customFormat="1" ht="12.75">
      <c r="A1673" s="233"/>
      <c r="B1673" s="234">
        <f>+B1433+B1363+B1276+B1179+B1066+B1051+B992+B963+B834+B788+B784</f>
        <v>2225825</v>
      </c>
      <c r="C1673" s="235" t="s">
        <v>634</v>
      </c>
      <c r="D1673" s="235" t="s">
        <v>632</v>
      </c>
      <c r="E1673" s="235" t="s">
        <v>633</v>
      </c>
      <c r="F1673" s="220"/>
      <c r="G1673" s="236"/>
      <c r="H1673" s="222">
        <f>H1671-B1673</f>
        <v>-2225825</v>
      </c>
      <c r="I1673" s="223">
        <f t="shared" si="112"/>
        <v>4838.75</v>
      </c>
      <c r="J1673" s="224"/>
      <c r="K1673" s="2">
        <v>460</v>
      </c>
      <c r="L1673" s="237"/>
      <c r="M1673" s="2">
        <v>460</v>
      </c>
    </row>
    <row r="1674" spans="1:13" ht="12.75">
      <c r="A1674" s="233"/>
      <c r="B1674" s="238">
        <f>+B1325+B1095+B1648+B1609+B1610+B1611+B1598</f>
        <v>832330</v>
      </c>
      <c r="C1674" s="239" t="s">
        <v>635</v>
      </c>
      <c r="D1674" s="240" t="s">
        <v>632</v>
      </c>
      <c r="E1674" s="240" t="s">
        <v>633</v>
      </c>
      <c r="F1674" s="220"/>
      <c r="G1674" s="236"/>
      <c r="H1674" s="241">
        <f>H1671-B1674</f>
        <v>-832330</v>
      </c>
      <c r="I1674" s="223">
        <f t="shared" si="112"/>
        <v>1809.4130434782608</v>
      </c>
      <c r="J1674" s="224"/>
      <c r="K1674" s="2">
        <v>460</v>
      </c>
      <c r="L1674" s="237"/>
      <c r="M1674" s="2">
        <v>460</v>
      </c>
    </row>
    <row r="1675" spans="1:13" s="250" customFormat="1" ht="12.75">
      <c r="A1675" s="242"/>
      <c r="B1675" s="243">
        <f>+B1085+B1081+B1077+B660+B655+B623</f>
        <v>818015</v>
      </c>
      <c r="C1675" s="244" t="s">
        <v>73</v>
      </c>
      <c r="D1675" s="244" t="s">
        <v>632</v>
      </c>
      <c r="E1675" s="244" t="s">
        <v>633</v>
      </c>
      <c r="F1675" s="245"/>
      <c r="G1675" s="246"/>
      <c r="H1675" s="241">
        <f>H1672-B1675</f>
        <v>-818015</v>
      </c>
      <c r="I1675" s="247">
        <f t="shared" si="112"/>
        <v>1778.2934782608695</v>
      </c>
      <c r="J1675" s="248"/>
      <c r="K1675" s="2">
        <v>460</v>
      </c>
      <c r="L1675" s="249"/>
      <c r="M1675" s="2">
        <v>460</v>
      </c>
    </row>
    <row r="1676" spans="1:13" s="258" customFormat="1" ht="12.75">
      <c r="A1676" s="251"/>
      <c r="B1676" s="252">
        <f>+B1664+B1658+B1653+B1625-B1611-B1610-B1609-B1598+B1585+B1528+B1428+B1424+B1281+B25+B80+B181+B237+B354+B388+B500+B535+B573+B1372</f>
        <v>2353251</v>
      </c>
      <c r="C1676" s="253" t="s">
        <v>636</v>
      </c>
      <c r="D1676" s="253" t="s">
        <v>632</v>
      </c>
      <c r="E1676" s="253" t="s">
        <v>633</v>
      </c>
      <c r="F1676" s="254"/>
      <c r="G1676" s="255"/>
      <c r="H1676" s="241">
        <f>H1673-B1676</f>
        <v>-4579076</v>
      </c>
      <c r="I1676" s="247">
        <f t="shared" si="112"/>
        <v>5115.76304347826</v>
      </c>
      <c r="J1676" s="256"/>
      <c r="K1676" s="2">
        <v>460</v>
      </c>
      <c r="L1676" s="257"/>
      <c r="M1676" s="2">
        <v>460</v>
      </c>
    </row>
    <row r="1677" spans="1:13" ht="12.75">
      <c r="A1677" s="259"/>
      <c r="B1677" s="260">
        <f>+B1418+B1409+B1402+B1396+B1385+B631+B442+B428+B303+B129</f>
        <v>385200</v>
      </c>
      <c r="C1677" s="261" t="s">
        <v>637</v>
      </c>
      <c r="D1677" s="261" t="s">
        <v>632</v>
      </c>
      <c r="E1677" s="261" t="s">
        <v>633</v>
      </c>
      <c r="F1677" s="262"/>
      <c r="G1677" s="263"/>
      <c r="H1677" s="241">
        <f>H1674-B1677</f>
        <v>-1217530</v>
      </c>
      <c r="I1677" s="247">
        <f t="shared" si="112"/>
        <v>837.3913043478261</v>
      </c>
      <c r="J1677" s="264"/>
      <c r="K1677" s="2">
        <v>460</v>
      </c>
      <c r="L1677" s="102"/>
      <c r="M1677" s="2">
        <v>460</v>
      </c>
    </row>
    <row r="1678" spans="1:13" ht="12.75">
      <c r="A1678" s="259"/>
      <c r="B1678" s="265">
        <f>+B197+B272+B295</f>
        <v>70100</v>
      </c>
      <c r="C1678" s="266" t="s">
        <v>638</v>
      </c>
      <c r="D1678" s="266" t="s">
        <v>632</v>
      </c>
      <c r="E1678" s="266" t="s">
        <v>633</v>
      </c>
      <c r="F1678" s="262"/>
      <c r="G1678" s="263"/>
      <c r="H1678" s="241"/>
      <c r="I1678" s="247"/>
      <c r="J1678" s="264"/>
      <c r="K1678" s="2">
        <v>460</v>
      </c>
      <c r="L1678" s="102"/>
      <c r="M1678" s="2">
        <v>460</v>
      </c>
    </row>
    <row r="1679" spans="1:13" ht="12.75">
      <c r="A1679" s="10"/>
      <c r="B1679" s="48">
        <f>SUM(B1672:B1678)</f>
        <v>6684721</v>
      </c>
      <c r="C1679" s="267" t="s">
        <v>639</v>
      </c>
      <c r="D1679" s="268"/>
      <c r="E1679" s="268"/>
      <c r="F1679" s="220"/>
      <c r="G1679" s="269"/>
      <c r="H1679" s="241">
        <f>H1675-B1679</f>
        <v>-7502736</v>
      </c>
      <c r="I1679" s="223">
        <f>+B1679/M1679</f>
        <v>14532.002173913044</v>
      </c>
      <c r="J1679" s="270"/>
      <c r="K1679" s="2">
        <v>460</v>
      </c>
      <c r="M1679" s="2">
        <v>460</v>
      </c>
    </row>
    <row r="1680" spans="1:13" ht="12.75">
      <c r="A1680" s="10"/>
      <c r="B1680" s="203"/>
      <c r="C1680" s="271"/>
      <c r="D1680" s="272"/>
      <c r="E1680" s="272"/>
      <c r="F1680" s="273"/>
      <c r="G1680" s="274"/>
      <c r="H1680" s="275"/>
      <c r="I1680" s="224"/>
      <c r="J1680" s="270"/>
      <c r="K1680" s="2"/>
      <c r="M1680" s="2"/>
    </row>
    <row r="1681" spans="1:13" ht="12.75">
      <c r="A1681" s="10"/>
      <c r="B1681" s="203"/>
      <c r="C1681" s="271"/>
      <c r="D1681" s="272"/>
      <c r="E1681" s="272"/>
      <c r="F1681" s="273"/>
      <c r="G1681" s="274"/>
      <c r="H1681" s="275"/>
      <c r="I1681" s="224"/>
      <c r="J1681" s="270"/>
      <c r="K1681" s="2"/>
      <c r="M1681" s="2"/>
    </row>
    <row r="1682" spans="1:13" s="232" customFormat="1" ht="12.75">
      <c r="A1682" s="225"/>
      <c r="B1682" s="276">
        <v>-919300</v>
      </c>
      <c r="C1682" s="225" t="s">
        <v>640</v>
      </c>
      <c r="D1682" s="225" t="s">
        <v>641</v>
      </c>
      <c r="E1682" s="225"/>
      <c r="F1682" s="277"/>
      <c r="G1682" s="278"/>
      <c r="H1682" s="279">
        <f>H1681-B1682</f>
        <v>919300</v>
      </c>
      <c r="I1682" s="280">
        <f>+B1682/M1682</f>
        <v>-1955.9574468085107</v>
      </c>
      <c r="J1682" s="281"/>
      <c r="K1682" s="282">
        <v>470</v>
      </c>
      <c r="M1682" s="282">
        <v>470</v>
      </c>
    </row>
    <row r="1683" spans="1:13" s="232" customFormat="1" ht="12.75">
      <c r="A1683" s="225"/>
      <c r="B1683" s="276">
        <v>919142</v>
      </c>
      <c r="C1683" s="225" t="s">
        <v>640</v>
      </c>
      <c r="D1683" s="225" t="s">
        <v>74</v>
      </c>
      <c r="E1683" s="225"/>
      <c r="F1683" s="277"/>
      <c r="G1683" s="278"/>
      <c r="H1683" s="279">
        <v>-2920625</v>
      </c>
      <c r="I1683" s="280">
        <v>6214.095744680851</v>
      </c>
      <c r="J1683" s="281"/>
      <c r="K1683" s="2">
        <v>465</v>
      </c>
      <c r="L1683"/>
      <c r="M1683" s="2">
        <v>465</v>
      </c>
    </row>
    <row r="1684" spans="1:13" s="232" customFormat="1" ht="12.75">
      <c r="A1684" s="225"/>
      <c r="B1684" s="276">
        <f>+B1672</f>
        <v>0</v>
      </c>
      <c r="C1684" s="225" t="s">
        <v>640</v>
      </c>
      <c r="D1684" s="225" t="s">
        <v>79</v>
      </c>
      <c r="E1684" s="225"/>
      <c r="F1684" s="277"/>
      <c r="G1684" s="278"/>
      <c r="H1684" s="279">
        <v>-2920625</v>
      </c>
      <c r="I1684" s="280">
        <v>6214.095744680851</v>
      </c>
      <c r="J1684" s="281"/>
      <c r="K1684" s="2">
        <v>460</v>
      </c>
      <c r="L1684"/>
      <c r="M1684" s="2">
        <v>460</v>
      </c>
    </row>
    <row r="1685" spans="1:13" s="232" customFormat="1" ht="12.75">
      <c r="A1685" s="283"/>
      <c r="B1685" s="284">
        <f>SUM(B1682:B1684)</f>
        <v>-158</v>
      </c>
      <c r="C1685" s="283" t="s">
        <v>640</v>
      </c>
      <c r="D1685" s="283" t="s">
        <v>80</v>
      </c>
      <c r="E1685" s="283"/>
      <c r="F1685" s="285"/>
      <c r="G1685" s="286"/>
      <c r="H1685" s="287">
        <f>H1682-B1685</f>
        <v>919458</v>
      </c>
      <c r="I1685" s="288">
        <f>+B1685/M1685</f>
        <v>-0.34347826086956523</v>
      </c>
      <c r="J1685" s="289"/>
      <c r="K1685" s="73">
        <v>460</v>
      </c>
      <c r="L1685" s="72"/>
      <c r="M1685" s="73">
        <v>460</v>
      </c>
    </row>
    <row r="1686" spans="2:13" ht="12.75">
      <c r="B1686" s="37"/>
      <c r="F1686" s="74"/>
      <c r="I1686" s="20"/>
      <c r="K1686" s="2"/>
      <c r="M1686" s="2"/>
    </row>
    <row r="1687" spans="1:13" s="13" customFormat="1" ht="12.75">
      <c r="A1687" s="242"/>
      <c r="B1687" s="37"/>
      <c r="C1687" s="290"/>
      <c r="D1687" s="290"/>
      <c r="E1687" s="242"/>
      <c r="F1687" s="81"/>
      <c r="G1687" s="291"/>
      <c r="H1687" s="103"/>
      <c r="I1687" s="292"/>
      <c r="J1687" s="293"/>
      <c r="K1687" s="294"/>
      <c r="L1687" s="249"/>
      <c r="M1687" s="294"/>
    </row>
    <row r="1688" spans="1:13" s="13" customFormat="1" ht="12.75">
      <c r="A1688" s="10"/>
      <c r="B1688" s="207">
        <v>2920625</v>
      </c>
      <c r="C1688" s="295" t="s">
        <v>642</v>
      </c>
      <c r="D1688" s="295" t="s">
        <v>75</v>
      </c>
      <c r="E1688" s="296"/>
      <c r="F1688" s="81"/>
      <c r="G1688" s="297"/>
      <c r="H1688" s="298">
        <f>H1687-B1688</f>
        <v>-2920625</v>
      </c>
      <c r="I1688" s="299">
        <f>+B1688/M1688</f>
        <v>6214.095744680851</v>
      </c>
      <c r="J1688" s="76"/>
      <c r="K1688" s="36">
        <v>470</v>
      </c>
      <c r="M1688" s="36">
        <v>470</v>
      </c>
    </row>
    <row r="1689" spans="1:13" s="13" customFormat="1" ht="12.75">
      <c r="A1689" s="10"/>
      <c r="B1689" s="207">
        <v>2975960</v>
      </c>
      <c r="C1689" s="295" t="s">
        <v>642</v>
      </c>
      <c r="D1689" s="295" t="s">
        <v>74</v>
      </c>
      <c r="E1689" s="296"/>
      <c r="F1689" s="81"/>
      <c r="G1689" s="297"/>
      <c r="H1689" s="298">
        <f>H1688-B1689</f>
        <v>-5896585</v>
      </c>
      <c r="I1689" s="299">
        <f>+B1689/M1689</f>
        <v>6399.913978494624</v>
      </c>
      <c r="J1689" s="76"/>
      <c r="K1689" s="2">
        <v>465</v>
      </c>
      <c r="L1689"/>
      <c r="M1689" s="2">
        <v>465</v>
      </c>
    </row>
    <row r="1690" spans="1:13" s="13" customFormat="1" ht="12.75">
      <c r="A1690" s="10"/>
      <c r="B1690" s="207">
        <f>+B1673</f>
        <v>2225825</v>
      </c>
      <c r="C1690" s="295" t="s">
        <v>642</v>
      </c>
      <c r="D1690" s="295" t="s">
        <v>79</v>
      </c>
      <c r="E1690" s="296"/>
      <c r="F1690" s="81"/>
      <c r="G1690" s="297"/>
      <c r="H1690" s="298">
        <f>H1689-B1690</f>
        <v>-8122410</v>
      </c>
      <c r="I1690" s="299">
        <f>+B1690/M1690</f>
        <v>4838.75</v>
      </c>
      <c r="J1690" s="76"/>
      <c r="K1690" s="2">
        <v>460</v>
      </c>
      <c r="L1690"/>
      <c r="M1690" s="2">
        <v>460</v>
      </c>
    </row>
    <row r="1691" spans="1:13" s="13" customFormat="1" ht="12.75">
      <c r="A1691" s="9"/>
      <c r="B1691" s="300">
        <f>SUM(B1688:B1690)</f>
        <v>8122410</v>
      </c>
      <c r="C1691" s="301" t="s">
        <v>642</v>
      </c>
      <c r="D1691" s="301" t="s">
        <v>80</v>
      </c>
      <c r="E1691" s="302"/>
      <c r="F1691" s="83"/>
      <c r="G1691" s="303"/>
      <c r="H1691" s="304">
        <f>H1688-B1691</f>
        <v>-11043035</v>
      </c>
      <c r="I1691" s="71">
        <f>+B1691/M1691</f>
        <v>17657.41304347826</v>
      </c>
      <c r="J1691" s="305"/>
      <c r="K1691" s="73">
        <v>460</v>
      </c>
      <c r="L1691" s="72"/>
      <c r="M1691" s="73">
        <v>460</v>
      </c>
    </row>
    <row r="1692" spans="1:13" s="13" customFormat="1" ht="12.75">
      <c r="A1692" s="10"/>
      <c r="B1692" s="30"/>
      <c r="C1692" s="306"/>
      <c r="D1692" s="306"/>
      <c r="E1692" s="306"/>
      <c r="F1692" s="81"/>
      <c r="G1692" s="307"/>
      <c r="H1692" s="27"/>
      <c r="I1692" s="76"/>
      <c r="J1692" s="76"/>
      <c r="K1692" s="36"/>
      <c r="M1692" s="36"/>
    </row>
    <row r="1693" spans="1:13" s="13" customFormat="1" ht="12.75">
      <c r="A1693" s="10"/>
      <c r="B1693" s="30"/>
      <c r="C1693" s="306"/>
      <c r="D1693" s="306"/>
      <c r="E1693" s="306"/>
      <c r="F1693" s="81"/>
      <c r="G1693" s="307"/>
      <c r="H1693" s="27"/>
      <c r="I1693" s="76"/>
      <c r="J1693" s="76"/>
      <c r="K1693" s="36"/>
      <c r="M1693" s="36"/>
    </row>
    <row r="1694" spans="1:13" s="13" customFormat="1" ht="12.75">
      <c r="A1694" s="233"/>
      <c r="B1694" s="194">
        <v>2363440</v>
      </c>
      <c r="C1694" s="308" t="s">
        <v>635</v>
      </c>
      <c r="D1694" s="308" t="s">
        <v>643</v>
      </c>
      <c r="E1694" s="233"/>
      <c r="F1694" s="81"/>
      <c r="G1694" s="309"/>
      <c r="H1694" s="298">
        <f>H1692-B1694</f>
        <v>-2363440</v>
      </c>
      <c r="I1694" s="299">
        <f aca="true" t="shared" si="113" ref="I1694:I1707">+B1694/M1694</f>
        <v>5252.0888888888885</v>
      </c>
      <c r="J1694" s="310"/>
      <c r="K1694" s="36">
        <v>440</v>
      </c>
      <c r="M1694" s="36">
        <v>450</v>
      </c>
    </row>
    <row r="1695" spans="1:13" s="13" customFormat="1" ht="12.75">
      <c r="A1695" s="233"/>
      <c r="B1695" s="194">
        <v>2731850</v>
      </c>
      <c r="C1695" s="308" t="s">
        <v>635</v>
      </c>
      <c r="D1695" s="308" t="s">
        <v>644</v>
      </c>
      <c r="E1695" s="233"/>
      <c r="F1695" s="81"/>
      <c r="G1695" s="309"/>
      <c r="H1695" s="298">
        <f aca="true" t="shared" si="114" ref="H1695:H1706">H1694-B1695</f>
        <v>-5095290</v>
      </c>
      <c r="I1695" s="299">
        <f t="shared" si="113"/>
        <v>5463.7</v>
      </c>
      <c r="J1695" s="310"/>
      <c r="K1695" s="36">
        <v>500</v>
      </c>
      <c r="M1695" s="36">
        <v>500</v>
      </c>
    </row>
    <row r="1696" spans="1:13" s="13" customFormat="1" ht="12.75">
      <c r="A1696" s="233"/>
      <c r="B1696" s="194">
        <v>2547660</v>
      </c>
      <c r="C1696" s="308" t="s">
        <v>635</v>
      </c>
      <c r="D1696" s="308" t="s">
        <v>645</v>
      </c>
      <c r="E1696" s="233"/>
      <c r="F1696" s="81"/>
      <c r="G1696" s="309"/>
      <c r="H1696" s="298">
        <f t="shared" si="114"/>
        <v>-7642950</v>
      </c>
      <c r="I1696" s="299">
        <f t="shared" si="113"/>
        <v>4995.411764705882</v>
      </c>
      <c r="J1696" s="310"/>
      <c r="K1696" s="36">
        <v>510</v>
      </c>
      <c r="M1696" s="36">
        <v>510</v>
      </c>
    </row>
    <row r="1697" spans="1:13" s="50" customFormat="1" ht="12.75">
      <c r="A1697" s="233"/>
      <c r="B1697" s="194">
        <v>-22485249</v>
      </c>
      <c r="C1697" s="308" t="s">
        <v>635</v>
      </c>
      <c r="D1697" s="308" t="s">
        <v>646</v>
      </c>
      <c r="E1697" s="233"/>
      <c r="F1697" s="81"/>
      <c r="G1697" s="309"/>
      <c r="H1697" s="298">
        <f t="shared" si="114"/>
        <v>14842299</v>
      </c>
      <c r="I1697" s="299">
        <f t="shared" si="113"/>
        <v>-46844.26875</v>
      </c>
      <c r="J1697" s="310"/>
      <c r="K1697" s="36">
        <v>480</v>
      </c>
      <c r="L1697" s="13"/>
      <c r="M1697" s="36">
        <v>480</v>
      </c>
    </row>
    <row r="1698" spans="1:13" s="50" customFormat="1" ht="12.75">
      <c r="A1698" s="233"/>
      <c r="B1698" s="194">
        <v>2065650</v>
      </c>
      <c r="C1698" s="308" t="s">
        <v>635</v>
      </c>
      <c r="D1698" s="308" t="s">
        <v>647</v>
      </c>
      <c r="E1698" s="233"/>
      <c r="F1698" s="81"/>
      <c r="G1698" s="309"/>
      <c r="H1698" s="298">
        <f t="shared" si="114"/>
        <v>12776649</v>
      </c>
      <c r="I1698" s="299">
        <f t="shared" si="113"/>
        <v>4303.4375</v>
      </c>
      <c r="J1698" s="310"/>
      <c r="K1698" s="36">
        <v>480</v>
      </c>
      <c r="L1698" s="13"/>
      <c r="M1698" s="36">
        <v>480</v>
      </c>
    </row>
    <row r="1699" spans="1:13" s="50" customFormat="1" ht="12.75">
      <c r="A1699" s="233"/>
      <c r="B1699" s="194">
        <v>2717243</v>
      </c>
      <c r="C1699" s="308" t="s">
        <v>635</v>
      </c>
      <c r="D1699" s="308" t="s">
        <v>648</v>
      </c>
      <c r="E1699" s="233"/>
      <c r="F1699" s="81"/>
      <c r="G1699" s="309"/>
      <c r="H1699" s="298">
        <f t="shared" si="114"/>
        <v>10059406</v>
      </c>
      <c r="I1699" s="299">
        <f t="shared" si="113"/>
        <v>5434.486</v>
      </c>
      <c r="J1699" s="310"/>
      <c r="K1699" s="36">
        <v>500</v>
      </c>
      <c r="L1699" s="13"/>
      <c r="M1699" s="36">
        <v>500</v>
      </c>
    </row>
    <row r="1700" spans="1:13" s="50" customFormat="1" ht="12.75">
      <c r="A1700" s="233"/>
      <c r="B1700" s="194">
        <v>2191475</v>
      </c>
      <c r="C1700" s="308" t="s">
        <v>635</v>
      </c>
      <c r="D1700" s="308" t="s">
        <v>649</v>
      </c>
      <c r="E1700" s="233"/>
      <c r="F1700" s="81"/>
      <c r="G1700" s="309"/>
      <c r="H1700" s="298">
        <f t="shared" si="114"/>
        <v>7867931</v>
      </c>
      <c r="I1700" s="299">
        <f t="shared" si="113"/>
        <v>4255.291262135922</v>
      </c>
      <c r="J1700" s="310"/>
      <c r="K1700" s="36">
        <v>515</v>
      </c>
      <c r="L1700" s="13"/>
      <c r="M1700" s="36">
        <v>515</v>
      </c>
    </row>
    <row r="1701" spans="1:13" s="50" customFormat="1" ht="12.75">
      <c r="A1701" s="233"/>
      <c r="B1701" s="194">
        <v>1854890</v>
      </c>
      <c r="C1701" s="308" t="s">
        <v>635</v>
      </c>
      <c r="D1701" s="308" t="s">
        <v>650</v>
      </c>
      <c r="E1701" s="233"/>
      <c r="F1701" s="81"/>
      <c r="G1701" s="309"/>
      <c r="H1701" s="298">
        <f t="shared" si="114"/>
        <v>6013041</v>
      </c>
      <c r="I1701" s="299">
        <f t="shared" si="113"/>
        <v>3673.0495049504952</v>
      </c>
      <c r="J1701" s="310"/>
      <c r="K1701" s="36">
        <v>505</v>
      </c>
      <c r="L1701" s="13"/>
      <c r="M1701" s="36">
        <v>505</v>
      </c>
    </row>
    <row r="1702" spans="1:13" s="50" customFormat="1" ht="12.75">
      <c r="A1702" s="233"/>
      <c r="B1702" s="194">
        <v>810931</v>
      </c>
      <c r="C1702" s="308" t="s">
        <v>635</v>
      </c>
      <c r="D1702" s="308" t="s">
        <v>76</v>
      </c>
      <c r="E1702" s="233"/>
      <c r="F1702" s="81"/>
      <c r="G1702" s="309"/>
      <c r="H1702" s="298">
        <f t="shared" si="114"/>
        <v>5202110</v>
      </c>
      <c r="I1702" s="299">
        <f t="shared" si="113"/>
        <v>1654.961224489796</v>
      </c>
      <c r="J1702" s="310"/>
      <c r="K1702" s="36">
        <v>490</v>
      </c>
      <c r="L1702" s="13"/>
      <c r="M1702" s="36">
        <v>490</v>
      </c>
    </row>
    <row r="1703" spans="1:13" s="50" customFormat="1" ht="12.75">
      <c r="A1703" s="233"/>
      <c r="B1703" s="194">
        <v>1276741</v>
      </c>
      <c r="C1703" s="308" t="s">
        <v>635</v>
      </c>
      <c r="D1703" s="308" t="s">
        <v>77</v>
      </c>
      <c r="E1703" s="233"/>
      <c r="F1703" s="81"/>
      <c r="G1703" s="309"/>
      <c r="H1703" s="298">
        <f t="shared" si="114"/>
        <v>3925369</v>
      </c>
      <c r="I1703" s="299">
        <f t="shared" si="113"/>
        <v>2687.875789473684</v>
      </c>
      <c r="J1703" s="310"/>
      <c r="K1703" s="36">
        <v>475</v>
      </c>
      <c r="L1703" s="13"/>
      <c r="M1703" s="36">
        <v>475</v>
      </c>
    </row>
    <row r="1704" spans="1:13" s="50" customFormat="1" ht="12.75">
      <c r="A1704" s="233"/>
      <c r="B1704" s="194">
        <v>2035452</v>
      </c>
      <c r="C1704" s="308" t="s">
        <v>635</v>
      </c>
      <c r="D1704" s="308" t="s">
        <v>75</v>
      </c>
      <c r="E1704" s="233"/>
      <c r="F1704" s="81"/>
      <c r="G1704" s="309"/>
      <c r="H1704" s="298">
        <f t="shared" si="114"/>
        <v>1889917</v>
      </c>
      <c r="I1704" s="299">
        <f t="shared" si="113"/>
        <v>4330.748936170213</v>
      </c>
      <c r="J1704" s="310"/>
      <c r="K1704" s="36">
        <v>470</v>
      </c>
      <c r="L1704" s="13"/>
      <c r="M1704" s="36">
        <v>470</v>
      </c>
    </row>
    <row r="1705" spans="1:13" s="50" customFormat="1" ht="12.75">
      <c r="A1705" s="233"/>
      <c r="B1705" s="194">
        <v>1057570</v>
      </c>
      <c r="C1705" s="308" t="s">
        <v>635</v>
      </c>
      <c r="D1705" s="308" t="s">
        <v>74</v>
      </c>
      <c r="E1705" s="233"/>
      <c r="F1705" s="81"/>
      <c r="G1705" s="309"/>
      <c r="H1705" s="298">
        <f t="shared" si="114"/>
        <v>832347</v>
      </c>
      <c r="I1705" s="299">
        <f t="shared" si="113"/>
        <v>2274.3440860215055</v>
      </c>
      <c r="J1705" s="310"/>
      <c r="K1705" s="2">
        <v>465</v>
      </c>
      <c r="L1705"/>
      <c r="M1705" s="2">
        <v>465</v>
      </c>
    </row>
    <row r="1706" spans="1:13" s="50" customFormat="1" ht="12.75">
      <c r="A1706" s="233"/>
      <c r="B1706" s="194">
        <f>+B1674</f>
        <v>832330</v>
      </c>
      <c r="C1706" s="308" t="s">
        <v>635</v>
      </c>
      <c r="D1706" s="308" t="s">
        <v>79</v>
      </c>
      <c r="E1706" s="233"/>
      <c r="F1706" s="81"/>
      <c r="G1706" s="309"/>
      <c r="H1706" s="298">
        <f t="shared" si="114"/>
        <v>17</v>
      </c>
      <c r="I1706" s="299">
        <f t="shared" si="113"/>
        <v>1809.4130434782608</v>
      </c>
      <c r="J1706" s="310"/>
      <c r="K1706" s="2">
        <v>460</v>
      </c>
      <c r="L1706"/>
      <c r="M1706" s="2">
        <v>460</v>
      </c>
    </row>
    <row r="1707" spans="1:13" s="13" customFormat="1" ht="12.75">
      <c r="A1707" s="311"/>
      <c r="B1707" s="312">
        <f>SUM(B1694:B1706)</f>
        <v>-17</v>
      </c>
      <c r="C1707" s="311" t="s">
        <v>635</v>
      </c>
      <c r="D1707" s="311" t="s">
        <v>80</v>
      </c>
      <c r="E1707" s="311"/>
      <c r="F1707" s="83"/>
      <c r="G1707" s="313"/>
      <c r="H1707" s="304">
        <f>H1694-B1707</f>
        <v>-2363423</v>
      </c>
      <c r="I1707" s="305">
        <f t="shared" si="113"/>
        <v>-0.03695652173913044</v>
      </c>
      <c r="J1707" s="314"/>
      <c r="K1707" s="73">
        <v>460</v>
      </c>
      <c r="L1707" s="72"/>
      <c r="M1707" s="73">
        <v>460</v>
      </c>
    </row>
    <row r="1708" spans="1:13" ht="12.75">
      <c r="A1708" s="10"/>
      <c r="B1708" s="30"/>
      <c r="C1708" s="306"/>
      <c r="D1708" s="306"/>
      <c r="E1708" s="306"/>
      <c r="F1708" s="81"/>
      <c r="G1708" s="307"/>
      <c r="H1708" s="27"/>
      <c r="I1708" s="76"/>
      <c r="J1708" s="76"/>
      <c r="K1708" s="36"/>
      <c r="L1708" s="13"/>
      <c r="M1708" s="36"/>
    </row>
    <row r="1709" spans="2:6" ht="12.75">
      <c r="B1709" s="37"/>
      <c r="F1709" s="77"/>
    </row>
    <row r="1710" spans="2:6" ht="12.75">
      <c r="B1710" s="37"/>
      <c r="F1710" s="77"/>
    </row>
    <row r="1711" spans="1:13" s="13" customFormat="1" ht="12.75">
      <c r="A1711" s="104"/>
      <c r="B1711" s="105"/>
      <c r="C1711" s="104"/>
      <c r="D1711" s="104"/>
      <c r="E1711" s="104"/>
      <c r="F1711" s="106"/>
      <c r="G1711" s="107"/>
      <c r="H1711" s="108"/>
      <c r="I1711" s="109"/>
      <c r="J1711" s="110"/>
      <c r="K1711" s="36"/>
      <c r="M1711" s="36"/>
    </row>
    <row r="1712" spans="1:13" s="120" customFormat="1" ht="12.75">
      <c r="A1712" s="111"/>
      <c r="B1712" s="112">
        <v>-24453800</v>
      </c>
      <c r="C1712" s="113" t="s">
        <v>73</v>
      </c>
      <c r="D1712" s="111" t="s">
        <v>78</v>
      </c>
      <c r="E1712" s="111"/>
      <c r="F1712" s="114"/>
      <c r="G1712" s="115"/>
      <c r="H1712" s="116">
        <f aca="true" t="shared" si="115" ref="H1712:H1717">H1711-B1712</f>
        <v>24453800</v>
      </c>
      <c r="I1712" s="117">
        <f aca="true" t="shared" si="116" ref="I1712:I1718">+B1712/M1712</f>
        <v>-48423.36633663366</v>
      </c>
      <c r="J1712" s="118"/>
      <c r="K1712" s="118">
        <v>505</v>
      </c>
      <c r="L1712" s="118"/>
      <c r="M1712" s="119">
        <v>505</v>
      </c>
    </row>
    <row r="1713" spans="1:13" s="120" customFormat="1" ht="12.75">
      <c r="A1713" s="111"/>
      <c r="B1713" s="112">
        <v>2162305</v>
      </c>
      <c r="C1713" s="113" t="s">
        <v>73</v>
      </c>
      <c r="D1713" s="111" t="s">
        <v>76</v>
      </c>
      <c r="E1713" s="111"/>
      <c r="F1713" s="114"/>
      <c r="G1713" s="115"/>
      <c r="H1713" s="116">
        <f t="shared" si="115"/>
        <v>22291495</v>
      </c>
      <c r="I1713" s="117">
        <f t="shared" si="116"/>
        <v>4412.867346938776</v>
      </c>
      <c r="J1713" s="118"/>
      <c r="K1713" s="118">
        <v>490</v>
      </c>
      <c r="L1713" s="118"/>
      <c r="M1713" s="119">
        <v>490</v>
      </c>
    </row>
    <row r="1714" spans="1:13" s="120" customFormat="1" ht="12.75">
      <c r="A1714" s="111"/>
      <c r="B1714" s="112">
        <v>1077240</v>
      </c>
      <c r="C1714" s="113" t="s">
        <v>73</v>
      </c>
      <c r="D1714" s="111" t="s">
        <v>77</v>
      </c>
      <c r="E1714" s="111"/>
      <c r="F1714" s="114"/>
      <c r="G1714" s="115"/>
      <c r="H1714" s="116">
        <f t="shared" si="115"/>
        <v>21214255</v>
      </c>
      <c r="I1714" s="117">
        <f t="shared" si="116"/>
        <v>2267.8736842105263</v>
      </c>
      <c r="J1714" s="118"/>
      <c r="K1714" s="118">
        <v>475</v>
      </c>
      <c r="L1714" s="118"/>
      <c r="M1714" s="119">
        <v>475</v>
      </c>
    </row>
    <row r="1715" spans="1:13" s="120" customFormat="1" ht="12.75">
      <c r="A1715" s="111"/>
      <c r="B1715" s="112">
        <v>2382135</v>
      </c>
      <c r="C1715" s="113" t="s">
        <v>73</v>
      </c>
      <c r="D1715" s="111" t="s">
        <v>75</v>
      </c>
      <c r="E1715" s="111"/>
      <c r="F1715" s="114"/>
      <c r="G1715" s="115"/>
      <c r="H1715" s="116">
        <f t="shared" si="115"/>
        <v>18832120</v>
      </c>
      <c r="I1715" s="117">
        <f t="shared" si="116"/>
        <v>5068.372340425532</v>
      </c>
      <c r="J1715" s="118"/>
      <c r="K1715" s="118">
        <v>470</v>
      </c>
      <c r="L1715" s="118"/>
      <c r="M1715" s="119">
        <v>470</v>
      </c>
    </row>
    <row r="1716" spans="1:13" s="120" customFormat="1" ht="12.75">
      <c r="A1716" s="111"/>
      <c r="B1716" s="112">
        <v>2634195</v>
      </c>
      <c r="C1716" s="113" t="s">
        <v>73</v>
      </c>
      <c r="D1716" s="111" t="s">
        <v>74</v>
      </c>
      <c r="E1716" s="111"/>
      <c r="F1716" s="114"/>
      <c r="G1716" s="115"/>
      <c r="H1716" s="116">
        <f t="shared" si="115"/>
        <v>16197925</v>
      </c>
      <c r="I1716" s="117">
        <f t="shared" si="116"/>
        <v>5664.935483870968</v>
      </c>
      <c r="J1716" s="118"/>
      <c r="K1716" s="2">
        <v>465</v>
      </c>
      <c r="L1716"/>
      <c r="M1716" s="2">
        <v>465</v>
      </c>
    </row>
    <row r="1717" spans="1:13" s="120" customFormat="1" ht="12.75">
      <c r="A1717" s="111"/>
      <c r="B1717" s="112">
        <f>+B1673</f>
        <v>2225825</v>
      </c>
      <c r="C1717" s="113" t="s">
        <v>73</v>
      </c>
      <c r="D1717" s="111" t="s">
        <v>79</v>
      </c>
      <c r="E1717" s="111"/>
      <c r="F1717" s="114"/>
      <c r="G1717" s="115"/>
      <c r="H1717" s="116">
        <f t="shared" si="115"/>
        <v>13972100</v>
      </c>
      <c r="I1717" s="117">
        <f t="shared" si="116"/>
        <v>4838.75</v>
      </c>
      <c r="J1717" s="118"/>
      <c r="K1717" s="2">
        <v>460</v>
      </c>
      <c r="L1717"/>
      <c r="M1717" s="2">
        <v>460</v>
      </c>
    </row>
    <row r="1718" spans="1:13" s="118" customFormat="1" ht="12.75">
      <c r="A1718" s="121"/>
      <c r="B1718" s="122">
        <f>SUM(B1712:B1717)</f>
        <v>-13972100</v>
      </c>
      <c r="C1718" s="121" t="s">
        <v>73</v>
      </c>
      <c r="D1718" s="121" t="s">
        <v>80</v>
      </c>
      <c r="E1718" s="121"/>
      <c r="F1718" s="123"/>
      <c r="G1718" s="124"/>
      <c r="H1718" s="122">
        <f>H1714-B1718</f>
        <v>35186355</v>
      </c>
      <c r="I1718" s="125">
        <f t="shared" si="116"/>
        <v>-30374.130434782608</v>
      </c>
      <c r="J1718" s="120"/>
      <c r="K1718" s="73">
        <v>460</v>
      </c>
      <c r="L1718" s="72"/>
      <c r="M1718" s="73">
        <v>460</v>
      </c>
    </row>
    <row r="1719" spans="1:13" s="13" customFormat="1" ht="12.75">
      <c r="A1719" s="104"/>
      <c r="B1719" s="105"/>
      <c r="C1719" s="104"/>
      <c r="D1719" s="104"/>
      <c r="E1719" s="104"/>
      <c r="F1719" s="106"/>
      <c r="G1719" s="107"/>
      <c r="H1719" s="108"/>
      <c r="I1719" s="109"/>
      <c r="J1719" s="110"/>
      <c r="K1719" s="36"/>
      <c r="M1719" s="36"/>
    </row>
    <row r="1720" spans="1:13" s="13" customFormat="1" ht="12.75">
      <c r="A1720" s="104"/>
      <c r="B1720" s="105"/>
      <c r="C1720" s="104"/>
      <c r="D1720" s="104"/>
      <c r="E1720" s="104"/>
      <c r="F1720" s="106"/>
      <c r="G1720" s="107"/>
      <c r="H1720" s="108"/>
      <c r="I1720" s="109"/>
      <c r="J1720" s="110"/>
      <c r="K1720" s="36"/>
      <c r="M1720" s="36"/>
    </row>
    <row r="1721" spans="1:13" s="322" customFormat="1" ht="12.75">
      <c r="A1721" s="315"/>
      <c r="B1721" s="198">
        <v>1035755</v>
      </c>
      <c r="C1721" s="316" t="s">
        <v>636</v>
      </c>
      <c r="D1721" s="315" t="s">
        <v>75</v>
      </c>
      <c r="E1721" s="315"/>
      <c r="F1721" s="317"/>
      <c r="G1721" s="318"/>
      <c r="H1721" s="198">
        <f>H1718-B1721</f>
        <v>34150600</v>
      </c>
      <c r="I1721" s="319">
        <f>+B1721/M1721</f>
        <v>2203.7340425531916</v>
      </c>
      <c r="J1721" s="320"/>
      <c r="K1721" s="320">
        <v>470</v>
      </c>
      <c r="L1721" s="320"/>
      <c r="M1721" s="321">
        <v>470</v>
      </c>
    </row>
    <row r="1722" spans="1:13" s="322" customFormat="1" ht="12.75">
      <c r="A1722" s="315"/>
      <c r="B1722" s="202">
        <v>1812055</v>
      </c>
      <c r="C1722" s="316" t="s">
        <v>636</v>
      </c>
      <c r="D1722" s="315" t="s">
        <v>74</v>
      </c>
      <c r="E1722" s="315"/>
      <c r="F1722" s="317"/>
      <c r="G1722" s="318"/>
      <c r="H1722" s="198">
        <f>H1719-B1722</f>
        <v>-1812055</v>
      </c>
      <c r="I1722" s="319">
        <f>+B1722/M1722</f>
        <v>3896.8924731182797</v>
      </c>
      <c r="J1722" s="320"/>
      <c r="K1722" s="2">
        <v>465</v>
      </c>
      <c r="L1722"/>
      <c r="M1722" s="2">
        <v>465</v>
      </c>
    </row>
    <row r="1723" spans="1:13" s="322" customFormat="1" ht="12.75">
      <c r="A1723" s="315"/>
      <c r="B1723" s="202">
        <f>+B1676</f>
        <v>2353251</v>
      </c>
      <c r="C1723" s="316" t="s">
        <v>636</v>
      </c>
      <c r="D1723" s="315" t="s">
        <v>79</v>
      </c>
      <c r="E1723" s="315"/>
      <c r="F1723" s="317"/>
      <c r="G1723" s="318"/>
      <c r="H1723" s="198">
        <f>H1720-B1723</f>
        <v>-2353251</v>
      </c>
      <c r="I1723" s="319">
        <f>+B1723/M1723</f>
        <v>5115.76304347826</v>
      </c>
      <c r="J1723" s="320"/>
      <c r="K1723" s="2">
        <v>460</v>
      </c>
      <c r="L1723"/>
      <c r="M1723" s="2">
        <v>460</v>
      </c>
    </row>
    <row r="1724" spans="1:13" s="320" customFormat="1" ht="12.75">
      <c r="A1724" s="323"/>
      <c r="B1724" s="199">
        <f>SUM(B1721:B1723)</f>
        <v>5201061</v>
      </c>
      <c r="C1724" s="323" t="s">
        <v>636</v>
      </c>
      <c r="D1724" s="323" t="s">
        <v>651</v>
      </c>
      <c r="E1724" s="323"/>
      <c r="F1724" s="324"/>
      <c r="G1724" s="325"/>
      <c r="H1724" s="199">
        <f>H1718-B1724</f>
        <v>29985294</v>
      </c>
      <c r="I1724" s="326">
        <f>+B1724/M1724</f>
        <v>11306.654347826086</v>
      </c>
      <c r="J1724" s="322"/>
      <c r="K1724" s="73">
        <v>460</v>
      </c>
      <c r="L1724" s="72"/>
      <c r="M1724" s="73">
        <v>460</v>
      </c>
    </row>
    <row r="1725" spans="6:13" ht="12.75">
      <c r="F1725" s="74"/>
      <c r="H1725" s="108"/>
      <c r="I1725" s="20"/>
      <c r="M1725" s="2">
        <v>500</v>
      </c>
    </row>
    <row r="1726" spans="6:13" ht="12.75">
      <c r="F1726" s="74"/>
      <c r="H1726" s="108"/>
      <c r="I1726" s="20"/>
      <c r="M1726" s="2">
        <v>500</v>
      </c>
    </row>
    <row r="1727" spans="1:13" s="336" customFormat="1" ht="12.75">
      <c r="A1727" s="327"/>
      <c r="B1727" s="328">
        <v>-608610</v>
      </c>
      <c r="C1727" s="329" t="s">
        <v>637</v>
      </c>
      <c r="D1727" s="327" t="s">
        <v>652</v>
      </c>
      <c r="E1727" s="327"/>
      <c r="F1727" s="330"/>
      <c r="G1727" s="331"/>
      <c r="H1727" s="332">
        <f>H1724-B1727</f>
        <v>30593904</v>
      </c>
      <c r="I1727" s="333">
        <f>+B1727/M1727</f>
        <v>-1294.9148936170213</v>
      </c>
      <c r="J1727" s="334"/>
      <c r="K1727" s="334">
        <v>470</v>
      </c>
      <c r="L1727" s="334"/>
      <c r="M1727" s="335">
        <v>470</v>
      </c>
    </row>
    <row r="1728" spans="1:13" s="336" customFormat="1" ht="12.75">
      <c r="A1728" s="327"/>
      <c r="B1728" s="328">
        <f>+B1677</f>
        <v>385200</v>
      </c>
      <c r="C1728" s="329" t="s">
        <v>637</v>
      </c>
      <c r="D1728" s="327" t="s">
        <v>79</v>
      </c>
      <c r="E1728" s="327"/>
      <c r="F1728" s="330"/>
      <c r="G1728" s="331"/>
      <c r="H1728" s="332">
        <f>H1725-B1728</f>
        <v>-385200</v>
      </c>
      <c r="I1728" s="333">
        <f>+B1728/M1728</f>
        <v>837.3913043478261</v>
      </c>
      <c r="J1728" s="334"/>
      <c r="K1728" s="337">
        <v>460</v>
      </c>
      <c r="L1728" s="334"/>
      <c r="M1728" s="337">
        <v>460</v>
      </c>
    </row>
    <row r="1729" spans="1:13" s="334" customFormat="1" ht="12.75">
      <c r="A1729" s="338"/>
      <c r="B1729" s="339">
        <f>SUM(B1727:B1728)</f>
        <v>-223410</v>
      </c>
      <c r="C1729" s="338" t="s">
        <v>637</v>
      </c>
      <c r="D1729" s="338" t="s">
        <v>651</v>
      </c>
      <c r="E1729" s="338"/>
      <c r="F1729" s="340"/>
      <c r="G1729" s="341"/>
      <c r="H1729" s="339">
        <f>H1724-B1729</f>
        <v>30208704</v>
      </c>
      <c r="I1729" s="342">
        <f>+B1729/M1729</f>
        <v>-485.67391304347825</v>
      </c>
      <c r="J1729" s="336"/>
      <c r="K1729" s="343">
        <v>460</v>
      </c>
      <c r="L1729" s="336"/>
      <c r="M1729" s="343">
        <v>460</v>
      </c>
    </row>
    <row r="1730" spans="1:13" s="346" customFormat="1" ht="12.75">
      <c r="A1730" s="316"/>
      <c r="B1730" s="198"/>
      <c r="C1730" s="316"/>
      <c r="D1730" s="316"/>
      <c r="E1730" s="316"/>
      <c r="F1730" s="344"/>
      <c r="G1730" s="345"/>
      <c r="H1730" s="198"/>
      <c r="I1730" s="319"/>
      <c r="K1730" s="321"/>
      <c r="M1730" s="321"/>
    </row>
    <row r="1731" spans="1:13" s="346" customFormat="1" ht="12.75">
      <c r="A1731" s="316"/>
      <c r="B1731" s="198"/>
      <c r="C1731" s="316"/>
      <c r="D1731" s="316"/>
      <c r="E1731" s="316"/>
      <c r="F1731" s="344"/>
      <c r="G1731" s="345"/>
      <c r="H1731" s="198"/>
      <c r="I1731" s="319"/>
      <c r="K1731" s="321"/>
      <c r="M1731" s="321"/>
    </row>
    <row r="1732" spans="1:13" s="356" customFormat="1" ht="12.75">
      <c r="A1732" s="347"/>
      <c r="B1732" s="348">
        <v>-907054</v>
      </c>
      <c r="C1732" s="349" t="s">
        <v>638</v>
      </c>
      <c r="D1732" s="347" t="s">
        <v>641</v>
      </c>
      <c r="E1732" s="347"/>
      <c r="F1732" s="350"/>
      <c r="G1732" s="351"/>
      <c r="H1732" s="352">
        <f>H1728-B1732</f>
        <v>521854</v>
      </c>
      <c r="I1732" s="353">
        <f>+B1732/M1732</f>
        <v>-1929.9021276595745</v>
      </c>
      <c r="J1732" s="354"/>
      <c r="K1732" s="354">
        <v>470</v>
      </c>
      <c r="L1732" s="354"/>
      <c r="M1732" s="355">
        <v>470</v>
      </c>
    </row>
    <row r="1733" spans="1:13" s="356" customFormat="1" ht="12.75">
      <c r="A1733" s="347"/>
      <c r="B1733" s="348">
        <v>292200</v>
      </c>
      <c r="C1733" s="349" t="s">
        <v>638</v>
      </c>
      <c r="D1733" s="347" t="s">
        <v>74</v>
      </c>
      <c r="E1733" s="347"/>
      <c r="F1733" s="350"/>
      <c r="G1733" s="351"/>
      <c r="H1733" s="352">
        <f>H1729-B1733</f>
        <v>29916504</v>
      </c>
      <c r="I1733" s="353">
        <f>+B1733/M1733</f>
        <v>628.3870967741935</v>
      </c>
      <c r="J1733" s="354"/>
      <c r="K1733" s="36">
        <v>465</v>
      </c>
      <c r="L1733" s="13"/>
      <c r="M1733" s="36">
        <v>465</v>
      </c>
    </row>
    <row r="1734" spans="1:13" s="356" customFormat="1" ht="12.75">
      <c r="A1734" s="347"/>
      <c r="B1734" s="348">
        <f>+B1678</f>
        <v>70100</v>
      </c>
      <c r="C1734" s="349" t="s">
        <v>638</v>
      </c>
      <c r="D1734" s="347" t="s">
        <v>653</v>
      </c>
      <c r="E1734" s="347"/>
      <c r="F1734" s="350"/>
      <c r="G1734" s="351"/>
      <c r="H1734" s="352">
        <f>H1730-B1734</f>
        <v>-70100</v>
      </c>
      <c r="I1734" s="353">
        <f>+B1734/M1734</f>
        <v>152.3913043478261</v>
      </c>
      <c r="J1734" s="354"/>
      <c r="K1734" s="36">
        <v>460</v>
      </c>
      <c r="L1734" s="13"/>
      <c r="M1734" s="36">
        <v>460</v>
      </c>
    </row>
    <row r="1735" spans="1:13" s="354" customFormat="1" ht="12.75">
      <c r="A1735" s="357"/>
      <c r="B1735" s="358">
        <f>SUM(B1732:B1734)</f>
        <v>-544754</v>
      </c>
      <c r="C1735" s="357" t="s">
        <v>638</v>
      </c>
      <c r="D1735" s="357" t="s">
        <v>651</v>
      </c>
      <c r="E1735" s="357"/>
      <c r="F1735" s="359"/>
      <c r="G1735" s="360"/>
      <c r="H1735" s="358">
        <f>H1728-B1735</f>
        <v>159554</v>
      </c>
      <c r="I1735" s="361">
        <f>+B1735/M1735</f>
        <v>-1171.5139784946236</v>
      </c>
      <c r="J1735" s="356"/>
      <c r="K1735" s="73">
        <v>465</v>
      </c>
      <c r="L1735" s="72"/>
      <c r="M1735" s="73">
        <v>465</v>
      </c>
    </row>
    <row r="1736" spans="1:13" s="346" customFormat="1" ht="12.75">
      <c r="A1736" s="316"/>
      <c r="B1736" s="198"/>
      <c r="C1736" s="316"/>
      <c r="D1736" s="316"/>
      <c r="E1736" s="316"/>
      <c r="F1736" s="344"/>
      <c r="G1736" s="345"/>
      <c r="H1736" s="198"/>
      <c r="I1736" s="319"/>
      <c r="K1736" s="321"/>
      <c r="M1736" s="321"/>
    </row>
    <row r="1737" spans="1:13" s="346" customFormat="1" ht="12.75">
      <c r="A1737" s="316"/>
      <c r="B1737" s="198"/>
      <c r="C1737" s="316"/>
      <c r="D1737" s="316"/>
      <c r="E1737" s="316"/>
      <c r="F1737" s="344"/>
      <c r="G1737" s="345"/>
      <c r="H1737" s="198"/>
      <c r="I1737" s="319"/>
      <c r="K1737" s="321"/>
      <c r="M1737" s="321"/>
    </row>
    <row r="1738" spans="1:11" s="365" customFormat="1" ht="12.75">
      <c r="A1738" s="296" t="s">
        <v>654</v>
      </c>
      <c r="B1738" s="145"/>
      <c r="C1738" s="362" t="s">
        <v>655</v>
      </c>
      <c r="D1738" s="296"/>
      <c r="E1738" s="296"/>
      <c r="F1738" s="363"/>
      <c r="G1738" s="297"/>
      <c r="H1738" s="145"/>
      <c r="I1738" s="364"/>
      <c r="K1738" s="366"/>
    </row>
    <row r="1739" spans="1:11" s="365" customFormat="1" ht="12.75">
      <c r="A1739" s="296"/>
      <c r="B1739" s="145"/>
      <c r="C1739" s="296"/>
      <c r="D1739" s="296"/>
      <c r="E1739" s="296" t="s">
        <v>656</v>
      </c>
      <c r="F1739" s="363"/>
      <c r="G1739" s="297"/>
      <c r="H1739" s="145"/>
      <c r="I1739" s="364"/>
      <c r="K1739" s="366"/>
    </row>
    <row r="1740" spans="1:13" s="365" customFormat="1" ht="12.75">
      <c r="A1740" s="296"/>
      <c r="B1740" s="367">
        <v>-620535</v>
      </c>
      <c r="C1740" s="145" t="s">
        <v>657</v>
      </c>
      <c r="D1740" s="296"/>
      <c r="E1740" s="296" t="s">
        <v>658</v>
      </c>
      <c r="F1740" s="363"/>
      <c r="G1740" s="297"/>
      <c r="H1740" s="145">
        <f>H1739-B1740</f>
        <v>620535</v>
      </c>
      <c r="I1740" s="368">
        <v>946</v>
      </c>
      <c r="K1740" s="369"/>
      <c r="M1740" s="370">
        <f>+B1740/I1740</f>
        <v>-655.9566596194503</v>
      </c>
    </row>
    <row r="1741" spans="1:13" s="365" customFormat="1" ht="12.75">
      <c r="A1741" s="296"/>
      <c r="B1741" s="145">
        <v>11925</v>
      </c>
      <c r="C1741" s="296" t="s">
        <v>659</v>
      </c>
      <c r="D1741" s="296"/>
      <c r="E1741" s="296"/>
      <c r="F1741" s="363"/>
      <c r="G1741" s="297" t="s">
        <v>660</v>
      </c>
      <c r="H1741" s="145">
        <f>H1740-B1741</f>
        <v>608610</v>
      </c>
      <c r="I1741" s="368">
        <f>+B1741/M1741</f>
        <v>18.179545305561188</v>
      </c>
      <c r="K1741" s="369"/>
      <c r="M1741" s="370">
        <v>655.957</v>
      </c>
    </row>
    <row r="1742" spans="1:13" s="365" customFormat="1" ht="12.75">
      <c r="A1742" s="296"/>
      <c r="B1742" s="367">
        <f>SUM(B1740:B1741)</f>
        <v>-608610</v>
      </c>
      <c r="C1742" s="362" t="s">
        <v>661</v>
      </c>
      <c r="D1742" s="296"/>
      <c r="E1742" s="296"/>
      <c r="F1742" s="363"/>
      <c r="G1742" s="297" t="s">
        <v>660</v>
      </c>
      <c r="H1742" s="145">
        <v>0</v>
      </c>
      <c r="I1742" s="368">
        <f>B1742/M1742</f>
        <v>-927.7591463414634</v>
      </c>
      <c r="K1742" s="366"/>
      <c r="M1742" s="145">
        <v>656</v>
      </c>
    </row>
    <row r="1743" spans="1:13" s="374" customFormat="1" ht="12.75">
      <c r="A1743" s="295"/>
      <c r="B1743" s="207"/>
      <c r="C1743" s="295"/>
      <c r="D1743" s="295"/>
      <c r="E1743" s="295"/>
      <c r="F1743" s="371"/>
      <c r="G1743" s="372"/>
      <c r="H1743" s="207"/>
      <c r="I1743" s="373"/>
      <c r="M1743" s="375"/>
    </row>
    <row r="1744" spans="1:13" s="13" customFormat="1" ht="12.75" hidden="1">
      <c r="A1744" s="10"/>
      <c r="B1744" s="27"/>
      <c r="C1744" s="10"/>
      <c r="D1744" s="10"/>
      <c r="E1744" s="10"/>
      <c r="F1744" s="75"/>
      <c r="G1744" s="28"/>
      <c r="H1744" s="27"/>
      <c r="I1744" s="76"/>
      <c r="M1744" s="36"/>
    </row>
    <row r="1745" spans="6:13" ht="12.75" hidden="1">
      <c r="F1745" s="74"/>
      <c r="I1745" s="20"/>
      <c r="M1745" s="2">
        <v>500</v>
      </c>
    </row>
    <row r="1746" spans="6:13" ht="12.75" hidden="1">
      <c r="F1746" s="74"/>
      <c r="I1746" s="20"/>
      <c r="M1746" s="2">
        <v>500</v>
      </c>
    </row>
    <row r="1747" ht="12.75" hidden="1">
      <c r="F1747" s="62"/>
    </row>
    <row r="1748" ht="12.75" hidden="1">
      <c r="F1748" s="62"/>
    </row>
    <row r="1749" ht="12.75" hidden="1">
      <c r="F1749" s="62"/>
    </row>
    <row r="1750" ht="12.75" hidden="1">
      <c r="F1750" s="62"/>
    </row>
    <row r="1751" ht="12.75" hidden="1">
      <c r="F1751" s="62"/>
    </row>
    <row r="1752" ht="12.75" hidden="1">
      <c r="F1752" s="62"/>
    </row>
    <row r="1753" ht="12.75" hidden="1">
      <c r="F1753" s="62"/>
    </row>
    <row r="1754" ht="12.75" hidden="1">
      <c r="F1754" s="62"/>
    </row>
    <row r="1755" ht="12.75" hidden="1">
      <c r="F1755" s="62"/>
    </row>
    <row r="1756" ht="12.75" hidden="1">
      <c r="F1756" s="62"/>
    </row>
    <row r="1757" ht="12.75" hidden="1">
      <c r="F1757" s="62"/>
    </row>
    <row r="1758" ht="12.75" hidden="1">
      <c r="F1758" s="62"/>
    </row>
    <row r="1759" ht="12.75" hidden="1">
      <c r="F1759" s="62"/>
    </row>
    <row r="1760" ht="12.75" hidden="1">
      <c r="F1760" s="62"/>
    </row>
    <row r="1761" ht="12.75" hidden="1">
      <c r="F1761" s="62"/>
    </row>
    <row r="1762" ht="12.75" hidden="1">
      <c r="F1762" s="62"/>
    </row>
    <row r="1763" ht="12.75" hidden="1">
      <c r="F1763" s="62"/>
    </row>
    <row r="1764" ht="12.75" hidden="1">
      <c r="F1764" s="62"/>
    </row>
    <row r="1765" ht="12.75" hidden="1">
      <c r="F1765" s="62"/>
    </row>
    <row r="1766" ht="12.75" hidden="1">
      <c r="F1766" s="62"/>
    </row>
    <row r="1767" ht="12.75" hidden="1">
      <c r="F1767" s="62"/>
    </row>
    <row r="1768" ht="12.75" hidden="1">
      <c r="F1768" s="62"/>
    </row>
    <row r="1769" ht="12.75" hidden="1">
      <c r="F1769" s="62"/>
    </row>
    <row r="1770" ht="12.75" hidden="1">
      <c r="F1770" s="62"/>
    </row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2011-02-25T23:03:05Z</dcterms:modified>
  <cp:category/>
  <cp:version/>
  <cp:contentType/>
  <cp:contentStatus/>
</cp:coreProperties>
</file>