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045" activeTab="0"/>
  </bookViews>
  <sheets>
    <sheet name="May 2013 Detailed" sheetId="1" r:id="rId1"/>
    <sheet name="May 2013 Summary" sheetId="2" r:id="rId2"/>
  </sheets>
  <definedNames>
    <definedName name="_xlnm.Print_Titles" localSheetId="0">'May 2013 Detailed'!$1:$4</definedName>
    <definedName name="_xlnm.Print_Titles" localSheetId="1">'May 2013 Summary'!$1:$4</definedName>
  </definedNames>
  <calcPr fullCalcOnLoad="1"/>
</workbook>
</file>

<file path=xl/comments1.xml><?xml version="1.0" encoding="utf-8"?>
<comments xmlns="http://schemas.openxmlformats.org/spreadsheetml/2006/main">
  <authors>
    <author>EKANE</author>
    <author>LAGA</author>
    <author>AIME</author>
    <author>Others</author>
    <author>Aim?</author>
    <author>Born Free User</author>
    <author>KKD Windows7 V.7_x64</author>
  </authors>
  <commentList>
    <comment ref="C1383" authorId="0">
      <text>
        <r>
          <rPr>
            <b/>
            <sz val="9"/>
            <rFont val="Tahoma"/>
            <family val="2"/>
          </rPr>
          <t>Ania:Bonus to MDL/C Yangove M  for participating in the  sangmelima operation</t>
        </r>
        <r>
          <rPr>
            <sz val="9"/>
            <rFont val="Tahoma"/>
            <family val="2"/>
          </rPr>
          <t xml:space="preserve">
</t>
        </r>
      </text>
    </comment>
    <comment ref="C1386" authorId="0">
      <text>
        <r>
          <rPr>
            <b/>
            <sz val="9"/>
            <rFont val="Tahoma"/>
            <family val="2"/>
          </rPr>
          <t>Ania:Bonus to MINFOF Ntame Metome for participating in the sangmelima operation</t>
        </r>
        <r>
          <rPr>
            <sz val="9"/>
            <rFont val="Tahoma"/>
            <family val="2"/>
          </rPr>
          <t xml:space="preserve">
</t>
        </r>
      </text>
    </comment>
    <comment ref="C1387" authorId="0">
      <text>
        <r>
          <rPr>
            <b/>
            <sz val="9"/>
            <rFont val="Tahoma"/>
            <family val="2"/>
          </rPr>
          <t>Ania:Bonus to MINFOF Ondoa Pierre  for participating in the sangmelima operation</t>
        </r>
        <r>
          <rPr>
            <sz val="9"/>
            <rFont val="Tahoma"/>
            <family val="2"/>
          </rPr>
          <t xml:space="preserve">
</t>
        </r>
      </text>
    </comment>
    <comment ref="C1367" authorId="1">
      <text>
        <r>
          <rPr>
            <b/>
            <sz val="8"/>
            <rFont val="Tahoma"/>
            <family val="0"/>
          </rPr>
          <t>i26: Sangmalima ivory operation bonus</t>
        </r>
        <r>
          <rPr>
            <sz val="8"/>
            <rFont val="Tahoma"/>
            <family val="0"/>
          </rPr>
          <t xml:space="preserve">
</t>
        </r>
      </text>
    </comment>
    <comment ref="C1401" authorId="1">
      <text>
        <r>
          <rPr>
            <b/>
            <sz val="8"/>
            <rFont val="Tahoma"/>
            <family val="0"/>
          </rPr>
          <t>Aime: follow up limbe operations</t>
        </r>
        <r>
          <rPr>
            <sz val="8"/>
            <rFont val="Tahoma"/>
            <family val="0"/>
          </rPr>
          <t xml:space="preserve">
</t>
        </r>
      </text>
    </comment>
    <comment ref="C1403" authorId="1">
      <text>
        <r>
          <rPr>
            <b/>
            <sz val="8"/>
            <rFont val="Tahoma"/>
            <family val="0"/>
          </rPr>
          <t>Aime: follow up limbe operations</t>
        </r>
        <r>
          <rPr>
            <sz val="8"/>
            <rFont val="Tahoma"/>
            <family val="0"/>
          </rPr>
          <t xml:space="preserve">
</t>
        </r>
      </text>
    </comment>
    <comment ref="C1422" authorId="1">
      <text>
        <r>
          <rPr>
            <b/>
            <sz val="8"/>
            <rFont val="Tahoma"/>
            <family val="0"/>
          </rPr>
          <t>Aime: credit to element for assisting in the handing of case summon to parrot dealer</t>
        </r>
        <r>
          <rPr>
            <sz val="8"/>
            <rFont val="Tahoma"/>
            <family val="0"/>
          </rPr>
          <t xml:space="preserve">
</t>
        </r>
      </text>
    </comment>
    <comment ref="C1427" authorId="1">
      <text>
        <r>
          <rPr>
            <b/>
            <sz val="8"/>
            <rFont val="Tahoma"/>
            <family val="0"/>
          </rPr>
          <t>Ania: Follow up limbe case</t>
        </r>
        <r>
          <rPr>
            <sz val="8"/>
            <rFont val="Tahoma"/>
            <family val="0"/>
          </rPr>
          <t xml:space="preserve">
</t>
        </r>
      </text>
    </comment>
    <comment ref="C1428" authorId="1">
      <text>
        <r>
          <rPr>
            <b/>
            <sz val="8"/>
            <rFont val="Tahoma"/>
            <family val="0"/>
          </rPr>
          <t>ania: follow up limbe operations</t>
        </r>
        <r>
          <rPr>
            <sz val="8"/>
            <rFont val="Tahoma"/>
            <family val="0"/>
          </rPr>
          <t xml:space="preserve">
</t>
        </r>
      </text>
    </comment>
    <comment ref="C1440" authorId="1">
      <text>
        <r>
          <rPr>
            <b/>
            <sz val="8"/>
            <rFont val="Tahoma"/>
            <family val="0"/>
          </rPr>
          <t>ania: op sangmalima</t>
        </r>
        <r>
          <rPr>
            <sz val="8"/>
            <rFont val="Tahoma"/>
            <family val="0"/>
          </rPr>
          <t xml:space="preserve">
</t>
        </r>
      </text>
    </comment>
    <comment ref="C1450" authorId="1">
      <text>
        <r>
          <rPr>
            <b/>
            <sz val="8"/>
            <rFont val="Tahoma"/>
            <family val="0"/>
          </rPr>
          <t>Ekane: follow up limbe case</t>
        </r>
        <r>
          <rPr>
            <sz val="8"/>
            <rFont val="Tahoma"/>
            <family val="0"/>
          </rPr>
          <t xml:space="preserve">
</t>
        </r>
      </text>
    </comment>
    <comment ref="C1459" authorId="1">
      <text>
        <r>
          <rPr>
            <b/>
            <sz val="8"/>
            <rFont val="Tahoma"/>
            <family val="0"/>
          </rPr>
          <t>Ekane: follow up limbe case.</t>
        </r>
        <r>
          <rPr>
            <sz val="8"/>
            <rFont val="Tahoma"/>
            <family val="0"/>
          </rPr>
          <t xml:space="preserve">
</t>
        </r>
      </text>
    </comment>
    <comment ref="C1464" authorId="1">
      <text>
        <r>
          <rPr>
            <b/>
            <sz val="8"/>
            <rFont val="Tahoma"/>
            <family val="0"/>
          </rPr>
          <t>Ekane: follow up the arrest in mintom</t>
        </r>
        <r>
          <rPr>
            <sz val="8"/>
            <rFont val="Tahoma"/>
            <family val="0"/>
          </rPr>
          <t xml:space="preserve">
</t>
        </r>
      </text>
    </comment>
    <comment ref="C1491" authorId="1">
      <text>
        <r>
          <rPr>
            <b/>
            <sz val="8"/>
            <rFont val="Tahoma"/>
            <family val="0"/>
          </rPr>
          <t>Djimi: Limbe case.</t>
        </r>
        <r>
          <rPr>
            <sz val="8"/>
            <rFont val="Tahoma"/>
            <family val="0"/>
          </rPr>
          <t xml:space="preserve">
</t>
        </r>
      </text>
    </comment>
    <comment ref="C1493" authorId="1">
      <text>
        <r>
          <rPr>
            <b/>
            <sz val="8"/>
            <rFont val="Tahoma"/>
            <family val="0"/>
          </rPr>
          <t>Djimi: follow up limbe case.</t>
        </r>
        <r>
          <rPr>
            <sz val="8"/>
            <rFont val="Tahoma"/>
            <family val="0"/>
          </rPr>
          <t xml:space="preserve">
</t>
        </r>
      </text>
    </comment>
    <comment ref="C1495" authorId="1">
      <text>
        <r>
          <rPr>
            <b/>
            <sz val="8"/>
            <rFont val="Tahoma"/>
            <family val="0"/>
          </rPr>
          <t>Me.Djimi: sangmalima case.</t>
        </r>
        <r>
          <rPr>
            <sz val="8"/>
            <rFont val="Tahoma"/>
            <family val="0"/>
          </rPr>
          <t xml:space="preserve">
</t>
        </r>
      </text>
    </comment>
    <comment ref="C1496" authorId="1">
      <text>
        <r>
          <rPr>
            <b/>
            <sz val="8"/>
            <rFont val="Tahoma"/>
            <family val="0"/>
          </rPr>
          <t>me. Djimi: follow up limbe case.</t>
        </r>
        <r>
          <rPr>
            <sz val="8"/>
            <rFont val="Tahoma"/>
            <family val="0"/>
          </rPr>
          <t xml:space="preserve">
</t>
        </r>
      </text>
    </comment>
    <comment ref="C1497" authorId="1">
      <text>
        <r>
          <rPr>
            <b/>
            <sz val="8"/>
            <rFont val="Tahoma"/>
            <family val="0"/>
          </rPr>
          <t>djimi: follow up limbe case</t>
        </r>
        <r>
          <rPr>
            <sz val="8"/>
            <rFont val="Tahoma"/>
            <family val="0"/>
          </rPr>
          <t xml:space="preserve">
</t>
        </r>
      </text>
    </comment>
    <comment ref="C1498" authorId="1">
      <text>
        <r>
          <rPr>
            <b/>
            <sz val="8"/>
            <rFont val="Tahoma"/>
            <family val="0"/>
          </rPr>
          <t>Me. tchegue: follow up Limbe case</t>
        </r>
        <r>
          <rPr>
            <sz val="8"/>
            <rFont val="Tahoma"/>
            <family val="0"/>
          </rPr>
          <t xml:space="preserve">
</t>
        </r>
      </text>
    </comment>
    <comment ref="C1500" authorId="1">
      <text>
        <r>
          <rPr>
            <b/>
            <sz val="8"/>
            <rFont val="Tahoma"/>
            <family val="0"/>
          </rPr>
          <t>Me. Tambe: follow up Limbe case</t>
        </r>
        <r>
          <rPr>
            <sz val="8"/>
            <rFont val="Tahoma"/>
            <family val="0"/>
          </rPr>
          <t xml:space="preserve">
</t>
        </r>
      </text>
    </comment>
    <comment ref="C1501" authorId="1">
      <text>
        <r>
          <rPr>
            <b/>
            <sz val="8"/>
            <rFont val="Tahoma"/>
            <family val="0"/>
          </rPr>
          <t>Me. tambe: Follow up limbe case</t>
        </r>
        <r>
          <rPr>
            <sz val="8"/>
            <rFont val="Tahoma"/>
            <family val="0"/>
          </rPr>
          <t xml:space="preserve">
</t>
        </r>
      </text>
    </comment>
    <comment ref="C1503" authorId="2">
      <text>
        <r>
          <rPr>
            <b/>
            <sz val="9"/>
            <rFont val="Tahoma"/>
            <family val="2"/>
          </rPr>
          <t>CARINE:Cyber fees for the translation of the presentation of Eric</t>
        </r>
        <r>
          <rPr>
            <sz val="9"/>
            <rFont val="Tahoma"/>
            <family val="2"/>
          </rPr>
          <t xml:space="preserve">
</t>
        </r>
      </text>
    </comment>
    <comment ref="C1509" authorId="2">
      <text>
        <r>
          <rPr>
            <b/>
            <sz val="9"/>
            <rFont val="Tahoma"/>
            <family val="0"/>
          </rPr>
          <t>AIME: transport of the customs officer from Doula to Limbe with the case file of Wei tao</t>
        </r>
        <r>
          <rPr>
            <sz val="9"/>
            <rFont val="Tahoma"/>
            <family val="0"/>
          </rPr>
          <t xml:space="preserve">
</t>
        </r>
      </text>
    </comment>
    <comment ref="C1510" authorId="2">
      <text>
        <r>
          <rPr>
            <b/>
            <sz val="9"/>
            <rFont val="Tahoma"/>
            <family val="0"/>
          </rPr>
          <t xml:space="preserve">AIME: customs officer </t>
        </r>
        <r>
          <rPr>
            <sz val="9"/>
            <rFont val="Tahoma"/>
            <family val="0"/>
          </rPr>
          <t xml:space="preserve">
</t>
        </r>
      </text>
    </comment>
    <comment ref="C1537" authorId="0">
      <text>
        <r>
          <rPr>
            <b/>
            <sz val="9"/>
            <rFont val="Tahoma"/>
            <family val="0"/>
          </rPr>
          <t>EKANE:took clando</t>
        </r>
        <r>
          <rPr>
            <sz val="9"/>
            <rFont val="Tahoma"/>
            <family val="0"/>
          </rPr>
          <t xml:space="preserve">
</t>
        </r>
      </text>
    </comment>
    <comment ref="C1540" authorId="0">
      <text>
        <r>
          <rPr>
            <b/>
            <sz val="9"/>
            <rFont val="Tahoma"/>
            <family val="0"/>
          </rPr>
          <t>EKANE:took clando</t>
        </r>
        <r>
          <rPr>
            <sz val="9"/>
            <rFont val="Tahoma"/>
            <family val="0"/>
          </rPr>
          <t xml:space="preserve">
</t>
        </r>
      </text>
    </comment>
    <comment ref="C1541" authorId="0">
      <text>
        <r>
          <rPr>
            <b/>
            <sz val="9"/>
            <rFont val="Tahoma"/>
            <family val="0"/>
          </rPr>
          <t>EKANE: took clando</t>
        </r>
        <r>
          <rPr>
            <sz val="9"/>
            <rFont val="Tahoma"/>
            <family val="0"/>
          </rPr>
          <t xml:space="preserve">
</t>
        </r>
      </text>
    </comment>
    <comment ref="C1543" authorId="0">
      <text>
        <r>
          <rPr>
            <b/>
            <sz val="9"/>
            <rFont val="Tahoma"/>
            <family val="0"/>
          </rPr>
          <t>EKANE:Fueling of MINFOF car from lomie to Abong Mbang to Lomie for the case of Aladji and Aboubakar.</t>
        </r>
        <r>
          <rPr>
            <sz val="9"/>
            <rFont val="Tahoma"/>
            <family val="0"/>
          </rPr>
          <t xml:space="preserve">
</t>
        </r>
      </text>
    </comment>
    <comment ref="C1547" authorId="0">
      <text>
        <r>
          <rPr>
            <b/>
            <sz val="9"/>
            <rFont val="Tahoma"/>
            <family val="0"/>
          </rPr>
          <t>EKANE:We took clando at 11:30pm and we informed Ofir.</t>
        </r>
        <r>
          <rPr>
            <sz val="9"/>
            <rFont val="Tahoma"/>
            <family val="0"/>
          </rPr>
          <t xml:space="preserve">
</t>
        </r>
      </text>
    </comment>
    <comment ref="C2416" authorId="0">
      <text>
        <r>
          <rPr>
            <b/>
            <sz val="9"/>
            <rFont val="Tahoma"/>
            <family val="2"/>
          </rPr>
          <t>Ania: Took two photos with the Giant Pangolin scales to be added to the letter of the Minister at 1500frs each.</t>
        </r>
      </text>
    </comment>
    <comment ref="C1739" authorId="2">
      <text>
        <r>
          <rPr>
            <b/>
            <sz val="9"/>
            <rFont val="Tahoma"/>
            <family val="2"/>
          </rPr>
          <t>Ania:scan 5 pages of LAGA-MINFOF Accord and sent it the lawyer in Garoua</t>
        </r>
        <r>
          <rPr>
            <sz val="9"/>
            <rFont val="Tahoma"/>
            <family val="2"/>
          </rPr>
          <t xml:space="preserve">
</t>
        </r>
      </text>
    </comment>
    <comment ref="C1740" authorId="2">
      <text>
        <r>
          <rPr>
            <b/>
            <sz val="9"/>
            <rFont val="Tahoma"/>
            <family val="2"/>
          </rPr>
          <t>Ania:photocopy for the case of wwf in yokadouma</t>
        </r>
        <r>
          <rPr>
            <sz val="9"/>
            <rFont val="Tahoma"/>
            <family val="2"/>
          </rPr>
          <t xml:space="preserve">
</t>
        </r>
      </text>
    </comment>
    <comment ref="C1741" authorId="2">
      <text>
        <r>
          <rPr>
            <b/>
            <sz val="9"/>
            <rFont val="Tahoma"/>
            <family val="2"/>
          </rPr>
          <t>Ania:photocopy of PV at 25frs per page</t>
        </r>
        <r>
          <rPr>
            <sz val="9"/>
            <rFont val="Tahoma"/>
            <family val="2"/>
          </rPr>
          <t xml:space="preserve">
</t>
        </r>
      </text>
    </comment>
    <comment ref="C1742" authorId="0">
      <text>
        <r>
          <rPr>
            <b/>
            <sz val="9"/>
            <rFont val="Tahoma"/>
            <family val="2"/>
          </rPr>
          <t>Ania:print the case file of charlotte at 100frs per page</t>
        </r>
        <r>
          <rPr>
            <sz val="9"/>
            <rFont val="Tahoma"/>
            <family val="2"/>
          </rPr>
          <t xml:space="preserve">
</t>
        </r>
      </text>
    </comment>
    <comment ref="C1743" authorId="3">
      <text>
        <r>
          <rPr>
            <b/>
            <sz val="8"/>
            <rFont val="Tahoma"/>
            <family val="2"/>
          </rPr>
          <t>Carine: photocopying the financial report budget and the hearing feedback</t>
        </r>
        <r>
          <rPr>
            <sz val="8"/>
            <rFont val="Tahoma"/>
            <family val="2"/>
          </rPr>
          <t xml:space="preserve">
</t>
        </r>
      </text>
    </comment>
    <comment ref="C1744" authorId="3">
      <text>
        <r>
          <rPr>
            <b/>
            <sz val="8"/>
            <rFont val="Tahoma"/>
            <family val="2"/>
          </rPr>
          <t xml:space="preserve">Carine: photocopying files case in MOFOUKOUE; NOUHOU and Wei tAO
</t>
        </r>
        <r>
          <rPr>
            <sz val="8"/>
            <rFont val="Tahoma"/>
            <family val="2"/>
          </rPr>
          <t xml:space="preserve">
</t>
        </r>
      </text>
    </comment>
    <comment ref="C1745" authorId="0">
      <text>
        <r>
          <rPr>
            <b/>
            <sz val="9"/>
            <rFont val="Tahoma"/>
            <family val="0"/>
          </rPr>
          <t>EKANE:photocopy of case file for the 3 Giant Pangolin scales dealers at 25 frs per page.</t>
        </r>
        <r>
          <rPr>
            <sz val="9"/>
            <rFont val="Tahoma"/>
            <family val="0"/>
          </rPr>
          <t xml:space="preserve">
</t>
        </r>
      </text>
    </comment>
    <comment ref="C1746" authorId="0">
      <text>
        <r>
          <rPr>
            <b/>
            <sz val="9"/>
            <rFont val="Tahoma"/>
            <family val="0"/>
          </rPr>
          <t>EKANE:photocopied the wildlife law and its decree of implementation in two copies for the 1st and 2nd deputy state counsels of limbe at 25frs per page.</t>
        </r>
      </text>
    </comment>
    <comment ref="C1747" authorId="0">
      <text>
        <r>
          <rPr>
            <b/>
            <sz val="9"/>
            <rFont val="Tahoma"/>
            <family val="0"/>
          </rPr>
          <t>EKANE: Bind the two copies of the law at 500frs per copy.</t>
        </r>
      </text>
    </comment>
    <comment ref="C1751" authorId="0">
      <text>
        <r>
          <rPr>
            <b/>
            <sz val="9"/>
            <rFont val="Tahoma"/>
            <family val="2"/>
          </rPr>
          <t>EKANE:Part Fees for civil party claims for the case of WEI Tao and others.</t>
        </r>
        <r>
          <rPr>
            <sz val="9"/>
            <rFont val="Tahoma"/>
            <family val="2"/>
          </rPr>
          <t xml:space="preserve">
</t>
        </r>
      </text>
    </comment>
    <comment ref="C1754" authorId="2">
      <text>
        <r>
          <rPr>
            <b/>
            <sz val="9"/>
            <rFont val="Tahoma"/>
            <family val="2"/>
          </rPr>
          <t xml:space="preserve">AIME:Bailiff fees to prepare Act of service and to serve the substituted service issued in Limbe against parrot dealer in Yde
</t>
        </r>
        <r>
          <rPr>
            <sz val="9"/>
            <rFont val="Tahoma"/>
            <family val="2"/>
          </rPr>
          <t xml:space="preserve">
</t>
        </r>
      </text>
    </comment>
    <comment ref="F1773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777" authorId="4">
      <text>
        <r>
          <rPr>
            <b/>
            <sz val="9"/>
            <rFont val="Tahoma"/>
            <family val="2"/>
          </rPr>
          <t>Aime: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778" authorId="4">
      <text>
        <r>
          <rPr>
            <b/>
            <sz val="9"/>
            <rFont val="Tahoma"/>
            <family val="2"/>
          </rPr>
          <t>Aime: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779" authorId="4">
      <text>
        <r>
          <rPr>
            <b/>
            <sz val="9"/>
            <rFont val="Tahoma"/>
            <family val="2"/>
          </rPr>
          <t>Aime: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780" authorId="4">
      <text>
        <r>
          <rPr>
            <b/>
            <sz val="9"/>
            <rFont val="Tahoma"/>
            <family val="2"/>
          </rPr>
          <t>Aime: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781" authorId="4">
      <text>
        <r>
          <rPr>
            <b/>
            <sz val="9"/>
            <rFont val="Tahoma"/>
            <family val="2"/>
          </rPr>
          <t xml:space="preserve">Aime: Transport and logistics from Yaounde to Limbe for the case of parrot dealer </t>
        </r>
      </text>
    </comment>
    <comment ref="F1785" authorId="4">
      <text>
        <r>
          <rPr>
            <b/>
            <sz val="9"/>
            <rFont val="Tahoma"/>
            <family val="2"/>
          </rPr>
          <t>Ania: Transport and logistics from Yaounde to Kribi for the case of Akono</t>
        </r>
      </text>
    </comment>
    <comment ref="F1786" authorId="4">
      <text>
        <r>
          <rPr>
            <b/>
            <sz val="9"/>
            <rFont val="Tahoma"/>
            <family val="2"/>
          </rPr>
          <t>Ania: Transport and logistics from Yaounde to Kribi for the case of Akono</t>
        </r>
      </text>
    </comment>
    <comment ref="F1787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788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789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790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791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792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793" authorId="0">
      <text>
        <r>
          <rPr>
            <b/>
            <sz val="9"/>
            <rFont val="Tahoma"/>
            <family val="2"/>
          </rPr>
          <t>Aime:transport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794" authorId="0">
      <text>
        <r>
          <rPr>
            <b/>
            <sz val="9"/>
            <rFont val="Tahoma"/>
            <family val="2"/>
          </rPr>
          <t>Aime:transport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795" authorId="0">
      <text>
        <r>
          <rPr>
            <b/>
            <sz val="9"/>
            <rFont val="Tahoma"/>
            <family val="2"/>
          </rPr>
          <t>Aime:transport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796" authorId="0">
      <text>
        <r>
          <rPr>
            <b/>
            <sz val="9"/>
            <rFont val="Tahoma"/>
            <family val="2"/>
          </rPr>
          <t>Aime:transport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797" authorId="0">
      <text>
        <r>
          <rPr>
            <b/>
            <sz val="9"/>
            <rFont val="Tahoma"/>
            <family val="2"/>
          </rPr>
          <t>aime:transport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798" authorId="0">
      <text>
        <r>
          <rPr>
            <b/>
            <sz val="9"/>
            <rFont val="Tahoma"/>
            <family val="2"/>
          </rPr>
          <t>EKANE:transport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799" authorId="0">
      <text>
        <r>
          <rPr>
            <b/>
            <sz val="9"/>
            <rFont val="Tahoma"/>
            <family val="2"/>
          </rPr>
          <t>EKANE:transport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00" authorId="0">
      <text>
        <r>
          <rPr>
            <b/>
            <sz val="9"/>
            <rFont val="Tahoma"/>
            <family val="2"/>
          </rPr>
          <t>EKANE:transport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01" authorId="4">
      <text>
        <r>
          <rPr>
            <b/>
            <sz val="9"/>
            <rFont val="Tahoma"/>
            <family val="2"/>
          </rPr>
          <t>Carine: Transport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802" authorId="4">
      <text>
        <r>
          <rPr>
            <b/>
            <sz val="9"/>
            <rFont val="Tahoma"/>
            <family val="2"/>
          </rPr>
          <t>Carine: Transport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803" authorId="4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804" authorId="2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805" authorId="2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809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812" authorId="4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813" authorId="4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814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817" authorId="4">
      <text>
        <r>
          <rPr>
            <b/>
            <sz val="9"/>
            <rFont val="Tahoma"/>
            <family val="2"/>
          </rPr>
          <t>Ekane: Transport and logistics from Yaounde to Kribi for the case of Akono</t>
        </r>
      </text>
    </comment>
    <comment ref="F1818" authorId="4">
      <text>
        <r>
          <rPr>
            <b/>
            <sz val="9"/>
            <rFont val="Tahoma"/>
            <family val="2"/>
          </rPr>
          <t>Ekane: Transport and logistics from Yaounde to Kribi for the case of Akono</t>
        </r>
      </text>
    </comment>
    <comment ref="F1819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20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21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22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23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24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27" authorId="0">
      <text>
        <r>
          <rPr>
            <b/>
            <sz val="9"/>
            <rFont val="Tahoma"/>
            <family val="2"/>
          </rPr>
          <t>EKANE:transport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28" authorId="0">
      <text>
        <r>
          <rPr>
            <b/>
            <sz val="9"/>
            <rFont val="Tahoma"/>
            <family val="2"/>
          </rPr>
          <t>EKANE:transport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29" authorId="0">
      <text>
        <r>
          <rPr>
            <b/>
            <sz val="9"/>
            <rFont val="Tahoma"/>
            <family val="2"/>
          </rPr>
          <t>EKANE:transport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30" authorId="4">
      <text>
        <r>
          <rPr>
            <b/>
            <sz val="9"/>
            <rFont val="Tahoma"/>
            <family val="2"/>
          </rPr>
          <t>Carine: Transport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831" authorId="4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832" authorId="4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833" authorId="4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834" authorId="2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835" authorId="2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836" authorId="2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840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842" authorId="4">
      <text>
        <r>
          <rPr>
            <b/>
            <sz val="9"/>
            <rFont val="Tahoma"/>
            <family val="2"/>
          </rPr>
          <t>Aime: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843" authorId="4">
      <text>
        <r>
          <rPr>
            <b/>
            <sz val="9"/>
            <rFont val="Tahoma"/>
            <family val="2"/>
          </rPr>
          <t>Aime: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844" authorId="4">
      <text>
        <r>
          <rPr>
            <b/>
            <sz val="9"/>
            <rFont val="Tahoma"/>
            <family val="2"/>
          </rPr>
          <t>Aime: Transport and logistics from Yaounde to Limbe for the case of parrot dealer</t>
        </r>
      </text>
    </comment>
    <comment ref="F1845" authorId="4">
      <text>
        <r>
          <rPr>
            <b/>
            <sz val="9"/>
            <rFont val="Tahoma"/>
            <family val="2"/>
          </rPr>
          <t xml:space="preserve">Ania: Transport and logistics from Yaounde to Limbe for the case of parrot dealer </t>
        </r>
      </text>
    </comment>
    <comment ref="F1846" authorId="4">
      <text>
        <r>
          <rPr>
            <b/>
            <sz val="9"/>
            <rFont val="Tahoma"/>
            <family val="2"/>
          </rPr>
          <t>Ania: Transport and logistics from Yaounde to Kribi for the case of Akono</t>
        </r>
      </text>
    </comment>
    <comment ref="F1847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48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49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50" authorId="0">
      <text>
        <r>
          <rPr>
            <b/>
            <sz val="9"/>
            <rFont val="Tahoma"/>
            <family val="2"/>
          </rPr>
          <t>EKANE:transport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51" authorId="4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852" authorId="4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853" authorId="2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854" authorId="2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858" authorId="4">
      <text>
        <r>
          <rPr>
            <b/>
            <sz val="9"/>
            <rFont val="Tahoma"/>
            <family val="2"/>
          </rPr>
          <t>Ania: Transport and logistics from Yaounde to Limbe for the case of parror dealer</t>
        </r>
      </text>
    </comment>
    <comment ref="F1859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860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861" authorId="4">
      <text>
        <r>
          <rPr>
            <b/>
            <sz val="9"/>
            <rFont val="Tahoma"/>
            <family val="2"/>
          </rPr>
          <t>Aime: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862" authorId="4">
      <text>
        <r>
          <rPr>
            <b/>
            <sz val="9"/>
            <rFont val="Tahoma"/>
            <family val="2"/>
          </rPr>
          <t>Aime: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863" authorId="4">
      <text>
        <r>
          <rPr>
            <b/>
            <sz val="9"/>
            <rFont val="Tahoma"/>
            <family val="2"/>
          </rPr>
          <t>Aime: Transport and logistics from Yaounde to Limbe for the case of parrot dealer</t>
        </r>
      </text>
    </comment>
    <comment ref="F1864" authorId="4">
      <text>
        <r>
          <rPr>
            <b/>
            <sz val="9"/>
            <rFont val="Tahoma"/>
            <family val="2"/>
          </rPr>
          <t xml:space="preserve">Aime: Transport and logistics from Yaounde to Limbe for the case of parrot dealer </t>
        </r>
      </text>
    </comment>
    <comment ref="F1865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866" authorId="4">
      <text>
        <r>
          <rPr>
            <b/>
            <sz val="9"/>
            <rFont val="Tahoma"/>
            <family val="2"/>
          </rPr>
          <t>Ania: Transport and logistics from Yaounde to Kribi for the case of Akono</t>
        </r>
      </text>
    </comment>
    <comment ref="F1867" authorId="4">
      <text>
        <r>
          <rPr>
            <b/>
            <sz val="9"/>
            <rFont val="Tahoma"/>
            <family val="2"/>
          </rPr>
          <t>Ania: Transport and logistics from Yaounde to Kribi for the case of Akono</t>
        </r>
      </text>
    </comment>
    <comment ref="F1868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69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70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71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72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73" authorId="0">
      <text>
        <r>
          <rPr>
            <b/>
            <sz val="9"/>
            <rFont val="Tahoma"/>
            <family val="0"/>
          </rPr>
          <t>EKANE:transport and logistics from kumba to limbe for the case of Wei Tao and others in Limbe</t>
        </r>
        <r>
          <rPr>
            <sz val="9"/>
            <rFont val="Tahoma"/>
            <family val="0"/>
          </rPr>
          <t xml:space="preserve">
</t>
        </r>
      </text>
    </comment>
    <comment ref="F1876" authorId="0">
      <text>
        <r>
          <rPr>
            <b/>
            <sz val="9"/>
            <rFont val="Tahoma"/>
            <family val="2"/>
          </rPr>
          <t>EKANE:transport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77" authorId="0">
      <text>
        <r>
          <rPr>
            <b/>
            <sz val="9"/>
            <rFont val="Tahoma"/>
            <family val="2"/>
          </rPr>
          <t>EKANE:transport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78" authorId="0">
      <text>
        <r>
          <rPr>
            <b/>
            <sz val="9"/>
            <rFont val="Tahoma"/>
            <family val="2"/>
          </rPr>
          <t>EKANE:transport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79" authorId="4">
      <text>
        <r>
          <rPr>
            <b/>
            <sz val="9"/>
            <rFont val="Tahoma"/>
            <family val="2"/>
          </rPr>
          <t>Carine: Transport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881" authorId="4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882" authorId="4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883" authorId="4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884" authorId="2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885" authorId="2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886" authorId="2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C1890" authorId="0">
      <text>
        <r>
          <rPr>
            <b/>
            <sz val="9"/>
            <rFont val="Tahoma"/>
            <family val="2"/>
          </rPr>
          <t>EKANE:Professional fees to Me. Tambe for the case of Wei Tao, Thezuo Evils and Azie Harrison in Limbe.</t>
        </r>
        <r>
          <rPr>
            <sz val="9"/>
            <rFont val="Tahoma"/>
            <family val="2"/>
          </rPr>
          <t xml:space="preserve">
</t>
        </r>
      </text>
    </comment>
    <comment ref="C1891" authorId="0">
      <text>
        <r>
          <rPr>
            <b/>
            <sz val="9"/>
            <rFont val="Tahoma"/>
            <family val="2"/>
          </rPr>
          <t>EKANE:Professional fees to me. Tcheugueu for the case of Wei Tao, Thezuo Evils and Azie Harrison in Limbe.</t>
        </r>
        <r>
          <rPr>
            <sz val="9"/>
            <rFont val="Tahoma"/>
            <family val="2"/>
          </rPr>
          <t xml:space="preserve">
</t>
        </r>
      </text>
    </comment>
    <comment ref="C1892" authorId="2">
      <text>
        <r>
          <rPr>
            <b/>
            <sz val="9"/>
            <rFont val="Tahoma"/>
            <family val="2"/>
          </rPr>
          <t>Tebong:professional fees for the case of Sangha Symphorien in Yokadouma</t>
        </r>
        <r>
          <rPr>
            <sz val="9"/>
            <rFont val="Tahoma"/>
            <family val="2"/>
          </rPr>
          <t xml:space="preserve">
</t>
        </r>
      </text>
    </comment>
    <comment ref="C1893" authorId="2">
      <text>
        <r>
          <rPr>
            <b/>
            <sz val="9"/>
            <rFont val="Tahoma"/>
            <family val="2"/>
          </rPr>
          <t>Ania: professional fees for the  case of Sangha  Symphorien in Yokadouma</t>
        </r>
        <r>
          <rPr>
            <sz val="9"/>
            <rFont val="Tahoma"/>
            <family val="2"/>
          </rPr>
          <t xml:space="preserve">
</t>
        </r>
      </text>
    </comment>
    <comment ref="C1897" authorId="0">
      <text>
        <r>
          <rPr>
            <b/>
            <sz val="9"/>
            <rFont val="Tahoma"/>
            <family val="2"/>
          </rPr>
          <t>EKANE:Bonus for M.Tambe for good legal follow up at the legal department and in court thereby obtaining good results</t>
        </r>
        <r>
          <rPr>
            <sz val="9"/>
            <rFont val="Tahoma"/>
            <family val="2"/>
          </rPr>
          <t xml:space="preserve">
for the case of Aladji issa and Harrison</t>
        </r>
      </text>
    </comment>
    <comment ref="C1898" authorId="0">
      <text>
        <r>
          <rPr>
            <b/>
            <sz val="9"/>
            <rFont val="Tahoma"/>
            <family val="2"/>
          </rPr>
          <t>EKANE:Bonus for M.Tcheugueu for good legal follow up at the legal department and in court thereby obtaining good results.
For the case of  Akono Bekale.</t>
        </r>
        <r>
          <rPr>
            <sz val="9"/>
            <rFont val="Tahoma"/>
            <family val="2"/>
          </rPr>
          <t xml:space="preserve">
</t>
        </r>
      </text>
    </comment>
    <comment ref="C1929" authorId="1">
      <text>
        <r>
          <rPr>
            <b/>
            <sz val="8"/>
            <rFont val="Tahoma"/>
            <family val="0"/>
          </rPr>
          <t>Eric: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957" authorId="1">
      <text>
        <r>
          <rPr>
            <b/>
            <sz val="8"/>
            <rFont val="Tahoma"/>
            <family val="0"/>
          </rPr>
          <t>anna: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970" authorId="5">
      <text>
        <r>
          <rPr>
            <b/>
            <sz val="9"/>
            <rFont val="Tahoma"/>
            <family val="0"/>
          </rPr>
          <t>Eric: To do point presentation during workshop in Bamenda on wildlife crime and CITES</t>
        </r>
      </text>
    </comment>
    <comment ref="C1971" authorId="5">
      <text>
        <r>
          <rPr>
            <b/>
            <sz val="9"/>
            <rFont val="Tahoma"/>
            <family val="0"/>
          </rPr>
          <t>Eric: Travelling from Bamenda after doing presentation</t>
        </r>
        <r>
          <rPr>
            <sz val="9"/>
            <rFont val="Tahoma"/>
            <family val="0"/>
          </rPr>
          <t xml:space="preserve">
</t>
        </r>
      </text>
    </comment>
    <comment ref="C2011" authorId="5">
      <text>
        <r>
          <rPr>
            <b/>
            <sz val="9"/>
            <rFont val="Tahoma"/>
            <family val="2"/>
          </rPr>
          <t>Eric: Special taxi to carry plant to office</t>
        </r>
        <r>
          <rPr>
            <sz val="9"/>
            <rFont val="Tahoma"/>
            <family val="2"/>
          </rPr>
          <t xml:space="preserve">
</t>
        </r>
      </text>
    </comment>
    <comment ref="C2073" authorId="6">
      <text>
        <r>
          <rPr>
            <b/>
            <sz val="9"/>
            <rFont val="Tahoma"/>
            <family val="2"/>
          </rPr>
          <t>Eric: broadcast  of Chinese dealer arrest with pangolin scales in Limbe over canal 2.</t>
        </r>
        <r>
          <rPr>
            <sz val="9"/>
            <rFont val="Tahoma"/>
            <family val="2"/>
          </rPr>
          <t xml:space="preserve">
</t>
        </r>
      </text>
    </comment>
    <comment ref="C2090" authorId="6">
      <text>
        <r>
          <rPr>
            <b/>
            <sz val="9"/>
            <rFont val="Tahoma"/>
            <family val="2"/>
          </rPr>
          <t>anna: photocopy of the book, the white man's burden - 4 copies.</t>
        </r>
        <r>
          <rPr>
            <sz val="9"/>
            <rFont val="Tahoma"/>
            <family val="2"/>
          </rPr>
          <t xml:space="preserve">
</t>
        </r>
      </text>
    </comment>
    <comment ref="C2091" authorId="6">
      <text>
        <r>
          <rPr>
            <b/>
            <sz val="9"/>
            <rFont val="Tahoma"/>
            <family val="2"/>
          </rPr>
          <t>anna: binding of 4 photocopy of the white man's burden.</t>
        </r>
        <r>
          <rPr>
            <sz val="9"/>
            <rFont val="Tahoma"/>
            <family val="2"/>
          </rPr>
          <t xml:space="preserve">
</t>
        </r>
      </text>
    </comment>
    <comment ref="C2092" authorId="6">
      <text>
        <r>
          <rPr>
            <b/>
            <sz val="9"/>
            <rFont val="Tahoma"/>
            <family val="2"/>
          </rPr>
          <t>Anna: dispatch fees to send books and other materials to Osiris - a research student to Cameroon.</t>
        </r>
      </text>
    </comment>
    <comment ref="C2093" authorId="6">
      <text>
        <r>
          <rPr>
            <b/>
            <sz val="9"/>
            <rFont val="Tahoma"/>
            <family val="2"/>
          </rPr>
          <t>anna: purchase of DVD with cases for the production of a film on laga operation covered by France 2</t>
        </r>
        <r>
          <rPr>
            <sz val="9"/>
            <rFont val="Tahoma"/>
            <family val="2"/>
          </rPr>
          <t xml:space="preserve">
</t>
        </r>
      </text>
    </comment>
    <comment ref="C2094" authorId="6">
      <text>
        <r>
          <rPr>
            <b/>
            <sz val="9"/>
            <rFont val="Tahoma"/>
            <family val="2"/>
          </rPr>
          <t>anna: burning and printing of film on laga by france 2 (French TV channel) on 20 DVD.</t>
        </r>
        <r>
          <rPr>
            <sz val="9"/>
            <rFont val="Tahoma"/>
            <family val="2"/>
          </rPr>
          <t xml:space="preserve">
</t>
        </r>
      </text>
    </comment>
    <comment ref="C2095" authorId="6">
      <text>
        <r>
          <rPr>
            <b/>
            <sz val="9"/>
            <rFont val="Tahoma"/>
            <family val="2"/>
          </rPr>
          <t>anna: photocopy of chapter 1 of gaining ground - 3 copies.</t>
        </r>
        <r>
          <rPr>
            <sz val="9"/>
            <rFont val="Tahoma"/>
            <family val="2"/>
          </rPr>
          <t xml:space="preserve">
</t>
        </r>
      </text>
    </comment>
    <comment ref="C2096" authorId="6">
      <text>
        <r>
          <rPr>
            <b/>
            <sz val="9"/>
            <rFont val="Tahoma"/>
            <family val="2"/>
          </rPr>
          <t>anna: binding of 3 copies of photocopy of chapter 1 of gaining ground.</t>
        </r>
        <r>
          <rPr>
            <sz val="9"/>
            <rFont val="Tahoma"/>
            <family val="2"/>
          </rPr>
          <t xml:space="preserve">
</t>
        </r>
      </text>
    </comment>
    <comment ref="C2097" authorId="5">
      <text>
        <r>
          <rPr>
            <b/>
            <sz val="9"/>
            <rFont val="Tahoma"/>
            <family val="2"/>
          </rPr>
          <t>Eric: Flower plant for office hedge</t>
        </r>
        <r>
          <rPr>
            <sz val="9"/>
            <rFont val="Tahoma"/>
            <family val="2"/>
          </rPr>
          <t xml:space="preserve">
</t>
        </r>
      </text>
    </comment>
    <comment ref="C2098" authorId="5">
      <text>
        <r>
          <rPr>
            <b/>
            <sz val="9"/>
            <rFont val="Tahoma"/>
            <family val="2"/>
          </rPr>
          <t xml:space="preserve">Eric: Hired labour to plant flower </t>
        </r>
        <r>
          <rPr>
            <sz val="9"/>
            <rFont val="Tahoma"/>
            <family val="2"/>
          </rPr>
          <t xml:space="preserve">
</t>
        </r>
      </text>
    </comment>
    <comment ref="C2086" authorId="5">
      <text>
        <r>
          <rPr>
            <b/>
            <sz val="9"/>
            <rFont val="Tahoma"/>
            <family val="2"/>
          </rPr>
          <t xml:space="preserve">Eric: Production of Environmental radio theater  in memory of LAGA supporter and journalist for broadcast </t>
        </r>
        <r>
          <rPr>
            <sz val="9"/>
            <rFont val="Tahoma"/>
            <family val="2"/>
          </rPr>
          <t xml:space="preserve">
</t>
        </r>
      </text>
    </comment>
    <comment ref="C2099" authorId="5">
      <text>
        <r>
          <rPr>
            <b/>
            <sz val="9"/>
            <rFont val="Tahoma"/>
            <family val="2"/>
          </rPr>
          <t>Eric: Documents for Bamenda workshop</t>
        </r>
        <r>
          <rPr>
            <sz val="9"/>
            <rFont val="Tahoma"/>
            <family val="2"/>
          </rPr>
          <t xml:space="preserve">
</t>
        </r>
      </text>
    </comment>
    <comment ref="C2100" authorId="6">
      <text>
        <r>
          <rPr>
            <b/>
            <sz val="9"/>
            <rFont val="Tahoma"/>
            <family val="2"/>
          </rPr>
          <t>Eric: purchase of 1 packet of virgin DVD for office use to burn.</t>
        </r>
        <r>
          <rPr>
            <sz val="9"/>
            <rFont val="Tahoma"/>
            <family val="2"/>
          </rPr>
          <t xml:space="preserve">
</t>
        </r>
      </text>
    </comment>
    <comment ref="C2105" authorId="6">
      <text>
        <r>
          <rPr>
            <b/>
            <sz val="9"/>
            <rFont val="Tahoma"/>
            <family val="2"/>
          </rPr>
          <t>anna: review of newspaper in the office:
x4 Cameroon tribune = 4x400
x4 mutation =4x400
x4 le jour = 4x400
x2 the post =4x400
= 14 news paper x 400
=5600frs</t>
        </r>
        <r>
          <rPr>
            <sz val="9"/>
            <rFont val="Tahoma"/>
            <family val="2"/>
          </rPr>
          <t xml:space="preserve">
</t>
        </r>
      </text>
    </comment>
    <comment ref="C2106" authorId="6">
      <text>
        <r>
          <rPr>
            <b/>
            <sz val="9"/>
            <rFont val="Tahoma"/>
            <family val="2"/>
          </rPr>
          <t>anna: review of newspaper in the office:
x5 Cameroon tribune = 5x400
x5 mutation = 5x400
x5 le jour = 5x400
x2 the post = 5x400
=17 newspaper x 400frs
=6800</t>
        </r>
        <r>
          <rPr>
            <sz val="9"/>
            <rFont val="Tahoma"/>
            <family val="2"/>
          </rPr>
          <t xml:space="preserve">
</t>
        </r>
      </text>
    </comment>
    <comment ref="C2107" authorId="6">
      <text>
        <r>
          <rPr>
            <b/>
            <sz val="9"/>
            <rFont val="Tahoma"/>
            <family val="2"/>
          </rPr>
          <t>anna: review of newspaper in the office:
x4 Cameroon tribune = 4x400
x4 mutation =4x400
x4 le jour = 4x400
x2 the post =4x400
= 14 news paper x 400
=5600frs</t>
        </r>
        <r>
          <rPr>
            <sz val="9"/>
            <rFont val="Tahoma"/>
            <family val="2"/>
          </rPr>
          <t xml:space="preserve">
</t>
        </r>
      </text>
    </comment>
    <comment ref="C2108" authorId="6">
      <text>
        <r>
          <rPr>
            <b/>
            <sz val="9"/>
            <rFont val="Tahoma"/>
            <family val="2"/>
          </rPr>
          <t>anna: review of newspaper in the office:
x5 Cameroon tribune = 5x400
x5 mutation = 5x400
x5 le jour = 5x400
x2 the post = 5x400
=17 newspaper x 400frs
=6800</t>
        </r>
        <r>
          <rPr>
            <sz val="9"/>
            <rFont val="Tahoma"/>
            <family val="2"/>
          </rPr>
          <t xml:space="preserve">
</t>
        </r>
      </text>
    </comment>
    <comment ref="C2130" authorId="1">
      <text>
        <r>
          <rPr>
            <b/>
            <sz val="8"/>
            <rFont val="Tahoma"/>
            <family val="0"/>
          </rPr>
          <t>ofir: called Chad</t>
        </r>
        <r>
          <rPr>
            <sz val="8"/>
            <rFont val="Tahoma"/>
            <family val="0"/>
          </rPr>
          <t xml:space="preserve">
</t>
        </r>
      </text>
    </comment>
    <comment ref="F2130" authorId="1">
      <text>
        <r>
          <rPr>
            <b/>
            <sz val="8"/>
            <rFont val="Tahoma"/>
            <family val="0"/>
          </rPr>
          <t>LAGA: credit was transferred from a call box.</t>
        </r>
        <r>
          <rPr>
            <sz val="8"/>
            <rFont val="Tahoma"/>
            <family val="0"/>
          </rPr>
          <t xml:space="preserve">
</t>
        </r>
      </text>
    </comment>
    <comment ref="C2144" authorId="1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F2144" authorId="1">
      <text>
        <r>
          <rPr>
            <b/>
            <sz val="8"/>
            <rFont val="Tahoma"/>
            <family val="0"/>
          </rPr>
          <t>ofr: credit was transferred from a call box.</t>
        </r>
        <r>
          <rPr>
            <sz val="8"/>
            <rFont val="Tahoma"/>
            <family val="0"/>
          </rPr>
          <t xml:space="preserve">
</t>
        </r>
      </text>
    </comment>
    <comment ref="C2145" authorId="1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F2145" authorId="1">
      <text>
        <r>
          <rPr>
            <b/>
            <sz val="8"/>
            <rFont val="Tahoma"/>
            <family val="0"/>
          </rPr>
          <t>ofir:
Credit was transferred from a call box.</t>
        </r>
        <r>
          <rPr>
            <sz val="8"/>
            <rFont val="Tahoma"/>
            <family val="0"/>
          </rPr>
          <t xml:space="preserve">
</t>
        </r>
      </text>
    </comment>
    <comment ref="C2146" authorId="1">
      <text>
        <r>
          <rPr>
            <b/>
            <sz val="8"/>
            <rFont val="Tahoma"/>
            <family val="0"/>
          </rPr>
          <t>Arrey: called Congo.</t>
        </r>
        <r>
          <rPr>
            <sz val="8"/>
            <rFont val="Tahoma"/>
            <family val="0"/>
          </rPr>
          <t xml:space="preserve">
</t>
        </r>
      </text>
    </comment>
    <comment ref="C2147" authorId="1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2155" authorId="1">
      <text>
        <r>
          <rPr>
            <b/>
            <sz val="8"/>
            <rFont val="Tahoma"/>
            <family val="0"/>
          </rPr>
          <t>ofir: called Gabon</t>
        </r>
        <r>
          <rPr>
            <sz val="8"/>
            <rFont val="Tahoma"/>
            <family val="0"/>
          </rPr>
          <t xml:space="preserve">
</t>
        </r>
      </text>
    </comment>
    <comment ref="C2156" authorId="1">
      <text>
        <r>
          <rPr>
            <b/>
            <sz val="8"/>
            <rFont val="Tahoma"/>
            <family val="0"/>
          </rPr>
          <t>ofir: called Gabon</t>
        </r>
        <r>
          <rPr>
            <sz val="8"/>
            <rFont val="Tahoma"/>
            <family val="0"/>
          </rPr>
          <t xml:space="preserve">
</t>
        </r>
      </text>
    </comment>
    <comment ref="C2157" authorId="1">
      <text>
        <r>
          <rPr>
            <b/>
            <sz val="8"/>
            <rFont val="Tahoma"/>
            <family val="0"/>
          </rPr>
          <t>ofir: Called Gabon</t>
        </r>
        <r>
          <rPr>
            <sz val="8"/>
            <rFont val="Tahoma"/>
            <family val="0"/>
          </rPr>
          <t xml:space="preserve">
</t>
        </r>
      </text>
    </comment>
    <comment ref="C2158" authorId="1">
      <text>
        <r>
          <rPr>
            <b/>
            <sz val="8"/>
            <rFont val="Tahoma"/>
            <family val="0"/>
          </rPr>
          <t>ofir: called Gabon</t>
        </r>
        <r>
          <rPr>
            <sz val="8"/>
            <rFont val="Tahoma"/>
            <family val="0"/>
          </rPr>
          <t xml:space="preserve">
</t>
        </r>
      </text>
    </comment>
    <comment ref="C2166" authorId="1">
      <text>
        <r>
          <rPr>
            <b/>
            <sz val="8"/>
            <rFont val="Tahoma"/>
            <family val="0"/>
          </rPr>
          <t>ofir: Called Guinea</t>
        </r>
        <r>
          <rPr>
            <sz val="8"/>
            <rFont val="Tahoma"/>
            <family val="0"/>
          </rPr>
          <t xml:space="preserve">
</t>
        </r>
      </text>
    </comment>
    <comment ref="C2167" authorId="1">
      <text>
        <r>
          <rPr>
            <b/>
            <sz val="8"/>
            <rFont val="Tahoma"/>
            <family val="0"/>
          </rPr>
          <t>ofir: called Guinea</t>
        </r>
        <r>
          <rPr>
            <sz val="8"/>
            <rFont val="Tahoma"/>
            <family val="0"/>
          </rPr>
          <t xml:space="preserve">
</t>
        </r>
      </text>
    </comment>
    <comment ref="C2175" authorId="1">
      <text>
        <r>
          <rPr>
            <b/>
            <sz val="8"/>
            <rFont val="Tahoma"/>
            <family val="0"/>
          </rPr>
          <t>ofir: called Nir in Israel</t>
        </r>
        <r>
          <rPr>
            <sz val="8"/>
            <rFont val="Tahoma"/>
            <family val="0"/>
          </rPr>
          <t xml:space="preserve">
</t>
        </r>
      </text>
    </comment>
    <comment ref="C2176" authorId="1">
      <text>
        <r>
          <rPr>
            <b/>
            <sz val="8"/>
            <rFont val="Tahoma"/>
            <family val="0"/>
          </rPr>
          <t>ofir: called Israel</t>
        </r>
        <r>
          <rPr>
            <sz val="8"/>
            <rFont val="Tahoma"/>
            <family val="0"/>
          </rPr>
          <t xml:space="preserve">
</t>
        </r>
      </text>
    </comment>
    <comment ref="C2177" authorId="1">
      <text>
        <r>
          <rPr>
            <b/>
            <sz val="8"/>
            <rFont val="Tahoma"/>
            <family val="0"/>
          </rPr>
          <t>Nir: international investigations</t>
        </r>
        <r>
          <rPr>
            <sz val="8"/>
            <rFont val="Tahoma"/>
            <family val="0"/>
          </rPr>
          <t xml:space="preserve">
</t>
        </r>
      </text>
    </comment>
    <comment ref="F217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</t>
        </r>
      </text>
    </comment>
    <comment ref="C2178" authorId="1">
      <text>
        <r>
          <rPr>
            <b/>
            <sz val="8"/>
            <rFont val="Tahoma"/>
            <family val="0"/>
          </rPr>
          <t>Tomer: International investigations</t>
        </r>
        <r>
          <rPr>
            <sz val="8"/>
            <rFont val="Tahoma"/>
            <family val="0"/>
          </rPr>
          <t xml:space="preserve">
</t>
        </r>
      </text>
    </comment>
    <comment ref="F217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</t>
        </r>
      </text>
    </comment>
    <comment ref="C2179" authorId="1">
      <text>
        <r>
          <rPr>
            <b/>
            <sz val="8"/>
            <rFont val="Tahoma"/>
            <family val="0"/>
          </rPr>
          <t>Arrey: called Israel</t>
        </r>
        <r>
          <rPr>
            <sz val="8"/>
            <rFont val="Tahoma"/>
            <family val="0"/>
          </rPr>
          <t xml:space="preserve">
</t>
        </r>
      </text>
    </comment>
    <comment ref="C2181" authorId="1">
      <text>
        <r>
          <rPr>
            <b/>
            <sz val="8"/>
            <rFont val="Tahoma"/>
            <family val="0"/>
          </rPr>
          <t>arrey: called Nir in Israel.</t>
        </r>
        <r>
          <rPr>
            <sz val="8"/>
            <rFont val="Tahoma"/>
            <family val="0"/>
          </rPr>
          <t xml:space="preserve">
</t>
        </r>
      </text>
    </comment>
    <comment ref="C2182" authorId="1">
      <text>
        <r>
          <rPr>
            <b/>
            <sz val="8"/>
            <rFont val="Tahoma"/>
            <family val="0"/>
          </rPr>
          <t>ofir: Called Israel.</t>
        </r>
        <r>
          <rPr>
            <sz val="8"/>
            <rFont val="Tahoma"/>
            <family val="0"/>
          </rPr>
          <t xml:space="preserve">
</t>
        </r>
      </text>
    </comment>
    <comment ref="C2188" authorId="1">
      <text>
        <r>
          <rPr>
            <b/>
            <sz val="8"/>
            <rFont val="Tahoma"/>
            <family val="0"/>
          </rPr>
          <t>LAGA: 
Air ticket for nir from Israel - CAR -Cameroon- Israel</t>
        </r>
        <r>
          <rPr>
            <sz val="8"/>
            <rFont val="Tahoma"/>
            <family val="0"/>
          </rPr>
          <t xml:space="preserve">
</t>
        </r>
      </text>
    </comment>
    <comment ref="C218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Air ticket for Tomer from srael - CAR -Cameroon- Israel</t>
        </r>
      </text>
    </comment>
    <comment ref="C219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from air port to hotel.</t>
        </r>
      </text>
    </comment>
    <comment ref="C2183" authorId="1">
      <text>
        <r>
          <rPr>
            <b/>
            <sz val="8"/>
            <rFont val="Tahoma"/>
            <family val="0"/>
          </rPr>
          <t>Ofir: called france</t>
        </r>
        <r>
          <rPr>
            <sz val="8"/>
            <rFont val="Tahoma"/>
            <family val="0"/>
          </rPr>
          <t xml:space="preserve">
</t>
        </r>
      </text>
    </comment>
    <comment ref="F218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</t>
        </r>
      </text>
    </comment>
    <comment ref="C2184" authorId="1">
      <text>
        <r>
          <rPr>
            <b/>
            <sz val="8"/>
            <rFont val="Tahoma"/>
            <family val="0"/>
          </rPr>
          <t>Arrey: called France.</t>
        </r>
        <r>
          <rPr>
            <sz val="8"/>
            <rFont val="Tahoma"/>
            <family val="0"/>
          </rPr>
          <t xml:space="preserve">
</t>
        </r>
      </text>
    </comment>
    <comment ref="C2207" authorId="1">
      <text>
        <r>
          <rPr>
            <b/>
            <sz val="8"/>
            <rFont val="Tahoma"/>
            <family val="0"/>
          </rPr>
          <t>ofir: follow up Limbe operations</t>
        </r>
        <r>
          <rPr>
            <sz val="8"/>
            <rFont val="Tahoma"/>
            <family val="0"/>
          </rPr>
          <t xml:space="preserve">
</t>
        </r>
      </text>
    </comment>
    <comment ref="C2208" authorId="1">
      <text>
        <r>
          <rPr>
            <b/>
            <sz val="8"/>
            <rFont val="Tahoma"/>
            <family val="0"/>
          </rPr>
          <t>ofir: Follow up limbe operations</t>
        </r>
        <r>
          <rPr>
            <sz val="8"/>
            <rFont val="Tahoma"/>
            <family val="0"/>
          </rPr>
          <t xml:space="preserve">
</t>
        </r>
      </text>
    </comment>
    <comment ref="C2209" authorId="1">
      <text>
        <r>
          <rPr>
            <b/>
            <sz val="8"/>
            <rFont val="Tahoma"/>
            <family val="0"/>
          </rPr>
          <t>ofir: follow up limbe case</t>
        </r>
        <r>
          <rPr>
            <sz val="8"/>
            <rFont val="Tahoma"/>
            <family val="0"/>
          </rPr>
          <t xml:space="preserve">
</t>
        </r>
      </text>
    </comment>
    <comment ref="C2215" authorId="1">
      <text>
        <r>
          <rPr>
            <b/>
            <sz val="8"/>
            <rFont val="Tahoma"/>
            <family val="0"/>
          </rPr>
          <t>ofir: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F222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there were no orange card credit was transferred fro a call box.</t>
        </r>
      </text>
    </comment>
    <comment ref="B2228" authorId="1">
      <text>
        <r>
          <rPr>
            <b/>
            <sz val="9"/>
            <rFont val="Tahoma"/>
            <family val="0"/>
          </rPr>
          <t>ofir: 5 Euros  X 676 fcfa = 3280 fcfa</t>
        </r>
        <r>
          <rPr>
            <sz val="9"/>
            <rFont val="Tahoma"/>
            <family val="0"/>
          </rPr>
          <t xml:space="preserve">
</t>
        </r>
      </text>
    </comment>
    <comment ref="B2229" authorId="1">
      <text>
        <r>
          <rPr>
            <b/>
            <sz val="9"/>
            <rFont val="Tahoma"/>
            <family val="0"/>
          </rPr>
          <t>ofir: 5 Euros  X 676 fcfa = 3280 fcfa</t>
        </r>
        <r>
          <rPr>
            <sz val="9"/>
            <rFont val="Tahoma"/>
            <family val="0"/>
          </rPr>
          <t xml:space="preserve">
</t>
        </r>
      </text>
    </comment>
    <comment ref="B2230" authorId="1">
      <text>
        <r>
          <rPr>
            <b/>
            <sz val="9"/>
            <rFont val="Tahoma"/>
            <family val="0"/>
          </rPr>
          <t>ofir: 5 Euros  X 676 fcfa = 3280 fcfa</t>
        </r>
        <r>
          <rPr>
            <sz val="9"/>
            <rFont val="Tahoma"/>
            <family val="0"/>
          </rPr>
          <t xml:space="preserve">
</t>
        </r>
      </text>
    </comment>
    <comment ref="B2231" authorId="1">
      <text>
        <r>
          <rPr>
            <b/>
            <sz val="9"/>
            <rFont val="Tahoma"/>
            <family val="0"/>
          </rPr>
          <t>ofir: 5 Euros  X 676 fcfa = 3280 fcfa</t>
        </r>
        <r>
          <rPr>
            <sz val="9"/>
            <rFont val="Tahoma"/>
            <family val="0"/>
          </rPr>
          <t xml:space="preserve">
</t>
        </r>
      </text>
    </comment>
    <comment ref="F223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 due to emergency.</t>
        </r>
      </text>
    </comment>
    <comment ref="C2234" authorId="1">
      <text>
        <r>
          <rPr>
            <b/>
            <sz val="8"/>
            <rFont val="Tahoma"/>
            <family val="0"/>
          </rPr>
          <t>ofir: follow up djoum mission.</t>
        </r>
        <r>
          <rPr>
            <sz val="8"/>
            <rFont val="Tahoma"/>
            <family val="0"/>
          </rPr>
          <t xml:space="preserve">
</t>
        </r>
      </text>
    </comment>
    <comment ref="C2267" authorId="1">
      <text>
        <r>
          <rPr>
            <b/>
            <sz val="8"/>
            <rFont val="Tahoma"/>
            <family val="0"/>
          </rPr>
          <t>emeline: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285" authorId="1">
      <text>
        <r>
          <rPr>
            <b/>
            <sz val="8"/>
            <rFont val="Tahoma"/>
            <family val="0"/>
          </rPr>
          <t>arrey: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380" authorId="1">
      <text>
        <r>
          <rPr>
            <b/>
            <sz val="9"/>
            <rFont val="Tahoma"/>
            <family val="0"/>
          </rPr>
          <t>unice:house-office=400,office-Ecobank=200,Ecobank-etouamiki=200,-etouamiki - Ecobank=200 ,Ecobank-office=200 office-bastos and back=200, office-bastos and back again=200 office-hose=400</t>
        </r>
        <r>
          <rPr>
            <sz val="9"/>
            <rFont val="Tahoma"/>
            <family val="0"/>
          </rPr>
          <t xml:space="preserve">
</t>
        </r>
      </text>
    </comment>
    <comment ref="C2386" authorId="1">
      <text>
        <r>
          <rPr>
            <b/>
            <sz val="9"/>
            <rFont val="Tahoma"/>
            <family val="0"/>
          </rPr>
          <t>unice: bought a usb mouse for emeline's computer in office</t>
        </r>
        <r>
          <rPr>
            <sz val="9"/>
            <rFont val="Tahoma"/>
            <family val="0"/>
          </rPr>
          <t xml:space="preserve">
</t>
        </r>
      </text>
    </comment>
    <comment ref="C2390" authorId="1">
      <text>
        <r>
          <rPr>
            <b/>
            <sz val="9"/>
            <rFont val="Tahoma"/>
            <family val="0"/>
          </rPr>
          <t>Unice: certified an invitation letter for Nir Kalron from Israel.</t>
        </r>
        <r>
          <rPr>
            <sz val="9"/>
            <rFont val="Tahoma"/>
            <family val="0"/>
          </rPr>
          <t xml:space="preserve">
</t>
        </r>
      </text>
    </comment>
    <comment ref="C2391" authorId="1">
      <text>
        <r>
          <rPr>
            <b/>
            <sz val="9"/>
            <rFont val="Tahoma"/>
            <family val="0"/>
          </rPr>
          <t>Unice: certified an invitation letter for Tomer Silvertein from Israel.</t>
        </r>
        <r>
          <rPr>
            <sz val="9"/>
            <rFont val="Tahoma"/>
            <family val="0"/>
          </rPr>
          <t xml:space="preserve">
</t>
        </r>
      </text>
    </comment>
    <comment ref="C2392" authorId="1">
      <text>
        <r>
          <rPr>
            <b/>
            <sz val="9"/>
            <rFont val="Tahoma"/>
            <family val="0"/>
          </rPr>
          <t xml:space="preserve">Unie: photocopied CNPS declaration forms so as to obtain receipts for 2012.
</t>
        </r>
        <r>
          <rPr>
            <sz val="9"/>
            <rFont val="Tahoma"/>
            <family val="0"/>
          </rPr>
          <t xml:space="preserve">
</t>
        </r>
      </text>
    </comment>
    <comment ref="C2407" authorId="1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repairs fees for the directors door lock.</t>
        </r>
      </text>
    </comment>
    <comment ref="C2408" authorId="1">
      <text>
        <r>
          <rPr>
            <b/>
            <sz val="8"/>
            <rFont val="Tahoma"/>
            <family val="0"/>
          </rPr>
          <t>Arrey: office security night watch for the 20to 27 during the Director's trip to Europe</t>
        </r>
        <r>
          <rPr>
            <sz val="8"/>
            <rFont val="Tahoma"/>
            <family val="0"/>
          </rPr>
          <t xml:space="preserve">
8 nights and two days 
=10x500= 50000 fcfa</t>
        </r>
      </text>
    </comment>
    <comment ref="C2411" authorId="1">
      <text>
        <r>
          <rPr>
            <b/>
            <sz val="8"/>
            <rFont val="Tahoma"/>
            <family val="0"/>
          </rPr>
          <t>Arrey: invitation letter for Itamar</t>
        </r>
        <r>
          <rPr>
            <sz val="8"/>
            <rFont val="Tahoma"/>
            <family val="0"/>
          </rPr>
          <t xml:space="preserve">
</t>
        </r>
      </text>
    </comment>
    <comment ref="C2412" authorId="1">
      <text>
        <r>
          <rPr>
            <b/>
            <sz val="8"/>
            <rFont val="Tahoma"/>
            <family val="0"/>
          </rPr>
          <t xml:space="preserve">Arrey: certification of ecobank receipts for the payment of CNPS for  10 months from march to dec. 2013. </t>
        </r>
        <r>
          <rPr>
            <sz val="8"/>
            <rFont val="Tahoma"/>
            <family val="0"/>
          </rPr>
          <t xml:space="preserve">
</t>
        </r>
      </text>
    </comment>
    <comment ref="C2413" authorId="1">
      <text>
        <r>
          <rPr>
            <b/>
            <sz val="8"/>
            <rFont val="Tahoma"/>
            <family val="0"/>
          </rPr>
          <t>Arrey: night watch on the 28th may during the directors trip to Europe</t>
        </r>
        <r>
          <rPr>
            <sz val="8"/>
            <rFont val="Tahoma"/>
            <family val="0"/>
          </rPr>
          <t xml:space="preserve">
</t>
        </r>
      </text>
    </comment>
    <comment ref="C2116" authorId="1">
      <text>
        <r>
          <rPr>
            <b/>
            <sz val="8"/>
            <rFont val="Tahoma"/>
            <family val="0"/>
          </rPr>
          <t>Anna: First may arrangement bonus</t>
        </r>
        <r>
          <rPr>
            <sz val="8"/>
            <rFont val="Tahoma"/>
            <family val="0"/>
          </rPr>
          <t xml:space="preserve">
</t>
        </r>
      </text>
    </comment>
    <comment ref="B2188" authorId="1">
      <text>
        <r>
          <rPr>
            <b/>
            <sz val="8"/>
            <rFont val="Tahoma"/>
            <family val="0"/>
          </rPr>
          <t xml:space="preserve">LAGA:  1,764.96 USD X </t>
        </r>
        <r>
          <rPr>
            <sz val="8"/>
            <rFont val="Tahoma"/>
            <family val="0"/>
          </rPr>
          <t xml:space="preserve">
510 fcfa = </t>
        </r>
      </text>
    </comment>
    <comment ref="B2189" authorId="1">
      <text>
        <r>
          <rPr>
            <b/>
            <sz val="8"/>
            <rFont val="Tahoma"/>
            <family val="0"/>
          </rPr>
          <t xml:space="preserve">LAGA:  1,764.96 USD X </t>
        </r>
        <r>
          <rPr>
            <sz val="8"/>
            <rFont val="Tahoma"/>
            <family val="0"/>
          </rPr>
          <t xml:space="preserve">
</t>
        </r>
      </text>
    </comment>
    <comment ref="F1880" authorId="4">
      <text>
        <r>
          <rPr>
            <b/>
            <sz val="9"/>
            <rFont val="Tahoma"/>
            <family val="2"/>
          </rPr>
          <t>Carine: Transport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C1763" authorId="0">
      <text>
        <r>
          <rPr>
            <b/>
            <sz val="9"/>
            <rFont val="Tahoma"/>
            <family val="2"/>
          </rPr>
          <t>EKANE:external assistance to Mokube felix escort the three Giant Pangolin dealers from Bridgard to Court.</t>
        </r>
        <r>
          <rPr>
            <sz val="9"/>
            <rFont val="Tahoma"/>
            <family val="2"/>
          </rPr>
          <t xml:space="preserve">
</t>
        </r>
      </text>
    </comment>
    <comment ref="C1764" authorId="0">
      <text>
        <r>
          <rPr>
            <b/>
            <sz val="9"/>
            <rFont val="Tahoma"/>
            <family val="2"/>
          </rPr>
          <t>EKANE:external assistance to Tanyi besong for escort the three Giant Pangolin dealers from bridgard to court</t>
        </r>
        <r>
          <rPr>
            <sz val="9"/>
            <rFont val="Tahoma"/>
            <family val="2"/>
          </rPr>
          <t xml:space="preserve">
</t>
        </r>
      </text>
    </comment>
    <comment ref="C1758" authorId="0">
      <text>
        <r>
          <rPr>
            <b/>
            <sz val="9"/>
            <rFont val="Tahoma"/>
            <family val="2"/>
          </rPr>
          <t>EKANE:External assistance to op Alfred for one week Jail visit in buea prison.</t>
        </r>
        <r>
          <rPr>
            <sz val="9"/>
            <rFont val="Tahoma"/>
            <family val="2"/>
          </rPr>
          <t xml:space="preserve">
</t>
        </r>
      </text>
    </comment>
    <comment ref="C1759" authorId="0">
      <text>
        <r>
          <rPr>
            <b/>
            <sz val="9"/>
            <rFont val="Tahoma"/>
            <family val="2"/>
          </rPr>
          <t>EKANE:External assistance to op Alfred for one week Jail visit in buea prison.</t>
        </r>
        <r>
          <rPr>
            <sz val="9"/>
            <rFont val="Tahoma"/>
            <family val="2"/>
          </rPr>
          <t xml:space="preserve">
</t>
        </r>
      </text>
    </comment>
    <comment ref="C1752" authorId="1">
      <text>
        <r>
          <rPr>
            <b/>
            <sz val="8"/>
            <rFont val="Tahoma"/>
            <family val="0"/>
          </rPr>
          <t>LAGA: payment for the service of a court summon for parrot dealer.</t>
        </r>
        <r>
          <rPr>
            <sz val="8"/>
            <rFont val="Tahoma"/>
            <family val="0"/>
          </rPr>
          <t xml:space="preserve">
</t>
        </r>
      </text>
    </comment>
    <comment ref="C1753" authorId="1">
      <text>
        <r>
          <rPr>
            <b/>
            <sz val="8"/>
            <rFont val="Tahoma"/>
            <family val="0"/>
          </rPr>
          <t>LAGA:  registration fees for service of a court summon for parrot dealer.</t>
        </r>
        <r>
          <rPr>
            <sz val="8"/>
            <rFont val="Tahoma"/>
            <family val="0"/>
          </rPr>
          <t xml:space="preserve">
</t>
        </r>
      </text>
    </comment>
    <comment ref="C1384" authorId="0">
      <text>
        <r>
          <rPr>
            <b/>
            <sz val="9"/>
            <rFont val="Tahoma"/>
            <family val="2"/>
          </rPr>
          <t>Ania:Bonus to MDL/C Abessolo  for participating in the  sangmelima operation</t>
        </r>
        <r>
          <rPr>
            <sz val="9"/>
            <rFont val="Tahoma"/>
            <family val="2"/>
          </rPr>
          <t xml:space="preserve">
</t>
        </r>
      </text>
    </comment>
    <comment ref="C1385" authorId="0">
      <text>
        <r>
          <rPr>
            <b/>
            <sz val="9"/>
            <rFont val="Tahoma"/>
            <family val="2"/>
          </rPr>
          <t>Ania:Bonus to MDL/C oyono Bessala  for participating in the  sangmelima operation</t>
        </r>
        <r>
          <rPr>
            <sz val="9"/>
            <rFont val="Tahoma"/>
            <family val="2"/>
          </rPr>
          <t xml:space="preserve">
</t>
        </r>
      </text>
    </comment>
    <comment ref="C1765" authorId="2">
      <text>
        <r>
          <rPr>
            <b/>
            <sz val="9"/>
            <rFont val="Tahoma"/>
            <family val="2"/>
          </rPr>
          <t>Ania:external assistance to MDL Yangove to escort the dealer from gendarmerie to court</t>
        </r>
        <r>
          <rPr>
            <sz val="9"/>
            <rFont val="Tahoma"/>
            <family val="2"/>
          </rPr>
          <t xml:space="preserve">
</t>
        </r>
      </text>
    </comment>
    <comment ref="F1825" authorId="0">
      <text>
        <r>
          <rPr>
            <b/>
            <sz val="9"/>
            <rFont val="Tahoma"/>
            <family val="2"/>
          </rPr>
          <t>Aime:transport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26" authorId="0">
      <text>
        <r>
          <rPr>
            <b/>
            <sz val="9"/>
            <rFont val="Tahoma"/>
            <family val="2"/>
          </rPr>
          <t>Aime:transport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75" authorId="0">
      <text>
        <r>
          <rPr>
            <b/>
            <sz val="9"/>
            <rFont val="Tahoma"/>
            <family val="2"/>
          </rPr>
          <t>Aime:transport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74" authorId="0">
      <text>
        <r>
          <rPr>
            <b/>
            <sz val="9"/>
            <rFont val="Tahoma"/>
            <family val="2"/>
          </rPr>
          <t>Aime:transport and logistics from Douala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C2229" authorId="1">
      <text>
        <r>
          <rPr>
            <b/>
            <sz val="8"/>
            <rFont val="Tahoma"/>
            <family val="0"/>
          </rPr>
          <t>Ofir: internet</t>
        </r>
        <r>
          <rPr>
            <sz val="8"/>
            <rFont val="Tahoma"/>
            <family val="0"/>
          </rPr>
          <t xml:space="preserve">
</t>
        </r>
      </text>
    </comment>
    <comment ref="F2131" authorId="1">
      <text>
        <r>
          <rPr>
            <b/>
            <sz val="8"/>
            <rFont val="Tahoma"/>
            <family val="0"/>
          </rPr>
          <t>i59: credit was transferred from a call box</t>
        </r>
        <r>
          <rPr>
            <sz val="8"/>
            <rFont val="Tahoma"/>
            <family val="0"/>
          </rPr>
          <t xml:space="preserve">
</t>
        </r>
      </text>
    </comment>
    <comment ref="C2136" authorId="1">
      <text>
        <r>
          <rPr>
            <b/>
            <sz val="9"/>
            <rFont val="Tahoma"/>
            <family val="0"/>
          </rPr>
          <t>i59: Entry  visa to Njamina</t>
        </r>
        <r>
          <rPr>
            <sz val="9"/>
            <rFont val="Tahoma"/>
            <family val="0"/>
          </rPr>
          <t xml:space="preserve">
Moving investigation from Chad to Cameroon</t>
        </r>
      </text>
    </comment>
    <comment ref="F2132" authorId="1">
      <text>
        <r>
          <rPr>
            <b/>
            <sz val="8"/>
            <rFont val="Tahoma"/>
            <family val="0"/>
          </rPr>
          <t>i59: credit was transferred from a call box</t>
        </r>
        <r>
          <rPr>
            <sz val="8"/>
            <rFont val="Tahoma"/>
            <family val="0"/>
          </rPr>
          <t xml:space="preserve">
</t>
        </r>
      </text>
    </comment>
    <comment ref="C2199" authorId="1">
      <text>
        <r>
          <rPr>
            <b/>
            <sz val="8"/>
            <rFont val="Tahoma"/>
            <family val="0"/>
          </rPr>
          <t>LAGA: Transport for Nir and Tomer from Yaounde to Bayanga.</t>
        </r>
        <r>
          <rPr>
            <sz val="8"/>
            <rFont val="Tahoma"/>
            <family val="0"/>
          </rPr>
          <t xml:space="preserve">
</t>
        </r>
      </text>
    </comment>
    <comment ref="C2074" authorId="6">
      <text>
        <r>
          <rPr>
            <b/>
            <sz val="9"/>
            <rFont val="Tahoma"/>
            <family val="2"/>
          </rPr>
          <t>Eric: rebroadcast of Chinese dealer arrest with pangolin scales in Limbe over canal 2.</t>
        </r>
        <r>
          <rPr>
            <sz val="9"/>
            <rFont val="Tahoma"/>
            <family val="2"/>
          </rPr>
          <t xml:space="preserve">
</t>
        </r>
      </text>
    </comment>
    <comment ref="C2075" authorId="6">
      <text>
        <r>
          <rPr>
            <b/>
            <sz val="9"/>
            <rFont val="Tahoma"/>
            <family val="2"/>
          </rPr>
          <t>Eric: rebroadcast of Chinese dealer arrest with pangolin scales in Limbe over canal 2.</t>
        </r>
        <r>
          <rPr>
            <sz val="9"/>
            <rFont val="Tahoma"/>
            <family val="2"/>
          </rPr>
          <t xml:space="preserve">
</t>
        </r>
      </text>
    </comment>
    <comment ref="C2076" authorId="6">
      <text>
        <r>
          <rPr>
            <b/>
            <sz val="9"/>
            <rFont val="Tahoma"/>
            <family val="2"/>
          </rPr>
          <t>Eric: rebroadcast of Chinese dealer arrest with pangolin scales in Limbe over canal 2.</t>
        </r>
        <r>
          <rPr>
            <sz val="9"/>
            <rFont val="Tahoma"/>
            <family val="2"/>
          </rPr>
          <t xml:space="preserve">
</t>
        </r>
      </text>
    </comment>
    <comment ref="C1502" authorId="1">
      <text>
        <r>
          <rPr>
            <b/>
            <sz val="8"/>
            <rFont val="Tahoma"/>
            <family val="0"/>
          </rPr>
          <t>Me. tambe: Follow up limbe case</t>
        </r>
        <r>
          <rPr>
            <sz val="8"/>
            <rFont val="Tahoma"/>
            <family val="0"/>
          </rPr>
          <t xml:space="preserve">
</t>
        </r>
      </text>
    </comment>
    <comment ref="C1499" authorId="1">
      <text>
        <r>
          <rPr>
            <b/>
            <sz val="8"/>
            <rFont val="Tahoma"/>
            <family val="0"/>
          </rPr>
          <t>Me. tchegue: follow up Limbe case</t>
        </r>
        <r>
          <rPr>
            <sz val="8"/>
            <rFont val="Tahoma"/>
            <family val="0"/>
          </rPr>
          <t xml:space="preserve">
</t>
        </r>
      </text>
    </comment>
    <comment ref="C1492" authorId="1">
      <text>
        <r>
          <rPr>
            <b/>
            <sz val="8"/>
            <rFont val="Tahoma"/>
            <family val="0"/>
          </rPr>
          <t>Djimi: follow up limbe case.</t>
        </r>
        <r>
          <rPr>
            <sz val="8"/>
            <rFont val="Tahoma"/>
            <family val="0"/>
          </rPr>
          <t xml:space="preserve">
</t>
        </r>
      </text>
    </comment>
    <comment ref="C1494" authorId="1">
      <text>
        <r>
          <rPr>
            <b/>
            <sz val="8"/>
            <rFont val="Tahoma"/>
            <family val="0"/>
          </rPr>
          <t>Djimi: follow up limbe case.</t>
        </r>
        <r>
          <rPr>
            <sz val="8"/>
            <rFont val="Tahoma"/>
            <family val="0"/>
          </rPr>
          <t xml:space="preserve">
</t>
        </r>
      </text>
    </comment>
    <comment ref="C1368" authorId="1">
      <text>
        <r>
          <rPr>
            <b/>
            <sz val="8"/>
            <rFont val="Tahoma"/>
            <family val="0"/>
          </rPr>
          <t>i26: Sangmalima ivory operation bonus</t>
        </r>
        <r>
          <rPr>
            <sz val="8"/>
            <rFont val="Tahoma"/>
            <family val="0"/>
          </rPr>
          <t xml:space="preserve">
</t>
        </r>
      </text>
    </comment>
    <comment ref="F1774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775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776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782" authorId="4">
      <text>
        <r>
          <rPr>
            <b/>
            <sz val="9"/>
            <rFont val="Tahoma"/>
            <family val="2"/>
          </rPr>
          <t xml:space="preserve">Aime: Transport and logistics from Yaounde to Limbe for the case of parrot dealer </t>
        </r>
      </text>
    </comment>
    <comment ref="F1783" authorId="4">
      <text>
        <r>
          <rPr>
            <b/>
            <sz val="9"/>
            <rFont val="Tahoma"/>
            <family val="2"/>
          </rPr>
          <t xml:space="preserve">Aime: Transport and logistics from Yaounde to Limbe for the case of parrot dealer </t>
        </r>
      </text>
    </comment>
    <comment ref="F1784" authorId="4">
      <text>
        <r>
          <rPr>
            <b/>
            <sz val="9"/>
            <rFont val="Tahoma"/>
            <family val="2"/>
          </rPr>
          <t xml:space="preserve">Aime: Transport and logistics from Yaounde to Limbe for the case of parrot dealer </t>
        </r>
      </text>
    </comment>
    <comment ref="F1810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811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815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816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  <comment ref="F1841" authorId="4">
      <text>
        <r>
          <rPr>
            <b/>
            <sz val="9"/>
            <rFont val="Tahoma"/>
            <family val="2"/>
          </rPr>
          <t>Ania: Transport and logistics from Yaounde to Limbe for the case of parrot dealer</t>
        </r>
      </text>
    </comment>
  </commentList>
</comments>
</file>

<file path=xl/comments2.xml><?xml version="1.0" encoding="utf-8"?>
<comments xmlns="http://schemas.openxmlformats.org/spreadsheetml/2006/main">
  <authors>
    <author>Born Free User</author>
  </authors>
  <commentList>
    <comment ref="C170" authorId="0">
      <text>
        <r>
          <rPr>
            <b/>
            <sz val="9"/>
            <rFont val="Tahoma"/>
            <family val="2"/>
          </rPr>
          <t xml:space="preserve">Eric: Production of Environmental radio theater  in memory of LAGA supporter and journalist for broadcast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<sst xmlns="http://schemas.openxmlformats.org/spreadsheetml/2006/main" count="10853" uniqueCount="1285">
  <si>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</si>
  <si>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</si>
  <si>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</si>
  <si>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</si>
  <si>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</si>
  <si>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</si>
  <si>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</si>
  <si>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</si>
  <si>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</si>
  <si>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</si>
  <si>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</si>
  <si>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Operations</t>
  </si>
  <si>
    <t>Legal</t>
  </si>
  <si>
    <t>Media</t>
  </si>
  <si>
    <t>Policy &amp; External Relations</t>
  </si>
  <si>
    <t>Management</t>
  </si>
  <si>
    <t>Coordination</t>
  </si>
  <si>
    <t xml:space="preserve">     </t>
  </si>
  <si>
    <t>Office</t>
  </si>
  <si>
    <t>total exp</t>
  </si>
  <si>
    <t>Mission 1</t>
  </si>
  <si>
    <t>Center</t>
  </si>
  <si>
    <t>Ndikinimiki</t>
  </si>
  <si>
    <t>Ivory</t>
  </si>
  <si>
    <t>Phone</t>
  </si>
  <si>
    <t>Transport</t>
  </si>
  <si>
    <t>Lodging</t>
  </si>
  <si>
    <t>Feeding</t>
  </si>
  <si>
    <t>Mission 2</t>
  </si>
  <si>
    <t>North</t>
  </si>
  <si>
    <t>Garoua</t>
  </si>
  <si>
    <t>8/5</t>
  </si>
  <si>
    <t>Local Transport</t>
  </si>
  <si>
    <t>16/5</t>
  </si>
  <si>
    <t>Mission 3</t>
  </si>
  <si>
    <t>2-3/5/2013</t>
  </si>
  <si>
    <t>West</t>
  </si>
  <si>
    <t>Galim</t>
  </si>
  <si>
    <t>Mission 4</t>
  </si>
  <si>
    <t>Okola</t>
  </si>
  <si>
    <t>Bonus</t>
  </si>
  <si>
    <t>Mission 5</t>
  </si>
  <si>
    <t>5-7/5/2013</t>
  </si>
  <si>
    <t>East</t>
  </si>
  <si>
    <t>Bertoua</t>
  </si>
  <si>
    <t>Mission 6</t>
  </si>
  <si>
    <t>Lomie</t>
  </si>
  <si>
    <t>Mission 7</t>
  </si>
  <si>
    <t>Lomie/Messock</t>
  </si>
  <si>
    <t>Mission 8</t>
  </si>
  <si>
    <t>Magba</t>
  </si>
  <si>
    <t>Mission 9</t>
  </si>
  <si>
    <t>8-10/5/2013</t>
  </si>
  <si>
    <t>Abong-mbang</t>
  </si>
  <si>
    <t>Mission 10</t>
  </si>
  <si>
    <t>North West</t>
  </si>
  <si>
    <t>Wum</t>
  </si>
  <si>
    <t>Chimp</t>
  </si>
  <si>
    <t>Mission 11</t>
  </si>
  <si>
    <t>Adamawa</t>
  </si>
  <si>
    <t>Ngaoundere</t>
  </si>
  <si>
    <t>Mission 12</t>
  </si>
  <si>
    <t>10-11/5/13</t>
  </si>
  <si>
    <t>Dimako</t>
  </si>
  <si>
    <t>Mission 13</t>
  </si>
  <si>
    <t>27-30/5/2013</t>
  </si>
  <si>
    <t>Foumban</t>
  </si>
  <si>
    <t>Mission 14</t>
  </si>
  <si>
    <t>Mission 15</t>
  </si>
  <si>
    <t>Lomie/Ngoyla</t>
  </si>
  <si>
    <t>Mission 16</t>
  </si>
  <si>
    <t>16-19/05/2013</t>
  </si>
  <si>
    <t>South</t>
  </si>
  <si>
    <t>Ebolowa/Meyo Centre/Biyii</t>
  </si>
  <si>
    <t>Mission 17</t>
  </si>
  <si>
    <t>Oveng</t>
  </si>
  <si>
    <t>Mission 18</t>
  </si>
  <si>
    <t>Nsimalen</t>
  </si>
  <si>
    <t>Airport</t>
  </si>
  <si>
    <t>Mission 19</t>
  </si>
  <si>
    <t>18-1/6/2013</t>
  </si>
  <si>
    <t>Djoum</t>
  </si>
  <si>
    <t>31/5</t>
  </si>
  <si>
    <t>Mission 20</t>
  </si>
  <si>
    <t>Sangmelima</t>
  </si>
  <si>
    <t>Mission 21</t>
  </si>
  <si>
    <t>21-23/5/2013</t>
  </si>
  <si>
    <t>Mission 22</t>
  </si>
  <si>
    <t>Muyuka/Buea</t>
  </si>
  <si>
    <t>South West</t>
  </si>
  <si>
    <t>Mission 23</t>
  </si>
  <si>
    <t>Bassamba/Badounga/Kubaa</t>
  </si>
  <si>
    <t>Mission 24</t>
  </si>
  <si>
    <t>South-West</t>
  </si>
  <si>
    <t>Mbonge</t>
  </si>
  <si>
    <t>Mission 25</t>
  </si>
  <si>
    <t>25-26/5/13</t>
  </si>
  <si>
    <t>Mission 26</t>
  </si>
  <si>
    <t>Mission 27</t>
  </si>
  <si>
    <t>27-31/05/2013</t>
  </si>
  <si>
    <t>Littoral</t>
  </si>
  <si>
    <t>Douala</t>
  </si>
  <si>
    <t>Mission 28</t>
  </si>
  <si>
    <t>Mission  29</t>
  </si>
  <si>
    <t>28-31/5/13</t>
  </si>
  <si>
    <t>Mission 30</t>
  </si>
  <si>
    <t>1-31/5/13</t>
  </si>
  <si>
    <t>Yaounde</t>
  </si>
  <si>
    <t>Personnel</t>
  </si>
  <si>
    <t>3-17/5/2013</t>
  </si>
  <si>
    <t>3-30/5/2013</t>
  </si>
  <si>
    <t>6-8/5/2013</t>
  </si>
  <si>
    <t>9-15/5/2013</t>
  </si>
  <si>
    <t>Leopard Skins</t>
  </si>
  <si>
    <t>13-14/5/2013</t>
  </si>
  <si>
    <t>11-15/5/13</t>
  </si>
  <si>
    <t>16-19/5/2013</t>
  </si>
  <si>
    <t>22-27/5/2013</t>
  </si>
  <si>
    <t>27-31/5/2013</t>
  </si>
  <si>
    <t>Court fees</t>
  </si>
  <si>
    <t xml:space="preserve">Lawyers Transport and logistics </t>
  </si>
  <si>
    <t>Lawyers fees</t>
  </si>
  <si>
    <t>personnel</t>
  </si>
  <si>
    <t>Eric</t>
  </si>
  <si>
    <t>Bonuses scales to results</t>
  </si>
  <si>
    <t xml:space="preserve">20 ivory tusks dealer arrest in Djoum </t>
  </si>
  <si>
    <t>Djoum-Sangmelima arrest of bushmeat dealer</t>
  </si>
  <si>
    <t>Editing fees</t>
  </si>
  <si>
    <t>may recording</t>
  </si>
  <si>
    <t>production of talk show</t>
  </si>
  <si>
    <t>eri-3</t>
  </si>
  <si>
    <t>professional literature</t>
  </si>
  <si>
    <t>Salary of Media Officer is supplemented by Bonuses scaled to the results he provides</t>
  </si>
  <si>
    <t>Policy and External Relations</t>
  </si>
  <si>
    <t>Phone International</t>
  </si>
  <si>
    <t>Congo</t>
  </si>
  <si>
    <t>Chad</t>
  </si>
  <si>
    <t>Gabon</t>
  </si>
  <si>
    <t>Israel</t>
  </si>
  <si>
    <t>Guinea</t>
  </si>
  <si>
    <t>LAGA Replication</t>
  </si>
  <si>
    <t>Coordination/Support</t>
  </si>
  <si>
    <t>international travel</t>
  </si>
  <si>
    <t>Express union</t>
  </si>
  <si>
    <t>Bank charges</t>
  </si>
  <si>
    <t>Rent + Bills</t>
  </si>
  <si>
    <t xml:space="preserve">      TOTAL EXPENDITURE MAY</t>
  </si>
  <si>
    <t>10-16/5/2013</t>
  </si>
  <si>
    <t>18-21/5/13</t>
  </si>
  <si>
    <t>18-22/5/2013</t>
  </si>
  <si>
    <t xml:space="preserve">LAGA  -  FINANCIAL REPORT      -  MAY -     2013   </t>
  </si>
  <si>
    <t>21-26/5/2013</t>
  </si>
  <si>
    <t>22/5/2013</t>
  </si>
  <si>
    <t>Inter-City Transport</t>
  </si>
  <si>
    <t>$1=510CFA</t>
  </si>
  <si>
    <t>1 Operations against 1 subjects</t>
  </si>
  <si>
    <t>follow up 35 cases 37 locked subjects</t>
  </si>
  <si>
    <t xml:space="preserve">30 Media pieces </t>
  </si>
  <si>
    <t>Congo/Gabon/Togo/Chad/Guinea/Israel</t>
  </si>
  <si>
    <t>External assistance</t>
  </si>
  <si>
    <t>Jail Visit</t>
  </si>
  <si>
    <t>LAGA Family</t>
  </si>
  <si>
    <t>2 Ivory dealers arrested in Dja reserve</t>
  </si>
  <si>
    <t>eri-8</t>
  </si>
  <si>
    <t>1-9/5/2013</t>
  </si>
  <si>
    <t>10/5/2013</t>
  </si>
  <si>
    <t>1-5/5/13</t>
  </si>
  <si>
    <t>Ivory/Internet</t>
  </si>
  <si>
    <t>Airport/Seaport</t>
  </si>
  <si>
    <t>intercity Transport</t>
  </si>
  <si>
    <t>Limbe arrest of Chinese and Cameroonian pangolin dealer</t>
  </si>
  <si>
    <t>Production fee radio theater</t>
  </si>
  <si>
    <t>22-26/5/13</t>
  </si>
  <si>
    <t>Travel arrangement</t>
  </si>
  <si>
    <t>30 inv, 10 Regions</t>
  </si>
  <si>
    <t>CAR</t>
  </si>
  <si>
    <t>Coordination Bayanga</t>
  </si>
  <si>
    <t>AmountCFA</t>
  </si>
  <si>
    <t>Donor</t>
  </si>
  <si>
    <t>Amount USD</t>
  </si>
  <si>
    <t>FWS</t>
  </si>
  <si>
    <t>Used</t>
  </si>
  <si>
    <t>FWS-Replication</t>
  </si>
  <si>
    <t>BornFree UK</t>
  </si>
  <si>
    <t>Rufford</t>
  </si>
  <si>
    <t>IFAW</t>
  </si>
  <si>
    <t>EIA</t>
  </si>
  <si>
    <t>ProWildlife</t>
  </si>
  <si>
    <t>ARCUS Foundation</t>
  </si>
  <si>
    <t>Conde Nast Award</t>
  </si>
  <si>
    <t>TOTAL</t>
  </si>
  <si>
    <t>US FWS</t>
  </si>
  <si>
    <t>bf 2012</t>
  </si>
  <si>
    <t xml:space="preserve">Used January </t>
  </si>
  <si>
    <t>Used February</t>
  </si>
  <si>
    <t>Used March</t>
  </si>
  <si>
    <t>Used April</t>
  </si>
  <si>
    <t>US FWS-Replication</t>
  </si>
  <si>
    <t>Used January</t>
  </si>
  <si>
    <t xml:space="preserve">Donated January </t>
  </si>
  <si>
    <t>used February</t>
  </si>
  <si>
    <t>BornFree Foundation</t>
  </si>
  <si>
    <t>BF 2012</t>
  </si>
  <si>
    <t>Donated January</t>
  </si>
  <si>
    <t>Used march</t>
  </si>
  <si>
    <t>Conde Nast</t>
  </si>
  <si>
    <t xml:space="preserve">             </t>
  </si>
  <si>
    <t>Money Transferred to the Bank</t>
  </si>
  <si>
    <t>Bank commission+tax</t>
  </si>
  <si>
    <t>Transaction to the account</t>
  </si>
  <si>
    <t>Real Ex Rate =785</t>
  </si>
  <si>
    <t>Used May</t>
  </si>
  <si>
    <t>Passing to June 2013</t>
  </si>
  <si>
    <t>Us4d May</t>
  </si>
  <si>
    <t>May</t>
  </si>
  <si>
    <t>Bank Ex Rate=763.74</t>
  </si>
  <si>
    <t>Rufford Foundation</t>
  </si>
  <si>
    <t>5/3</t>
  </si>
  <si>
    <t>Bank Ex Rate=656</t>
  </si>
  <si>
    <t>Real Ex Rate =655</t>
  </si>
  <si>
    <t>i45</t>
  </si>
  <si>
    <t>1-Phone-9</t>
  </si>
  <si>
    <t>1/5</t>
  </si>
  <si>
    <t>i8</t>
  </si>
  <si>
    <t>1-Phone-10</t>
  </si>
  <si>
    <t>1-Phone-17</t>
  </si>
  <si>
    <t>2/5</t>
  </si>
  <si>
    <t>1-Phone-23</t>
  </si>
  <si>
    <t>1-Phone-32</t>
  </si>
  <si>
    <t>3/5</t>
  </si>
  <si>
    <t>i43</t>
  </si>
  <si>
    <t>1-Phone-40</t>
  </si>
  <si>
    <t>1-Phone-52</t>
  </si>
  <si>
    <t>4/5</t>
  </si>
  <si>
    <t>1-Phone-53</t>
  </si>
  <si>
    <t>1-Phone-54</t>
  </si>
  <si>
    <t>1-Phone-54a</t>
  </si>
  <si>
    <t>5/5</t>
  </si>
  <si>
    <t>Yaounde-Ndiki</t>
  </si>
  <si>
    <t>investigations</t>
  </si>
  <si>
    <t>Traveling Expenses</t>
  </si>
  <si>
    <t>1-i8-1a</t>
  </si>
  <si>
    <t>Obala-Yaounde</t>
  </si>
  <si>
    <t>1-i8-r</t>
  </si>
  <si>
    <t>1-I8-1b</t>
  </si>
  <si>
    <t>Ndiki-Soumene</t>
  </si>
  <si>
    <t>Soumene-Ndiki</t>
  </si>
  <si>
    <t>Ndiki-Yaounde</t>
  </si>
  <si>
    <t>inter-City Transport</t>
  </si>
  <si>
    <t>Investigation</t>
  </si>
  <si>
    <t>1-i8-2</t>
  </si>
  <si>
    <t>Traveling  Expenses</t>
  </si>
  <si>
    <t>Drinks with informer</t>
  </si>
  <si>
    <t>Trust building</t>
  </si>
  <si>
    <t>i59</t>
  </si>
  <si>
    <t>2-Phone-58</t>
  </si>
  <si>
    <t>6/5</t>
  </si>
  <si>
    <t>2-Phone-81</t>
  </si>
  <si>
    <t>7/5</t>
  </si>
  <si>
    <t>2-Phone-96</t>
  </si>
  <si>
    <t>2-Phone-114</t>
  </si>
  <si>
    <t>9/5</t>
  </si>
  <si>
    <t>2-Phone-127</t>
  </si>
  <si>
    <t>10/5</t>
  </si>
  <si>
    <t>2-Phone-134</t>
  </si>
  <si>
    <t>11/5</t>
  </si>
  <si>
    <t>2-Phone-139</t>
  </si>
  <si>
    <t>12/5</t>
  </si>
  <si>
    <t>2-Phone-143</t>
  </si>
  <si>
    <t>13/5</t>
  </si>
  <si>
    <t>2-Phone-158</t>
  </si>
  <si>
    <t>14/5</t>
  </si>
  <si>
    <t>2-Phone-194</t>
  </si>
  <si>
    <t>16/4</t>
  </si>
  <si>
    <t>2-Phone-200</t>
  </si>
  <si>
    <t>17/5</t>
  </si>
  <si>
    <t>N'Djamena-Kousseri</t>
  </si>
  <si>
    <t>Traveling expenses</t>
  </si>
  <si>
    <t>2-i59-r</t>
  </si>
  <si>
    <t>Kousseri -Waza</t>
  </si>
  <si>
    <t>2-i59-1</t>
  </si>
  <si>
    <t>Waza-Zigague</t>
  </si>
  <si>
    <t>Zigague-Waza</t>
  </si>
  <si>
    <t>Waza-Maroua</t>
  </si>
  <si>
    <t>Maroua-Garoua</t>
  </si>
  <si>
    <t>Garoua-Ngaoundéré</t>
  </si>
  <si>
    <t>2-i59-2</t>
  </si>
  <si>
    <t>Ngaoundéré-Carrefour Guindjibba</t>
  </si>
  <si>
    <t>2-i59-3</t>
  </si>
  <si>
    <t>Carrefour Guidjibba – Tcholliré</t>
  </si>
  <si>
    <t>Tchollire – Ngong</t>
  </si>
  <si>
    <t>Ngong – Garoua</t>
  </si>
  <si>
    <t>2-i59-4</t>
  </si>
  <si>
    <t>15/5</t>
  </si>
  <si>
    <t>Ngaoundéré-Yaoundé</t>
  </si>
  <si>
    <t>2-i59-5</t>
  </si>
  <si>
    <t xml:space="preserve">Local Transport </t>
  </si>
  <si>
    <t>2-i59-7</t>
  </si>
  <si>
    <t>2-i59-8</t>
  </si>
  <si>
    <t>2-i59-9</t>
  </si>
  <si>
    <t>Drinks with informants</t>
  </si>
  <si>
    <t>Trust Building</t>
  </si>
  <si>
    <t>i77</t>
  </si>
  <si>
    <t>3-Phone-39</t>
  </si>
  <si>
    <t>3-Phone-42</t>
  </si>
  <si>
    <t>Bafoussam-Mbouda</t>
  </si>
  <si>
    <t>3-i77-r</t>
  </si>
  <si>
    <t>Mboud-Galim</t>
  </si>
  <si>
    <t>Galim-Mbouda</t>
  </si>
  <si>
    <t>Mbouda-Bafoussam</t>
  </si>
  <si>
    <t>Inter- City Transport</t>
  </si>
  <si>
    <t>Drinks with Informant</t>
  </si>
  <si>
    <t>4-Phone-40</t>
  </si>
  <si>
    <t>4-Phone-53</t>
  </si>
  <si>
    <t>4-Phone-354</t>
  </si>
  <si>
    <t>30/5</t>
  </si>
  <si>
    <t>Yaounde-Okola</t>
  </si>
  <si>
    <t>4-i43-r</t>
  </si>
  <si>
    <t>29/5</t>
  </si>
  <si>
    <t>Okola-Yaounde</t>
  </si>
  <si>
    <t xml:space="preserve">Feeding </t>
  </si>
  <si>
    <t>Undercover</t>
  </si>
  <si>
    <t>External Assistance</t>
  </si>
  <si>
    <t>4-i43-1</t>
  </si>
  <si>
    <t>4-i43-2</t>
  </si>
  <si>
    <t>Informer fees</t>
  </si>
  <si>
    <t>5-Phone-61</t>
  </si>
  <si>
    <t>5-Phone-67</t>
  </si>
  <si>
    <t>5-Phone-82</t>
  </si>
  <si>
    <t>5-Phone-86</t>
  </si>
  <si>
    <t>Yaounde-Bertoua</t>
  </si>
  <si>
    <t>5-i8-3</t>
  </si>
  <si>
    <t>Bertoua-Belabo</t>
  </si>
  <si>
    <t>5-i8-4</t>
  </si>
  <si>
    <t>Belabo-Zama</t>
  </si>
  <si>
    <t>5-i8-r</t>
  </si>
  <si>
    <t>Zama-Belabo</t>
  </si>
  <si>
    <t>Belabo-Bertoua</t>
  </si>
  <si>
    <t>5-i8-5</t>
  </si>
  <si>
    <t>6-Phone-54a</t>
  </si>
  <si>
    <t>6-Phone-74</t>
  </si>
  <si>
    <t>6-Phone-80</t>
  </si>
  <si>
    <t>Lomie-Ngoila</t>
  </si>
  <si>
    <t>6-i43-r</t>
  </si>
  <si>
    <t>Ngoila-Lomie</t>
  </si>
  <si>
    <t>i35</t>
  </si>
  <si>
    <t>7-Phone-11</t>
  </si>
  <si>
    <t>7-Phone-66</t>
  </si>
  <si>
    <t>7-Phone-85</t>
  </si>
  <si>
    <t>7-Phone-103</t>
  </si>
  <si>
    <t>7-Phone-112</t>
  </si>
  <si>
    <t>Yaounde-Lomie</t>
  </si>
  <si>
    <t>7-i35-1</t>
  </si>
  <si>
    <t>Lomie-Messock</t>
  </si>
  <si>
    <t>7-i35-r</t>
  </si>
  <si>
    <t>Messock-Lomie</t>
  </si>
  <si>
    <t>Lomie-Adjila</t>
  </si>
  <si>
    <t>Adjila-Lomie</t>
  </si>
  <si>
    <t>Lomie-Abong mbang</t>
  </si>
  <si>
    <t>7-i35-2</t>
  </si>
  <si>
    <t>Abong mbang-Btua</t>
  </si>
  <si>
    <t>Btua-Belabo</t>
  </si>
  <si>
    <t>7-i35-3</t>
  </si>
  <si>
    <t>Belabo-Ngdere</t>
  </si>
  <si>
    <t>7-i35-4</t>
  </si>
  <si>
    <t>7-i35-5</t>
  </si>
  <si>
    <t>8-Phone-73</t>
  </si>
  <si>
    <t>8-Phone-93</t>
  </si>
  <si>
    <t>8-Phone-106</t>
  </si>
  <si>
    <t>Bafoussam-Magba</t>
  </si>
  <si>
    <t>8-i77-r</t>
  </si>
  <si>
    <t>Maba-Ndienso</t>
  </si>
  <si>
    <t>Ndienso-   Magba</t>
  </si>
  <si>
    <t>Magba - Bafoussam</t>
  </si>
  <si>
    <t>9-Phone-102</t>
  </si>
  <si>
    <t>9-Phone-111</t>
  </si>
  <si>
    <t>9-Phone-116</t>
  </si>
  <si>
    <t>Bertoua-Ab.Mbang</t>
  </si>
  <si>
    <t>9-i8-r</t>
  </si>
  <si>
    <t>Ab.Mbang-Sombo</t>
  </si>
  <si>
    <t>Sombo-Ab.Mbang</t>
  </si>
  <si>
    <t>Ab.Mbang-Bujang</t>
  </si>
  <si>
    <t>Bujang-Ab.Mbang</t>
  </si>
  <si>
    <t>9-i8-7</t>
  </si>
  <si>
    <t>10-Phone-128</t>
  </si>
  <si>
    <t>10-Phone-130</t>
  </si>
  <si>
    <t>10-Phone-180</t>
  </si>
  <si>
    <t>Bamenda-Benakouma</t>
  </si>
  <si>
    <t>10-i47-1</t>
  </si>
  <si>
    <t>i47</t>
  </si>
  <si>
    <t>Benakouma-Bamenda</t>
  </si>
  <si>
    <t>10-i47-2</t>
  </si>
  <si>
    <t>Inter - City Transport</t>
  </si>
  <si>
    <t>10-i47-r</t>
  </si>
  <si>
    <t>10-i47-3</t>
  </si>
  <si>
    <t xml:space="preserve">Drinks with Informant </t>
  </si>
  <si>
    <t>11-Phone-117</t>
  </si>
  <si>
    <t>11-Phone-133</t>
  </si>
  <si>
    <t>11-Phone-141</t>
  </si>
  <si>
    <t>11-Phone-152</t>
  </si>
  <si>
    <t>11-Phone-164</t>
  </si>
  <si>
    <t>11-Phone-174</t>
  </si>
  <si>
    <t>11-Phone-187</t>
  </si>
  <si>
    <t>Ngdere-Garba</t>
  </si>
  <si>
    <t>11-i35-r</t>
  </si>
  <si>
    <t>Garba-Ngdere</t>
  </si>
  <si>
    <t>Ngdere-Bayamga</t>
  </si>
  <si>
    <t>Bayamga-Ngdere</t>
  </si>
  <si>
    <t>Ngdere-Mangoli</t>
  </si>
  <si>
    <t>Mangoli-Ngdere</t>
  </si>
  <si>
    <t>Ngdere-Konyole</t>
  </si>
  <si>
    <t>Konyole-Ngdere</t>
  </si>
  <si>
    <t>Ngdere-Djaligo</t>
  </si>
  <si>
    <t>Djaligo-Ngdere</t>
  </si>
  <si>
    <t>Ngdere-Mboundjere</t>
  </si>
  <si>
    <t>Mboundjere-Ngdere</t>
  </si>
  <si>
    <t>Ngdere-Yaounde</t>
  </si>
  <si>
    <t>11-i35-6</t>
  </si>
  <si>
    <t>11-i35-7</t>
  </si>
  <si>
    <t>12-Phone-135</t>
  </si>
  <si>
    <t>12-Phone-153</t>
  </si>
  <si>
    <t>Ab.Mbang-Dimako</t>
  </si>
  <si>
    <t>12-i8-r</t>
  </si>
  <si>
    <t>Dimako-Cerber</t>
  </si>
  <si>
    <t>Cerber-Dimako</t>
  </si>
  <si>
    <t>Dimako-AbongMbang</t>
  </si>
  <si>
    <t>12-i8-8</t>
  </si>
  <si>
    <t>Drinks with  informer</t>
  </si>
  <si>
    <t>13-Phone-125</t>
  </si>
  <si>
    <t>Bafoussam - Foumban</t>
  </si>
  <si>
    <t>13-i77-r</t>
  </si>
  <si>
    <t xml:space="preserve"> Foumban - Bafoussam</t>
  </si>
  <si>
    <t>Hired taxi</t>
  </si>
  <si>
    <t>13-i77-1</t>
  </si>
  <si>
    <t>14-Phone-154</t>
  </si>
  <si>
    <t>14-Phone-157</t>
  </si>
  <si>
    <t>14-i77-r</t>
  </si>
  <si>
    <t>14-i77-2</t>
  </si>
  <si>
    <t>14-i77-3</t>
  </si>
  <si>
    <t>14-i77-4</t>
  </si>
  <si>
    <t>14-i77-5</t>
  </si>
  <si>
    <t>14-i77-6</t>
  </si>
  <si>
    <t>15-Phone-163</t>
  </si>
  <si>
    <t>15-Phone-173</t>
  </si>
  <si>
    <t>Ab.Mbang-Lomie</t>
  </si>
  <si>
    <t>15-i8-9</t>
  </si>
  <si>
    <t>Lomie-Ngoyla</t>
  </si>
  <si>
    <t>15-i8-r</t>
  </si>
  <si>
    <t>Ngoyla-Djaragwa</t>
  </si>
  <si>
    <t>Djaragwa-Ngoyla</t>
  </si>
  <si>
    <t>Ngoyla-Lomie</t>
  </si>
  <si>
    <t>Lomie-Yaounde</t>
  </si>
  <si>
    <t>15-i8-10</t>
  </si>
  <si>
    <t>15-i8-11</t>
  </si>
  <si>
    <t>15-i8-12</t>
  </si>
  <si>
    <t>15-i8-13</t>
  </si>
  <si>
    <t>16-Phone-202</t>
  </si>
  <si>
    <t>16-Phone-212</t>
  </si>
  <si>
    <t>18/5</t>
  </si>
  <si>
    <t>20-Phone-215</t>
  </si>
  <si>
    <t>16-Phone-219</t>
  </si>
  <si>
    <t>19/5</t>
  </si>
  <si>
    <t>16-Phone-234</t>
  </si>
  <si>
    <t>21/5</t>
  </si>
  <si>
    <t>Yaounde-Ebolowa</t>
  </si>
  <si>
    <t>16-i35-8</t>
  </si>
  <si>
    <t>Ebolowa-Meyo Centre</t>
  </si>
  <si>
    <t>16-i35-r</t>
  </si>
  <si>
    <t>Meyo Centre-Ebolowa</t>
  </si>
  <si>
    <t>Ebolowa-Biyii</t>
  </si>
  <si>
    <t>Biyii-Ebolowa</t>
  </si>
  <si>
    <t>Ebolowa-Ekom2</t>
  </si>
  <si>
    <t>Ekom2-Ebolowa</t>
  </si>
  <si>
    <t>Ebolowa-Yaounde</t>
  </si>
  <si>
    <t>16-i35-9</t>
  </si>
  <si>
    <t>16-i35-10</t>
  </si>
  <si>
    <t>17-Phone-186</t>
  </si>
  <si>
    <t>17-Phone-193</t>
  </si>
  <si>
    <t>17-Phone-201</t>
  </si>
  <si>
    <t>17-Phone-211</t>
  </si>
  <si>
    <t>17-Phone-221</t>
  </si>
  <si>
    <t>Yaounde-Sangma</t>
  </si>
  <si>
    <t>17-i8-14</t>
  </si>
  <si>
    <t>Sangma-Oveng</t>
  </si>
  <si>
    <t>17-i8-r</t>
  </si>
  <si>
    <t>Oveng-Akom</t>
  </si>
  <si>
    <t>Akom-Oveng</t>
  </si>
  <si>
    <t>Oveng-Sangma</t>
  </si>
  <si>
    <t>Sangma-Yaounde</t>
  </si>
  <si>
    <t>17-i8-15</t>
  </si>
  <si>
    <t>17-i8-16</t>
  </si>
  <si>
    <t>i26</t>
  </si>
  <si>
    <t>18-Phone-236</t>
  </si>
  <si>
    <t>Yaounde-Nsimalen</t>
  </si>
  <si>
    <t>18-i26-r</t>
  </si>
  <si>
    <t>Nsimalen-Yaounde</t>
  </si>
  <si>
    <t>Drink with Informant</t>
  </si>
  <si>
    <t>19-i59-r</t>
  </si>
  <si>
    <t>20/5</t>
  </si>
  <si>
    <t>22/5</t>
  </si>
  <si>
    <t>26/5</t>
  </si>
  <si>
    <t>5/6</t>
  </si>
  <si>
    <t>9-Phone-214</t>
  </si>
  <si>
    <t>19-Phone-220</t>
  </si>
  <si>
    <t>19-Phone-226</t>
  </si>
  <si>
    <t>19-Phone-232</t>
  </si>
  <si>
    <t>19-Phone-254</t>
  </si>
  <si>
    <t>19-Phone-260</t>
  </si>
  <si>
    <t>23/5</t>
  </si>
  <si>
    <t>19-Phone-282</t>
  </si>
  <si>
    <t>24/5</t>
  </si>
  <si>
    <t>19-Phone-291</t>
  </si>
  <si>
    <t>25/5</t>
  </si>
  <si>
    <t>19-Phone-293</t>
  </si>
  <si>
    <t>19-Phone-303</t>
  </si>
  <si>
    <t>27/5</t>
  </si>
  <si>
    <t>19-Phone-319</t>
  </si>
  <si>
    <t>28/5</t>
  </si>
  <si>
    <t>9-Phone-332</t>
  </si>
  <si>
    <t>19-Phone-343-343a</t>
  </si>
  <si>
    <t>19-Phone-366-366a</t>
  </si>
  <si>
    <t>Yaounde-Sang</t>
  </si>
  <si>
    <t>19-i59-11</t>
  </si>
  <si>
    <t>Sang-Djoum</t>
  </si>
  <si>
    <t>19-i59-12</t>
  </si>
  <si>
    <t>Djoum-Miatta</t>
  </si>
  <si>
    <t>Miatta- Djoum</t>
  </si>
  <si>
    <t>Djoum-Nkolae</t>
  </si>
  <si>
    <t>Nkolae-Djoum</t>
  </si>
  <si>
    <t>Djoum-Camp DJA</t>
  </si>
  <si>
    <t>Camp DJA- Djoum</t>
  </si>
  <si>
    <t>Djoum-Sang</t>
  </si>
  <si>
    <t>1/6</t>
  </si>
  <si>
    <t>Sang-Yaounde</t>
  </si>
  <si>
    <t>19-i59-14</t>
  </si>
  <si>
    <t>19-i59-15</t>
  </si>
  <si>
    <t>19-i59-16</t>
  </si>
  <si>
    <t>Drinks with Informer</t>
  </si>
  <si>
    <t>20-Phone-213</t>
  </si>
  <si>
    <t>20-Phone-240</t>
  </si>
  <si>
    <t>20-Phone-244</t>
  </si>
  <si>
    <t>ania-24</t>
  </si>
  <si>
    <t>ania</t>
  </si>
  <si>
    <t>21-Phone-246</t>
  </si>
  <si>
    <t>21-Phone-264</t>
  </si>
  <si>
    <t>21-i45-1</t>
  </si>
  <si>
    <t>21-i45-2</t>
  </si>
  <si>
    <t>Djoum-Mintom</t>
  </si>
  <si>
    <t>21-i45-r</t>
  </si>
  <si>
    <t>Mintom-Djoum</t>
  </si>
  <si>
    <t>21-i45-3</t>
  </si>
  <si>
    <t>21-i45-4</t>
  </si>
  <si>
    <t>21-i45-5</t>
  </si>
  <si>
    <t>21-i45-6</t>
  </si>
  <si>
    <t>22-Phone-245</t>
  </si>
  <si>
    <t>22-Phone-258</t>
  </si>
  <si>
    <t>22-Phone-271</t>
  </si>
  <si>
    <t>x4 Hrs Internet</t>
  </si>
  <si>
    <t>Communication</t>
  </si>
  <si>
    <t>22-i26-r</t>
  </si>
  <si>
    <t>x8 Hrs Internet</t>
  </si>
  <si>
    <t>22-i26-1</t>
  </si>
  <si>
    <t>x2 Hrrs Internet</t>
  </si>
  <si>
    <t>Yaounde-Buea</t>
  </si>
  <si>
    <t>22-i26-2</t>
  </si>
  <si>
    <t>Buea-Muyuka</t>
  </si>
  <si>
    <t>Muyuka-Munyenge</t>
  </si>
  <si>
    <t>Munyenge-Muyuka</t>
  </si>
  <si>
    <t>Muyuka-Buea</t>
  </si>
  <si>
    <t>Buea-Yaounde</t>
  </si>
  <si>
    <t>22-i26-3</t>
  </si>
  <si>
    <t>22-i26-4</t>
  </si>
  <si>
    <t>22-i26-5</t>
  </si>
  <si>
    <t>23-Phone-255</t>
  </si>
  <si>
    <t>23-Phone-266</t>
  </si>
  <si>
    <t>23-Phone-276</t>
  </si>
  <si>
    <t>23-Phone-286</t>
  </si>
  <si>
    <t>23-Phone-304</t>
  </si>
  <si>
    <t>Yaounde-Bgte</t>
  </si>
  <si>
    <t>23-i35-11</t>
  </si>
  <si>
    <t>Bgte-Bagolap</t>
  </si>
  <si>
    <t>23-i35-r</t>
  </si>
  <si>
    <t>Bagolap-Bgte</t>
  </si>
  <si>
    <t>Bgte-Bassamba</t>
  </si>
  <si>
    <t>Bassamba-Kubaa</t>
  </si>
  <si>
    <t>Kubaa-Bassamba</t>
  </si>
  <si>
    <t>Bassamba-Badounga</t>
  </si>
  <si>
    <t>Badounga-Bassamba</t>
  </si>
  <si>
    <t>Bassamba-Bgte</t>
  </si>
  <si>
    <t>Bgte-Yaounde</t>
  </si>
  <si>
    <t>23-i35-12</t>
  </si>
  <si>
    <t>23-i35-13</t>
  </si>
  <si>
    <t>24-Phone-227</t>
  </si>
  <si>
    <t>24-Phone-250</t>
  </si>
  <si>
    <t>24-Phone-265</t>
  </si>
  <si>
    <t>24-Phone-274</t>
  </si>
  <si>
    <t>24-Phone-285</t>
  </si>
  <si>
    <t>24-i8-17</t>
  </si>
  <si>
    <t>Buea-Kumba</t>
  </si>
  <si>
    <t>24-i8-r</t>
  </si>
  <si>
    <t>Kumba-Mbonge</t>
  </si>
  <si>
    <t>Mbonge-Kumba</t>
  </si>
  <si>
    <t>Kumba-Buea</t>
  </si>
  <si>
    <t>Buea-Limbe</t>
  </si>
  <si>
    <t>Limbe-Idenau</t>
  </si>
  <si>
    <t>Idenau-Bomana</t>
  </si>
  <si>
    <t>Bomana-Idenau</t>
  </si>
  <si>
    <t>Idenau-Limbe</t>
  </si>
  <si>
    <t>Limbe-Buea</t>
  </si>
  <si>
    <t>24-i8-18</t>
  </si>
  <si>
    <t>24-i8-19</t>
  </si>
  <si>
    <t>24-i8-20</t>
  </si>
  <si>
    <t>25-Phone-290</t>
  </si>
  <si>
    <t>25-Phone-296</t>
  </si>
  <si>
    <t>25-i26-r</t>
  </si>
  <si>
    <t>26-Phone-307</t>
  </si>
  <si>
    <t>26-Phone-308</t>
  </si>
  <si>
    <t>26-Phone-320</t>
  </si>
  <si>
    <t>26-Phone-323</t>
  </si>
  <si>
    <t>26-Phone-337</t>
  </si>
  <si>
    <t>26-Phone-348-348a</t>
  </si>
  <si>
    <t>26-Phone-363</t>
  </si>
  <si>
    <t>26-i45-7</t>
  </si>
  <si>
    <t>26-i45-8</t>
  </si>
  <si>
    <t>Djoum-Esong</t>
  </si>
  <si>
    <t>26-i45-r</t>
  </si>
  <si>
    <t>Esong-Djoum</t>
  </si>
  <si>
    <t>26-i45-9</t>
  </si>
  <si>
    <t>26-i47-4</t>
  </si>
  <si>
    <t>Sang-Djum</t>
  </si>
  <si>
    <t>26-i47-5</t>
  </si>
  <si>
    <t>26-i47-6</t>
  </si>
  <si>
    <t>26-i47-7</t>
  </si>
  <si>
    <t>26-i47-r</t>
  </si>
  <si>
    <t>26-i45-11</t>
  </si>
  <si>
    <t>26-i45-12</t>
  </si>
  <si>
    <t>26-i47-8</t>
  </si>
  <si>
    <t>26-i47-9</t>
  </si>
  <si>
    <t>27-Phone-306-306a</t>
  </si>
  <si>
    <t>27-Phone-317</t>
  </si>
  <si>
    <t>27-Phone-327</t>
  </si>
  <si>
    <t>27-Phone-352</t>
  </si>
  <si>
    <t>27-Phone-365</t>
  </si>
  <si>
    <t>Yaounde-Douala</t>
  </si>
  <si>
    <t>27-i35-15</t>
  </si>
  <si>
    <t>Douala-Bonapupa</t>
  </si>
  <si>
    <t>27-i35-r</t>
  </si>
  <si>
    <t>Bonapupa-Douala</t>
  </si>
  <si>
    <t>Douala-Souza</t>
  </si>
  <si>
    <t>Souza-Douala</t>
  </si>
  <si>
    <t>Douala-Yaounde</t>
  </si>
  <si>
    <t>27-i35-16</t>
  </si>
  <si>
    <t>27-i35-17</t>
  </si>
  <si>
    <t>28-Phone-299</t>
  </si>
  <si>
    <t>28-Phone-318</t>
  </si>
  <si>
    <t>28-Phone-326</t>
  </si>
  <si>
    <t>28-Phone-351</t>
  </si>
  <si>
    <t>28-Phone-364</t>
  </si>
  <si>
    <t>28-i8-21</t>
  </si>
  <si>
    <t>Bertoua-Dimako</t>
  </si>
  <si>
    <t>28-i8-r</t>
  </si>
  <si>
    <t>Dimako-Bertoua</t>
  </si>
  <si>
    <t>Bertoua-Doume</t>
  </si>
  <si>
    <t>Doume-Bertoua</t>
  </si>
  <si>
    <t>Bertoua-Yaounde</t>
  </si>
  <si>
    <t>28-i8-22</t>
  </si>
  <si>
    <t>28-i8-23</t>
  </si>
  <si>
    <t>29-Phone-310-310a</t>
  </si>
  <si>
    <t>29-Phone-324-324a</t>
  </si>
  <si>
    <t>29-Phone-334</t>
  </si>
  <si>
    <t>29-Phone-335</t>
  </si>
  <si>
    <t>29-Phone-342</t>
  </si>
  <si>
    <t>29-Phone-357</t>
  </si>
  <si>
    <t>29-i26-6</t>
  </si>
  <si>
    <t>29-i26-7</t>
  </si>
  <si>
    <t>29-i26-r</t>
  </si>
  <si>
    <t>29-i26-8</t>
  </si>
  <si>
    <t>30-Phone-12</t>
  </si>
  <si>
    <t>30-Phone-15</t>
  </si>
  <si>
    <t>30-Phone-31-31a</t>
  </si>
  <si>
    <t>30-Phone-49</t>
  </si>
  <si>
    <t>30-Phone-70</t>
  </si>
  <si>
    <t>30-Phone-84-84a</t>
  </si>
  <si>
    <t>30-Phone-105</t>
  </si>
  <si>
    <t>30-Phone-107</t>
  </si>
  <si>
    <t>30-Phone-123-123a</t>
  </si>
  <si>
    <t>30-Phone-149</t>
  </si>
  <si>
    <t>30-Phone-166</t>
  </si>
  <si>
    <t>30-Phone-169</t>
  </si>
  <si>
    <t>30-Phone-181</t>
  </si>
  <si>
    <t>30-Phone-199-199a</t>
  </si>
  <si>
    <t>18-Phone-208</t>
  </si>
  <si>
    <t>30-i26-r</t>
  </si>
  <si>
    <t>x2 Printing</t>
  </si>
  <si>
    <t>Others</t>
  </si>
  <si>
    <t>30-i26-9</t>
  </si>
  <si>
    <t>x200 Photocopy</t>
  </si>
  <si>
    <t>30-i26-10</t>
  </si>
  <si>
    <t>bank file</t>
  </si>
  <si>
    <t>CNPS</t>
  </si>
  <si>
    <t>Tax</t>
  </si>
  <si>
    <t>Police</t>
  </si>
  <si>
    <t>Operation</t>
  </si>
  <si>
    <t>ania-19</t>
  </si>
  <si>
    <t>ania-20</t>
  </si>
  <si>
    <t>ania-21</t>
  </si>
  <si>
    <t>MINFOF</t>
  </si>
  <si>
    <t>ania-22</t>
  </si>
  <si>
    <t>ania-23</t>
  </si>
  <si>
    <t>Aime</t>
  </si>
  <si>
    <t>Phone-2-2a</t>
  </si>
  <si>
    <t>Phone-21</t>
  </si>
  <si>
    <t>Phone-30-30a</t>
  </si>
  <si>
    <t>Phone-47</t>
  </si>
  <si>
    <t>Phone-57</t>
  </si>
  <si>
    <t>Phone-83</t>
  </si>
  <si>
    <t>Phone-101</t>
  </si>
  <si>
    <t>Phone-121</t>
  </si>
  <si>
    <t>Phone-132</t>
  </si>
  <si>
    <t>Phone-147</t>
  </si>
  <si>
    <t>Phone-162</t>
  </si>
  <si>
    <t>Phone-178</t>
  </si>
  <si>
    <t>Phone-190</t>
  </si>
  <si>
    <t>Phone-203</t>
  </si>
  <si>
    <t>Phone-228</t>
  </si>
  <si>
    <t>Phone-251</t>
  </si>
  <si>
    <t>Phone-261</t>
  </si>
  <si>
    <t>Phone-279</t>
  </si>
  <si>
    <t>Phone-284</t>
  </si>
  <si>
    <t>Phone-298</t>
  </si>
  <si>
    <t>Phone-316</t>
  </si>
  <si>
    <t>Phone-321</t>
  </si>
  <si>
    <t>Phone-333</t>
  </si>
  <si>
    <t>Phone-350</t>
  </si>
  <si>
    <t>Phone-360</t>
  </si>
  <si>
    <t>Ania</t>
  </si>
  <si>
    <t>Phone-8</t>
  </si>
  <si>
    <t>Phone-19-19a</t>
  </si>
  <si>
    <t>Phone-28</t>
  </si>
  <si>
    <t>Phone-50</t>
  </si>
  <si>
    <t>Phone-59</t>
  </si>
  <si>
    <t>Phone-88</t>
  </si>
  <si>
    <t>Phone-99</t>
  </si>
  <si>
    <t>Phone-119</t>
  </si>
  <si>
    <t>Phone-140</t>
  </si>
  <si>
    <t>Phone-145</t>
  </si>
  <si>
    <t>Phone-160</t>
  </si>
  <si>
    <t>Phone-177</t>
  </si>
  <si>
    <t>Phone-189</t>
  </si>
  <si>
    <t>Phone-205</t>
  </si>
  <si>
    <t>Phone-229-229a</t>
  </si>
  <si>
    <t>Phone-252</t>
  </si>
  <si>
    <t>Phone-269</t>
  </si>
  <si>
    <t>Phone-277</t>
  </si>
  <si>
    <t>Phone-300</t>
  </si>
  <si>
    <t>Phone-314</t>
  </si>
  <si>
    <t>Phone-330</t>
  </si>
  <si>
    <t>Phone-345</t>
  </si>
  <si>
    <t>Phone-358</t>
  </si>
  <si>
    <t>Ekane</t>
  </si>
  <si>
    <t>Phone-5</t>
  </si>
  <si>
    <t>Phone-22-22a</t>
  </si>
  <si>
    <t>Phone-29</t>
  </si>
  <si>
    <t>Phone-46</t>
  </si>
  <si>
    <t>Phone-60</t>
  </si>
  <si>
    <t>Phone-89</t>
  </si>
  <si>
    <t>Phone-100</t>
  </si>
  <si>
    <t>Phone-120</t>
  </si>
  <si>
    <t>Phone-146</t>
  </si>
  <si>
    <t>Phone-161</t>
  </si>
  <si>
    <t>Phone-175-175a</t>
  </si>
  <si>
    <t>Phone-188</t>
  </si>
  <si>
    <t>Phone-204</t>
  </si>
  <si>
    <t>Phone-230</t>
  </si>
  <si>
    <t>Phone-253</t>
  </si>
  <si>
    <t>Phone-262-262a</t>
  </si>
  <si>
    <t>Phone-278</t>
  </si>
  <si>
    <t>Phone-283</t>
  </si>
  <si>
    <t>Phone-302</t>
  </si>
  <si>
    <t>Phone-313</t>
  </si>
  <si>
    <t>Phone-328</t>
  </si>
  <si>
    <t>Phone-346</t>
  </si>
  <si>
    <t>Phone-359</t>
  </si>
  <si>
    <t>Carine</t>
  </si>
  <si>
    <t>Phone-18</t>
  </si>
  <si>
    <t>Phone-35</t>
  </si>
  <si>
    <t>Phone-62</t>
  </si>
  <si>
    <t>Phone-90</t>
  </si>
  <si>
    <t>Phone-98</t>
  </si>
  <si>
    <t>Phone-118</t>
  </si>
  <si>
    <t>Phone-144</t>
  </si>
  <si>
    <t>Phone-159</t>
  </si>
  <si>
    <t>Phone-179</t>
  </si>
  <si>
    <t>Phone-185</t>
  </si>
  <si>
    <t>Phone-231</t>
  </si>
  <si>
    <t>Phone-248</t>
  </si>
  <si>
    <t>Phone-268</t>
  </si>
  <si>
    <t>Phone-280</t>
  </si>
  <si>
    <t>Phone-295a</t>
  </si>
  <si>
    <t>Phone-312</t>
  </si>
  <si>
    <t>Phone-329</t>
  </si>
  <si>
    <t>Phone-349</t>
  </si>
  <si>
    <t>Phone-368</t>
  </si>
  <si>
    <t>M.Djimi</t>
  </si>
  <si>
    <t>Phone-129</t>
  </si>
  <si>
    <t>Me. Djimi</t>
  </si>
  <si>
    <t>Phone-25</t>
  </si>
  <si>
    <t>Phone-41</t>
  </si>
  <si>
    <t>Phone-64</t>
  </si>
  <si>
    <t>me.Djimi</t>
  </si>
  <si>
    <t>Phone-256</t>
  </si>
  <si>
    <t>Phone-270</t>
  </si>
  <si>
    <t>Phone-338</t>
  </si>
  <si>
    <t>Me. Tchegue</t>
  </si>
  <si>
    <t>Phone-3</t>
  </si>
  <si>
    <t>Phone-37</t>
  </si>
  <si>
    <t>Me.Tambe</t>
  </si>
  <si>
    <t>Phone-4</t>
  </si>
  <si>
    <t>Phone-29a</t>
  </si>
  <si>
    <t>Internet</t>
  </si>
  <si>
    <t>car-12</t>
  </si>
  <si>
    <t>carine</t>
  </si>
  <si>
    <t>Traveling  expenses</t>
  </si>
  <si>
    <t>aim-1</t>
  </si>
  <si>
    <t>aimé</t>
  </si>
  <si>
    <t>Douala-Limbe</t>
  </si>
  <si>
    <t>aim-r</t>
  </si>
  <si>
    <t>Limbe-Douala</t>
  </si>
  <si>
    <t>aim-7</t>
  </si>
  <si>
    <t>aim-9</t>
  </si>
  <si>
    <t>aim-10</t>
  </si>
  <si>
    <t>Yaounde-Sangmelima</t>
  </si>
  <si>
    <t>aim-13</t>
  </si>
  <si>
    <t>Sangmelima-Djoum</t>
  </si>
  <si>
    <t>aim-14</t>
  </si>
  <si>
    <t>Djoum-Sangmelima</t>
  </si>
  <si>
    <t>aim-16</t>
  </si>
  <si>
    <t>Sangmelima-Yaounde</t>
  </si>
  <si>
    <t>aim-17a</t>
  </si>
  <si>
    <t>aim-21</t>
  </si>
  <si>
    <t>aim-23</t>
  </si>
  <si>
    <t>aim-25</t>
  </si>
  <si>
    <t>aim-27</t>
  </si>
  <si>
    <t>Yokadouma-Bertoua</t>
  </si>
  <si>
    <t>ania-11</t>
  </si>
  <si>
    <t>ania-13</t>
  </si>
  <si>
    <t>ania-15</t>
  </si>
  <si>
    <t>Sangmalima-Bembis-Sangmalima</t>
  </si>
  <si>
    <t>ania-17</t>
  </si>
  <si>
    <t>ania-26</t>
  </si>
  <si>
    <t>Yaounde-Kribi</t>
  </si>
  <si>
    <t>ania-29</t>
  </si>
  <si>
    <t>Kribi-Yaounde</t>
  </si>
  <si>
    <t>ania-31</t>
  </si>
  <si>
    <t>Yaoundé-Kribi</t>
  </si>
  <si>
    <t>car-1</t>
  </si>
  <si>
    <t>Kribi-Yaoundé</t>
  </si>
  <si>
    <t>car-3</t>
  </si>
  <si>
    <t>Yaoundé-Abong-Mbang</t>
  </si>
  <si>
    <t>car-5</t>
  </si>
  <si>
    <t>Abong-Mbang-Bertoua</t>
  </si>
  <si>
    <t>car-7</t>
  </si>
  <si>
    <t>Bertoua-Yaoundé</t>
  </si>
  <si>
    <t>car-9</t>
  </si>
  <si>
    <t>car-13</t>
  </si>
  <si>
    <t>Abong-Mbang-Yaoundé</t>
  </si>
  <si>
    <t>car-15</t>
  </si>
  <si>
    <t>eka-r</t>
  </si>
  <si>
    <t>ekane</t>
  </si>
  <si>
    <t>eka-6</t>
  </si>
  <si>
    <t>eka-10</t>
  </si>
  <si>
    <t>eka-20</t>
  </si>
  <si>
    <t>Lomie-Abong Mbang-Lomie</t>
  </si>
  <si>
    <t>eka-21</t>
  </si>
  <si>
    <t>eka-22</t>
  </si>
  <si>
    <t>eka-24</t>
  </si>
  <si>
    <t>eka-26</t>
  </si>
  <si>
    <t>ania-r</t>
  </si>
  <si>
    <t>car-r</t>
  </si>
  <si>
    <t>aim-2</t>
  </si>
  <si>
    <t>aim-4</t>
  </si>
  <si>
    <t>aim-6</t>
  </si>
  <si>
    <t>aim-15</t>
  </si>
  <si>
    <t>aim-17</t>
  </si>
  <si>
    <t>aim-22</t>
  </si>
  <si>
    <t>aim-26</t>
  </si>
  <si>
    <t>ania-6</t>
  </si>
  <si>
    <t>ania-9</t>
  </si>
  <si>
    <t>ania-12</t>
  </si>
  <si>
    <t>ania-16</t>
  </si>
  <si>
    <t>ania-30</t>
  </si>
  <si>
    <t>car-2</t>
  </si>
  <si>
    <t>car-6</t>
  </si>
  <si>
    <t>car-8</t>
  </si>
  <si>
    <t>car-14</t>
  </si>
  <si>
    <t>eka-37</t>
  </si>
  <si>
    <t>eka-5</t>
  </si>
  <si>
    <t>eka-11</t>
  </si>
  <si>
    <t>eka-19</t>
  </si>
  <si>
    <t>eka-23</t>
  </si>
  <si>
    <t>eka-25</t>
  </si>
  <si>
    <t>12/4</t>
  </si>
  <si>
    <t>X 5 Scan</t>
  </si>
  <si>
    <t>ania-5</t>
  </si>
  <si>
    <t>x36 photocopy</t>
  </si>
  <si>
    <t>ania-10</t>
  </si>
  <si>
    <t>X 75 Photocopies</t>
  </si>
  <si>
    <t>ania-18</t>
  </si>
  <si>
    <t>X 15 Print</t>
  </si>
  <si>
    <t>X 200 photocopies</t>
  </si>
  <si>
    <t>car-10</t>
  </si>
  <si>
    <t>X 71 photocopies</t>
  </si>
  <si>
    <t>car-11</t>
  </si>
  <si>
    <t>X 216 Photocopies</t>
  </si>
  <si>
    <t>eka-4</t>
  </si>
  <si>
    <t>X 80 photocopies</t>
  </si>
  <si>
    <t>eka-16</t>
  </si>
  <si>
    <t>X 2 Binding</t>
  </si>
  <si>
    <t>Court Fees</t>
  </si>
  <si>
    <t>Civil Claims</t>
  </si>
  <si>
    <t>eka-18</t>
  </si>
  <si>
    <t>court fees</t>
  </si>
  <si>
    <t>service of direct summons</t>
  </si>
  <si>
    <t>aim-19</t>
  </si>
  <si>
    <t>aim-20</t>
  </si>
  <si>
    <t>Me Eloundou</t>
  </si>
  <si>
    <t>aim-24</t>
  </si>
  <si>
    <t>legal</t>
  </si>
  <si>
    <t>eka-8</t>
  </si>
  <si>
    <t>eka-17</t>
  </si>
  <si>
    <t>eka-2</t>
  </si>
  <si>
    <t>eka-3</t>
  </si>
  <si>
    <t>ania-25</t>
  </si>
  <si>
    <t>dji-1</t>
  </si>
  <si>
    <t>dji-2</t>
  </si>
  <si>
    <t>dji-3</t>
  </si>
  <si>
    <t>dji-4</t>
  </si>
  <si>
    <t>Kumba-Limbe</t>
  </si>
  <si>
    <t>tam-1</t>
  </si>
  <si>
    <t>Limbe-Kumba</t>
  </si>
  <si>
    <t>tam-3</t>
  </si>
  <si>
    <t>tam-4</t>
  </si>
  <si>
    <t>tcteu-1</t>
  </si>
  <si>
    <t>tcteu-2</t>
  </si>
  <si>
    <t>Douala-Buea</t>
  </si>
  <si>
    <t>tcteu-4</t>
  </si>
  <si>
    <t>Buea-Douala</t>
  </si>
  <si>
    <t>tcteu-5</t>
  </si>
  <si>
    <t>Bafoussam-Dschang</t>
  </si>
  <si>
    <t>tchag-1</t>
  </si>
  <si>
    <t>Dschang-Bafoussam</t>
  </si>
  <si>
    <t>teb-1</t>
  </si>
  <si>
    <t>Garoua-Tcholliré</t>
  </si>
  <si>
    <t>nyam-2</t>
  </si>
  <si>
    <t>Tcholliré-Garoua</t>
  </si>
  <si>
    <t>15/4</t>
  </si>
  <si>
    <t>lawyers fees</t>
  </si>
  <si>
    <t>M.Tambe</t>
  </si>
  <si>
    <t>tam-5</t>
  </si>
  <si>
    <t>M.Tcheugueu</t>
  </si>
  <si>
    <t>tcteu-6</t>
  </si>
  <si>
    <t>lawyer fees</t>
  </si>
  <si>
    <t>Me Tebong</t>
  </si>
  <si>
    <t>teb-2</t>
  </si>
  <si>
    <t>Me Nyamssi</t>
  </si>
  <si>
    <t>nyam-1</t>
  </si>
  <si>
    <t>X 1 Lawyer</t>
  </si>
  <si>
    <t>bonus</t>
  </si>
  <si>
    <t>tam-2</t>
  </si>
  <si>
    <t>tcteu-3</t>
  </si>
  <si>
    <t>Nya Aime</t>
  </si>
  <si>
    <t>Ania Serge</t>
  </si>
  <si>
    <t>Phone-6</t>
  </si>
  <si>
    <t>Phone-14</t>
  </si>
  <si>
    <t>Phone-26</t>
  </si>
  <si>
    <t>Phone-44</t>
  </si>
  <si>
    <t>Phone-75</t>
  </si>
  <si>
    <t>Phone-92-92b</t>
  </si>
  <si>
    <t>Phone-95</t>
  </si>
  <si>
    <t>Phone-104a</t>
  </si>
  <si>
    <t>Phone-126</t>
  </si>
  <si>
    <t>Phone-150</t>
  </si>
  <si>
    <t>Phone-167</t>
  </si>
  <si>
    <t>Phone-170</t>
  </si>
  <si>
    <t>Phone-183</t>
  </si>
  <si>
    <t>Phone-197</t>
  </si>
  <si>
    <t>Phone-237</t>
  </si>
  <si>
    <t>Phone-242</t>
  </si>
  <si>
    <t>Phone-259-259c</t>
  </si>
  <si>
    <t>Phone-272</t>
  </si>
  <si>
    <t>Phone-288</t>
  </si>
  <si>
    <t>Phone-295</t>
  </si>
  <si>
    <t>Phone-309</t>
  </si>
  <si>
    <t>Phone-331</t>
  </si>
  <si>
    <t>Phone-341</t>
  </si>
  <si>
    <t>Phone-356</t>
  </si>
  <si>
    <t>Anna</t>
  </si>
  <si>
    <t>Phone-7</t>
  </si>
  <si>
    <t>Phone-20</t>
  </si>
  <si>
    <t>Phone-33</t>
  </si>
  <si>
    <t>Phone-45</t>
  </si>
  <si>
    <t>Phone-69</t>
  </si>
  <si>
    <t>Phone-91</t>
  </si>
  <si>
    <t>Phone-122</t>
  </si>
  <si>
    <t>Phone-155</t>
  </si>
  <si>
    <t>Phone-165</t>
  </si>
  <si>
    <t>Phone-192</t>
  </si>
  <si>
    <t>Phone-207</t>
  </si>
  <si>
    <t>Phone-210</t>
  </si>
  <si>
    <t>Phone-235</t>
  </si>
  <si>
    <t>Phone-247</t>
  </si>
  <si>
    <t>Phone-263</t>
  </si>
  <si>
    <t>Phone-281</t>
  </si>
  <si>
    <t>Phone-289</t>
  </si>
  <si>
    <t>Phone-301</t>
  </si>
  <si>
    <t>Phone-315</t>
  </si>
  <si>
    <t>Phone-347</t>
  </si>
  <si>
    <t>Phone-362</t>
  </si>
  <si>
    <t>Yaounde - Bamenda</t>
  </si>
  <si>
    <t>eri-5</t>
  </si>
  <si>
    <t>Bamenda - Yaounde</t>
  </si>
  <si>
    <t>eri-6</t>
  </si>
  <si>
    <t>eri-r</t>
  </si>
  <si>
    <t>ann-r</t>
  </si>
  <si>
    <t>La Nation newspaper F</t>
  </si>
  <si>
    <t>infos tribune newspaper F</t>
  </si>
  <si>
    <t>radio news flash E</t>
  </si>
  <si>
    <t>Djoum-Sangmelima arrest of bush meat dealer</t>
  </si>
  <si>
    <t>radio news flash F</t>
  </si>
  <si>
    <t>HotNews newspaper F</t>
  </si>
  <si>
    <t>HotNews newspaper E</t>
  </si>
  <si>
    <t>the timescape newspaper E</t>
  </si>
  <si>
    <t>Eden newspaper E</t>
  </si>
  <si>
    <t>popoli newspaper F</t>
  </si>
  <si>
    <t>mutation newspaper F</t>
  </si>
  <si>
    <t>the horizon newspaper F</t>
  </si>
  <si>
    <t>the spokesman newspaper E</t>
  </si>
  <si>
    <t>the spokesman newspaper F</t>
  </si>
  <si>
    <t>la nouvelle expression newspaper F</t>
  </si>
  <si>
    <t>radio talk show E</t>
  </si>
  <si>
    <t>the Median newspaper E</t>
  </si>
  <si>
    <t>the horizon newspaper E</t>
  </si>
  <si>
    <t>8/4</t>
  </si>
  <si>
    <t>Reperes newspaper F</t>
  </si>
  <si>
    <t>Cameroon tribune E</t>
  </si>
  <si>
    <t>the reporter newspaper E</t>
  </si>
  <si>
    <t>radio news feature F</t>
  </si>
  <si>
    <t>limbe arrest of Chinese and Cameroonian pangolin dealer - court hearing</t>
  </si>
  <si>
    <t>TV news feature E</t>
  </si>
  <si>
    <t>Limbe arrest of Chinese and Cameroonian pangolin dealers</t>
  </si>
  <si>
    <t>photocopy</t>
  </si>
  <si>
    <t>ann-1</t>
  </si>
  <si>
    <t>binding</t>
  </si>
  <si>
    <t>dispatch fees</t>
  </si>
  <si>
    <t>ann-2</t>
  </si>
  <si>
    <t>x20 DVD</t>
  </si>
  <si>
    <t>ann-4</t>
  </si>
  <si>
    <t>burning &amp;printing</t>
  </si>
  <si>
    <t>ann-6</t>
  </si>
  <si>
    <t>x 1 Flower plant</t>
  </si>
  <si>
    <t>eri-1</t>
  </si>
  <si>
    <t>x 1 hour hired labour</t>
  </si>
  <si>
    <t>eri-2</t>
  </si>
  <si>
    <t>x 120 photocopies at 25 f</t>
  </si>
  <si>
    <t>eri-4</t>
  </si>
  <si>
    <t>x 1 packet of 50 DVDs</t>
  </si>
  <si>
    <t>eri-7</t>
  </si>
  <si>
    <t>x14 newspaper</t>
  </si>
  <si>
    <t>ann-3</t>
  </si>
  <si>
    <t>x17 newspaper</t>
  </si>
  <si>
    <t>ann-5</t>
  </si>
  <si>
    <t>ann-7</t>
  </si>
  <si>
    <t>ann-8</t>
  </si>
  <si>
    <t>Policy and external relations</t>
  </si>
  <si>
    <t>Phone-r</t>
  </si>
  <si>
    <t>i59-r</t>
  </si>
  <si>
    <t>Entry visa-Njamena</t>
  </si>
  <si>
    <t>Phone-78</t>
  </si>
  <si>
    <t>Phone-195</t>
  </si>
  <si>
    <t>Phone-38</t>
  </si>
  <si>
    <t>Phone-110</t>
  </si>
  <si>
    <t>Phone-216</t>
  </si>
  <si>
    <t>Phone-369</t>
  </si>
  <si>
    <t>Phone-77-77a</t>
  </si>
  <si>
    <t>Phone-156</t>
  </si>
  <si>
    <t>Phone-109</t>
  </si>
  <si>
    <t>Phone-239</t>
  </si>
  <si>
    <t>Phone-340</t>
  </si>
  <si>
    <t>Phone-353</t>
  </si>
  <si>
    <t>Phone-367</t>
  </si>
  <si>
    <t>France</t>
  </si>
  <si>
    <t>Phone-241</t>
  </si>
  <si>
    <t>Air ticket Israel-Gabon-Cameroon-Israel</t>
  </si>
  <si>
    <t>International Investigations</t>
  </si>
  <si>
    <t>Nir-r</t>
  </si>
  <si>
    <t>Ni</t>
  </si>
  <si>
    <t>Tom-r</t>
  </si>
  <si>
    <t>To</t>
  </si>
  <si>
    <t>Nir-1</t>
  </si>
  <si>
    <t>ofir</t>
  </si>
  <si>
    <t>tom-1</t>
  </si>
  <si>
    <t>Ofir</t>
  </si>
  <si>
    <t>Phone-1</t>
  </si>
  <si>
    <t>Phone-16-16b</t>
  </si>
  <si>
    <t>Phone-27-27a</t>
  </si>
  <si>
    <t>Phone-43</t>
  </si>
  <si>
    <t>Phone-55</t>
  </si>
  <si>
    <t>Phone-72</t>
  </si>
  <si>
    <t>Phone-79</t>
  </si>
  <si>
    <t>Phone-104</t>
  </si>
  <si>
    <t>Phone-108</t>
  </si>
  <si>
    <t>Phone-113</t>
  </si>
  <si>
    <t>Phone-124</t>
  </si>
  <si>
    <t>Phone-131</t>
  </si>
  <si>
    <t>Phone-138</t>
  </si>
  <si>
    <t>Phone-151</t>
  </si>
  <si>
    <t>Phone-171</t>
  </si>
  <si>
    <t>Phone-184</t>
  </si>
  <si>
    <t>Phone-198</t>
  </si>
  <si>
    <t>Phone-217</t>
  </si>
  <si>
    <t>Phone-222</t>
  </si>
  <si>
    <t>Phone-224</t>
  </si>
  <si>
    <t>Phone-2</t>
  </si>
  <si>
    <t>Phone-336</t>
  </si>
  <si>
    <t>Phone-339-339a</t>
  </si>
  <si>
    <t>Phone-355</t>
  </si>
  <si>
    <t>ofir-r</t>
  </si>
  <si>
    <t>Bank file</t>
  </si>
  <si>
    <t>6/4</t>
  </si>
  <si>
    <t>Emeline</t>
  </si>
  <si>
    <t>Phone-63</t>
  </si>
  <si>
    <t>Phone-94</t>
  </si>
  <si>
    <t>Arrey</t>
  </si>
  <si>
    <t>Phone-13-13d</t>
  </si>
  <si>
    <t>Phone-24</t>
  </si>
  <si>
    <t>Phone-36-26d</t>
  </si>
  <si>
    <t>Phone-51-51d</t>
  </si>
  <si>
    <t>Phone-56-56a</t>
  </si>
  <si>
    <t>Phone-71-71d</t>
  </si>
  <si>
    <t>Phone-137</t>
  </si>
  <si>
    <t>Phone-142</t>
  </si>
  <si>
    <t>Phone-168-168d</t>
  </si>
  <si>
    <t>Phone-172-172d</t>
  </si>
  <si>
    <t>Phone-182</t>
  </si>
  <si>
    <t>Phone-196</t>
  </si>
  <si>
    <t>Phone-209</t>
  </si>
  <si>
    <t>Phone-218</t>
  </si>
  <si>
    <t>Phone-223</t>
  </si>
  <si>
    <t>Phone-225</t>
  </si>
  <si>
    <t>Phone-238</t>
  </si>
  <si>
    <t>Phone-243-243d</t>
  </si>
  <si>
    <t>Phone-257</t>
  </si>
  <si>
    <t>Phone-273-273b</t>
  </si>
  <si>
    <t>Phone-292</t>
  </si>
  <si>
    <t>Phone-294-294d</t>
  </si>
  <si>
    <t>Phone-305-305c</t>
  </si>
  <si>
    <t>Phone-322-322a</t>
  </si>
  <si>
    <t>unice</t>
  </si>
  <si>
    <t>Phone-25a</t>
  </si>
  <si>
    <t>Phone-34</t>
  </si>
  <si>
    <t>Phone-48</t>
  </si>
  <si>
    <t>Phone-68</t>
  </si>
  <si>
    <t>Phone-87</t>
  </si>
  <si>
    <t>Phone-97</t>
  </si>
  <si>
    <t>Phone-115</t>
  </si>
  <si>
    <t>Phone-148</t>
  </si>
  <si>
    <t>Phone-164a</t>
  </si>
  <si>
    <t>Phone-176</t>
  </si>
  <si>
    <t>Phone-191</t>
  </si>
  <si>
    <t>Phone-206</t>
  </si>
  <si>
    <t>Phone-233</t>
  </si>
  <si>
    <t>Phone-249</t>
  </si>
  <si>
    <t>Phone-267</t>
  </si>
  <si>
    <t>Phone-275</t>
  </si>
  <si>
    <t>Phone-287</t>
  </si>
  <si>
    <t>Phone-297</t>
  </si>
  <si>
    <t>Phone-311</t>
  </si>
  <si>
    <t>Phone-325</t>
  </si>
  <si>
    <t>Phone-344</t>
  </si>
  <si>
    <t>Phone-361</t>
  </si>
  <si>
    <t>Louis</t>
  </si>
  <si>
    <t>Phone-136</t>
  </si>
  <si>
    <t>Arrey-r</t>
  </si>
  <si>
    <t>X1 hour taxi</t>
  </si>
  <si>
    <t>uni-r</t>
  </si>
  <si>
    <t>Unice</t>
  </si>
  <si>
    <t>Mouse</t>
  </si>
  <si>
    <t>uni-10</t>
  </si>
  <si>
    <t>x 200 plastic jagets</t>
  </si>
  <si>
    <t>uni-11</t>
  </si>
  <si>
    <t>Ear Phone</t>
  </si>
  <si>
    <t>x10 block notes</t>
  </si>
  <si>
    <t>certification</t>
  </si>
  <si>
    <t>uni-14</t>
  </si>
  <si>
    <t>uni-15</t>
  </si>
  <si>
    <t>x40 photocopies</t>
  </si>
  <si>
    <t>uni-34</t>
  </si>
  <si>
    <t>x2L La Croix</t>
  </si>
  <si>
    <t>Arrey-1</t>
  </si>
  <si>
    <t>Ajax Powder</t>
  </si>
  <si>
    <t>x2L Ajax</t>
  </si>
  <si>
    <t>Office cleaner</t>
  </si>
  <si>
    <t>Arrey-2</t>
  </si>
  <si>
    <t>Arrey-5</t>
  </si>
  <si>
    <t>Toilet door repairs</t>
  </si>
  <si>
    <t>Arrey-7</t>
  </si>
  <si>
    <t>Arrey-9</t>
  </si>
  <si>
    <t>Javel</t>
  </si>
  <si>
    <t>Arrey-12</t>
  </si>
  <si>
    <t>X2L Pax</t>
  </si>
  <si>
    <t>Garbage bags</t>
  </si>
  <si>
    <t>Airfreshner</t>
  </si>
  <si>
    <t>Sponge</t>
  </si>
  <si>
    <t>Lock</t>
  </si>
  <si>
    <t>Repairs fees</t>
  </si>
  <si>
    <t>Night watch</t>
  </si>
  <si>
    <t>Arrey-18</t>
  </si>
  <si>
    <t>x11 Toilet tissues</t>
  </si>
  <si>
    <t>Arrey-19</t>
  </si>
  <si>
    <t>Arrey-21</t>
  </si>
  <si>
    <t>Arrey-22</t>
  </si>
  <si>
    <t>Arrey-24</t>
  </si>
  <si>
    <t>Arrey-26</t>
  </si>
  <si>
    <t>Arrey-27</t>
  </si>
  <si>
    <t>repair cupboard</t>
  </si>
  <si>
    <t>aim-11</t>
  </si>
  <si>
    <t>X 2 Photos</t>
  </si>
  <si>
    <t>ania-1</t>
  </si>
  <si>
    <t>X 1 USB Key</t>
  </si>
  <si>
    <t>ania-3</t>
  </si>
  <si>
    <t>Transfer fees</t>
  </si>
  <si>
    <t>Arrey-3</t>
  </si>
  <si>
    <t>Arrey-4</t>
  </si>
  <si>
    <t>Arrey-6</t>
  </si>
  <si>
    <t>Arrey-8</t>
  </si>
  <si>
    <t>Arrey-10</t>
  </si>
  <si>
    <t>Arrey-17</t>
  </si>
  <si>
    <t>Arrey-20</t>
  </si>
  <si>
    <t>Arrey-25</t>
  </si>
  <si>
    <t>Western Union</t>
  </si>
  <si>
    <t>uni-1</t>
  </si>
  <si>
    <t>uni-2</t>
  </si>
  <si>
    <t>uni-3</t>
  </si>
  <si>
    <t>uni-4</t>
  </si>
  <si>
    <t>uni-5</t>
  </si>
  <si>
    <t>uni-6</t>
  </si>
  <si>
    <t>uni-7</t>
  </si>
  <si>
    <t>uni-8</t>
  </si>
  <si>
    <t>uni-8a</t>
  </si>
  <si>
    <t>uni-9</t>
  </si>
  <si>
    <t>uni-12</t>
  </si>
  <si>
    <t>uni-13</t>
  </si>
  <si>
    <t>uni-16</t>
  </si>
  <si>
    <t>uni-17</t>
  </si>
  <si>
    <t>uni-18</t>
  </si>
  <si>
    <t>uni-19</t>
  </si>
  <si>
    <t>uni-20</t>
  </si>
  <si>
    <t>uni-21</t>
  </si>
  <si>
    <t>uni-22</t>
  </si>
  <si>
    <t>uni-23</t>
  </si>
  <si>
    <t>uni-24</t>
  </si>
  <si>
    <t>uni-25</t>
  </si>
  <si>
    <t>uni-26</t>
  </si>
  <si>
    <t>uni-27</t>
  </si>
  <si>
    <t>uni-28</t>
  </si>
  <si>
    <t>uni-29</t>
  </si>
  <si>
    <t>uni-30</t>
  </si>
  <si>
    <t>uni-31</t>
  </si>
  <si>
    <t>uni-32</t>
  </si>
  <si>
    <t>uni-33</t>
  </si>
  <si>
    <t>uni-r35</t>
  </si>
  <si>
    <t>uni-r36</t>
  </si>
  <si>
    <t>uni-r37</t>
  </si>
  <si>
    <t>UNICS</t>
  </si>
  <si>
    <t>30/4</t>
  </si>
  <si>
    <t>Afriland</t>
  </si>
  <si>
    <t>SNEC-Water</t>
  </si>
  <si>
    <t>Hr-snec 2013 .5</t>
  </si>
  <si>
    <t>Sonel-ElectriCity</t>
  </si>
  <si>
    <t>Hr-sonel 2013 .6</t>
  </si>
  <si>
    <t>28/4</t>
  </si>
  <si>
    <t>Driving school fees</t>
  </si>
  <si>
    <t>ania-14</t>
  </si>
  <si>
    <t xml:space="preserve">      TOTAL EXPENDITURE May</t>
  </si>
  <si>
    <t>Rolex Watch Gift for Ofir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</si>
</sst>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\t&quot;£&quot;#,##0_);\(\t&quot;£&quot;#,##0\)"/>
    <numFmt numFmtId="177" formatCode="\t&quot;£&quot;#,##0_);[Red]\(\t&quot;£&quot;#,##0\)"/>
    <numFmt numFmtId="178" formatCode="\t&quot;£&quot;#,##0.00_);\(\t&quot;£&quot;#,##0.00\)"/>
    <numFmt numFmtId="179" formatCode="\t&quot;£&quot;#,##0.00_);[Red]\(\t&quot;£&quot;#,##0.00\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  <numFmt numFmtId="202" formatCode="[$£-809]#,##0"/>
    <numFmt numFmtId="203" formatCode="&quot;$&quot;#,##0"/>
    <numFmt numFmtId="204" formatCode="#,##0.00;[Red]#,##0.00"/>
    <numFmt numFmtId="205" formatCode="#,##0.000"/>
    <numFmt numFmtId="206" formatCode="#,##0.000;[Red]#,##0.000"/>
    <numFmt numFmtId="207" formatCode="[$€-2]\ #,##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sz val="10"/>
      <color indexed="55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49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0"/>
    </font>
    <font>
      <sz val="10"/>
      <color indexed="11"/>
      <name val="Arial"/>
      <family val="2"/>
    </font>
    <font>
      <sz val="9"/>
      <color indexed="60"/>
      <name val="Arial"/>
      <family val="0"/>
    </font>
    <font>
      <sz val="8"/>
      <color indexed="60"/>
      <name val="Arial"/>
      <family val="0"/>
    </font>
    <font>
      <sz val="8"/>
      <color indexed="20"/>
      <name val="Arial"/>
      <family val="2"/>
    </font>
    <font>
      <sz val="10"/>
      <color indexed="46"/>
      <name val="Arial"/>
      <family val="0"/>
    </font>
    <font>
      <sz val="9"/>
      <color indexed="46"/>
      <name val="Arial"/>
      <family val="0"/>
    </font>
    <font>
      <b/>
      <sz val="10"/>
      <color indexed="46"/>
      <name val="Arial"/>
      <family val="0"/>
    </font>
    <font>
      <b/>
      <sz val="10"/>
      <color indexed="49"/>
      <name val="Arial"/>
      <family val="0"/>
    </font>
    <font>
      <sz val="9"/>
      <color indexed="49"/>
      <name val="Arial"/>
      <family val="0"/>
    </font>
    <font>
      <b/>
      <sz val="10"/>
      <color indexed="12"/>
      <name val="Arial"/>
      <family val="2"/>
    </font>
    <font>
      <b/>
      <sz val="10"/>
      <color indexed="20"/>
      <name val="Arial"/>
      <family val="0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9"/>
      <color indexed="17"/>
      <name val="Arial"/>
      <family val="0"/>
    </font>
    <font>
      <u val="single"/>
      <sz val="10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6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8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201" fontId="0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20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200" fontId="0" fillId="0" borderId="3" xfId="0" applyNumberFormat="1" applyFont="1" applyBorder="1" applyAlignment="1">
      <alignment/>
    </xf>
    <xf numFmtId="49" fontId="0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20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0" fontId="1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1" fillId="2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center"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200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00" fontId="0" fillId="0" borderId="0" xfId="0" applyNumberFormat="1" applyFont="1" applyAlignment="1">
      <alignment/>
    </xf>
    <xf numFmtId="20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20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1" fillId="0" borderId="3" xfId="0" applyNumberFormat="1" applyFont="1" applyFill="1" applyBorder="1" applyAlignment="1">
      <alignment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0" fillId="0" borderId="3" xfId="0" applyNumberFormat="1" applyFont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200" fontId="0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49" fontId="0" fillId="2" borderId="0" xfId="21" applyNumberFormat="1" applyFont="1" applyFill="1">
      <alignment/>
      <protection/>
    </xf>
    <xf numFmtId="49" fontId="0" fillId="2" borderId="0" xfId="21" applyNumberFormat="1" applyFont="1" applyFill="1" applyAlignment="1">
      <alignment horizontal="center"/>
      <protection/>
    </xf>
    <xf numFmtId="3" fontId="0" fillId="0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200" fontId="1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0" fillId="0" borderId="3" xfId="0" applyNumberFormat="1" applyFont="1" applyBorder="1" applyAlignment="1">
      <alignment horizontal="center"/>
    </xf>
    <xf numFmtId="49" fontId="1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Font="1" applyAlignment="1">
      <alignment horizontal="center"/>
    </xf>
    <xf numFmtId="3" fontId="15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200" fontId="17" fillId="0" borderId="3" xfId="0" applyNumberFormat="1" applyFont="1" applyBorder="1" applyAlignment="1">
      <alignment/>
    </xf>
    <xf numFmtId="0" fontId="18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/>
    </xf>
    <xf numFmtId="200" fontId="0" fillId="0" borderId="2" xfId="0" applyNumberFormat="1" applyBorder="1" applyAlignment="1">
      <alignment/>
    </xf>
    <xf numFmtId="200" fontId="0" fillId="0" borderId="0" xfId="0" applyNumberFormat="1" applyBorder="1" applyAlignment="1">
      <alignment/>
    </xf>
    <xf numFmtId="49" fontId="19" fillId="0" borderId="0" xfId="0" applyNumberFormat="1" applyFont="1" applyFill="1" applyAlignment="1">
      <alignment/>
    </xf>
    <xf numFmtId="3" fontId="20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/>
    </xf>
    <xf numFmtId="49" fontId="19" fillId="0" borderId="2" xfId="0" applyNumberFormat="1" applyFont="1" applyBorder="1" applyAlignment="1">
      <alignment horizontal="left"/>
    </xf>
    <xf numFmtId="49" fontId="18" fillId="0" borderId="0" xfId="0" applyNumberFormat="1" applyFont="1" applyFill="1" applyAlignment="1">
      <alignment/>
    </xf>
    <xf numFmtId="3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/>
    </xf>
    <xf numFmtId="49" fontId="18" fillId="0" borderId="2" xfId="0" applyNumberFormat="1" applyFont="1" applyBorder="1" applyAlignment="1">
      <alignment horizontal="left"/>
    </xf>
    <xf numFmtId="3" fontId="18" fillId="0" borderId="2" xfId="0" applyNumberFormat="1" applyFont="1" applyBorder="1" applyAlignment="1">
      <alignment/>
    </xf>
    <xf numFmtId="200" fontId="18" fillId="0" borderId="2" xfId="0" applyNumberFormat="1" applyFont="1" applyBorder="1" applyAlignment="1">
      <alignment/>
    </xf>
    <xf numFmtId="200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 horizontal="left"/>
    </xf>
    <xf numFmtId="3" fontId="21" fillId="0" borderId="2" xfId="0" applyNumberFormat="1" applyFont="1" applyBorder="1" applyAlignment="1">
      <alignment/>
    </xf>
    <xf numFmtId="200" fontId="21" fillId="0" borderId="2" xfId="0" applyNumberFormat="1" applyFont="1" applyBorder="1" applyAlignment="1">
      <alignment/>
    </xf>
    <xf numFmtId="200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Fill="1" applyAlignment="1">
      <alignment/>
    </xf>
    <xf numFmtId="3" fontId="22" fillId="0" borderId="2" xfId="0" applyNumberFormat="1" applyFont="1" applyFill="1" applyBorder="1" applyAlignment="1">
      <alignment/>
    </xf>
    <xf numFmtId="49" fontId="22" fillId="0" borderId="2" xfId="0" applyNumberFormat="1" applyFont="1" applyFill="1" applyBorder="1" applyAlignment="1">
      <alignment/>
    </xf>
    <xf numFmtId="49" fontId="22" fillId="0" borderId="2" xfId="0" applyNumberFormat="1" applyFont="1" applyFill="1" applyBorder="1" applyAlignment="1">
      <alignment horizontal="left"/>
    </xf>
    <xf numFmtId="3" fontId="22" fillId="0" borderId="2" xfId="0" applyNumberFormat="1" applyFont="1" applyBorder="1" applyAlignment="1">
      <alignment/>
    </xf>
    <xf numFmtId="200" fontId="22" fillId="0" borderId="2" xfId="0" applyNumberFormat="1" applyFont="1" applyBorder="1" applyAlignment="1">
      <alignment/>
    </xf>
    <xf numFmtId="200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3" fontId="23" fillId="0" borderId="2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 horizontal="left"/>
    </xf>
    <xf numFmtId="200" fontId="23" fillId="0" borderId="2" xfId="0" applyNumberFormat="1" applyFont="1" applyBorder="1" applyAlignment="1">
      <alignment/>
    </xf>
    <xf numFmtId="200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Fill="1" applyAlignment="1">
      <alignment/>
    </xf>
    <xf numFmtId="3" fontId="24" fillId="0" borderId="2" xfId="0" applyNumberFormat="1" applyFont="1" applyFill="1" applyBorder="1" applyAlignment="1">
      <alignment/>
    </xf>
    <xf numFmtId="49" fontId="24" fillId="0" borderId="2" xfId="0" applyNumberFormat="1" applyFont="1" applyFill="1" applyBorder="1" applyAlignment="1">
      <alignment/>
    </xf>
    <xf numFmtId="49" fontId="24" fillId="0" borderId="2" xfId="0" applyNumberFormat="1" applyFont="1" applyFill="1" applyBorder="1" applyAlignment="1">
      <alignment horizontal="left"/>
    </xf>
    <xf numFmtId="3" fontId="24" fillId="0" borderId="2" xfId="0" applyNumberFormat="1" applyFont="1" applyBorder="1" applyAlignment="1">
      <alignment/>
    </xf>
    <xf numFmtId="200" fontId="24" fillId="0" borderId="2" xfId="0" applyNumberFormat="1" applyFont="1" applyBorder="1" applyAlignment="1">
      <alignment/>
    </xf>
    <xf numFmtId="200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9" fillId="0" borderId="0" xfId="0" applyNumberFormat="1" applyFont="1" applyFill="1" applyAlignment="1">
      <alignment/>
    </xf>
    <xf numFmtId="3" fontId="9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200" fontId="9" fillId="0" borderId="2" xfId="0" applyNumberFormat="1" applyFont="1" applyBorder="1" applyAlignment="1">
      <alignment/>
    </xf>
    <xf numFmtId="200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2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Border="1" applyAlignment="1">
      <alignment/>
    </xf>
    <xf numFmtId="200" fontId="2" fillId="0" borderId="2" xfId="0" applyNumberFormat="1" applyFont="1" applyBorder="1" applyAlignment="1">
      <alignment/>
    </xf>
    <xf numFmtId="20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5" fillId="0" borderId="0" xfId="0" applyNumberFormat="1" applyFont="1" applyFill="1" applyAlignment="1">
      <alignment/>
    </xf>
    <xf numFmtId="49" fontId="25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3" fontId="26" fillId="0" borderId="2" xfId="0" applyNumberFormat="1" applyFont="1" applyBorder="1" applyAlignment="1">
      <alignment/>
    </xf>
    <xf numFmtId="200" fontId="1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 horizontal="left"/>
    </xf>
    <xf numFmtId="200" fontId="28" fillId="0" borderId="0" xfId="0" applyNumberFormat="1" applyFont="1" applyFill="1" applyAlignment="1">
      <alignment/>
    </xf>
    <xf numFmtId="200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3" fontId="29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left"/>
    </xf>
    <xf numFmtId="3" fontId="27" fillId="2" borderId="0" xfId="0" applyNumberFormat="1" applyFont="1" applyFill="1" applyAlignment="1">
      <alignment/>
    </xf>
    <xf numFmtId="200" fontId="28" fillId="2" borderId="0" xfId="0" applyNumberFormat="1" applyFont="1" applyFill="1" applyAlignment="1">
      <alignment/>
    </xf>
    <xf numFmtId="200" fontId="17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200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49" fontId="18" fillId="2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/>
    </xf>
    <xf numFmtId="49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 horizontal="left"/>
    </xf>
    <xf numFmtId="198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2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 horizontal="left"/>
    </xf>
    <xf numFmtId="198" fontId="24" fillId="2" borderId="0" xfId="0" applyNumberFormat="1" applyFont="1" applyFill="1" applyAlignment="1">
      <alignment/>
    </xf>
    <xf numFmtId="0" fontId="24" fillId="2" borderId="0" xfId="0" applyFont="1" applyFill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19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49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left"/>
    </xf>
    <xf numFmtId="49" fontId="21" fillId="2" borderId="0" xfId="0" applyNumberFormat="1" applyFont="1" applyFill="1" applyAlignment="1">
      <alignment horizontal="center"/>
    </xf>
    <xf numFmtId="198" fontId="21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198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3" fontId="30" fillId="0" borderId="0" xfId="0" applyNumberFormat="1" applyFont="1" applyFill="1" applyAlignment="1">
      <alignment/>
    </xf>
    <xf numFmtId="202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4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19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left"/>
    </xf>
    <xf numFmtId="49" fontId="23" fillId="2" borderId="0" xfId="0" applyNumberFormat="1" applyFont="1" applyFill="1" applyAlignment="1">
      <alignment horizontal="center"/>
    </xf>
    <xf numFmtId="198" fontId="23" fillId="2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49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198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left"/>
    </xf>
    <xf numFmtId="49" fontId="22" fillId="2" borderId="0" xfId="0" applyNumberFormat="1" applyFont="1" applyFill="1" applyAlignment="1">
      <alignment horizontal="center"/>
    </xf>
    <xf numFmtId="198" fontId="22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49" fontId="9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center"/>
    </xf>
    <xf numFmtId="198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49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19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198" fontId="25" fillId="0" borderId="0" xfId="0" applyNumberFormat="1" applyFont="1" applyAlignment="1">
      <alignment/>
    </xf>
    <xf numFmtId="3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 horizontal="left"/>
    </xf>
    <xf numFmtId="49" fontId="25" fillId="2" borderId="0" xfId="0" applyNumberFormat="1" applyFont="1" applyFill="1" applyAlignment="1">
      <alignment horizontal="center"/>
    </xf>
    <xf numFmtId="198" fontId="25" fillId="2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center"/>
    </xf>
    <xf numFmtId="198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 quotePrefix="1">
      <alignment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/>
    </xf>
    <xf numFmtId="200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49" fontId="33" fillId="0" borderId="0" xfId="0" applyNumberFormat="1" applyFont="1" applyFill="1" applyAlignment="1">
      <alignment/>
    </xf>
    <xf numFmtId="198" fontId="21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202" fontId="21" fillId="0" borderId="0" xfId="0" applyNumberFormat="1" applyFont="1" applyFill="1" applyAlignment="1">
      <alignment/>
    </xf>
    <xf numFmtId="204" fontId="21" fillId="0" borderId="0" xfId="0" applyNumberFormat="1" applyFont="1" applyFill="1" applyBorder="1" applyAlignment="1">
      <alignment/>
    </xf>
    <xf numFmtId="205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center"/>
    </xf>
    <xf numFmtId="200" fontId="21" fillId="0" borderId="0" xfId="0" applyNumberFormat="1" applyFont="1" applyAlignment="1">
      <alignment/>
    </xf>
    <xf numFmtId="3" fontId="35" fillId="2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21" applyNumberFormat="1" applyFont="1" applyFill="1">
      <alignment/>
      <protection/>
    </xf>
    <xf numFmtId="3" fontId="2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3" fontId="20" fillId="2" borderId="0" xfId="0" applyNumberFormat="1" applyFont="1" applyFill="1" applyAlignment="1" quotePrefix="1">
      <alignment/>
    </xf>
    <xf numFmtId="3" fontId="20" fillId="2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37" fillId="2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3" fontId="24" fillId="2" borderId="0" xfId="0" applyNumberFormat="1" applyFont="1" applyFill="1" applyAlignment="1">
      <alignment/>
    </xf>
    <xf numFmtId="3" fontId="38" fillId="2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3" fontId="39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3" fontId="22" fillId="2" borderId="0" xfId="0" applyNumberFormat="1" applyFont="1" applyFill="1" applyAlignment="1">
      <alignment/>
    </xf>
    <xf numFmtId="3" fontId="15" fillId="2" borderId="0" xfId="0" applyNumberFormat="1" applyFont="1" applyFill="1" applyAlignment="1" quotePrefix="1">
      <alignment/>
    </xf>
    <xf numFmtId="3" fontId="22" fillId="0" borderId="0" xfId="0" applyNumberFormat="1" applyFont="1" applyAlignment="1" quotePrefix="1">
      <alignment/>
    </xf>
    <xf numFmtId="3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3" fontId="35" fillId="2" borderId="0" xfId="0" applyNumberFormat="1" applyFont="1" applyFill="1" applyAlignment="1">
      <alignment/>
    </xf>
    <xf numFmtId="207" fontId="21" fillId="0" borderId="0" xfId="0" applyNumberFormat="1" applyFont="1" applyFill="1" applyAlignment="1">
      <alignment/>
    </xf>
    <xf numFmtId="3" fontId="22" fillId="0" borderId="0" xfId="0" applyNumberFormat="1" applyFont="1" applyFill="1" applyAlignment="1" quotePrefix="1">
      <alignment/>
    </xf>
    <xf numFmtId="200" fontId="22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49" fontId="15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3" fontId="40" fillId="0" borderId="0" xfId="0" applyNumberFormat="1" applyFont="1" applyFill="1" applyAlignment="1">
      <alignment/>
    </xf>
    <xf numFmtId="202" fontId="22" fillId="0" borderId="0" xfId="0" applyNumberFormat="1" applyFont="1" applyFill="1" applyAlignment="1">
      <alignment/>
    </xf>
    <xf numFmtId="204" fontId="22" fillId="0" borderId="0" xfId="0" applyNumberFormat="1" applyFont="1" applyFill="1" applyBorder="1" applyAlignment="1">
      <alignment/>
    </xf>
    <xf numFmtId="205" fontId="2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Font="1" applyAlignment="1">
      <alignment horizontal="center"/>
    </xf>
    <xf numFmtId="20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3" fontId="1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200" fontId="0" fillId="2" borderId="0" xfId="0" applyNumberFormat="1" applyFont="1" applyFill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9" fontId="41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3" fontId="42" fillId="2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/>
    </xf>
    <xf numFmtId="3" fontId="2" fillId="2" borderId="0" xfId="0" applyNumberFormat="1" applyFont="1" applyFill="1" applyAlignment="1" quotePrefix="1">
      <alignment/>
    </xf>
    <xf numFmtId="3" fontId="2" fillId="2" borderId="0" xfId="0" applyNumberFormat="1" applyFont="1" applyFill="1" applyAlignment="1" quotePrefix="1">
      <alignment/>
    </xf>
    <xf numFmtId="3" fontId="24" fillId="0" borderId="0" xfId="0" applyNumberFormat="1" applyFont="1" applyFill="1" applyAlignment="1">
      <alignment/>
    </xf>
    <xf numFmtId="3" fontId="24" fillId="2" borderId="0" xfId="0" applyNumberFormat="1" applyFont="1" applyFill="1" applyAlignment="1" quotePrefix="1">
      <alignment/>
    </xf>
    <xf numFmtId="49" fontId="0" fillId="0" borderId="0" xfId="0" applyNumberFormat="1" applyFont="1" applyFill="1" applyAlignment="1">
      <alignment horizontal="center"/>
    </xf>
    <xf numFmtId="49" fontId="43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3" fontId="20" fillId="0" borderId="0" xfId="0" applyNumberFormat="1" applyFont="1" applyAlignment="1" quotePrefix="1">
      <alignment/>
    </xf>
    <xf numFmtId="1" fontId="0" fillId="0" borderId="0" xfId="0" applyNumberFormat="1" applyFont="1" applyFill="1" applyAlignment="1">
      <alignment/>
    </xf>
    <xf numFmtId="49" fontId="0" fillId="0" borderId="0" xfId="21" applyNumberFormat="1" applyFont="1" applyFill="1">
      <alignment/>
      <protection/>
    </xf>
    <xf numFmtId="3" fontId="2" fillId="0" borderId="0" xfId="21" applyNumberFormat="1" applyFont="1" applyFill="1">
      <alignment/>
      <protection/>
    </xf>
    <xf numFmtId="3" fontId="21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49" fontId="0" fillId="0" borderId="0" xfId="2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 quotePrefix="1">
      <alignment/>
    </xf>
    <xf numFmtId="49" fontId="0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3" fontId="3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Alignment="1" quotePrefix="1">
      <alignment/>
    </xf>
    <xf numFmtId="3" fontId="2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0" fontId="0" fillId="2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14"/>
  <sheetViews>
    <sheetView tabSelected="1" workbookViewId="0" topLeftCell="A1">
      <pane ySplit="5" topLeftCell="BM2302" activePane="bottomLeft" state="frozen"/>
      <selection pane="topLeft" activeCell="A1" sqref="A1"/>
      <selection pane="bottomLeft" activeCell="J2373" sqref="J2373"/>
    </sheetView>
  </sheetViews>
  <sheetFormatPr defaultColWidth="9.140625" defaultRowHeight="12.75" zeroHeight="1"/>
  <cols>
    <col min="1" max="1" width="5.140625" style="1" customWidth="1"/>
    <col min="2" max="2" width="11.14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1.28125" style="5" customWidth="1"/>
    <col min="9" max="9" width="9.00390625" style="4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8"/>
      <c r="B1" s="9"/>
      <c r="C1" s="10"/>
      <c r="D1" s="10"/>
      <c r="E1" s="11"/>
      <c r="F1" s="10"/>
      <c r="G1" s="10"/>
      <c r="H1" s="9"/>
      <c r="I1" s="3"/>
    </row>
    <row r="2" spans="1:9" ht="17.25" customHeight="1">
      <c r="A2" s="12"/>
      <c r="B2" s="476" t="s">
        <v>150</v>
      </c>
      <c r="C2" s="476"/>
      <c r="D2" s="476"/>
      <c r="E2" s="476"/>
      <c r="F2" s="476"/>
      <c r="G2" s="476"/>
      <c r="H2" s="476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0</v>
      </c>
      <c r="C4" s="19" t="s">
        <v>6</v>
      </c>
      <c r="D4" s="19" t="s">
        <v>1</v>
      </c>
      <c r="E4" s="19" t="s">
        <v>7</v>
      </c>
      <c r="F4" s="19" t="s">
        <v>2</v>
      </c>
      <c r="G4" s="17" t="s">
        <v>4</v>
      </c>
      <c r="H4" s="20" t="s">
        <v>3</v>
      </c>
      <c r="I4" s="21" t="s">
        <v>5</v>
      </c>
    </row>
    <row r="5" spans="1:13" ht="18.75" customHeight="1">
      <c r="A5" s="24"/>
      <c r="B5" s="24" t="s">
        <v>154</v>
      </c>
      <c r="C5" s="24"/>
      <c r="D5" s="24"/>
      <c r="E5" s="24"/>
      <c r="F5" s="29"/>
      <c r="G5" s="27"/>
      <c r="H5" s="25">
        <v>0</v>
      </c>
      <c r="I5" s="26">
        <v>510</v>
      </c>
      <c r="K5" t="s">
        <v>8</v>
      </c>
      <c r="L5" t="s">
        <v>9</v>
      </c>
      <c r="M5" s="2">
        <v>510</v>
      </c>
    </row>
    <row r="6" spans="2:13" ht="12.75">
      <c r="B6" s="30"/>
      <c r="C6" s="13"/>
      <c r="D6" s="13"/>
      <c r="E6" s="13"/>
      <c r="F6" s="31"/>
      <c r="H6" s="5">
        <f>H5-B6</f>
        <v>0</v>
      </c>
      <c r="I6" s="23">
        <f aca="true" t="shared" si="0" ref="I6:I16">+B6/M6</f>
        <v>0</v>
      </c>
      <c r="M6" s="2">
        <v>510</v>
      </c>
    </row>
    <row r="7" spans="4:13" ht="12.75">
      <c r="D7" s="13"/>
      <c r="H7" s="5">
        <f>H6-B7</f>
        <v>0</v>
      </c>
      <c r="I7" s="23">
        <f t="shared" si="0"/>
        <v>0</v>
      </c>
      <c r="M7" s="2">
        <v>510</v>
      </c>
    </row>
    <row r="8" spans="1:13" s="16" customFormat="1" ht="12.75">
      <c r="A8" s="43"/>
      <c r="B8" s="44">
        <f>+B21</f>
        <v>2598197.5</v>
      </c>
      <c r="C8" s="45"/>
      <c r="D8" s="46" t="s">
        <v>10</v>
      </c>
      <c r="E8" s="47" t="s">
        <v>174</v>
      </c>
      <c r="F8" s="48"/>
      <c r="G8" s="49"/>
      <c r="H8" s="50">
        <f aca="true" t="shared" si="1" ref="H8:H15">+B8</f>
        <v>2598197.5</v>
      </c>
      <c r="I8" s="51">
        <f t="shared" si="0"/>
        <v>5094.504901960784</v>
      </c>
      <c r="J8" s="38"/>
      <c r="K8" s="52"/>
      <c r="L8" s="38"/>
      <c r="M8" s="2">
        <v>510</v>
      </c>
    </row>
    <row r="9" spans="1:13" s="16" customFormat="1" ht="12.75">
      <c r="A9" s="43"/>
      <c r="B9" s="44">
        <f>+B1378</f>
        <v>475000</v>
      </c>
      <c r="C9" s="45"/>
      <c r="D9" s="46" t="s">
        <v>11</v>
      </c>
      <c r="E9" s="47" t="s">
        <v>155</v>
      </c>
      <c r="F9" s="48"/>
      <c r="G9" s="49"/>
      <c r="H9" s="50">
        <f t="shared" si="1"/>
        <v>475000</v>
      </c>
      <c r="I9" s="51">
        <f t="shared" si="0"/>
        <v>931.3725490196078</v>
      </c>
      <c r="J9" s="38"/>
      <c r="K9" s="52"/>
      <c r="L9" s="38"/>
      <c r="M9" s="2">
        <v>510</v>
      </c>
    </row>
    <row r="10" spans="1:13" s="16" customFormat="1" ht="12.75">
      <c r="A10" s="43"/>
      <c r="B10" s="44">
        <f>+B1399</f>
        <v>2845602.5</v>
      </c>
      <c r="C10" s="45"/>
      <c r="D10" s="46" t="s">
        <v>12</v>
      </c>
      <c r="E10" s="47" t="s">
        <v>156</v>
      </c>
      <c r="F10" s="48"/>
      <c r="G10" s="49"/>
      <c r="H10" s="50">
        <f t="shared" si="1"/>
        <v>2845602.5</v>
      </c>
      <c r="I10" s="51">
        <f t="shared" si="0"/>
        <v>5579.612745098039</v>
      </c>
      <c r="J10" s="38"/>
      <c r="K10" s="52"/>
      <c r="L10" s="38"/>
      <c r="M10" s="2">
        <v>510</v>
      </c>
    </row>
    <row r="11" spans="1:13" s="16" customFormat="1" ht="12.75">
      <c r="A11" s="43"/>
      <c r="B11" s="44">
        <f>+B1920</f>
        <v>1626860</v>
      </c>
      <c r="C11" s="45"/>
      <c r="D11" s="46" t="s">
        <v>13</v>
      </c>
      <c r="E11" s="47" t="s">
        <v>157</v>
      </c>
      <c r="F11" s="48"/>
      <c r="G11" s="49"/>
      <c r="H11" s="50">
        <f t="shared" si="1"/>
        <v>1626860</v>
      </c>
      <c r="I11" s="51">
        <f t="shared" si="0"/>
        <v>3189.921568627451</v>
      </c>
      <c r="J11" s="38"/>
      <c r="K11" s="53"/>
      <c r="L11" s="38"/>
      <c r="M11" s="2">
        <v>510</v>
      </c>
    </row>
    <row r="12" spans="1:13" s="16" customFormat="1" ht="12.75">
      <c r="A12" s="43"/>
      <c r="B12" s="44">
        <f>+B2125</f>
        <v>2079675.2</v>
      </c>
      <c r="C12" s="45"/>
      <c r="D12" s="54" t="s">
        <v>14</v>
      </c>
      <c r="E12" s="47" t="s">
        <v>158</v>
      </c>
      <c r="F12" s="48"/>
      <c r="G12" s="49"/>
      <c r="H12" s="50">
        <f t="shared" si="1"/>
        <v>2079675.2</v>
      </c>
      <c r="I12" s="51">
        <f t="shared" si="0"/>
        <v>4077.7945098039213</v>
      </c>
      <c r="J12" s="38"/>
      <c r="K12" s="52"/>
      <c r="L12" s="38"/>
      <c r="M12" s="2">
        <v>510</v>
      </c>
    </row>
    <row r="13" spans="1:13" s="16" customFormat="1" ht="12.75">
      <c r="A13" s="43"/>
      <c r="B13" s="44">
        <f>+B2205</f>
        <v>978570</v>
      </c>
      <c r="C13" s="45"/>
      <c r="D13" s="46" t="s">
        <v>15</v>
      </c>
      <c r="E13" s="45" t="s">
        <v>16</v>
      </c>
      <c r="F13" s="48"/>
      <c r="G13" s="49" t="s">
        <v>17</v>
      </c>
      <c r="H13" s="50">
        <f t="shared" si="1"/>
        <v>978570</v>
      </c>
      <c r="I13" s="51">
        <f t="shared" si="0"/>
        <v>1918.764705882353</v>
      </c>
      <c r="J13" s="38"/>
      <c r="K13" s="52"/>
      <c r="L13" s="38"/>
      <c r="M13" s="2">
        <v>510</v>
      </c>
    </row>
    <row r="14" spans="1:13" s="16" customFormat="1" ht="12.75">
      <c r="A14" s="43"/>
      <c r="B14" s="44">
        <f>+B2264</f>
        <v>1584047</v>
      </c>
      <c r="C14" s="45"/>
      <c r="D14" s="46" t="s">
        <v>18</v>
      </c>
      <c r="E14" s="45"/>
      <c r="F14" s="48"/>
      <c r="G14" s="49"/>
      <c r="H14" s="50">
        <f t="shared" si="1"/>
        <v>1584047</v>
      </c>
      <c r="I14" s="51">
        <f t="shared" si="0"/>
        <v>3105.9745098039216</v>
      </c>
      <c r="J14" s="38"/>
      <c r="K14" s="52"/>
      <c r="L14" s="38"/>
      <c r="M14" s="2">
        <v>510</v>
      </c>
    </row>
    <row r="15" spans="1:13" s="16" customFormat="1" ht="12.75">
      <c r="A15" s="43"/>
      <c r="B15" s="44">
        <f>+B2491</f>
        <v>135000</v>
      </c>
      <c r="C15" s="45"/>
      <c r="D15" s="46" t="s">
        <v>161</v>
      </c>
      <c r="E15" s="45"/>
      <c r="F15" s="48"/>
      <c r="G15" s="49"/>
      <c r="H15" s="50">
        <f t="shared" si="1"/>
        <v>135000</v>
      </c>
      <c r="I15" s="51">
        <f t="shared" si="0"/>
        <v>264.70588235294116</v>
      </c>
      <c r="J15" s="38"/>
      <c r="K15" s="52"/>
      <c r="L15" s="38"/>
      <c r="M15" s="2">
        <v>510</v>
      </c>
    </row>
    <row r="16" spans="1:13" s="16" customFormat="1" ht="12.75">
      <c r="A16" s="43"/>
      <c r="B16" s="44">
        <f>SUM(B8:B15)</f>
        <v>12322952.2</v>
      </c>
      <c r="C16" s="55" t="s">
        <v>146</v>
      </c>
      <c r="D16" s="56"/>
      <c r="E16" s="45"/>
      <c r="F16" s="48"/>
      <c r="G16" s="49"/>
      <c r="H16" s="50">
        <v>0</v>
      </c>
      <c r="I16" s="51">
        <f t="shared" si="0"/>
        <v>24162.65137254902</v>
      </c>
      <c r="J16" s="38"/>
      <c r="K16" s="52"/>
      <c r="L16" s="38"/>
      <c r="M16" s="2">
        <v>510</v>
      </c>
    </row>
    <row r="17" spans="1:13" s="16" customFormat="1" ht="12.75">
      <c r="A17" s="13"/>
      <c r="B17" s="33"/>
      <c r="C17" s="13"/>
      <c r="D17" s="31"/>
      <c r="E17" s="13"/>
      <c r="F17" s="57"/>
      <c r="G17" s="58"/>
      <c r="H17" s="30"/>
      <c r="I17" s="59"/>
      <c r="K17" s="60"/>
      <c r="M17" s="2">
        <v>510</v>
      </c>
    </row>
    <row r="18" spans="1:13" s="70" customFormat="1" ht="13.5" thickBot="1">
      <c r="A18" s="61"/>
      <c r="B18" s="62">
        <f>+B21+B1378+B1399+B1920+B2125+B2205+B2264+B2491</f>
        <v>12322952.2</v>
      </c>
      <c r="C18" s="63" t="s">
        <v>19</v>
      </c>
      <c r="D18" s="64"/>
      <c r="E18" s="65"/>
      <c r="F18" s="66"/>
      <c r="G18" s="67"/>
      <c r="H18" s="68"/>
      <c r="I18" s="69"/>
      <c r="K18" s="71"/>
      <c r="M18" s="2">
        <v>510</v>
      </c>
    </row>
    <row r="19" spans="2:13" ht="12.75">
      <c r="B19" s="39"/>
      <c r="D19" s="31"/>
      <c r="F19" s="72"/>
      <c r="G19" s="73"/>
      <c r="I19" s="23"/>
      <c r="K19" s="74"/>
      <c r="M19" s="2">
        <v>510</v>
      </c>
    </row>
    <row r="20" spans="2:13" ht="12.75">
      <c r="B20" s="39"/>
      <c r="D20" s="31"/>
      <c r="F20" s="72"/>
      <c r="G20" s="73"/>
      <c r="I20" s="23"/>
      <c r="K20" s="74"/>
      <c r="M20" s="2">
        <v>510</v>
      </c>
    </row>
    <row r="21" spans="1:13" s="70" customFormat="1" ht="13.5" thickBot="1">
      <c r="A21" s="61"/>
      <c r="B21" s="75">
        <f>+B24+B72+B156+B187+B225+B261+B291+B337+B368+B407+B444+B508+B541+B570+B604+B647+B688+B732+B756+B867+B881+B925+B980+B1032+B1089+B1110+B1183+B1231+B1279+B1323+B1373</f>
        <v>2598197.5</v>
      </c>
      <c r="C21" s="76"/>
      <c r="D21" s="77" t="s">
        <v>10</v>
      </c>
      <c r="E21" s="78"/>
      <c r="F21" s="66"/>
      <c r="G21" s="79"/>
      <c r="H21" s="80"/>
      <c r="I21" s="81">
        <f aca="true" t="shared" si="2" ref="I21:I84">+B21/M21</f>
        <v>5094.504901960784</v>
      </c>
      <c r="K21" s="71"/>
      <c r="M21" s="2">
        <v>510</v>
      </c>
    </row>
    <row r="22" spans="3:13" ht="12.75">
      <c r="C22" s="34"/>
      <c r="D22" s="13"/>
      <c r="H22" s="5">
        <f>H21-B22</f>
        <v>0</v>
      </c>
      <c r="I22" s="23">
        <f t="shared" si="2"/>
        <v>0</v>
      </c>
      <c r="M22" s="2">
        <v>510</v>
      </c>
    </row>
    <row r="23" spans="4:13" ht="12.75">
      <c r="D23" s="13"/>
      <c r="H23" s="5">
        <f>H22-B23</f>
        <v>0</v>
      </c>
      <c r="I23" s="23">
        <f t="shared" si="2"/>
        <v>0</v>
      </c>
      <c r="M23" s="2">
        <v>510</v>
      </c>
    </row>
    <row r="24" spans="1:13" s="89" customFormat="1" ht="12.75">
      <c r="A24" s="82"/>
      <c r="B24" s="400">
        <f>+B36+B45+B52+B56+B62+B67</f>
        <v>59100</v>
      </c>
      <c r="C24" s="84" t="s">
        <v>20</v>
      </c>
      <c r="D24" s="84" t="s">
        <v>166</v>
      </c>
      <c r="E24" s="85" t="s">
        <v>21</v>
      </c>
      <c r="F24" s="86" t="s">
        <v>22</v>
      </c>
      <c r="G24" s="86" t="s">
        <v>23</v>
      </c>
      <c r="H24" s="87"/>
      <c r="I24" s="88">
        <f t="shared" si="2"/>
        <v>115.88235294117646</v>
      </c>
      <c r="M24" s="2">
        <v>510</v>
      </c>
    </row>
    <row r="25" spans="2:13" ht="12.75">
      <c r="B25" s="8"/>
      <c r="D25" s="13"/>
      <c r="H25" s="5">
        <f aca="true" t="shared" si="3" ref="H25:H35">H24-B25</f>
        <v>0</v>
      </c>
      <c r="I25" s="23">
        <f t="shared" si="2"/>
        <v>0</v>
      </c>
      <c r="M25" s="2">
        <v>510</v>
      </c>
    </row>
    <row r="26" spans="2:13" ht="12.75">
      <c r="B26" s="211">
        <v>2500</v>
      </c>
      <c r="C26" s="1" t="s">
        <v>24</v>
      </c>
      <c r="D26" s="13" t="s">
        <v>10</v>
      </c>
      <c r="E26" s="411" t="s">
        <v>220</v>
      </c>
      <c r="F26" s="28" t="s">
        <v>221</v>
      </c>
      <c r="G26" s="32" t="s">
        <v>222</v>
      </c>
      <c r="H26" s="5">
        <f t="shared" si="3"/>
        <v>-2500</v>
      </c>
      <c r="I26" s="23">
        <f t="shared" si="2"/>
        <v>4.901960784313726</v>
      </c>
      <c r="J26" s="412"/>
      <c r="K26" t="s">
        <v>24</v>
      </c>
      <c r="L26" s="412">
        <v>1</v>
      </c>
      <c r="M26" s="2">
        <v>510</v>
      </c>
    </row>
    <row r="27" spans="1:13" s="16" customFormat="1" ht="12.75">
      <c r="A27" s="1"/>
      <c r="B27" s="211">
        <v>2500</v>
      </c>
      <c r="C27" s="1" t="s">
        <v>24</v>
      </c>
      <c r="D27" s="13" t="s">
        <v>10</v>
      </c>
      <c r="E27" s="1" t="s">
        <v>223</v>
      </c>
      <c r="F27" s="28" t="s">
        <v>224</v>
      </c>
      <c r="G27" s="32" t="s">
        <v>222</v>
      </c>
      <c r="H27" s="5">
        <f t="shared" si="3"/>
        <v>-5000</v>
      </c>
      <c r="I27" s="23">
        <f t="shared" si="2"/>
        <v>4.901960784313726</v>
      </c>
      <c r="J27"/>
      <c r="K27" t="s">
        <v>24</v>
      </c>
      <c r="L27">
        <v>1</v>
      </c>
      <c r="M27" s="2">
        <v>510</v>
      </c>
    </row>
    <row r="28" spans="2:13" ht="12.75">
      <c r="B28" s="211">
        <v>2500</v>
      </c>
      <c r="C28" s="1" t="s">
        <v>24</v>
      </c>
      <c r="D28" s="13" t="s">
        <v>10</v>
      </c>
      <c r="E28" s="1" t="s">
        <v>223</v>
      </c>
      <c r="F28" s="28" t="s">
        <v>225</v>
      </c>
      <c r="G28" s="28" t="s">
        <v>226</v>
      </c>
      <c r="H28" s="5">
        <f t="shared" si="3"/>
        <v>-7500</v>
      </c>
      <c r="I28" s="23">
        <f t="shared" si="2"/>
        <v>4.901960784313726</v>
      </c>
      <c r="K28" t="s">
        <v>24</v>
      </c>
      <c r="L28">
        <v>1</v>
      </c>
      <c r="M28" s="2">
        <v>510</v>
      </c>
    </row>
    <row r="29" spans="2:13" ht="12.75">
      <c r="B29" s="211">
        <v>2500</v>
      </c>
      <c r="C29" s="1" t="s">
        <v>24</v>
      </c>
      <c r="D29" s="13" t="s">
        <v>10</v>
      </c>
      <c r="E29" s="1" t="s">
        <v>223</v>
      </c>
      <c r="F29" s="28" t="s">
        <v>227</v>
      </c>
      <c r="G29" s="28" t="s">
        <v>226</v>
      </c>
      <c r="H29" s="5">
        <f t="shared" si="3"/>
        <v>-10000</v>
      </c>
      <c r="I29" s="23">
        <f t="shared" si="2"/>
        <v>4.901960784313726</v>
      </c>
      <c r="K29" t="s">
        <v>24</v>
      </c>
      <c r="L29">
        <v>1</v>
      </c>
      <c r="M29" s="2">
        <v>510</v>
      </c>
    </row>
    <row r="30" spans="2:13" ht="12.75">
      <c r="B30" s="211">
        <v>2500</v>
      </c>
      <c r="C30" s="1" t="s">
        <v>24</v>
      </c>
      <c r="D30" s="13" t="s">
        <v>10</v>
      </c>
      <c r="E30" s="1" t="s">
        <v>223</v>
      </c>
      <c r="F30" s="28" t="s">
        <v>228</v>
      </c>
      <c r="G30" s="28" t="s">
        <v>229</v>
      </c>
      <c r="H30" s="5">
        <f t="shared" si="3"/>
        <v>-12500</v>
      </c>
      <c r="I30" s="23">
        <f t="shared" si="2"/>
        <v>4.901960784313726</v>
      </c>
      <c r="K30" t="s">
        <v>24</v>
      </c>
      <c r="L30">
        <v>1</v>
      </c>
      <c r="M30" s="2">
        <v>510</v>
      </c>
    </row>
    <row r="31" spans="2:14" ht="12.75">
      <c r="B31" s="8">
        <v>2500</v>
      </c>
      <c r="C31" s="1" t="s">
        <v>24</v>
      </c>
      <c r="D31" s="13" t="s">
        <v>10</v>
      </c>
      <c r="E31" s="1" t="s">
        <v>230</v>
      </c>
      <c r="F31" s="28" t="s">
        <v>231</v>
      </c>
      <c r="G31" s="28" t="s">
        <v>229</v>
      </c>
      <c r="H31" s="5">
        <f t="shared" si="3"/>
        <v>-15000</v>
      </c>
      <c r="I31" s="23">
        <f t="shared" si="2"/>
        <v>4.901960784313726</v>
      </c>
      <c r="K31" t="s">
        <v>24</v>
      </c>
      <c r="L31">
        <v>1</v>
      </c>
      <c r="M31" s="2">
        <v>510</v>
      </c>
      <c r="N31" s="413"/>
    </row>
    <row r="32" spans="2:13" ht="12.75">
      <c r="B32" s="8">
        <v>2500</v>
      </c>
      <c r="C32" s="1" t="s">
        <v>24</v>
      </c>
      <c r="D32" s="13" t="s">
        <v>10</v>
      </c>
      <c r="E32" s="1" t="s">
        <v>220</v>
      </c>
      <c r="F32" s="28" t="s">
        <v>232</v>
      </c>
      <c r="G32" s="28" t="s">
        <v>233</v>
      </c>
      <c r="H32" s="5">
        <f t="shared" si="3"/>
        <v>-17500</v>
      </c>
      <c r="I32" s="23">
        <f t="shared" si="2"/>
        <v>4.901960784313726</v>
      </c>
      <c r="K32" t="s">
        <v>24</v>
      </c>
      <c r="L32">
        <v>1</v>
      </c>
      <c r="M32" s="2">
        <v>510</v>
      </c>
    </row>
    <row r="33" spans="2:13" ht="12.75">
      <c r="B33" s="8">
        <v>2500</v>
      </c>
      <c r="C33" s="1" t="s">
        <v>24</v>
      </c>
      <c r="D33" s="13" t="s">
        <v>10</v>
      </c>
      <c r="E33" s="1" t="s">
        <v>230</v>
      </c>
      <c r="F33" s="28" t="s">
        <v>234</v>
      </c>
      <c r="G33" s="28" t="s">
        <v>233</v>
      </c>
      <c r="H33" s="5">
        <f t="shared" si="3"/>
        <v>-20000</v>
      </c>
      <c r="I33" s="23">
        <f t="shared" si="2"/>
        <v>4.901960784313726</v>
      </c>
      <c r="K33" t="s">
        <v>24</v>
      </c>
      <c r="L33">
        <v>1</v>
      </c>
      <c r="M33" s="2">
        <v>510</v>
      </c>
    </row>
    <row r="34" spans="2:13" ht="12.75">
      <c r="B34" s="8">
        <v>2500</v>
      </c>
      <c r="C34" s="1" t="s">
        <v>24</v>
      </c>
      <c r="D34" s="13" t="s">
        <v>10</v>
      </c>
      <c r="E34" s="1" t="s">
        <v>223</v>
      </c>
      <c r="F34" s="28" t="s">
        <v>235</v>
      </c>
      <c r="G34" s="28" t="s">
        <v>233</v>
      </c>
      <c r="H34" s="5">
        <f t="shared" si="3"/>
        <v>-22500</v>
      </c>
      <c r="I34" s="23">
        <f t="shared" si="2"/>
        <v>4.901960784313726</v>
      </c>
      <c r="K34" t="s">
        <v>24</v>
      </c>
      <c r="L34">
        <v>1</v>
      </c>
      <c r="M34" s="2">
        <v>510</v>
      </c>
    </row>
    <row r="35" spans="2:13" ht="12.75">
      <c r="B35" s="8">
        <v>5000</v>
      </c>
      <c r="C35" s="1" t="s">
        <v>24</v>
      </c>
      <c r="D35" s="13" t="s">
        <v>10</v>
      </c>
      <c r="E35" s="1" t="s">
        <v>230</v>
      </c>
      <c r="F35" s="414" t="s">
        <v>236</v>
      </c>
      <c r="G35" s="28" t="s">
        <v>237</v>
      </c>
      <c r="H35" s="5">
        <f t="shared" si="3"/>
        <v>-27500</v>
      </c>
      <c r="I35" s="23">
        <f t="shared" si="2"/>
        <v>9.803921568627452</v>
      </c>
      <c r="K35" t="s">
        <v>24</v>
      </c>
      <c r="L35">
        <v>1</v>
      </c>
      <c r="M35" s="2">
        <v>510</v>
      </c>
    </row>
    <row r="36" spans="1:13" s="91" customFormat="1" ht="12.75">
      <c r="A36" s="12"/>
      <c r="B36" s="378">
        <f>SUM(B26:B35)</f>
        <v>27500</v>
      </c>
      <c r="C36" s="90" t="s">
        <v>24</v>
      </c>
      <c r="D36" s="12"/>
      <c r="E36" s="12"/>
      <c r="F36" s="19"/>
      <c r="G36" s="19"/>
      <c r="H36" s="87">
        <v>0</v>
      </c>
      <c r="I36" s="88">
        <f t="shared" si="2"/>
        <v>53.92156862745098</v>
      </c>
      <c r="M36" s="2">
        <v>510</v>
      </c>
    </row>
    <row r="37" spans="2:13" ht="12.75">
      <c r="B37" s="8"/>
      <c r="C37" s="34"/>
      <c r="D37" s="13"/>
      <c r="H37" s="5">
        <f aca="true" t="shared" si="4" ref="H37:H44">H36-B37</f>
        <v>0</v>
      </c>
      <c r="I37" s="23">
        <f t="shared" si="2"/>
        <v>0</v>
      </c>
      <c r="M37" s="2">
        <v>510</v>
      </c>
    </row>
    <row r="38" spans="1:13" s="16" customFormat="1" ht="12.75">
      <c r="A38" s="13"/>
      <c r="B38" s="211"/>
      <c r="C38" s="34"/>
      <c r="D38" s="13"/>
      <c r="E38" s="13"/>
      <c r="F38" s="31"/>
      <c r="G38" s="31"/>
      <c r="H38" s="5">
        <f t="shared" si="4"/>
        <v>0</v>
      </c>
      <c r="I38" s="59">
        <f t="shared" si="2"/>
        <v>0</v>
      </c>
      <c r="M38" s="2">
        <v>510</v>
      </c>
    </row>
    <row r="39" spans="2:13" ht="12.75">
      <c r="B39" s="211">
        <v>3500</v>
      </c>
      <c r="C39" s="34" t="s">
        <v>238</v>
      </c>
      <c r="D39" s="13" t="s">
        <v>239</v>
      </c>
      <c r="E39" s="34" t="s">
        <v>240</v>
      </c>
      <c r="F39" s="92" t="s">
        <v>241</v>
      </c>
      <c r="G39" s="32" t="s">
        <v>229</v>
      </c>
      <c r="H39" s="5">
        <f t="shared" si="4"/>
        <v>-3500</v>
      </c>
      <c r="I39" s="59">
        <f t="shared" si="2"/>
        <v>6.862745098039215</v>
      </c>
      <c r="J39" s="16"/>
      <c r="K39" t="s">
        <v>223</v>
      </c>
      <c r="L39">
        <v>1</v>
      </c>
      <c r="M39" s="2">
        <v>510</v>
      </c>
    </row>
    <row r="40" spans="2:13" ht="12.75">
      <c r="B40" s="211">
        <v>1000</v>
      </c>
      <c r="C40" s="34" t="s">
        <v>242</v>
      </c>
      <c r="D40" s="13" t="s">
        <v>239</v>
      </c>
      <c r="E40" s="34" t="s">
        <v>240</v>
      </c>
      <c r="F40" s="92" t="s">
        <v>243</v>
      </c>
      <c r="G40" s="32" t="s">
        <v>229</v>
      </c>
      <c r="H40" s="5">
        <f t="shared" si="4"/>
        <v>-4500</v>
      </c>
      <c r="I40" s="59">
        <f t="shared" si="2"/>
        <v>1.9607843137254901</v>
      </c>
      <c r="J40" s="16"/>
      <c r="K40" t="s">
        <v>223</v>
      </c>
      <c r="L40">
        <v>1</v>
      </c>
      <c r="M40" s="2">
        <v>510</v>
      </c>
    </row>
    <row r="41" spans="2:13" ht="12.75">
      <c r="B41" s="211">
        <v>3500</v>
      </c>
      <c r="C41" s="34" t="s">
        <v>238</v>
      </c>
      <c r="D41" s="13" t="s">
        <v>239</v>
      </c>
      <c r="E41" s="34" t="s">
        <v>240</v>
      </c>
      <c r="F41" s="92" t="s">
        <v>244</v>
      </c>
      <c r="G41" s="32" t="s">
        <v>233</v>
      </c>
      <c r="H41" s="5">
        <f t="shared" si="4"/>
        <v>-8000</v>
      </c>
      <c r="I41" s="59">
        <f t="shared" si="2"/>
        <v>6.862745098039215</v>
      </c>
      <c r="J41" s="16"/>
      <c r="K41" t="s">
        <v>223</v>
      </c>
      <c r="L41">
        <v>1</v>
      </c>
      <c r="M41" s="2">
        <v>510</v>
      </c>
    </row>
    <row r="42" spans="2:14" ht="12.75">
      <c r="B42" s="211">
        <v>2000</v>
      </c>
      <c r="C42" s="34" t="s">
        <v>245</v>
      </c>
      <c r="D42" s="13" t="s">
        <v>239</v>
      </c>
      <c r="E42" s="34" t="s">
        <v>240</v>
      </c>
      <c r="F42" s="92" t="s">
        <v>243</v>
      </c>
      <c r="G42" s="32" t="s">
        <v>233</v>
      </c>
      <c r="H42" s="5">
        <f t="shared" si="4"/>
        <v>-10000</v>
      </c>
      <c r="I42" s="59">
        <f t="shared" si="2"/>
        <v>3.9215686274509802</v>
      </c>
      <c r="J42" s="16"/>
      <c r="K42" t="s">
        <v>223</v>
      </c>
      <c r="L42" s="412">
        <v>1</v>
      </c>
      <c r="M42" s="2">
        <v>510</v>
      </c>
      <c r="N42" s="413"/>
    </row>
    <row r="43" spans="2:14" ht="12.75">
      <c r="B43" s="211">
        <v>2000</v>
      </c>
      <c r="C43" s="34" t="s">
        <v>246</v>
      </c>
      <c r="D43" s="13" t="s">
        <v>239</v>
      </c>
      <c r="E43" s="34" t="s">
        <v>240</v>
      </c>
      <c r="F43" s="92" t="s">
        <v>243</v>
      </c>
      <c r="G43" s="32" t="s">
        <v>233</v>
      </c>
      <c r="H43" s="5">
        <f t="shared" si="4"/>
        <v>-12000</v>
      </c>
      <c r="I43" s="59">
        <f t="shared" si="2"/>
        <v>3.9215686274509802</v>
      </c>
      <c r="J43" s="16"/>
      <c r="K43" t="s">
        <v>223</v>
      </c>
      <c r="L43" s="412">
        <v>1</v>
      </c>
      <c r="M43" s="2">
        <v>510</v>
      </c>
      <c r="N43" s="413"/>
    </row>
    <row r="44" spans="2:14" ht="12.75">
      <c r="B44" s="211">
        <v>2500</v>
      </c>
      <c r="C44" s="34" t="s">
        <v>247</v>
      </c>
      <c r="D44" s="13" t="s">
        <v>239</v>
      </c>
      <c r="E44" s="34" t="s">
        <v>240</v>
      </c>
      <c r="F44" s="92" t="s">
        <v>243</v>
      </c>
      <c r="G44" s="32" t="s">
        <v>237</v>
      </c>
      <c r="H44" s="5">
        <f t="shared" si="4"/>
        <v>-14500</v>
      </c>
      <c r="I44" s="23">
        <f t="shared" si="2"/>
        <v>4.901960784313726</v>
      </c>
      <c r="K44" t="s">
        <v>223</v>
      </c>
      <c r="L44" s="412">
        <v>1</v>
      </c>
      <c r="M44" s="2">
        <v>510</v>
      </c>
      <c r="N44" s="413"/>
    </row>
    <row r="45" spans="1:13" s="91" customFormat="1" ht="12.75">
      <c r="A45" s="12"/>
      <c r="B45" s="378">
        <f>SUM(B39:B44)</f>
        <v>14500</v>
      </c>
      <c r="C45" s="90" t="s">
        <v>248</v>
      </c>
      <c r="D45" s="12"/>
      <c r="E45" s="12"/>
      <c r="F45" s="19"/>
      <c r="G45" s="19"/>
      <c r="H45" s="87">
        <v>0</v>
      </c>
      <c r="I45" s="88">
        <f t="shared" si="2"/>
        <v>28.431372549019606</v>
      </c>
      <c r="M45" s="2">
        <v>510</v>
      </c>
    </row>
    <row r="46" spans="1:13" s="16" customFormat="1" ht="12.75">
      <c r="A46" s="13"/>
      <c r="B46" s="211"/>
      <c r="C46" s="34"/>
      <c r="D46" s="13"/>
      <c r="E46" s="13"/>
      <c r="F46" s="31"/>
      <c r="G46" s="31"/>
      <c r="H46" s="5">
        <f aca="true" t="shared" si="5" ref="H46:H51">H45-B46</f>
        <v>0</v>
      </c>
      <c r="I46" s="59">
        <f t="shared" si="2"/>
        <v>0</v>
      </c>
      <c r="M46" s="2">
        <v>510</v>
      </c>
    </row>
    <row r="47" spans="1:13" s="16" customFormat="1" ht="12.75">
      <c r="A47" s="13"/>
      <c r="B47" s="211"/>
      <c r="C47" s="34"/>
      <c r="D47" s="13"/>
      <c r="E47" s="13"/>
      <c r="F47" s="31"/>
      <c r="G47" s="31"/>
      <c r="H47" s="5">
        <f t="shared" si="5"/>
        <v>0</v>
      </c>
      <c r="I47" s="59">
        <f t="shared" si="2"/>
        <v>0</v>
      </c>
      <c r="M47" s="2">
        <v>510</v>
      </c>
    </row>
    <row r="48" spans="2:13" ht="12.75">
      <c r="B48" s="8">
        <v>1200</v>
      </c>
      <c r="C48" s="1" t="s">
        <v>25</v>
      </c>
      <c r="D48" s="1" t="s">
        <v>249</v>
      </c>
      <c r="E48" s="1" t="s">
        <v>32</v>
      </c>
      <c r="F48" s="28" t="s">
        <v>243</v>
      </c>
      <c r="G48" s="28" t="s">
        <v>226</v>
      </c>
      <c r="H48" s="5">
        <f t="shared" si="5"/>
        <v>-1200</v>
      </c>
      <c r="I48" s="59">
        <f t="shared" si="2"/>
        <v>2.3529411764705883</v>
      </c>
      <c r="K48" t="s">
        <v>223</v>
      </c>
      <c r="L48">
        <v>1</v>
      </c>
      <c r="M48" s="2">
        <v>510</v>
      </c>
    </row>
    <row r="49" spans="2:13" ht="12.75">
      <c r="B49" s="8">
        <v>1500</v>
      </c>
      <c r="C49" s="34" t="s">
        <v>25</v>
      </c>
      <c r="D49" s="13" t="s">
        <v>249</v>
      </c>
      <c r="E49" s="1" t="s">
        <v>32</v>
      </c>
      <c r="F49" s="28" t="s">
        <v>243</v>
      </c>
      <c r="G49" s="28" t="s">
        <v>229</v>
      </c>
      <c r="H49" s="5">
        <f t="shared" si="5"/>
        <v>-2700</v>
      </c>
      <c r="I49" s="59">
        <f t="shared" si="2"/>
        <v>2.9411764705882355</v>
      </c>
      <c r="K49" t="s">
        <v>223</v>
      </c>
      <c r="L49">
        <v>1</v>
      </c>
      <c r="M49" s="2">
        <v>510</v>
      </c>
    </row>
    <row r="50" spans="2:13" ht="12.75">
      <c r="B50" s="8">
        <v>1400</v>
      </c>
      <c r="C50" s="34" t="s">
        <v>25</v>
      </c>
      <c r="D50" s="13" t="s">
        <v>249</v>
      </c>
      <c r="E50" s="1" t="s">
        <v>32</v>
      </c>
      <c r="F50" s="28" t="s">
        <v>243</v>
      </c>
      <c r="G50" s="28" t="s">
        <v>233</v>
      </c>
      <c r="H50" s="5">
        <f t="shared" si="5"/>
        <v>-4100</v>
      </c>
      <c r="I50" s="23">
        <f t="shared" si="2"/>
        <v>2.7450980392156863</v>
      </c>
      <c r="J50" s="16"/>
      <c r="K50" t="s">
        <v>223</v>
      </c>
      <c r="L50">
        <v>1</v>
      </c>
      <c r="M50" s="2">
        <v>510</v>
      </c>
    </row>
    <row r="51" spans="2:13" ht="12.75">
      <c r="B51" s="8">
        <v>1600</v>
      </c>
      <c r="C51" s="34" t="s">
        <v>25</v>
      </c>
      <c r="D51" s="13" t="s">
        <v>249</v>
      </c>
      <c r="E51" s="1" t="s">
        <v>32</v>
      </c>
      <c r="F51" s="28" t="s">
        <v>243</v>
      </c>
      <c r="G51" s="28" t="s">
        <v>237</v>
      </c>
      <c r="H51" s="5">
        <f t="shared" si="5"/>
        <v>-5700</v>
      </c>
      <c r="I51" s="23">
        <f t="shared" si="2"/>
        <v>3.1372549019607843</v>
      </c>
      <c r="J51" s="16"/>
      <c r="K51" t="s">
        <v>223</v>
      </c>
      <c r="L51">
        <v>1</v>
      </c>
      <c r="M51" s="2">
        <v>510</v>
      </c>
    </row>
    <row r="52" spans="1:13" s="91" customFormat="1" ht="12.75">
      <c r="A52" s="12"/>
      <c r="B52" s="378">
        <f>SUM(B48:B51)</f>
        <v>5700</v>
      </c>
      <c r="C52" s="90"/>
      <c r="D52" s="12"/>
      <c r="E52" s="12" t="s">
        <v>32</v>
      </c>
      <c r="F52" s="19"/>
      <c r="G52" s="19"/>
      <c r="H52" s="87">
        <v>0</v>
      </c>
      <c r="I52" s="88">
        <f t="shared" si="2"/>
        <v>11.176470588235293</v>
      </c>
      <c r="M52" s="2">
        <v>510</v>
      </c>
    </row>
    <row r="53" spans="2:13" ht="12.75">
      <c r="B53" s="8"/>
      <c r="C53" s="34"/>
      <c r="D53" s="13"/>
      <c r="H53" s="5">
        <f>H52-B53</f>
        <v>0</v>
      </c>
      <c r="I53" s="23">
        <f t="shared" si="2"/>
        <v>0</v>
      </c>
      <c r="M53" s="2">
        <v>510</v>
      </c>
    </row>
    <row r="54" spans="2:13" ht="12.75">
      <c r="B54" s="8"/>
      <c r="D54" s="13"/>
      <c r="H54" s="5">
        <f>H53-B54</f>
        <v>0</v>
      </c>
      <c r="I54" s="23">
        <f t="shared" si="2"/>
        <v>0</v>
      </c>
      <c r="M54" s="2">
        <v>510</v>
      </c>
    </row>
    <row r="55" spans="1:13" ht="12.75">
      <c r="A55" s="13"/>
      <c r="B55" s="8">
        <v>3000</v>
      </c>
      <c r="C55" s="1" t="s">
        <v>26</v>
      </c>
      <c r="D55" s="13" t="s">
        <v>249</v>
      </c>
      <c r="E55" s="1" t="s">
        <v>240</v>
      </c>
      <c r="F55" s="28" t="s">
        <v>250</v>
      </c>
      <c r="G55" s="28" t="s">
        <v>237</v>
      </c>
      <c r="H55" s="5">
        <f>H54-B55</f>
        <v>-3000</v>
      </c>
      <c r="I55" s="23">
        <f t="shared" si="2"/>
        <v>5.882352941176471</v>
      </c>
      <c r="K55" t="s">
        <v>223</v>
      </c>
      <c r="L55">
        <v>1</v>
      </c>
      <c r="M55" s="2">
        <v>510</v>
      </c>
    </row>
    <row r="56" spans="1:13" s="91" customFormat="1" ht="12.75">
      <c r="A56" s="12"/>
      <c r="B56" s="378">
        <f>SUM(B55:B55)</f>
        <v>3000</v>
      </c>
      <c r="C56" s="12" t="s">
        <v>26</v>
      </c>
      <c r="D56" s="12"/>
      <c r="E56" s="12"/>
      <c r="F56" s="19"/>
      <c r="G56" s="19"/>
      <c r="H56" s="87">
        <v>0</v>
      </c>
      <c r="I56" s="88">
        <f t="shared" si="2"/>
        <v>5.882352941176471</v>
      </c>
      <c r="M56" s="2">
        <v>510</v>
      </c>
    </row>
    <row r="57" spans="2:13" ht="12.75">
      <c r="B57" s="8"/>
      <c r="D57" s="13"/>
      <c r="H57" s="5">
        <f>H56-B57</f>
        <v>0</v>
      </c>
      <c r="I57" s="59">
        <f t="shared" si="2"/>
        <v>0</v>
      </c>
      <c r="M57" s="2">
        <v>510</v>
      </c>
    </row>
    <row r="58" spans="2:13" ht="12.75">
      <c r="B58" s="8"/>
      <c r="D58" s="13"/>
      <c r="H58" s="5">
        <f>H57-B58</f>
        <v>0</v>
      </c>
      <c r="I58" s="59">
        <f t="shared" si="2"/>
        <v>0</v>
      </c>
      <c r="M58" s="2">
        <v>510</v>
      </c>
    </row>
    <row r="59" spans="1:13" s="16" customFormat="1" ht="12.75">
      <c r="A59" s="13"/>
      <c r="B59" s="211">
        <v>2000</v>
      </c>
      <c r="C59" s="13" t="s">
        <v>27</v>
      </c>
      <c r="D59" s="13" t="s">
        <v>10</v>
      </c>
      <c r="E59" s="13" t="s">
        <v>251</v>
      </c>
      <c r="F59" s="92" t="s">
        <v>243</v>
      </c>
      <c r="G59" s="31" t="s">
        <v>229</v>
      </c>
      <c r="H59" s="5">
        <f>H58-B59</f>
        <v>-2000</v>
      </c>
      <c r="I59" s="59">
        <f t="shared" si="2"/>
        <v>3.9215686274509802</v>
      </c>
      <c r="K59" s="16" t="s">
        <v>223</v>
      </c>
      <c r="L59" s="16">
        <v>1</v>
      </c>
      <c r="M59" s="2">
        <v>510</v>
      </c>
    </row>
    <row r="60" spans="1:13" s="16" customFormat="1" ht="12.75">
      <c r="A60" s="13"/>
      <c r="B60" s="211">
        <v>2000</v>
      </c>
      <c r="C60" s="13" t="s">
        <v>27</v>
      </c>
      <c r="D60" s="13" t="s">
        <v>10</v>
      </c>
      <c r="E60" s="13" t="s">
        <v>251</v>
      </c>
      <c r="F60" s="92" t="s">
        <v>243</v>
      </c>
      <c r="G60" s="31" t="s">
        <v>233</v>
      </c>
      <c r="H60" s="5">
        <f>H59-B60</f>
        <v>-4000</v>
      </c>
      <c r="I60" s="59">
        <f t="shared" si="2"/>
        <v>3.9215686274509802</v>
      </c>
      <c r="K60" s="16" t="s">
        <v>223</v>
      </c>
      <c r="L60" s="16">
        <v>1</v>
      </c>
      <c r="M60" s="2">
        <v>510</v>
      </c>
    </row>
    <row r="61" spans="1:13" s="16" customFormat="1" ht="12.75">
      <c r="A61" s="13"/>
      <c r="B61" s="211">
        <v>2000</v>
      </c>
      <c r="C61" s="13" t="s">
        <v>27</v>
      </c>
      <c r="D61" s="13" t="s">
        <v>10</v>
      </c>
      <c r="E61" s="13" t="s">
        <v>251</v>
      </c>
      <c r="F61" s="92" t="s">
        <v>243</v>
      </c>
      <c r="G61" s="31" t="s">
        <v>237</v>
      </c>
      <c r="H61" s="5">
        <f>H60-B61</f>
        <v>-6000</v>
      </c>
      <c r="I61" s="59">
        <f t="shared" si="2"/>
        <v>3.9215686274509802</v>
      </c>
      <c r="K61" s="16" t="s">
        <v>223</v>
      </c>
      <c r="L61" s="16">
        <v>1</v>
      </c>
      <c r="M61" s="2">
        <v>510</v>
      </c>
    </row>
    <row r="62" spans="1:13" s="91" customFormat="1" ht="12.75">
      <c r="A62" s="12"/>
      <c r="B62" s="378">
        <f>SUM(B59:B61)</f>
        <v>6000</v>
      </c>
      <c r="C62" s="90" t="s">
        <v>27</v>
      </c>
      <c r="D62" s="12"/>
      <c r="E62" s="12"/>
      <c r="F62" s="19"/>
      <c r="G62" s="19"/>
      <c r="H62" s="87">
        <v>0</v>
      </c>
      <c r="I62" s="88">
        <f t="shared" si="2"/>
        <v>11.764705882352942</v>
      </c>
      <c r="M62" s="2">
        <v>510</v>
      </c>
    </row>
    <row r="63" spans="2:13" ht="12.75">
      <c r="B63" s="8"/>
      <c r="D63" s="13"/>
      <c r="H63" s="5">
        <f>H62-B63</f>
        <v>0</v>
      </c>
      <c r="I63" s="23">
        <f t="shared" si="2"/>
        <v>0</v>
      </c>
      <c r="M63" s="2">
        <v>510</v>
      </c>
    </row>
    <row r="64" spans="2:13" ht="12.75">
      <c r="B64" s="8"/>
      <c r="D64" s="13"/>
      <c r="H64" s="5">
        <f>H63-B64</f>
        <v>0</v>
      </c>
      <c r="I64" s="23">
        <f t="shared" si="2"/>
        <v>0</v>
      </c>
      <c r="M64" s="2">
        <v>510</v>
      </c>
    </row>
    <row r="65" spans="2:256" ht="12.75">
      <c r="B65" s="8">
        <v>1200</v>
      </c>
      <c r="C65" s="1" t="s">
        <v>252</v>
      </c>
      <c r="D65" s="13" t="s">
        <v>10</v>
      </c>
      <c r="E65" s="1" t="s">
        <v>253</v>
      </c>
      <c r="F65" s="92" t="s">
        <v>243</v>
      </c>
      <c r="G65" s="28" t="s">
        <v>233</v>
      </c>
      <c r="H65" s="5">
        <f>H64-B65</f>
        <v>-1200</v>
      </c>
      <c r="I65" s="23">
        <f t="shared" si="2"/>
        <v>2.3529411764705883</v>
      </c>
      <c r="K65" t="s">
        <v>223</v>
      </c>
      <c r="L65">
        <v>1</v>
      </c>
      <c r="M65" s="2">
        <v>510</v>
      </c>
      <c r="IV65" s="1">
        <f>SUM(A65:IU65)</f>
        <v>513.3529411764706</v>
      </c>
    </row>
    <row r="66" spans="2:256" ht="12.75">
      <c r="B66" s="8">
        <v>1200</v>
      </c>
      <c r="C66" s="1" t="s">
        <v>252</v>
      </c>
      <c r="D66" s="13" t="s">
        <v>10</v>
      </c>
      <c r="E66" s="1" t="s">
        <v>253</v>
      </c>
      <c r="F66" s="92" t="s">
        <v>243</v>
      </c>
      <c r="G66" s="28" t="s">
        <v>237</v>
      </c>
      <c r="H66" s="5">
        <f>H65-B66</f>
        <v>-2400</v>
      </c>
      <c r="I66" s="23">
        <f t="shared" si="2"/>
        <v>2.3529411764705883</v>
      </c>
      <c r="K66" t="s">
        <v>223</v>
      </c>
      <c r="L66">
        <v>1</v>
      </c>
      <c r="M66" s="2">
        <v>510</v>
      </c>
      <c r="IV66" s="1"/>
    </row>
    <row r="67" spans="1:256" s="91" customFormat="1" ht="12.75">
      <c r="A67" s="12"/>
      <c r="B67" s="378">
        <f>SUM(B65:B66)</f>
        <v>2400</v>
      </c>
      <c r="C67" s="12"/>
      <c r="D67" s="12"/>
      <c r="E67" s="90" t="s">
        <v>253</v>
      </c>
      <c r="F67" s="19"/>
      <c r="G67" s="19"/>
      <c r="H67" s="87">
        <v>0</v>
      </c>
      <c r="I67" s="88">
        <f t="shared" si="2"/>
        <v>4.705882352941177</v>
      </c>
      <c r="M67" s="2">
        <v>510</v>
      </c>
      <c r="IV67" s="12">
        <f>SUM(A67:IU67)</f>
        <v>2914.705882352941</v>
      </c>
    </row>
    <row r="68" spans="2:13" ht="12.75">
      <c r="B68" s="8"/>
      <c r="D68" s="13"/>
      <c r="H68" s="5">
        <f>H67-B68</f>
        <v>0</v>
      </c>
      <c r="I68" s="23">
        <f t="shared" si="2"/>
        <v>0</v>
      </c>
      <c r="M68" s="2">
        <v>510</v>
      </c>
    </row>
    <row r="69" spans="2:13" ht="12.75">
      <c r="B69" s="8"/>
      <c r="D69" s="13"/>
      <c r="H69" s="5">
        <f>H68-B69</f>
        <v>0</v>
      </c>
      <c r="I69" s="23">
        <f t="shared" si="2"/>
        <v>0</v>
      </c>
      <c r="M69" s="2">
        <v>510</v>
      </c>
    </row>
    <row r="70" spans="2:13" ht="12.75">
      <c r="B70" s="8"/>
      <c r="D70" s="13"/>
      <c r="H70" s="5">
        <f>H69-B70</f>
        <v>0</v>
      </c>
      <c r="I70" s="23">
        <f t="shared" si="2"/>
        <v>0</v>
      </c>
      <c r="M70" s="2">
        <v>510</v>
      </c>
    </row>
    <row r="71" spans="2:13" ht="12.75">
      <c r="B71" s="8"/>
      <c r="D71" s="13"/>
      <c r="H71" s="5">
        <f>H70-B71</f>
        <v>0</v>
      </c>
      <c r="I71" s="23">
        <f t="shared" si="2"/>
        <v>0</v>
      </c>
      <c r="M71" s="2">
        <v>510</v>
      </c>
    </row>
    <row r="72" spans="1:13" s="89" customFormat="1" ht="12.75">
      <c r="A72" s="82"/>
      <c r="B72" s="400">
        <f>+B85+B101+B116+B125+B141+B151</f>
        <v>197000</v>
      </c>
      <c r="C72" s="84" t="s">
        <v>28</v>
      </c>
      <c r="D72" s="84" t="s">
        <v>109</v>
      </c>
      <c r="E72" s="85" t="s">
        <v>29</v>
      </c>
      <c r="F72" s="86" t="s">
        <v>30</v>
      </c>
      <c r="G72" s="86" t="s">
        <v>23</v>
      </c>
      <c r="H72" s="87"/>
      <c r="I72" s="88">
        <f t="shared" si="2"/>
        <v>386.27450980392155</v>
      </c>
      <c r="M72" s="2">
        <v>510</v>
      </c>
    </row>
    <row r="73" spans="2:13" ht="12.75">
      <c r="B73" s="8"/>
      <c r="D73" s="13"/>
      <c r="H73" s="5">
        <f aca="true" t="shared" si="6" ref="H73:H84">H72-B73</f>
        <v>0</v>
      </c>
      <c r="I73" s="23">
        <f t="shared" si="2"/>
        <v>0</v>
      </c>
      <c r="M73" s="2">
        <v>510</v>
      </c>
    </row>
    <row r="74" spans="2:13" ht="12.75">
      <c r="B74" s="8">
        <v>2500</v>
      </c>
      <c r="C74" s="1" t="s">
        <v>24</v>
      </c>
      <c r="D74" s="13" t="s">
        <v>10</v>
      </c>
      <c r="E74" s="1" t="s">
        <v>254</v>
      </c>
      <c r="F74" s="28" t="s">
        <v>255</v>
      </c>
      <c r="G74" s="28" t="s">
        <v>256</v>
      </c>
      <c r="H74" s="5">
        <f t="shared" si="6"/>
        <v>-2500</v>
      </c>
      <c r="I74" s="23">
        <f t="shared" si="2"/>
        <v>4.901960784313726</v>
      </c>
      <c r="K74" t="s">
        <v>24</v>
      </c>
      <c r="L74">
        <v>2</v>
      </c>
      <c r="M74" s="2">
        <v>510</v>
      </c>
    </row>
    <row r="75" spans="2:13" ht="12.75">
      <c r="B75" s="8">
        <v>2500</v>
      </c>
      <c r="C75" s="1" t="s">
        <v>24</v>
      </c>
      <c r="D75" s="1" t="s">
        <v>10</v>
      </c>
      <c r="E75" s="1" t="s">
        <v>254</v>
      </c>
      <c r="F75" s="28" t="s">
        <v>257</v>
      </c>
      <c r="G75" s="28" t="s">
        <v>258</v>
      </c>
      <c r="H75" s="5">
        <f t="shared" si="6"/>
        <v>-5000</v>
      </c>
      <c r="I75" s="23">
        <f t="shared" si="2"/>
        <v>4.901960784313726</v>
      </c>
      <c r="K75" t="s">
        <v>24</v>
      </c>
      <c r="L75">
        <v>2</v>
      </c>
      <c r="M75" s="2">
        <v>510</v>
      </c>
    </row>
    <row r="76" spans="2:13" ht="12.75">
      <c r="B76" s="8">
        <v>2500</v>
      </c>
      <c r="C76" s="1" t="s">
        <v>24</v>
      </c>
      <c r="D76" s="1" t="s">
        <v>10</v>
      </c>
      <c r="E76" s="1" t="s">
        <v>254</v>
      </c>
      <c r="F76" s="28" t="s">
        <v>259</v>
      </c>
      <c r="G76" s="28" t="s">
        <v>31</v>
      </c>
      <c r="H76" s="5">
        <f t="shared" si="6"/>
        <v>-7500</v>
      </c>
      <c r="I76" s="23">
        <f t="shared" si="2"/>
        <v>4.901960784313726</v>
      </c>
      <c r="K76" t="s">
        <v>24</v>
      </c>
      <c r="L76">
        <v>2</v>
      </c>
      <c r="M76" s="2">
        <v>510</v>
      </c>
    </row>
    <row r="77" spans="2:13" ht="12.75">
      <c r="B77" s="8">
        <v>2500</v>
      </c>
      <c r="C77" s="1" t="s">
        <v>24</v>
      </c>
      <c r="D77" s="1" t="s">
        <v>10</v>
      </c>
      <c r="E77" s="1" t="s">
        <v>254</v>
      </c>
      <c r="F77" s="28" t="s">
        <v>260</v>
      </c>
      <c r="G77" s="28" t="s">
        <v>261</v>
      </c>
      <c r="H77" s="5">
        <f t="shared" si="6"/>
        <v>-10000</v>
      </c>
      <c r="I77" s="23">
        <f t="shared" si="2"/>
        <v>4.901960784313726</v>
      </c>
      <c r="K77" t="s">
        <v>24</v>
      </c>
      <c r="L77">
        <v>2</v>
      </c>
      <c r="M77" s="2">
        <v>510</v>
      </c>
    </row>
    <row r="78" spans="2:13" ht="12.75">
      <c r="B78" s="8">
        <v>2500</v>
      </c>
      <c r="C78" s="1" t="s">
        <v>24</v>
      </c>
      <c r="D78" s="1" t="s">
        <v>10</v>
      </c>
      <c r="E78" s="1" t="s">
        <v>254</v>
      </c>
      <c r="F78" s="28" t="s">
        <v>262</v>
      </c>
      <c r="G78" s="28" t="s">
        <v>263</v>
      </c>
      <c r="H78" s="5">
        <f t="shared" si="6"/>
        <v>-12500</v>
      </c>
      <c r="I78" s="23">
        <f t="shared" si="2"/>
        <v>4.901960784313726</v>
      </c>
      <c r="K78" t="s">
        <v>24</v>
      </c>
      <c r="L78">
        <v>2</v>
      </c>
      <c r="M78" s="2">
        <v>510</v>
      </c>
    </row>
    <row r="79" spans="2:13" ht="12.75">
      <c r="B79" s="8">
        <v>2500</v>
      </c>
      <c r="C79" s="1" t="s">
        <v>24</v>
      </c>
      <c r="D79" s="1" t="s">
        <v>10</v>
      </c>
      <c r="E79" s="1" t="s">
        <v>254</v>
      </c>
      <c r="F79" s="28" t="s">
        <v>264</v>
      </c>
      <c r="G79" s="28" t="s">
        <v>265</v>
      </c>
      <c r="H79" s="5">
        <f t="shared" si="6"/>
        <v>-15000</v>
      </c>
      <c r="I79" s="23">
        <f t="shared" si="2"/>
        <v>4.901960784313726</v>
      </c>
      <c r="K79" t="s">
        <v>24</v>
      </c>
      <c r="L79">
        <v>2</v>
      </c>
      <c r="M79" s="2">
        <v>510</v>
      </c>
    </row>
    <row r="80" spans="2:13" ht="12.75">
      <c r="B80" s="8">
        <v>2500</v>
      </c>
      <c r="C80" s="1" t="s">
        <v>24</v>
      </c>
      <c r="D80" s="1" t="s">
        <v>10</v>
      </c>
      <c r="E80" s="1" t="s">
        <v>254</v>
      </c>
      <c r="F80" s="28" t="s">
        <v>266</v>
      </c>
      <c r="G80" s="28" t="s">
        <v>267</v>
      </c>
      <c r="H80" s="5">
        <f t="shared" si="6"/>
        <v>-17500</v>
      </c>
      <c r="I80" s="23">
        <f t="shared" si="2"/>
        <v>4.901960784313726</v>
      </c>
      <c r="K80" t="s">
        <v>24</v>
      </c>
      <c r="L80">
        <v>2</v>
      </c>
      <c r="M80" s="2">
        <v>510</v>
      </c>
    </row>
    <row r="81" spans="2:13" ht="12.75">
      <c r="B81" s="8">
        <v>2500</v>
      </c>
      <c r="C81" s="1" t="s">
        <v>24</v>
      </c>
      <c r="D81" s="1" t="s">
        <v>10</v>
      </c>
      <c r="E81" s="1" t="s">
        <v>254</v>
      </c>
      <c r="F81" s="28" t="s">
        <v>268</v>
      </c>
      <c r="G81" s="28" t="s">
        <v>269</v>
      </c>
      <c r="H81" s="5">
        <f t="shared" si="6"/>
        <v>-20000</v>
      </c>
      <c r="I81" s="23">
        <f t="shared" si="2"/>
        <v>4.901960784313726</v>
      </c>
      <c r="K81" t="s">
        <v>24</v>
      </c>
      <c r="L81">
        <v>2</v>
      </c>
      <c r="M81" s="2">
        <v>510</v>
      </c>
    </row>
    <row r="82" spans="2:13" ht="12.75">
      <c r="B82" s="8">
        <v>2500</v>
      </c>
      <c r="C82" s="1" t="s">
        <v>24</v>
      </c>
      <c r="D82" s="1" t="s">
        <v>10</v>
      </c>
      <c r="E82" s="1" t="s">
        <v>254</v>
      </c>
      <c r="F82" s="28" t="s">
        <v>270</v>
      </c>
      <c r="G82" s="28" t="s">
        <v>271</v>
      </c>
      <c r="H82" s="5">
        <f t="shared" si="6"/>
        <v>-22500</v>
      </c>
      <c r="I82" s="23">
        <f t="shared" si="2"/>
        <v>4.901960784313726</v>
      </c>
      <c r="K82" t="s">
        <v>24</v>
      </c>
      <c r="L82">
        <v>2</v>
      </c>
      <c r="M82" s="2">
        <v>510</v>
      </c>
    </row>
    <row r="83" spans="2:13" ht="12.75">
      <c r="B83" s="211">
        <v>2500</v>
      </c>
      <c r="C83" s="1" t="s">
        <v>24</v>
      </c>
      <c r="D83" s="1" t="s">
        <v>10</v>
      </c>
      <c r="E83" s="1" t="s">
        <v>254</v>
      </c>
      <c r="F83" s="28" t="s">
        <v>272</v>
      </c>
      <c r="G83" s="28" t="s">
        <v>273</v>
      </c>
      <c r="H83" s="5">
        <f t="shared" si="6"/>
        <v>-25000</v>
      </c>
      <c r="I83" s="23">
        <f t="shared" si="2"/>
        <v>4.901960784313726</v>
      </c>
      <c r="K83" t="s">
        <v>24</v>
      </c>
      <c r="L83">
        <v>2</v>
      </c>
      <c r="M83" s="2">
        <v>510</v>
      </c>
    </row>
    <row r="84" spans="2:13" ht="12.75">
      <c r="B84" s="8">
        <v>2500</v>
      </c>
      <c r="C84" s="1" t="s">
        <v>24</v>
      </c>
      <c r="D84" s="1" t="s">
        <v>10</v>
      </c>
      <c r="E84" s="1" t="s">
        <v>254</v>
      </c>
      <c r="F84" s="28" t="s">
        <v>274</v>
      </c>
      <c r="G84" s="28" t="s">
        <v>275</v>
      </c>
      <c r="H84" s="5">
        <f t="shared" si="6"/>
        <v>-27500</v>
      </c>
      <c r="I84" s="23">
        <f t="shared" si="2"/>
        <v>4.901960784313726</v>
      </c>
      <c r="K84" t="s">
        <v>24</v>
      </c>
      <c r="L84">
        <v>2</v>
      </c>
      <c r="M84" s="2">
        <v>510</v>
      </c>
    </row>
    <row r="85" spans="1:13" s="91" customFormat="1" ht="12.75">
      <c r="A85" s="12"/>
      <c r="B85" s="378">
        <f>SUM(B74:B84)</f>
        <v>27500</v>
      </c>
      <c r="C85" s="12" t="s">
        <v>24</v>
      </c>
      <c r="D85" s="12"/>
      <c r="E85" s="12"/>
      <c r="F85" s="19"/>
      <c r="G85" s="19"/>
      <c r="H85" s="87">
        <v>0</v>
      </c>
      <c r="I85" s="88">
        <f aca="true" t="shared" si="7" ref="I85:I148">+B85/M85</f>
        <v>53.92156862745098</v>
      </c>
      <c r="M85" s="2">
        <v>510</v>
      </c>
    </row>
    <row r="86" spans="2:13" ht="12.75">
      <c r="B86" s="8"/>
      <c r="H86" s="5">
        <f aca="true" t="shared" si="8" ref="H86:H100">H85-B86</f>
        <v>0</v>
      </c>
      <c r="I86" s="23">
        <f t="shared" si="7"/>
        <v>0</v>
      </c>
      <c r="M86" s="2">
        <v>510</v>
      </c>
    </row>
    <row r="87" spans="2:13" ht="12.75">
      <c r="B87" s="8"/>
      <c r="H87" s="5">
        <f t="shared" si="8"/>
        <v>0</v>
      </c>
      <c r="I87" s="23">
        <f t="shared" si="7"/>
        <v>0</v>
      </c>
      <c r="M87" s="2">
        <v>510</v>
      </c>
    </row>
    <row r="88" spans="2:13" ht="12.75">
      <c r="B88" s="211">
        <v>3000</v>
      </c>
      <c r="C88" s="13" t="s">
        <v>276</v>
      </c>
      <c r="D88" s="13" t="s">
        <v>10</v>
      </c>
      <c r="E88" s="13" t="s">
        <v>277</v>
      </c>
      <c r="F88" s="28" t="s">
        <v>278</v>
      </c>
      <c r="G88" s="31" t="s">
        <v>229</v>
      </c>
      <c r="H88" s="5">
        <f t="shared" si="8"/>
        <v>-3000</v>
      </c>
      <c r="I88" s="23">
        <f t="shared" si="7"/>
        <v>5.882352941176471</v>
      </c>
      <c r="K88" t="s">
        <v>254</v>
      </c>
      <c r="L88">
        <v>2</v>
      </c>
      <c r="M88" s="2">
        <v>510</v>
      </c>
    </row>
    <row r="89" spans="2:13" ht="12.75">
      <c r="B89" s="211">
        <v>2000</v>
      </c>
      <c r="C89" s="13" t="s">
        <v>279</v>
      </c>
      <c r="D89" s="13" t="s">
        <v>10</v>
      </c>
      <c r="E89" s="13" t="s">
        <v>277</v>
      </c>
      <c r="F89" s="28" t="s">
        <v>280</v>
      </c>
      <c r="G89" s="31" t="s">
        <v>229</v>
      </c>
      <c r="H89" s="5">
        <f t="shared" si="8"/>
        <v>-5000</v>
      </c>
      <c r="I89" s="23">
        <f t="shared" si="7"/>
        <v>3.9215686274509802</v>
      </c>
      <c r="K89" t="s">
        <v>254</v>
      </c>
      <c r="L89">
        <v>2</v>
      </c>
      <c r="M89" s="2">
        <v>510</v>
      </c>
    </row>
    <row r="90" spans="2:13" ht="12.75">
      <c r="B90" s="211">
        <v>3000</v>
      </c>
      <c r="C90" s="13" t="s">
        <v>281</v>
      </c>
      <c r="D90" s="13" t="s">
        <v>10</v>
      </c>
      <c r="E90" s="13" t="s">
        <v>277</v>
      </c>
      <c r="F90" s="28" t="s">
        <v>278</v>
      </c>
      <c r="G90" s="31" t="s">
        <v>229</v>
      </c>
      <c r="H90" s="5">
        <f t="shared" si="8"/>
        <v>-8000</v>
      </c>
      <c r="I90" s="23">
        <f t="shared" si="7"/>
        <v>5.882352941176471</v>
      </c>
      <c r="K90" t="s">
        <v>254</v>
      </c>
      <c r="L90">
        <v>2</v>
      </c>
      <c r="M90" s="2">
        <v>510</v>
      </c>
    </row>
    <row r="91" spans="2:13" ht="12.75">
      <c r="B91" s="211">
        <v>3000</v>
      </c>
      <c r="C91" s="13" t="s">
        <v>282</v>
      </c>
      <c r="D91" s="13" t="s">
        <v>10</v>
      </c>
      <c r="E91" s="13" t="s">
        <v>277</v>
      </c>
      <c r="F91" s="28" t="s">
        <v>278</v>
      </c>
      <c r="G91" s="31" t="s">
        <v>229</v>
      </c>
      <c r="H91" s="5">
        <f t="shared" si="8"/>
        <v>-11000</v>
      </c>
      <c r="I91" s="23">
        <f t="shared" si="7"/>
        <v>5.882352941176471</v>
      </c>
      <c r="K91" t="s">
        <v>254</v>
      </c>
      <c r="L91">
        <v>2</v>
      </c>
      <c r="M91" s="2">
        <v>510</v>
      </c>
    </row>
    <row r="92" spans="2:13" ht="12.75">
      <c r="B92" s="8">
        <v>2000</v>
      </c>
      <c r="C92" s="1" t="s">
        <v>283</v>
      </c>
      <c r="D92" s="13" t="s">
        <v>10</v>
      </c>
      <c r="E92" s="13" t="s">
        <v>277</v>
      </c>
      <c r="F92" s="28" t="s">
        <v>278</v>
      </c>
      <c r="G92" s="31" t="s">
        <v>233</v>
      </c>
      <c r="H92" s="5">
        <f t="shared" si="8"/>
        <v>-13000</v>
      </c>
      <c r="I92" s="23">
        <f t="shared" si="7"/>
        <v>3.9215686274509802</v>
      </c>
      <c r="K92" t="s">
        <v>254</v>
      </c>
      <c r="L92">
        <v>2</v>
      </c>
      <c r="M92" s="2">
        <v>510</v>
      </c>
    </row>
    <row r="93" spans="2:13" ht="12.75">
      <c r="B93" s="8">
        <v>3000</v>
      </c>
      <c r="C93" s="1" t="s">
        <v>284</v>
      </c>
      <c r="D93" s="13" t="s">
        <v>10</v>
      </c>
      <c r="E93" s="13" t="s">
        <v>277</v>
      </c>
      <c r="F93" s="28" t="s">
        <v>278</v>
      </c>
      <c r="G93" s="28" t="s">
        <v>256</v>
      </c>
      <c r="H93" s="5">
        <f t="shared" si="8"/>
        <v>-16000</v>
      </c>
      <c r="I93" s="23">
        <f t="shared" si="7"/>
        <v>5.882352941176471</v>
      </c>
      <c r="K93" t="s">
        <v>254</v>
      </c>
      <c r="L93">
        <v>2</v>
      </c>
      <c r="M93" s="2">
        <v>510</v>
      </c>
    </row>
    <row r="94" spans="2:13" ht="12.75">
      <c r="B94" s="8">
        <v>3500</v>
      </c>
      <c r="C94" s="1" t="s">
        <v>285</v>
      </c>
      <c r="D94" s="13" t="s">
        <v>10</v>
      </c>
      <c r="E94" s="13" t="s">
        <v>277</v>
      </c>
      <c r="F94" s="28" t="s">
        <v>286</v>
      </c>
      <c r="G94" s="28" t="s">
        <v>263</v>
      </c>
      <c r="H94" s="5">
        <f t="shared" si="8"/>
        <v>-19500</v>
      </c>
      <c r="I94" s="23">
        <f t="shared" si="7"/>
        <v>6.862745098039215</v>
      </c>
      <c r="K94" t="s">
        <v>254</v>
      </c>
      <c r="L94">
        <v>2</v>
      </c>
      <c r="M94" s="2">
        <v>510</v>
      </c>
    </row>
    <row r="95" spans="2:13" ht="12.75">
      <c r="B95" s="8">
        <v>2500</v>
      </c>
      <c r="C95" s="1" t="s">
        <v>287</v>
      </c>
      <c r="D95" s="13" t="s">
        <v>10</v>
      </c>
      <c r="E95" s="13" t="s">
        <v>277</v>
      </c>
      <c r="F95" s="28" t="s">
        <v>288</v>
      </c>
      <c r="G95" s="28" t="s">
        <v>265</v>
      </c>
      <c r="H95" s="5">
        <f t="shared" si="8"/>
        <v>-22000</v>
      </c>
      <c r="I95" s="23">
        <f t="shared" si="7"/>
        <v>4.901960784313726</v>
      </c>
      <c r="K95" t="s">
        <v>254</v>
      </c>
      <c r="L95">
        <v>2</v>
      </c>
      <c r="M95" s="2">
        <v>510</v>
      </c>
    </row>
    <row r="96" spans="2:13" ht="12.75">
      <c r="B96" s="8">
        <v>2000</v>
      </c>
      <c r="C96" s="1" t="s">
        <v>289</v>
      </c>
      <c r="D96" s="13" t="s">
        <v>10</v>
      </c>
      <c r="E96" s="13" t="s">
        <v>277</v>
      </c>
      <c r="F96" s="28" t="s">
        <v>278</v>
      </c>
      <c r="G96" s="28" t="s">
        <v>265</v>
      </c>
      <c r="H96" s="5">
        <f t="shared" si="8"/>
        <v>-24000</v>
      </c>
      <c r="I96" s="23">
        <f t="shared" si="7"/>
        <v>3.9215686274509802</v>
      </c>
      <c r="K96" t="s">
        <v>254</v>
      </c>
      <c r="L96">
        <v>2</v>
      </c>
      <c r="M96" s="2">
        <v>510</v>
      </c>
    </row>
    <row r="97" spans="2:13" ht="12.75">
      <c r="B97" s="8">
        <v>23000</v>
      </c>
      <c r="C97" s="1" t="s">
        <v>290</v>
      </c>
      <c r="D97" s="13" t="s">
        <v>10</v>
      </c>
      <c r="E97" s="13" t="s">
        <v>277</v>
      </c>
      <c r="F97" s="28" t="s">
        <v>278</v>
      </c>
      <c r="G97" s="28" t="s">
        <v>269</v>
      </c>
      <c r="H97" s="5">
        <f t="shared" si="8"/>
        <v>-47000</v>
      </c>
      <c r="I97" s="23">
        <f t="shared" si="7"/>
        <v>45.09803921568628</v>
      </c>
      <c r="K97" t="s">
        <v>254</v>
      </c>
      <c r="L97">
        <v>2</v>
      </c>
      <c r="M97" s="2">
        <v>510</v>
      </c>
    </row>
    <row r="98" spans="2:13" ht="12.75">
      <c r="B98" s="8">
        <v>1000</v>
      </c>
      <c r="C98" s="1" t="s">
        <v>291</v>
      </c>
      <c r="D98" s="13" t="s">
        <v>10</v>
      </c>
      <c r="E98" s="13" t="s">
        <v>277</v>
      </c>
      <c r="F98" s="28" t="s">
        <v>278</v>
      </c>
      <c r="G98" s="28" t="s">
        <v>269</v>
      </c>
      <c r="H98" s="5">
        <f t="shared" si="8"/>
        <v>-48000</v>
      </c>
      <c r="I98" s="23">
        <f t="shared" si="7"/>
        <v>1.9607843137254901</v>
      </c>
      <c r="K98" t="s">
        <v>254</v>
      </c>
      <c r="L98">
        <v>2</v>
      </c>
      <c r="M98" s="2">
        <v>510</v>
      </c>
    </row>
    <row r="99" spans="2:13" ht="12.75">
      <c r="B99" s="8">
        <v>3500</v>
      </c>
      <c r="C99" s="1" t="s">
        <v>285</v>
      </c>
      <c r="D99" s="13" t="s">
        <v>10</v>
      </c>
      <c r="E99" s="13" t="s">
        <v>277</v>
      </c>
      <c r="F99" s="28" t="s">
        <v>292</v>
      </c>
      <c r="G99" s="28" t="s">
        <v>293</v>
      </c>
      <c r="H99" s="5">
        <f t="shared" si="8"/>
        <v>-51500</v>
      </c>
      <c r="I99" s="23">
        <f t="shared" si="7"/>
        <v>6.862745098039215</v>
      </c>
      <c r="K99" t="s">
        <v>254</v>
      </c>
      <c r="L99">
        <v>2</v>
      </c>
      <c r="M99" s="2">
        <v>510</v>
      </c>
    </row>
    <row r="100" spans="2:13" ht="12.75">
      <c r="B100" s="8">
        <v>12000</v>
      </c>
      <c r="C100" s="1" t="s">
        <v>294</v>
      </c>
      <c r="D100" s="13" t="s">
        <v>10</v>
      </c>
      <c r="E100" s="13" t="s">
        <v>277</v>
      </c>
      <c r="F100" s="28" t="s">
        <v>295</v>
      </c>
      <c r="G100" s="28" t="s">
        <v>293</v>
      </c>
      <c r="H100" s="5">
        <f t="shared" si="8"/>
        <v>-63500</v>
      </c>
      <c r="I100" s="23">
        <f t="shared" si="7"/>
        <v>23.529411764705884</v>
      </c>
      <c r="K100" t="s">
        <v>254</v>
      </c>
      <c r="L100">
        <v>2</v>
      </c>
      <c r="M100" s="2">
        <v>510</v>
      </c>
    </row>
    <row r="101" spans="1:13" s="91" customFormat="1" ht="12.75">
      <c r="A101" s="12"/>
      <c r="B101" s="378">
        <f>SUM(B88:B100)</f>
        <v>63500</v>
      </c>
      <c r="C101" s="12" t="s">
        <v>248</v>
      </c>
      <c r="D101" s="12"/>
      <c r="E101" s="12"/>
      <c r="F101" s="19"/>
      <c r="G101" s="19"/>
      <c r="H101" s="87">
        <v>0</v>
      </c>
      <c r="I101" s="88">
        <f t="shared" si="7"/>
        <v>124.50980392156863</v>
      </c>
      <c r="M101" s="2">
        <v>510</v>
      </c>
    </row>
    <row r="102" spans="2:13" ht="12.75">
      <c r="B102" s="8"/>
      <c r="H102" s="5">
        <f aca="true" t="shared" si="9" ref="H102:H115">H101-B102</f>
        <v>0</v>
      </c>
      <c r="I102" s="23">
        <f t="shared" si="7"/>
        <v>0</v>
      </c>
      <c r="M102" s="2">
        <v>510</v>
      </c>
    </row>
    <row r="103" spans="2:13" ht="12.75">
      <c r="B103" s="8"/>
      <c r="H103" s="5">
        <f t="shared" si="9"/>
        <v>0</v>
      </c>
      <c r="I103" s="23">
        <f t="shared" si="7"/>
        <v>0</v>
      </c>
      <c r="M103" s="2">
        <v>510</v>
      </c>
    </row>
    <row r="104" spans="2:13" ht="12.75">
      <c r="B104" s="8">
        <v>500</v>
      </c>
      <c r="C104" s="1" t="s">
        <v>25</v>
      </c>
      <c r="D104" s="1" t="s">
        <v>10</v>
      </c>
      <c r="E104" s="1" t="s">
        <v>32</v>
      </c>
      <c r="F104" s="28" t="s">
        <v>278</v>
      </c>
      <c r="G104" s="28" t="s">
        <v>233</v>
      </c>
      <c r="H104" s="5">
        <f t="shared" si="9"/>
        <v>-500</v>
      </c>
      <c r="I104" s="23">
        <f t="shared" si="7"/>
        <v>0.9803921568627451</v>
      </c>
      <c r="K104" t="s">
        <v>254</v>
      </c>
      <c r="L104">
        <v>2</v>
      </c>
      <c r="M104" s="2">
        <v>510</v>
      </c>
    </row>
    <row r="105" spans="2:13" ht="12.75">
      <c r="B105" s="8">
        <v>1200</v>
      </c>
      <c r="C105" s="1" t="s">
        <v>25</v>
      </c>
      <c r="D105" s="1" t="s">
        <v>10</v>
      </c>
      <c r="E105" s="1" t="s">
        <v>32</v>
      </c>
      <c r="F105" s="28" t="s">
        <v>278</v>
      </c>
      <c r="G105" s="28" t="s">
        <v>237</v>
      </c>
      <c r="H105" s="5">
        <f t="shared" si="9"/>
        <v>-1700</v>
      </c>
      <c r="I105" s="23">
        <f t="shared" si="7"/>
        <v>2.3529411764705883</v>
      </c>
      <c r="K105" t="s">
        <v>254</v>
      </c>
      <c r="L105">
        <v>2</v>
      </c>
      <c r="M105" s="2">
        <v>510</v>
      </c>
    </row>
    <row r="106" spans="2:13" ht="12.75">
      <c r="B106" s="8">
        <v>1500</v>
      </c>
      <c r="C106" s="1" t="s">
        <v>25</v>
      </c>
      <c r="D106" s="1" t="s">
        <v>10</v>
      </c>
      <c r="E106" s="1" t="s">
        <v>32</v>
      </c>
      <c r="F106" s="28" t="s">
        <v>278</v>
      </c>
      <c r="G106" s="28" t="s">
        <v>256</v>
      </c>
      <c r="H106" s="5">
        <f t="shared" si="9"/>
        <v>-3200</v>
      </c>
      <c r="I106" s="23">
        <f t="shared" si="7"/>
        <v>2.9411764705882355</v>
      </c>
      <c r="K106" t="s">
        <v>254</v>
      </c>
      <c r="L106">
        <v>2</v>
      </c>
      <c r="M106" s="2">
        <v>510</v>
      </c>
    </row>
    <row r="107" spans="2:13" ht="12.75">
      <c r="B107" s="8">
        <v>1700</v>
      </c>
      <c r="C107" s="1" t="s">
        <v>25</v>
      </c>
      <c r="D107" s="1" t="s">
        <v>10</v>
      </c>
      <c r="E107" s="1" t="s">
        <v>32</v>
      </c>
      <c r="F107" s="28" t="s">
        <v>278</v>
      </c>
      <c r="G107" s="28" t="s">
        <v>258</v>
      </c>
      <c r="H107" s="5">
        <f t="shared" si="9"/>
        <v>-4900</v>
      </c>
      <c r="I107" s="23">
        <f t="shared" si="7"/>
        <v>3.3333333333333335</v>
      </c>
      <c r="K107" t="s">
        <v>254</v>
      </c>
      <c r="L107">
        <v>2</v>
      </c>
      <c r="M107" s="2">
        <v>510</v>
      </c>
    </row>
    <row r="108" spans="2:13" ht="12.75">
      <c r="B108" s="8">
        <v>1000</v>
      </c>
      <c r="C108" s="1" t="s">
        <v>25</v>
      </c>
      <c r="D108" s="1" t="s">
        <v>10</v>
      </c>
      <c r="E108" s="1" t="s">
        <v>32</v>
      </c>
      <c r="F108" s="28" t="s">
        <v>278</v>
      </c>
      <c r="G108" s="28" t="s">
        <v>31</v>
      </c>
      <c r="H108" s="5">
        <f t="shared" si="9"/>
        <v>-5900</v>
      </c>
      <c r="I108" s="23">
        <f t="shared" si="7"/>
        <v>1.9607843137254901</v>
      </c>
      <c r="K108" t="s">
        <v>254</v>
      </c>
      <c r="L108">
        <v>2</v>
      </c>
      <c r="M108" s="2">
        <v>510</v>
      </c>
    </row>
    <row r="109" spans="2:13" ht="12.75">
      <c r="B109" s="8">
        <v>1500</v>
      </c>
      <c r="C109" s="1" t="s">
        <v>25</v>
      </c>
      <c r="D109" s="1" t="s">
        <v>10</v>
      </c>
      <c r="E109" s="1" t="s">
        <v>32</v>
      </c>
      <c r="F109" s="28" t="s">
        <v>278</v>
      </c>
      <c r="G109" s="28" t="s">
        <v>261</v>
      </c>
      <c r="H109" s="5">
        <f t="shared" si="9"/>
        <v>-7400</v>
      </c>
      <c r="I109" s="23">
        <f t="shared" si="7"/>
        <v>2.9411764705882355</v>
      </c>
      <c r="K109" t="s">
        <v>254</v>
      </c>
      <c r="L109">
        <v>2</v>
      </c>
      <c r="M109" s="2">
        <v>510</v>
      </c>
    </row>
    <row r="110" spans="2:13" ht="12.75">
      <c r="B110" s="8">
        <v>1000</v>
      </c>
      <c r="C110" s="1" t="s">
        <v>25</v>
      </c>
      <c r="D110" s="1" t="s">
        <v>10</v>
      </c>
      <c r="E110" s="1" t="s">
        <v>32</v>
      </c>
      <c r="F110" s="28" t="s">
        <v>278</v>
      </c>
      <c r="G110" s="28" t="s">
        <v>263</v>
      </c>
      <c r="H110" s="5">
        <f t="shared" si="9"/>
        <v>-8400</v>
      </c>
      <c r="I110" s="23">
        <f t="shared" si="7"/>
        <v>1.9607843137254901</v>
      </c>
      <c r="K110" t="s">
        <v>254</v>
      </c>
      <c r="L110">
        <v>2</v>
      </c>
      <c r="M110" s="2">
        <v>510</v>
      </c>
    </row>
    <row r="111" spans="2:13" ht="12.75">
      <c r="B111" s="8">
        <v>600</v>
      </c>
      <c r="C111" s="1" t="s">
        <v>25</v>
      </c>
      <c r="D111" s="1" t="s">
        <v>10</v>
      </c>
      <c r="E111" s="1" t="s">
        <v>32</v>
      </c>
      <c r="F111" s="28" t="s">
        <v>278</v>
      </c>
      <c r="G111" s="28" t="s">
        <v>265</v>
      </c>
      <c r="H111" s="5">
        <f t="shared" si="9"/>
        <v>-9000</v>
      </c>
      <c r="I111" s="23">
        <f t="shared" si="7"/>
        <v>1.1764705882352942</v>
      </c>
      <c r="K111" t="s">
        <v>254</v>
      </c>
      <c r="L111">
        <v>2</v>
      </c>
      <c r="M111" s="2">
        <v>510</v>
      </c>
    </row>
    <row r="112" spans="2:13" ht="12.75">
      <c r="B112" s="8">
        <v>700</v>
      </c>
      <c r="C112" s="1" t="s">
        <v>25</v>
      </c>
      <c r="D112" s="1" t="s">
        <v>10</v>
      </c>
      <c r="E112" s="1" t="s">
        <v>32</v>
      </c>
      <c r="F112" s="28" t="s">
        <v>278</v>
      </c>
      <c r="G112" s="28" t="s">
        <v>271</v>
      </c>
      <c r="H112" s="5">
        <f t="shared" si="9"/>
        <v>-9700</v>
      </c>
      <c r="I112" s="23">
        <f t="shared" si="7"/>
        <v>1.3725490196078431</v>
      </c>
      <c r="K112" t="s">
        <v>254</v>
      </c>
      <c r="L112">
        <v>2</v>
      </c>
      <c r="M112" s="2">
        <v>510</v>
      </c>
    </row>
    <row r="113" spans="2:13" ht="12.75">
      <c r="B113" s="8">
        <v>600</v>
      </c>
      <c r="C113" s="1" t="s">
        <v>25</v>
      </c>
      <c r="D113" s="1" t="s">
        <v>10</v>
      </c>
      <c r="E113" s="1" t="s">
        <v>32</v>
      </c>
      <c r="F113" s="28" t="s">
        <v>278</v>
      </c>
      <c r="G113" s="28" t="s">
        <v>293</v>
      </c>
      <c r="H113" s="5">
        <f t="shared" si="9"/>
        <v>-10300</v>
      </c>
      <c r="I113" s="23">
        <f t="shared" si="7"/>
        <v>1.1764705882352942</v>
      </c>
      <c r="K113" t="s">
        <v>254</v>
      </c>
      <c r="L113">
        <v>2</v>
      </c>
      <c r="M113" s="2">
        <v>510</v>
      </c>
    </row>
    <row r="114" spans="2:13" ht="12.75">
      <c r="B114" s="8">
        <v>200</v>
      </c>
      <c r="C114" s="1" t="s">
        <v>25</v>
      </c>
      <c r="D114" s="1" t="s">
        <v>10</v>
      </c>
      <c r="E114" s="1" t="s">
        <v>32</v>
      </c>
      <c r="F114" s="28" t="s">
        <v>278</v>
      </c>
      <c r="G114" s="28" t="s">
        <v>293</v>
      </c>
      <c r="H114" s="5">
        <f t="shared" si="9"/>
        <v>-10500</v>
      </c>
      <c r="I114" s="23">
        <f t="shared" si="7"/>
        <v>0.39215686274509803</v>
      </c>
      <c r="K114" t="s">
        <v>254</v>
      </c>
      <c r="L114">
        <v>2</v>
      </c>
      <c r="M114" s="2">
        <v>510</v>
      </c>
    </row>
    <row r="115" spans="2:13" ht="12.75">
      <c r="B115" s="8">
        <v>2000</v>
      </c>
      <c r="C115" s="1" t="s">
        <v>25</v>
      </c>
      <c r="D115" s="1" t="s">
        <v>10</v>
      </c>
      <c r="E115" s="1" t="s">
        <v>32</v>
      </c>
      <c r="F115" s="28" t="s">
        <v>278</v>
      </c>
      <c r="G115" s="28" t="s">
        <v>33</v>
      </c>
      <c r="H115" s="5">
        <f t="shared" si="9"/>
        <v>-12500</v>
      </c>
      <c r="I115" s="23">
        <f t="shared" si="7"/>
        <v>3.9215686274509802</v>
      </c>
      <c r="K115" t="s">
        <v>254</v>
      </c>
      <c r="L115">
        <v>2</v>
      </c>
      <c r="M115" s="2">
        <v>510</v>
      </c>
    </row>
    <row r="116" spans="1:13" s="91" customFormat="1" ht="12.75">
      <c r="A116" s="12"/>
      <c r="B116" s="378">
        <f>SUM(B104:B115)</f>
        <v>12500</v>
      </c>
      <c r="C116" s="12"/>
      <c r="D116" s="12"/>
      <c r="E116" s="12" t="s">
        <v>296</v>
      </c>
      <c r="F116" s="19"/>
      <c r="G116" s="19"/>
      <c r="H116" s="87">
        <v>0</v>
      </c>
      <c r="I116" s="88">
        <f t="shared" si="7"/>
        <v>24.50980392156863</v>
      </c>
      <c r="M116" s="2">
        <v>510</v>
      </c>
    </row>
    <row r="117" spans="2:13" ht="12.75">
      <c r="B117" s="8"/>
      <c r="H117" s="5">
        <f aca="true" t="shared" si="10" ref="H117:H124">H116-B117</f>
        <v>0</v>
      </c>
      <c r="I117" s="23">
        <f t="shared" si="7"/>
        <v>0</v>
      </c>
      <c r="M117" s="2">
        <v>510</v>
      </c>
    </row>
    <row r="118" spans="2:13" ht="12.75">
      <c r="B118" s="8"/>
      <c r="H118" s="5">
        <f t="shared" si="10"/>
        <v>0</v>
      </c>
      <c r="I118" s="23">
        <f t="shared" si="7"/>
        <v>0</v>
      </c>
      <c r="M118" s="2">
        <v>510</v>
      </c>
    </row>
    <row r="119" spans="2:13" ht="12.75">
      <c r="B119" s="211">
        <v>4000</v>
      </c>
      <c r="C119" s="13" t="s">
        <v>26</v>
      </c>
      <c r="D119" s="13" t="s">
        <v>10</v>
      </c>
      <c r="E119" s="13" t="s">
        <v>277</v>
      </c>
      <c r="F119" s="28" t="s">
        <v>278</v>
      </c>
      <c r="G119" s="28" t="s">
        <v>229</v>
      </c>
      <c r="H119" s="5">
        <f t="shared" si="10"/>
        <v>-4000</v>
      </c>
      <c r="I119" s="23">
        <f t="shared" si="7"/>
        <v>7.8431372549019605</v>
      </c>
      <c r="K119" t="s">
        <v>254</v>
      </c>
      <c r="L119">
        <v>2</v>
      </c>
      <c r="M119" s="2">
        <v>510</v>
      </c>
    </row>
    <row r="120" spans="2:13" ht="12.75">
      <c r="B120" s="211">
        <v>18000</v>
      </c>
      <c r="C120" s="13" t="s">
        <v>26</v>
      </c>
      <c r="D120" s="13" t="s">
        <v>10</v>
      </c>
      <c r="E120" s="13" t="s">
        <v>277</v>
      </c>
      <c r="F120" s="28" t="s">
        <v>297</v>
      </c>
      <c r="G120" s="32" t="s">
        <v>233</v>
      </c>
      <c r="H120" s="5">
        <f t="shared" si="10"/>
        <v>-22000</v>
      </c>
      <c r="I120" s="23">
        <f t="shared" si="7"/>
        <v>35.294117647058826</v>
      </c>
      <c r="K120" t="s">
        <v>254</v>
      </c>
      <c r="L120">
        <v>2</v>
      </c>
      <c r="M120" s="2">
        <v>510</v>
      </c>
    </row>
    <row r="121" spans="2:13" ht="12.75">
      <c r="B121" s="211">
        <v>18000</v>
      </c>
      <c r="C121" s="13" t="s">
        <v>26</v>
      </c>
      <c r="D121" s="13" t="s">
        <v>10</v>
      </c>
      <c r="E121" s="13" t="s">
        <v>277</v>
      </c>
      <c r="F121" s="28" t="s">
        <v>298</v>
      </c>
      <c r="G121" s="32" t="s">
        <v>237</v>
      </c>
      <c r="H121" s="5">
        <f t="shared" si="10"/>
        <v>-40000</v>
      </c>
      <c r="I121" s="23">
        <f t="shared" si="7"/>
        <v>35.294117647058826</v>
      </c>
      <c r="K121" t="s">
        <v>254</v>
      </c>
      <c r="L121">
        <v>2</v>
      </c>
      <c r="M121" s="2">
        <v>510</v>
      </c>
    </row>
    <row r="122" spans="2:13" ht="12.75">
      <c r="B122" s="211">
        <v>12000</v>
      </c>
      <c r="C122" s="13" t="s">
        <v>26</v>
      </c>
      <c r="D122" s="13" t="s">
        <v>10</v>
      </c>
      <c r="E122" s="13" t="s">
        <v>277</v>
      </c>
      <c r="F122" s="28" t="s">
        <v>299</v>
      </c>
      <c r="G122" s="32" t="s">
        <v>263</v>
      </c>
      <c r="H122" s="5">
        <f t="shared" si="10"/>
        <v>-52000</v>
      </c>
      <c r="I122" s="23">
        <f t="shared" si="7"/>
        <v>23.529411764705884</v>
      </c>
      <c r="K122" t="s">
        <v>254</v>
      </c>
      <c r="L122">
        <v>2</v>
      </c>
      <c r="M122" s="2">
        <v>510</v>
      </c>
    </row>
    <row r="123" spans="2:14" ht="12.75">
      <c r="B123" s="211">
        <v>4000</v>
      </c>
      <c r="C123" s="13" t="s">
        <v>26</v>
      </c>
      <c r="D123" s="13" t="s">
        <v>10</v>
      </c>
      <c r="E123" s="13" t="s">
        <v>277</v>
      </c>
      <c r="F123" s="28" t="s">
        <v>278</v>
      </c>
      <c r="G123" s="32" t="s">
        <v>265</v>
      </c>
      <c r="H123" s="5">
        <f t="shared" si="10"/>
        <v>-56000</v>
      </c>
      <c r="I123" s="23">
        <f t="shared" si="7"/>
        <v>7.8431372549019605</v>
      </c>
      <c r="K123" t="s">
        <v>254</v>
      </c>
      <c r="L123">
        <v>2</v>
      </c>
      <c r="M123" s="2">
        <v>510</v>
      </c>
      <c r="N123" s="413"/>
    </row>
    <row r="124" spans="2:14" ht="12.75">
      <c r="B124" s="211">
        <v>4000</v>
      </c>
      <c r="C124" s="13" t="s">
        <v>26</v>
      </c>
      <c r="D124" s="13" t="s">
        <v>10</v>
      </c>
      <c r="E124" s="13" t="s">
        <v>277</v>
      </c>
      <c r="F124" s="28" t="s">
        <v>278</v>
      </c>
      <c r="G124" s="32" t="s">
        <v>267</v>
      </c>
      <c r="H124" s="5">
        <f t="shared" si="10"/>
        <v>-60000</v>
      </c>
      <c r="I124" s="23">
        <f t="shared" si="7"/>
        <v>7.8431372549019605</v>
      </c>
      <c r="K124" t="s">
        <v>254</v>
      </c>
      <c r="L124">
        <v>2</v>
      </c>
      <c r="M124" s="2">
        <v>510</v>
      </c>
      <c r="N124" s="413"/>
    </row>
    <row r="125" spans="1:14" s="91" customFormat="1" ht="12.75">
      <c r="A125" s="12"/>
      <c r="B125" s="378">
        <f>SUM(B119:B124)</f>
        <v>60000</v>
      </c>
      <c r="C125" s="90" t="s">
        <v>26</v>
      </c>
      <c r="D125" s="12"/>
      <c r="E125" s="90"/>
      <c r="F125" s="94"/>
      <c r="G125" s="94"/>
      <c r="H125" s="87">
        <v>0</v>
      </c>
      <c r="I125" s="88">
        <f t="shared" si="7"/>
        <v>117.6470588235294</v>
      </c>
      <c r="L125" s="415"/>
      <c r="M125" s="2">
        <v>510</v>
      </c>
      <c r="N125" s="416"/>
    </row>
    <row r="126" spans="2:14" ht="12.75">
      <c r="B126" s="211"/>
      <c r="C126" s="34"/>
      <c r="D126" s="13"/>
      <c r="E126" s="34"/>
      <c r="F126" s="92"/>
      <c r="G126" s="32"/>
      <c r="H126" s="5">
        <f aca="true" t="shared" si="11" ref="H126:H140">H125-B126</f>
        <v>0</v>
      </c>
      <c r="I126" s="23">
        <f t="shared" si="7"/>
        <v>0</v>
      </c>
      <c r="L126" s="412"/>
      <c r="M126" s="2">
        <v>510</v>
      </c>
      <c r="N126" s="413"/>
    </row>
    <row r="127" spans="2:14" ht="12.75">
      <c r="B127" s="211"/>
      <c r="C127" s="34"/>
      <c r="D127" s="13"/>
      <c r="E127" s="34"/>
      <c r="F127" s="92"/>
      <c r="G127" s="32"/>
      <c r="H127" s="5">
        <f t="shared" si="11"/>
        <v>0</v>
      </c>
      <c r="I127" s="23">
        <f t="shared" si="7"/>
        <v>0</v>
      </c>
      <c r="L127" s="412"/>
      <c r="M127" s="2">
        <v>510</v>
      </c>
      <c r="N127" s="413"/>
    </row>
    <row r="128" spans="1:13" s="16" customFormat="1" ht="12.75">
      <c r="A128" s="13"/>
      <c r="B128" s="211">
        <v>2000</v>
      </c>
      <c r="C128" s="34" t="s">
        <v>27</v>
      </c>
      <c r="D128" s="13" t="s">
        <v>10</v>
      </c>
      <c r="E128" s="13" t="s">
        <v>277</v>
      </c>
      <c r="F128" s="28" t="s">
        <v>278</v>
      </c>
      <c r="G128" s="28" t="s">
        <v>229</v>
      </c>
      <c r="H128" s="5">
        <f t="shared" si="11"/>
        <v>-2000</v>
      </c>
      <c r="I128" s="23">
        <f t="shared" si="7"/>
        <v>3.9215686274509802</v>
      </c>
      <c r="K128" t="s">
        <v>254</v>
      </c>
      <c r="L128" s="16">
        <v>2</v>
      </c>
      <c r="M128" s="2">
        <v>510</v>
      </c>
    </row>
    <row r="129" spans="1:13" s="16" customFormat="1" ht="12.75">
      <c r="A129" s="13"/>
      <c r="B129" s="211">
        <v>2000</v>
      </c>
      <c r="C129" s="34" t="s">
        <v>27</v>
      </c>
      <c r="D129" s="13" t="s">
        <v>10</v>
      </c>
      <c r="E129" s="13" t="s">
        <v>277</v>
      </c>
      <c r="F129" s="28" t="s">
        <v>278</v>
      </c>
      <c r="G129" s="28" t="s">
        <v>233</v>
      </c>
      <c r="H129" s="5">
        <f t="shared" si="11"/>
        <v>-4000</v>
      </c>
      <c r="I129" s="23">
        <f t="shared" si="7"/>
        <v>3.9215686274509802</v>
      </c>
      <c r="K129" t="s">
        <v>254</v>
      </c>
      <c r="L129" s="16">
        <v>2</v>
      </c>
      <c r="M129" s="2">
        <v>510</v>
      </c>
    </row>
    <row r="130" spans="2:13" ht="12.75">
      <c r="B130" s="211">
        <v>2000</v>
      </c>
      <c r="C130" s="34" t="s">
        <v>27</v>
      </c>
      <c r="D130" s="13" t="s">
        <v>10</v>
      </c>
      <c r="E130" s="13" t="s">
        <v>277</v>
      </c>
      <c r="F130" s="28" t="s">
        <v>278</v>
      </c>
      <c r="G130" s="28" t="s">
        <v>237</v>
      </c>
      <c r="H130" s="5">
        <f t="shared" si="11"/>
        <v>-6000</v>
      </c>
      <c r="I130" s="23">
        <f t="shared" si="7"/>
        <v>3.9215686274509802</v>
      </c>
      <c r="K130" t="s">
        <v>254</v>
      </c>
      <c r="L130" s="16">
        <v>2</v>
      </c>
      <c r="M130" s="2">
        <v>510</v>
      </c>
    </row>
    <row r="131" spans="2:13" ht="12.75">
      <c r="B131" s="211">
        <v>2000</v>
      </c>
      <c r="C131" s="34" t="s">
        <v>27</v>
      </c>
      <c r="D131" s="13" t="s">
        <v>10</v>
      </c>
      <c r="E131" s="13" t="s">
        <v>277</v>
      </c>
      <c r="F131" s="28" t="s">
        <v>278</v>
      </c>
      <c r="G131" s="28" t="s">
        <v>256</v>
      </c>
      <c r="H131" s="5">
        <f t="shared" si="11"/>
        <v>-8000</v>
      </c>
      <c r="I131" s="23">
        <f t="shared" si="7"/>
        <v>3.9215686274509802</v>
      </c>
      <c r="K131" t="s">
        <v>254</v>
      </c>
      <c r="L131" s="16">
        <v>2</v>
      </c>
      <c r="M131" s="2">
        <v>510</v>
      </c>
    </row>
    <row r="132" spans="2:13" ht="12.75">
      <c r="B132" s="211">
        <v>2000</v>
      </c>
      <c r="C132" s="34" t="s">
        <v>27</v>
      </c>
      <c r="D132" s="13" t="s">
        <v>10</v>
      </c>
      <c r="E132" s="13" t="s">
        <v>277</v>
      </c>
      <c r="F132" s="28" t="s">
        <v>278</v>
      </c>
      <c r="G132" s="28" t="s">
        <v>258</v>
      </c>
      <c r="H132" s="5">
        <f t="shared" si="11"/>
        <v>-10000</v>
      </c>
      <c r="I132" s="23">
        <f t="shared" si="7"/>
        <v>3.9215686274509802</v>
      </c>
      <c r="J132" s="16"/>
      <c r="K132" t="s">
        <v>254</v>
      </c>
      <c r="L132" s="16">
        <v>2</v>
      </c>
      <c r="M132" s="2">
        <v>510</v>
      </c>
    </row>
    <row r="133" spans="2:13" ht="12.75">
      <c r="B133" s="211">
        <v>2000</v>
      </c>
      <c r="C133" s="34" t="s">
        <v>27</v>
      </c>
      <c r="D133" s="13" t="s">
        <v>10</v>
      </c>
      <c r="E133" s="13" t="s">
        <v>277</v>
      </c>
      <c r="F133" s="28" t="s">
        <v>278</v>
      </c>
      <c r="G133" s="28" t="s">
        <v>31</v>
      </c>
      <c r="H133" s="5">
        <f t="shared" si="11"/>
        <v>-12000</v>
      </c>
      <c r="I133" s="23">
        <f t="shared" si="7"/>
        <v>3.9215686274509802</v>
      </c>
      <c r="J133" s="16"/>
      <c r="K133" t="s">
        <v>254</v>
      </c>
      <c r="L133" s="16">
        <v>2</v>
      </c>
      <c r="M133" s="2">
        <v>510</v>
      </c>
    </row>
    <row r="134" spans="1:13" s="16" customFormat="1" ht="12.75">
      <c r="A134" s="13"/>
      <c r="B134" s="211">
        <v>2000</v>
      </c>
      <c r="C134" s="34" t="s">
        <v>27</v>
      </c>
      <c r="D134" s="13" t="s">
        <v>10</v>
      </c>
      <c r="E134" s="13" t="s">
        <v>277</v>
      </c>
      <c r="F134" s="28" t="s">
        <v>278</v>
      </c>
      <c r="G134" s="28" t="s">
        <v>261</v>
      </c>
      <c r="H134" s="30">
        <f t="shared" si="11"/>
        <v>-14000</v>
      </c>
      <c r="I134" s="59">
        <f t="shared" si="7"/>
        <v>3.9215686274509802</v>
      </c>
      <c r="K134" t="s">
        <v>254</v>
      </c>
      <c r="L134" s="16">
        <v>2</v>
      </c>
      <c r="M134" s="2">
        <v>510</v>
      </c>
    </row>
    <row r="135" spans="2:13" ht="12.75">
      <c r="B135" s="211">
        <v>2000</v>
      </c>
      <c r="C135" s="34" t="s">
        <v>27</v>
      </c>
      <c r="D135" s="13" t="s">
        <v>10</v>
      </c>
      <c r="E135" s="13" t="s">
        <v>277</v>
      </c>
      <c r="F135" s="28" t="s">
        <v>278</v>
      </c>
      <c r="G135" s="31" t="s">
        <v>263</v>
      </c>
      <c r="H135" s="5">
        <f t="shared" si="11"/>
        <v>-16000</v>
      </c>
      <c r="I135" s="23">
        <f t="shared" si="7"/>
        <v>3.9215686274509802</v>
      </c>
      <c r="K135" t="s">
        <v>254</v>
      </c>
      <c r="L135" s="16">
        <v>2</v>
      </c>
      <c r="M135" s="2">
        <v>510</v>
      </c>
    </row>
    <row r="136" spans="2:13" ht="12.75">
      <c r="B136" s="211">
        <v>2000</v>
      </c>
      <c r="C136" s="34" t="s">
        <v>27</v>
      </c>
      <c r="D136" s="13" t="s">
        <v>10</v>
      </c>
      <c r="E136" s="13" t="s">
        <v>277</v>
      </c>
      <c r="F136" s="28" t="s">
        <v>278</v>
      </c>
      <c r="G136" s="28" t="s">
        <v>265</v>
      </c>
      <c r="H136" s="5">
        <f t="shared" si="11"/>
        <v>-18000</v>
      </c>
      <c r="I136" s="23">
        <f t="shared" si="7"/>
        <v>3.9215686274509802</v>
      </c>
      <c r="K136" t="s">
        <v>254</v>
      </c>
      <c r="L136" s="16">
        <v>2</v>
      </c>
      <c r="M136" s="2">
        <v>510</v>
      </c>
    </row>
    <row r="137" spans="2:13" ht="12.75">
      <c r="B137" s="211">
        <v>2000</v>
      </c>
      <c r="C137" s="34" t="s">
        <v>27</v>
      </c>
      <c r="D137" s="13" t="s">
        <v>10</v>
      </c>
      <c r="E137" s="13" t="s">
        <v>277</v>
      </c>
      <c r="F137" s="28" t="s">
        <v>278</v>
      </c>
      <c r="G137" s="28" t="s">
        <v>271</v>
      </c>
      <c r="H137" s="5">
        <f t="shared" si="11"/>
        <v>-20000</v>
      </c>
      <c r="I137" s="23">
        <f t="shared" si="7"/>
        <v>3.9215686274509802</v>
      </c>
      <c r="K137" t="s">
        <v>254</v>
      </c>
      <c r="L137" s="16">
        <v>2</v>
      </c>
      <c r="M137" s="2">
        <v>510</v>
      </c>
    </row>
    <row r="138" spans="1:13" s="16" customFormat="1" ht="12.75">
      <c r="A138" s="13"/>
      <c r="B138" s="211">
        <v>2000</v>
      </c>
      <c r="C138" s="34" t="s">
        <v>27</v>
      </c>
      <c r="D138" s="13" t="s">
        <v>10</v>
      </c>
      <c r="E138" s="13" t="s">
        <v>277</v>
      </c>
      <c r="F138" s="28" t="s">
        <v>278</v>
      </c>
      <c r="G138" s="28" t="s">
        <v>293</v>
      </c>
      <c r="H138" s="30">
        <f t="shared" si="11"/>
        <v>-22000</v>
      </c>
      <c r="I138" s="59">
        <f t="shared" si="7"/>
        <v>3.9215686274509802</v>
      </c>
      <c r="K138" t="s">
        <v>254</v>
      </c>
      <c r="L138" s="16">
        <v>2</v>
      </c>
      <c r="M138" s="2">
        <v>510</v>
      </c>
    </row>
    <row r="139" spans="2:13" ht="12.75">
      <c r="B139" s="211">
        <v>2000</v>
      </c>
      <c r="C139" s="34" t="s">
        <v>27</v>
      </c>
      <c r="D139" s="13" t="s">
        <v>10</v>
      </c>
      <c r="E139" s="13" t="s">
        <v>277</v>
      </c>
      <c r="F139" s="28" t="s">
        <v>278</v>
      </c>
      <c r="G139" s="31" t="s">
        <v>293</v>
      </c>
      <c r="H139" s="5">
        <f t="shared" si="11"/>
        <v>-24000</v>
      </c>
      <c r="I139" s="23">
        <f t="shared" si="7"/>
        <v>3.9215686274509802</v>
      </c>
      <c r="K139" t="s">
        <v>254</v>
      </c>
      <c r="L139" s="16">
        <v>2</v>
      </c>
      <c r="M139" s="2">
        <v>510</v>
      </c>
    </row>
    <row r="140" spans="2:13" ht="12.75">
      <c r="B140" s="211">
        <v>2000</v>
      </c>
      <c r="C140" s="34" t="s">
        <v>27</v>
      </c>
      <c r="D140" s="13" t="s">
        <v>10</v>
      </c>
      <c r="E140" s="13" t="s">
        <v>277</v>
      </c>
      <c r="F140" s="28" t="s">
        <v>278</v>
      </c>
      <c r="G140" s="28" t="s">
        <v>33</v>
      </c>
      <c r="H140" s="5">
        <f t="shared" si="11"/>
        <v>-26000</v>
      </c>
      <c r="I140" s="23">
        <f t="shared" si="7"/>
        <v>3.9215686274509802</v>
      </c>
      <c r="K140" t="s">
        <v>254</v>
      </c>
      <c r="L140" s="16">
        <v>2</v>
      </c>
      <c r="M140" s="2">
        <v>510</v>
      </c>
    </row>
    <row r="141" spans="1:13" s="91" customFormat="1" ht="12.75">
      <c r="A141" s="12"/>
      <c r="B141" s="378">
        <f>SUM(B128:B140)</f>
        <v>26000</v>
      </c>
      <c r="C141" s="12" t="s">
        <v>27</v>
      </c>
      <c r="D141" s="12"/>
      <c r="E141" s="12"/>
      <c r="F141" s="94"/>
      <c r="G141" s="417"/>
      <c r="H141" s="87">
        <v>0</v>
      </c>
      <c r="I141" s="88">
        <f t="shared" si="7"/>
        <v>50.98039215686274</v>
      </c>
      <c r="M141" s="2">
        <v>510</v>
      </c>
    </row>
    <row r="142" spans="1:13" s="16" customFormat="1" ht="12.75">
      <c r="A142" s="13"/>
      <c r="B142" s="211"/>
      <c r="C142" s="13"/>
      <c r="D142" s="13"/>
      <c r="E142" s="13"/>
      <c r="F142" s="92"/>
      <c r="G142" s="418"/>
      <c r="H142" s="5">
        <f aca="true" t="shared" si="12" ref="H142:H150">H141-B142</f>
        <v>0</v>
      </c>
      <c r="I142" s="23">
        <f t="shared" si="7"/>
        <v>0</v>
      </c>
      <c r="M142" s="2">
        <v>510</v>
      </c>
    </row>
    <row r="143" spans="1:13" s="16" customFormat="1" ht="12.75">
      <c r="A143" s="13"/>
      <c r="B143" s="211"/>
      <c r="C143" s="13"/>
      <c r="D143" s="13"/>
      <c r="E143" s="13"/>
      <c r="F143" s="92"/>
      <c r="G143" s="418"/>
      <c r="H143" s="5">
        <f t="shared" si="12"/>
        <v>0</v>
      </c>
      <c r="I143" s="23">
        <f t="shared" si="7"/>
        <v>0</v>
      </c>
      <c r="M143" s="2">
        <v>510</v>
      </c>
    </row>
    <row r="144" spans="1:13" s="16" customFormat="1" ht="12.75">
      <c r="A144" s="13"/>
      <c r="B144" s="211">
        <v>1500</v>
      </c>
      <c r="C144" s="34" t="s">
        <v>300</v>
      </c>
      <c r="D144" s="13" t="s">
        <v>10</v>
      </c>
      <c r="E144" s="13" t="s">
        <v>301</v>
      </c>
      <c r="F144" s="28" t="s">
        <v>278</v>
      </c>
      <c r="G144" s="31" t="s">
        <v>229</v>
      </c>
      <c r="H144" s="5">
        <f t="shared" si="12"/>
        <v>-1500</v>
      </c>
      <c r="I144" s="23">
        <f t="shared" si="7"/>
        <v>2.9411764705882355</v>
      </c>
      <c r="K144" t="s">
        <v>254</v>
      </c>
      <c r="L144" s="16">
        <v>2</v>
      </c>
      <c r="M144" s="2">
        <v>510</v>
      </c>
    </row>
    <row r="145" spans="2:13" ht="12.75">
      <c r="B145" s="8">
        <v>1000</v>
      </c>
      <c r="C145" s="34" t="s">
        <v>300</v>
      </c>
      <c r="D145" s="13" t="s">
        <v>10</v>
      </c>
      <c r="E145" s="13" t="s">
        <v>301</v>
      </c>
      <c r="F145" s="28" t="s">
        <v>278</v>
      </c>
      <c r="G145" s="28" t="s">
        <v>233</v>
      </c>
      <c r="H145" s="5">
        <f t="shared" si="12"/>
        <v>-2500</v>
      </c>
      <c r="I145" s="23">
        <f t="shared" si="7"/>
        <v>1.9607843137254901</v>
      </c>
      <c r="K145" t="s">
        <v>254</v>
      </c>
      <c r="L145" s="16">
        <v>2</v>
      </c>
      <c r="M145" s="2">
        <v>510</v>
      </c>
    </row>
    <row r="146" spans="2:13" ht="12.75">
      <c r="B146" s="8">
        <v>1500</v>
      </c>
      <c r="C146" s="34" t="s">
        <v>300</v>
      </c>
      <c r="D146" s="13" t="s">
        <v>10</v>
      </c>
      <c r="E146" s="13" t="s">
        <v>301</v>
      </c>
      <c r="F146" s="28" t="s">
        <v>278</v>
      </c>
      <c r="G146" s="28" t="s">
        <v>258</v>
      </c>
      <c r="H146" s="5">
        <f t="shared" si="12"/>
        <v>-4000</v>
      </c>
      <c r="I146" s="23">
        <f t="shared" si="7"/>
        <v>2.9411764705882355</v>
      </c>
      <c r="K146" t="s">
        <v>254</v>
      </c>
      <c r="L146" s="16">
        <v>2</v>
      </c>
      <c r="M146" s="2">
        <v>510</v>
      </c>
    </row>
    <row r="147" spans="2:256" ht="12.75">
      <c r="B147" s="8">
        <v>500</v>
      </c>
      <c r="C147" s="34" t="s">
        <v>300</v>
      </c>
      <c r="D147" s="13" t="s">
        <v>10</v>
      </c>
      <c r="E147" s="13" t="s">
        <v>301</v>
      </c>
      <c r="F147" s="28" t="s">
        <v>278</v>
      </c>
      <c r="G147" s="28" t="s">
        <v>31</v>
      </c>
      <c r="H147" s="5">
        <f t="shared" si="12"/>
        <v>-4500</v>
      </c>
      <c r="I147" s="23">
        <f t="shared" si="7"/>
        <v>0.9803921568627451</v>
      </c>
      <c r="K147" t="s">
        <v>254</v>
      </c>
      <c r="L147" s="16">
        <v>2</v>
      </c>
      <c r="M147" s="2">
        <v>510</v>
      </c>
      <c r="IV147" s="1">
        <f>SUM(A147:IU147)</f>
        <v>-3487.0196078431372</v>
      </c>
    </row>
    <row r="148" spans="2:256" ht="12.75">
      <c r="B148" s="8">
        <v>2000</v>
      </c>
      <c r="C148" s="34" t="s">
        <v>300</v>
      </c>
      <c r="D148" s="13" t="s">
        <v>10</v>
      </c>
      <c r="E148" s="13" t="s">
        <v>301</v>
      </c>
      <c r="F148" s="28" t="s">
        <v>278</v>
      </c>
      <c r="G148" s="28" t="s">
        <v>261</v>
      </c>
      <c r="H148" s="5">
        <f t="shared" si="12"/>
        <v>-6500</v>
      </c>
      <c r="I148" s="23">
        <f t="shared" si="7"/>
        <v>3.9215686274509802</v>
      </c>
      <c r="K148" t="s">
        <v>254</v>
      </c>
      <c r="L148" s="16">
        <v>2</v>
      </c>
      <c r="M148" s="2">
        <v>510</v>
      </c>
      <c r="IV148" s="1"/>
    </row>
    <row r="149" spans="1:256" s="16" customFormat="1" ht="12.75">
      <c r="A149" s="13"/>
      <c r="B149" s="211">
        <v>500</v>
      </c>
      <c r="C149" s="34" t="s">
        <v>300</v>
      </c>
      <c r="D149" s="13" t="s">
        <v>10</v>
      </c>
      <c r="E149" s="13" t="s">
        <v>301</v>
      </c>
      <c r="F149" s="28" t="s">
        <v>278</v>
      </c>
      <c r="G149" s="31" t="s">
        <v>269</v>
      </c>
      <c r="H149" s="5">
        <f t="shared" si="12"/>
        <v>-7000</v>
      </c>
      <c r="I149" s="23">
        <f aca="true" t="shared" si="13" ref="I149:I212">+B149/M149</f>
        <v>0.9803921568627451</v>
      </c>
      <c r="K149" t="s">
        <v>254</v>
      </c>
      <c r="L149" s="16">
        <v>2</v>
      </c>
      <c r="M149" s="2">
        <v>510</v>
      </c>
      <c r="IV149" s="13">
        <f>SUM(A149:IU149)</f>
        <v>-5987.019607843137</v>
      </c>
    </row>
    <row r="150" spans="2:13" ht="12.75">
      <c r="B150" s="8">
        <v>500</v>
      </c>
      <c r="C150" s="34" t="s">
        <v>300</v>
      </c>
      <c r="D150" s="13" t="s">
        <v>10</v>
      </c>
      <c r="E150" s="13" t="s">
        <v>301</v>
      </c>
      <c r="F150" s="28" t="s">
        <v>278</v>
      </c>
      <c r="G150" s="28" t="s">
        <v>271</v>
      </c>
      <c r="H150" s="5">
        <f t="shared" si="12"/>
        <v>-7500</v>
      </c>
      <c r="I150" s="23">
        <f t="shared" si="13"/>
        <v>0.9803921568627451</v>
      </c>
      <c r="K150" t="s">
        <v>254</v>
      </c>
      <c r="L150" s="16">
        <v>2</v>
      </c>
      <c r="M150" s="2">
        <v>510</v>
      </c>
    </row>
    <row r="151" spans="1:13" s="91" customFormat="1" ht="12.75">
      <c r="A151" s="12"/>
      <c r="B151" s="378">
        <f>SUM(B144:B150)</f>
        <v>7500</v>
      </c>
      <c r="C151" s="12"/>
      <c r="D151" s="12"/>
      <c r="E151" s="12" t="s">
        <v>301</v>
      </c>
      <c r="F151" s="19"/>
      <c r="G151" s="19"/>
      <c r="H151" s="87">
        <v>0</v>
      </c>
      <c r="I151" s="88">
        <f t="shared" si="13"/>
        <v>14.705882352941176</v>
      </c>
      <c r="M151" s="2">
        <v>510</v>
      </c>
    </row>
    <row r="152" spans="2:13" ht="12.75">
      <c r="B152" s="8"/>
      <c r="H152" s="5">
        <f>H151-B152</f>
        <v>0</v>
      </c>
      <c r="I152" s="23">
        <f t="shared" si="13"/>
        <v>0</v>
      </c>
      <c r="M152" s="2">
        <v>510</v>
      </c>
    </row>
    <row r="153" spans="2:13" ht="12.75">
      <c r="B153" s="8"/>
      <c r="H153" s="5">
        <f>H152-B153</f>
        <v>0</v>
      </c>
      <c r="I153" s="23">
        <f t="shared" si="13"/>
        <v>0</v>
      </c>
      <c r="M153" s="2">
        <v>510</v>
      </c>
    </row>
    <row r="154" spans="2:13" ht="12.75">
      <c r="B154" s="8"/>
      <c r="H154" s="5">
        <f>H153-B154</f>
        <v>0</v>
      </c>
      <c r="I154" s="23">
        <f t="shared" si="13"/>
        <v>0</v>
      </c>
      <c r="M154" s="2">
        <v>510</v>
      </c>
    </row>
    <row r="155" spans="2:13" ht="12.75">
      <c r="B155" s="8"/>
      <c r="H155" s="5">
        <f>H154-B155</f>
        <v>0</v>
      </c>
      <c r="I155" s="23">
        <f t="shared" si="13"/>
        <v>0</v>
      </c>
      <c r="M155" s="2">
        <v>510</v>
      </c>
    </row>
    <row r="156" spans="1:13" s="89" customFormat="1" ht="12.75">
      <c r="A156" s="82"/>
      <c r="B156" s="400">
        <f>+B160+B167+B172+B177+B182</f>
        <v>19500</v>
      </c>
      <c r="C156" s="84" t="s">
        <v>34</v>
      </c>
      <c r="D156" s="84" t="s">
        <v>35</v>
      </c>
      <c r="E156" s="85" t="s">
        <v>36</v>
      </c>
      <c r="F156" s="86" t="s">
        <v>37</v>
      </c>
      <c r="G156" s="86" t="s">
        <v>23</v>
      </c>
      <c r="H156" s="87"/>
      <c r="I156" s="88">
        <f t="shared" si="13"/>
        <v>38.23529411764706</v>
      </c>
      <c r="M156" s="2">
        <v>510</v>
      </c>
    </row>
    <row r="157" spans="2:13" ht="12.75">
      <c r="B157" s="8"/>
      <c r="H157" s="5">
        <f>H156-B157</f>
        <v>0</v>
      </c>
      <c r="I157" s="23">
        <f t="shared" si="13"/>
        <v>0</v>
      </c>
      <c r="M157" s="2">
        <v>510</v>
      </c>
    </row>
    <row r="158" spans="2:13" ht="12.75">
      <c r="B158" s="8">
        <v>2000</v>
      </c>
      <c r="C158" s="1" t="s">
        <v>24</v>
      </c>
      <c r="D158" s="13" t="s">
        <v>10</v>
      </c>
      <c r="E158" s="1" t="s">
        <v>302</v>
      </c>
      <c r="F158" s="28" t="s">
        <v>303</v>
      </c>
      <c r="G158" s="28" t="s">
        <v>229</v>
      </c>
      <c r="H158" s="5">
        <f>H157-B158</f>
        <v>-2000</v>
      </c>
      <c r="I158" s="23">
        <f t="shared" si="13"/>
        <v>3.9215686274509802</v>
      </c>
      <c r="K158" t="s">
        <v>24</v>
      </c>
      <c r="L158">
        <v>3</v>
      </c>
      <c r="M158" s="2">
        <v>510</v>
      </c>
    </row>
    <row r="159" spans="2:13" ht="12.75">
      <c r="B159" s="8">
        <v>2500</v>
      </c>
      <c r="C159" s="1" t="s">
        <v>24</v>
      </c>
      <c r="D159" s="13" t="s">
        <v>10</v>
      </c>
      <c r="E159" s="1" t="s">
        <v>302</v>
      </c>
      <c r="F159" s="28" t="s">
        <v>304</v>
      </c>
      <c r="G159" s="28" t="s">
        <v>233</v>
      </c>
      <c r="H159" s="5">
        <f>H158-B159</f>
        <v>-4500</v>
      </c>
      <c r="I159" s="23">
        <f t="shared" si="13"/>
        <v>4.901960784313726</v>
      </c>
      <c r="K159" t="s">
        <v>24</v>
      </c>
      <c r="L159">
        <v>3</v>
      </c>
      <c r="M159" s="2">
        <v>510</v>
      </c>
    </row>
    <row r="160" spans="1:13" s="91" customFormat="1" ht="12.75">
      <c r="A160" s="12"/>
      <c r="B160" s="378">
        <f>SUM(B158:B159)</f>
        <v>4500</v>
      </c>
      <c r="C160" s="12" t="s">
        <v>24</v>
      </c>
      <c r="D160" s="12"/>
      <c r="E160" s="12"/>
      <c r="F160" s="19"/>
      <c r="G160" s="19"/>
      <c r="H160" s="87">
        <v>0</v>
      </c>
      <c r="I160" s="88">
        <f t="shared" si="13"/>
        <v>8.823529411764707</v>
      </c>
      <c r="M160" s="2">
        <v>510</v>
      </c>
    </row>
    <row r="161" spans="2:13" ht="12.75">
      <c r="B161" s="8"/>
      <c r="H161" s="5">
        <f aca="true" t="shared" si="14" ref="H161:H166">H160-B161</f>
        <v>0</v>
      </c>
      <c r="I161" s="23">
        <f t="shared" si="13"/>
        <v>0</v>
      </c>
      <c r="M161" s="2">
        <v>510</v>
      </c>
    </row>
    <row r="162" spans="2:13" ht="12.75">
      <c r="B162" s="8"/>
      <c r="H162" s="5">
        <f t="shared" si="14"/>
        <v>0</v>
      </c>
      <c r="I162" s="23">
        <f t="shared" si="13"/>
        <v>0</v>
      </c>
      <c r="M162" s="2">
        <v>510</v>
      </c>
    </row>
    <row r="163" spans="2:13" ht="12.75">
      <c r="B163" s="211">
        <v>600</v>
      </c>
      <c r="C163" s="34" t="s">
        <v>305</v>
      </c>
      <c r="D163" s="13" t="s">
        <v>10</v>
      </c>
      <c r="E163" s="13" t="s">
        <v>251</v>
      </c>
      <c r="F163" s="28" t="s">
        <v>306</v>
      </c>
      <c r="G163" s="28" t="s">
        <v>229</v>
      </c>
      <c r="H163" s="5">
        <f t="shared" si="14"/>
        <v>-600</v>
      </c>
      <c r="I163" s="23">
        <f t="shared" si="13"/>
        <v>1.1764705882352942</v>
      </c>
      <c r="K163" t="s">
        <v>302</v>
      </c>
      <c r="L163">
        <v>3</v>
      </c>
      <c r="M163" s="2">
        <v>510</v>
      </c>
    </row>
    <row r="164" spans="1:13" s="16" customFormat="1" ht="12.75">
      <c r="A164" s="13"/>
      <c r="B164" s="211">
        <v>2500</v>
      </c>
      <c r="C164" s="34" t="s">
        <v>307</v>
      </c>
      <c r="D164" s="13" t="s">
        <v>10</v>
      </c>
      <c r="E164" s="13" t="s">
        <v>251</v>
      </c>
      <c r="F164" s="28" t="s">
        <v>306</v>
      </c>
      <c r="G164" s="28" t="s">
        <v>229</v>
      </c>
      <c r="H164" s="5">
        <f t="shared" si="14"/>
        <v>-3100</v>
      </c>
      <c r="I164" s="23">
        <f t="shared" si="13"/>
        <v>4.901960784313726</v>
      </c>
      <c r="K164" t="s">
        <v>302</v>
      </c>
      <c r="L164">
        <v>3</v>
      </c>
      <c r="M164" s="2">
        <v>510</v>
      </c>
    </row>
    <row r="165" spans="2:13" ht="12.75">
      <c r="B165" s="8">
        <v>2500</v>
      </c>
      <c r="C165" s="34" t="s">
        <v>308</v>
      </c>
      <c r="D165" s="13" t="s">
        <v>10</v>
      </c>
      <c r="E165" s="13" t="s">
        <v>251</v>
      </c>
      <c r="F165" s="28" t="s">
        <v>306</v>
      </c>
      <c r="G165" s="28" t="s">
        <v>233</v>
      </c>
      <c r="H165" s="5">
        <f t="shared" si="14"/>
        <v>-5600</v>
      </c>
      <c r="I165" s="23">
        <f t="shared" si="13"/>
        <v>4.901960784313726</v>
      </c>
      <c r="K165" t="s">
        <v>302</v>
      </c>
      <c r="L165">
        <v>3</v>
      </c>
      <c r="M165" s="2">
        <v>510</v>
      </c>
    </row>
    <row r="166" spans="2:13" ht="12.75">
      <c r="B166" s="8">
        <v>600</v>
      </c>
      <c r="C166" s="34" t="s">
        <v>309</v>
      </c>
      <c r="D166" s="13" t="s">
        <v>10</v>
      </c>
      <c r="E166" s="13" t="s">
        <v>251</v>
      </c>
      <c r="F166" s="28" t="s">
        <v>306</v>
      </c>
      <c r="G166" s="28" t="s">
        <v>233</v>
      </c>
      <c r="H166" s="5">
        <f t="shared" si="14"/>
        <v>-6200</v>
      </c>
      <c r="I166" s="23">
        <f t="shared" si="13"/>
        <v>1.1764705882352942</v>
      </c>
      <c r="K166" t="s">
        <v>302</v>
      </c>
      <c r="L166">
        <v>3</v>
      </c>
      <c r="M166" s="2">
        <v>510</v>
      </c>
    </row>
    <row r="167" spans="1:13" s="91" customFormat="1" ht="12.75">
      <c r="A167" s="12"/>
      <c r="B167" s="378">
        <f>SUM(B163:B166)</f>
        <v>6200</v>
      </c>
      <c r="C167" s="90" t="s">
        <v>310</v>
      </c>
      <c r="D167" s="12"/>
      <c r="E167" s="12"/>
      <c r="F167" s="19"/>
      <c r="G167" s="19"/>
      <c r="H167" s="87">
        <v>0</v>
      </c>
      <c r="I167" s="88">
        <f t="shared" si="13"/>
        <v>12.156862745098039</v>
      </c>
      <c r="M167" s="2">
        <v>510</v>
      </c>
    </row>
    <row r="168" spans="2:14" ht="12.75">
      <c r="B168" s="419"/>
      <c r="C168" s="34"/>
      <c r="D168" s="13"/>
      <c r="E168" s="411"/>
      <c r="H168" s="5">
        <f>H167-B168</f>
        <v>0</v>
      </c>
      <c r="I168" s="23">
        <f t="shared" si="13"/>
        <v>0</v>
      </c>
      <c r="J168" s="412"/>
      <c r="L168" s="412"/>
      <c r="M168" s="2">
        <v>510</v>
      </c>
      <c r="N168" s="413"/>
    </row>
    <row r="169" spans="2:13" ht="12.75">
      <c r="B169" s="8"/>
      <c r="C169" s="34"/>
      <c r="D169" s="13"/>
      <c r="H169" s="5">
        <f>H168-B169</f>
        <v>0</v>
      </c>
      <c r="I169" s="23">
        <f t="shared" si="13"/>
        <v>0</v>
      </c>
      <c r="M169" s="2">
        <v>510</v>
      </c>
    </row>
    <row r="170" spans="2:13" ht="12.75">
      <c r="B170" s="8">
        <v>1500</v>
      </c>
      <c r="C170" s="34" t="s">
        <v>25</v>
      </c>
      <c r="D170" s="13" t="s">
        <v>10</v>
      </c>
      <c r="E170" s="1" t="s">
        <v>296</v>
      </c>
      <c r="F170" s="28" t="s">
        <v>306</v>
      </c>
      <c r="G170" s="28" t="s">
        <v>229</v>
      </c>
      <c r="H170" s="5">
        <f>H169-B170</f>
        <v>-1500</v>
      </c>
      <c r="I170" s="23">
        <f t="shared" si="13"/>
        <v>2.9411764705882355</v>
      </c>
      <c r="K170" t="s">
        <v>302</v>
      </c>
      <c r="L170">
        <v>3</v>
      </c>
      <c r="M170" s="2">
        <v>510</v>
      </c>
    </row>
    <row r="171" spans="2:13" ht="12.75">
      <c r="B171" s="8">
        <v>1500</v>
      </c>
      <c r="C171" s="34" t="s">
        <v>25</v>
      </c>
      <c r="D171" s="13" t="s">
        <v>10</v>
      </c>
      <c r="E171" s="1" t="s">
        <v>296</v>
      </c>
      <c r="F171" s="28" t="s">
        <v>306</v>
      </c>
      <c r="G171" s="28" t="s">
        <v>233</v>
      </c>
      <c r="H171" s="5">
        <f>H170-B171</f>
        <v>-3000</v>
      </c>
      <c r="I171" s="23">
        <f t="shared" si="13"/>
        <v>2.9411764705882355</v>
      </c>
      <c r="K171" t="s">
        <v>302</v>
      </c>
      <c r="L171">
        <v>3</v>
      </c>
      <c r="M171" s="2">
        <v>510</v>
      </c>
    </row>
    <row r="172" spans="1:13" s="91" customFormat="1" ht="12.75">
      <c r="A172" s="12"/>
      <c r="B172" s="378">
        <f>SUM(B170:B171)</f>
        <v>3000</v>
      </c>
      <c r="C172" s="90"/>
      <c r="D172" s="12"/>
      <c r="E172" s="12" t="s">
        <v>32</v>
      </c>
      <c r="F172" s="19"/>
      <c r="G172" s="19"/>
      <c r="H172" s="87">
        <v>0</v>
      </c>
      <c r="I172" s="88">
        <f t="shared" si="13"/>
        <v>5.882352941176471</v>
      </c>
      <c r="M172" s="2">
        <v>510</v>
      </c>
    </row>
    <row r="173" spans="1:13" ht="12.75">
      <c r="A173" s="13"/>
      <c r="B173" s="8"/>
      <c r="C173" s="34"/>
      <c r="D173" s="13"/>
      <c r="H173" s="5">
        <f>H172-B173</f>
        <v>0</v>
      </c>
      <c r="I173" s="23">
        <f t="shared" si="13"/>
        <v>0</v>
      </c>
      <c r="M173" s="2">
        <v>510</v>
      </c>
    </row>
    <row r="174" spans="2:13" ht="12.75">
      <c r="B174" s="8"/>
      <c r="D174" s="13"/>
      <c r="H174" s="5">
        <v>0</v>
      </c>
      <c r="I174" s="23">
        <f t="shared" si="13"/>
        <v>0</v>
      </c>
      <c r="M174" s="2">
        <v>510</v>
      </c>
    </row>
    <row r="175" spans="2:13" ht="12.75">
      <c r="B175" s="8">
        <v>2000</v>
      </c>
      <c r="C175" s="1" t="s">
        <v>27</v>
      </c>
      <c r="D175" s="13" t="s">
        <v>10</v>
      </c>
      <c r="E175" s="13" t="s">
        <v>251</v>
      </c>
      <c r="F175" s="28" t="s">
        <v>306</v>
      </c>
      <c r="G175" s="28" t="s">
        <v>229</v>
      </c>
      <c r="H175" s="5">
        <f>H174-B175</f>
        <v>-2000</v>
      </c>
      <c r="I175" s="23">
        <f t="shared" si="13"/>
        <v>3.9215686274509802</v>
      </c>
      <c r="K175" t="s">
        <v>302</v>
      </c>
      <c r="L175">
        <v>3</v>
      </c>
      <c r="M175" s="2">
        <v>510</v>
      </c>
    </row>
    <row r="176" spans="2:13" ht="12.75">
      <c r="B176" s="8">
        <v>2000</v>
      </c>
      <c r="C176" s="1" t="s">
        <v>27</v>
      </c>
      <c r="D176" s="13" t="s">
        <v>10</v>
      </c>
      <c r="E176" s="13" t="s">
        <v>251</v>
      </c>
      <c r="F176" s="28" t="s">
        <v>306</v>
      </c>
      <c r="G176" s="28" t="s">
        <v>233</v>
      </c>
      <c r="H176" s="5">
        <f>H175-B176</f>
        <v>-4000</v>
      </c>
      <c r="I176" s="23">
        <f t="shared" si="13"/>
        <v>3.9215686274509802</v>
      </c>
      <c r="K176" t="s">
        <v>302</v>
      </c>
      <c r="L176">
        <v>3</v>
      </c>
      <c r="M176" s="2">
        <v>510</v>
      </c>
    </row>
    <row r="177" spans="1:13" s="91" customFormat="1" ht="12.75">
      <c r="A177" s="12"/>
      <c r="B177" s="378">
        <f>SUM(B175:B176)</f>
        <v>4000</v>
      </c>
      <c r="C177" s="12" t="s">
        <v>27</v>
      </c>
      <c r="D177" s="12"/>
      <c r="E177" s="12"/>
      <c r="F177" s="19"/>
      <c r="G177" s="19"/>
      <c r="H177" s="87">
        <v>0</v>
      </c>
      <c r="I177" s="88">
        <f t="shared" si="13"/>
        <v>7.8431372549019605</v>
      </c>
      <c r="M177" s="2">
        <v>510</v>
      </c>
    </row>
    <row r="178" spans="2:13" ht="12.75">
      <c r="B178" s="8"/>
      <c r="D178" s="13"/>
      <c r="H178" s="5">
        <f>H177-B178</f>
        <v>0</v>
      </c>
      <c r="I178" s="23">
        <f t="shared" si="13"/>
        <v>0</v>
      </c>
      <c r="M178" s="2">
        <v>510</v>
      </c>
    </row>
    <row r="179" spans="2:13" ht="12.75">
      <c r="B179" s="8"/>
      <c r="D179" s="13"/>
      <c r="H179" s="5">
        <f>H178-B179</f>
        <v>0</v>
      </c>
      <c r="I179" s="23">
        <f t="shared" si="13"/>
        <v>0</v>
      </c>
      <c r="M179" s="2">
        <v>510</v>
      </c>
    </row>
    <row r="180" spans="2:13" ht="12.75">
      <c r="B180" s="8">
        <v>1200</v>
      </c>
      <c r="C180" s="13" t="s">
        <v>311</v>
      </c>
      <c r="D180" s="13" t="s">
        <v>10</v>
      </c>
      <c r="E180" s="1" t="s">
        <v>301</v>
      </c>
      <c r="F180" s="28" t="s">
        <v>306</v>
      </c>
      <c r="G180" s="28" t="s">
        <v>229</v>
      </c>
      <c r="H180" s="5">
        <f>H179-B180</f>
        <v>-1200</v>
      </c>
      <c r="I180" s="23">
        <f t="shared" si="13"/>
        <v>2.3529411764705883</v>
      </c>
      <c r="K180" t="s">
        <v>302</v>
      </c>
      <c r="L180">
        <v>3</v>
      </c>
      <c r="M180" s="2">
        <v>510</v>
      </c>
    </row>
    <row r="181" spans="2:13" ht="12.75">
      <c r="B181" s="8">
        <v>600</v>
      </c>
      <c r="C181" s="13" t="s">
        <v>311</v>
      </c>
      <c r="D181" s="13" t="s">
        <v>10</v>
      </c>
      <c r="E181" s="1" t="s">
        <v>301</v>
      </c>
      <c r="F181" s="28" t="s">
        <v>306</v>
      </c>
      <c r="G181" s="28" t="s">
        <v>233</v>
      </c>
      <c r="H181" s="5">
        <f>H180-B181</f>
        <v>-1800</v>
      </c>
      <c r="I181" s="23">
        <f t="shared" si="13"/>
        <v>1.1764705882352942</v>
      </c>
      <c r="K181" t="s">
        <v>302</v>
      </c>
      <c r="L181">
        <v>3</v>
      </c>
      <c r="M181" s="2">
        <v>510</v>
      </c>
    </row>
    <row r="182" spans="1:13" s="91" customFormat="1" ht="12.75">
      <c r="A182" s="12"/>
      <c r="B182" s="378">
        <f>SUM(B180:B181)</f>
        <v>1800</v>
      </c>
      <c r="C182" s="12"/>
      <c r="D182" s="12"/>
      <c r="E182" s="12" t="s">
        <v>301</v>
      </c>
      <c r="F182" s="19"/>
      <c r="G182" s="19"/>
      <c r="H182" s="87">
        <v>0</v>
      </c>
      <c r="I182" s="88">
        <f t="shared" si="13"/>
        <v>3.5294117647058822</v>
      </c>
      <c r="M182" s="2">
        <v>510</v>
      </c>
    </row>
    <row r="183" spans="2:13" ht="12.75">
      <c r="B183" s="8"/>
      <c r="D183" s="13"/>
      <c r="H183" s="5">
        <f>H182-B183</f>
        <v>0</v>
      </c>
      <c r="I183" s="23">
        <f t="shared" si="13"/>
        <v>0</v>
      </c>
      <c r="M183" s="2">
        <v>510</v>
      </c>
    </row>
    <row r="184" spans="2:13" ht="12.75">
      <c r="B184" s="8"/>
      <c r="D184" s="13"/>
      <c r="H184" s="5">
        <f>H183-B184</f>
        <v>0</v>
      </c>
      <c r="I184" s="23">
        <f t="shared" si="13"/>
        <v>0</v>
      </c>
      <c r="M184" s="2">
        <v>510</v>
      </c>
    </row>
    <row r="185" spans="2:13" ht="12.75">
      <c r="B185" s="8"/>
      <c r="H185" s="5">
        <f>H184-B185</f>
        <v>0</v>
      </c>
      <c r="I185" s="23">
        <f t="shared" si="13"/>
        <v>0</v>
      </c>
      <c r="M185" s="2">
        <v>510</v>
      </c>
    </row>
    <row r="186" spans="2:13" ht="12.75">
      <c r="B186" s="8"/>
      <c r="H186" s="5">
        <f>H185-B186</f>
        <v>0</v>
      </c>
      <c r="I186" s="23">
        <f t="shared" si="13"/>
        <v>0</v>
      </c>
      <c r="M186" s="2">
        <v>510</v>
      </c>
    </row>
    <row r="187" spans="1:13" s="89" customFormat="1" ht="12.75">
      <c r="A187" s="82"/>
      <c r="B187" s="400">
        <f>+B192+B199+B203+B207+B211+B216+B220</f>
        <v>47200</v>
      </c>
      <c r="C187" s="84" t="s">
        <v>38</v>
      </c>
      <c r="D187" s="84" t="s">
        <v>110</v>
      </c>
      <c r="E187" s="85" t="s">
        <v>21</v>
      </c>
      <c r="F187" s="86" t="s">
        <v>39</v>
      </c>
      <c r="G187" s="86" t="s">
        <v>23</v>
      </c>
      <c r="H187" s="87"/>
      <c r="I187" s="88">
        <f t="shared" si="13"/>
        <v>92.54901960784314</v>
      </c>
      <c r="M187" s="2">
        <v>510</v>
      </c>
    </row>
    <row r="188" spans="2:13" ht="12.75">
      <c r="B188" s="8"/>
      <c r="H188" s="5">
        <f>H187-B188</f>
        <v>0</v>
      </c>
      <c r="I188" s="23">
        <f t="shared" si="13"/>
        <v>0</v>
      </c>
      <c r="M188" s="2">
        <v>510</v>
      </c>
    </row>
    <row r="189" spans="2:13" ht="12.75">
      <c r="B189" s="8">
        <v>2500</v>
      </c>
      <c r="C189" s="1" t="s">
        <v>24</v>
      </c>
      <c r="D189" s="13" t="s">
        <v>10</v>
      </c>
      <c r="E189" s="1" t="s">
        <v>230</v>
      </c>
      <c r="F189" s="72" t="s">
        <v>312</v>
      </c>
      <c r="G189" s="28" t="s">
        <v>229</v>
      </c>
      <c r="H189" s="5">
        <f>H188-B189</f>
        <v>-2500</v>
      </c>
      <c r="I189" s="23">
        <f t="shared" si="13"/>
        <v>4.901960784313726</v>
      </c>
      <c r="K189" t="s">
        <v>24</v>
      </c>
      <c r="L189">
        <v>4</v>
      </c>
      <c r="M189" s="2">
        <v>510</v>
      </c>
    </row>
    <row r="190" spans="2:13" ht="12.75">
      <c r="B190" s="8">
        <v>2500</v>
      </c>
      <c r="C190" s="1" t="s">
        <v>24</v>
      </c>
      <c r="D190" s="13" t="s">
        <v>10</v>
      </c>
      <c r="E190" s="1" t="s">
        <v>230</v>
      </c>
      <c r="F190" s="72" t="s">
        <v>313</v>
      </c>
      <c r="G190" s="28" t="s">
        <v>233</v>
      </c>
      <c r="H190" s="5">
        <f>H189-B190</f>
        <v>-5000</v>
      </c>
      <c r="I190" s="23">
        <f t="shared" si="13"/>
        <v>4.901960784313726</v>
      </c>
      <c r="K190" t="s">
        <v>24</v>
      </c>
      <c r="L190">
        <v>4</v>
      </c>
      <c r="M190" s="2">
        <v>510</v>
      </c>
    </row>
    <row r="191" spans="1:13" s="91" customFormat="1" ht="12.75">
      <c r="A191" s="1"/>
      <c r="B191" s="8">
        <v>2500</v>
      </c>
      <c r="C191" s="1" t="s">
        <v>24</v>
      </c>
      <c r="D191" s="1" t="s">
        <v>10</v>
      </c>
      <c r="E191" s="1" t="s">
        <v>230</v>
      </c>
      <c r="F191" s="72" t="s">
        <v>314</v>
      </c>
      <c r="G191" s="28" t="s">
        <v>315</v>
      </c>
      <c r="H191" s="5">
        <f>H190-B191</f>
        <v>-7500</v>
      </c>
      <c r="I191" s="23">
        <f t="shared" si="13"/>
        <v>4.901960784313726</v>
      </c>
      <c r="J191"/>
      <c r="K191" t="s">
        <v>24</v>
      </c>
      <c r="L191">
        <v>4</v>
      </c>
      <c r="M191" s="2">
        <v>510</v>
      </c>
    </row>
    <row r="192" spans="1:13" s="91" customFormat="1" ht="12.75">
      <c r="A192" s="12"/>
      <c r="B192" s="378">
        <f>SUM(B189:B191)</f>
        <v>7500</v>
      </c>
      <c r="C192" s="12" t="s">
        <v>24</v>
      </c>
      <c r="D192" s="12"/>
      <c r="E192" s="12"/>
      <c r="F192" s="19"/>
      <c r="G192" s="19"/>
      <c r="H192" s="87">
        <v>0</v>
      </c>
      <c r="I192" s="88">
        <f t="shared" si="13"/>
        <v>14.705882352941176</v>
      </c>
      <c r="M192" s="2">
        <v>510</v>
      </c>
    </row>
    <row r="193" spans="2:13" ht="12.75">
      <c r="B193" s="8"/>
      <c r="H193" s="30">
        <v>0</v>
      </c>
      <c r="I193" s="23">
        <f t="shared" si="13"/>
        <v>0</v>
      </c>
      <c r="M193" s="2">
        <v>510</v>
      </c>
    </row>
    <row r="194" spans="2:13" ht="12.75">
      <c r="B194" s="8"/>
      <c r="H194" s="30">
        <v>0</v>
      </c>
      <c r="I194" s="23">
        <f t="shared" si="13"/>
        <v>0</v>
      </c>
      <c r="M194" s="2">
        <v>510</v>
      </c>
    </row>
    <row r="195" spans="2:13" ht="12.75">
      <c r="B195" s="8">
        <v>500</v>
      </c>
      <c r="C195" s="1" t="s">
        <v>316</v>
      </c>
      <c r="D195" s="13" t="s">
        <v>10</v>
      </c>
      <c r="E195" s="36" t="s">
        <v>251</v>
      </c>
      <c r="F195" s="28" t="s">
        <v>317</v>
      </c>
      <c r="G195" s="28" t="s">
        <v>318</v>
      </c>
      <c r="H195" s="5">
        <f>H194-B195</f>
        <v>-500</v>
      </c>
      <c r="I195" s="23">
        <f t="shared" si="13"/>
        <v>0.9803921568627451</v>
      </c>
      <c r="K195" t="s">
        <v>230</v>
      </c>
      <c r="L195">
        <v>4</v>
      </c>
      <c r="M195" s="2">
        <v>510</v>
      </c>
    </row>
    <row r="196" spans="2:13" ht="12.75">
      <c r="B196" s="8">
        <v>500</v>
      </c>
      <c r="C196" s="1" t="s">
        <v>319</v>
      </c>
      <c r="D196" s="13" t="s">
        <v>10</v>
      </c>
      <c r="E196" s="36" t="s">
        <v>251</v>
      </c>
      <c r="F196" s="28" t="s">
        <v>317</v>
      </c>
      <c r="G196" s="28" t="s">
        <v>318</v>
      </c>
      <c r="H196" s="5">
        <f>H195-B196</f>
        <v>-1000</v>
      </c>
      <c r="I196" s="23">
        <f t="shared" si="13"/>
        <v>0.9803921568627451</v>
      </c>
      <c r="K196" t="s">
        <v>230</v>
      </c>
      <c r="L196">
        <v>4</v>
      </c>
      <c r="M196" s="2">
        <v>510</v>
      </c>
    </row>
    <row r="197" spans="2:13" ht="12.75">
      <c r="B197" s="8">
        <v>500</v>
      </c>
      <c r="C197" s="1" t="s">
        <v>316</v>
      </c>
      <c r="D197" s="13" t="s">
        <v>10</v>
      </c>
      <c r="E197" s="36" t="s">
        <v>251</v>
      </c>
      <c r="F197" s="28" t="s">
        <v>317</v>
      </c>
      <c r="G197" s="28" t="s">
        <v>318</v>
      </c>
      <c r="H197" s="5">
        <f>H196-B197</f>
        <v>-1500</v>
      </c>
      <c r="I197" s="23">
        <f t="shared" si="13"/>
        <v>0.9803921568627451</v>
      </c>
      <c r="K197" t="s">
        <v>230</v>
      </c>
      <c r="L197">
        <v>4</v>
      </c>
      <c r="M197" s="2">
        <v>510</v>
      </c>
    </row>
    <row r="198" spans="2:13" ht="12.75">
      <c r="B198" s="8">
        <v>500</v>
      </c>
      <c r="C198" s="1" t="s">
        <v>319</v>
      </c>
      <c r="D198" s="13" t="s">
        <v>10</v>
      </c>
      <c r="E198" s="36" t="s">
        <v>251</v>
      </c>
      <c r="F198" s="28" t="s">
        <v>317</v>
      </c>
      <c r="G198" s="28" t="s">
        <v>318</v>
      </c>
      <c r="H198" s="5">
        <f>H197-B198</f>
        <v>-2000</v>
      </c>
      <c r="I198" s="23">
        <f t="shared" si="13"/>
        <v>0.9803921568627451</v>
      </c>
      <c r="K198" t="s">
        <v>230</v>
      </c>
      <c r="L198">
        <v>4</v>
      </c>
      <c r="M198" s="2">
        <v>510</v>
      </c>
    </row>
    <row r="199" spans="1:13" s="91" customFormat="1" ht="12.75">
      <c r="A199" s="12"/>
      <c r="B199" s="378">
        <f>SUM(B195:B198)</f>
        <v>2000</v>
      </c>
      <c r="C199" s="12" t="s">
        <v>310</v>
      </c>
      <c r="D199" s="12"/>
      <c r="E199" s="12"/>
      <c r="F199" s="19"/>
      <c r="G199" s="19"/>
      <c r="H199" s="87">
        <v>0</v>
      </c>
      <c r="I199" s="88">
        <f t="shared" si="13"/>
        <v>3.9215686274509802</v>
      </c>
      <c r="M199" s="2">
        <v>510</v>
      </c>
    </row>
    <row r="200" spans="2:13" ht="12.75">
      <c r="B200" s="8"/>
      <c r="D200" s="13"/>
      <c r="H200" s="5">
        <f>H199-B200</f>
        <v>0</v>
      </c>
      <c r="I200" s="23">
        <f t="shared" si="13"/>
        <v>0</v>
      </c>
      <c r="M200" s="2">
        <v>510</v>
      </c>
    </row>
    <row r="201" spans="2:13" ht="12.75">
      <c r="B201" s="8"/>
      <c r="D201" s="13"/>
      <c r="H201" s="5">
        <f>H200-B201</f>
        <v>0</v>
      </c>
      <c r="I201" s="23">
        <f t="shared" si="13"/>
        <v>0</v>
      </c>
      <c r="M201" s="2">
        <v>510</v>
      </c>
    </row>
    <row r="202" spans="2:13" ht="12.75">
      <c r="B202" s="8">
        <v>1500</v>
      </c>
      <c r="C202" s="34" t="s">
        <v>25</v>
      </c>
      <c r="D202" s="13" t="s">
        <v>10</v>
      </c>
      <c r="E202" s="1" t="s">
        <v>32</v>
      </c>
      <c r="F202" s="28" t="s">
        <v>317</v>
      </c>
      <c r="G202" s="28" t="s">
        <v>318</v>
      </c>
      <c r="H202" s="5">
        <f>H201-B202</f>
        <v>-1500</v>
      </c>
      <c r="I202" s="23">
        <f t="shared" si="13"/>
        <v>2.9411764705882355</v>
      </c>
      <c r="K202" t="s">
        <v>230</v>
      </c>
      <c r="L202">
        <v>4</v>
      </c>
      <c r="M202" s="2">
        <v>510</v>
      </c>
    </row>
    <row r="203" spans="1:13" s="91" customFormat="1" ht="12.75">
      <c r="A203" s="12"/>
      <c r="B203" s="378">
        <f>SUM(B202)</f>
        <v>1500</v>
      </c>
      <c r="C203" s="12"/>
      <c r="D203" s="12"/>
      <c r="E203" s="12" t="s">
        <v>32</v>
      </c>
      <c r="F203" s="19"/>
      <c r="G203" s="19"/>
      <c r="H203" s="87">
        <v>0</v>
      </c>
      <c r="I203" s="88">
        <f t="shared" si="13"/>
        <v>2.9411764705882355</v>
      </c>
      <c r="M203" s="2">
        <v>510</v>
      </c>
    </row>
    <row r="204" spans="2:13" ht="12.75">
      <c r="B204" s="8"/>
      <c r="D204" s="13"/>
      <c r="H204" s="5">
        <f>H203-B204</f>
        <v>0</v>
      </c>
      <c r="I204" s="23">
        <f t="shared" si="13"/>
        <v>0</v>
      </c>
      <c r="M204" s="2">
        <v>510</v>
      </c>
    </row>
    <row r="205" spans="2:13" ht="12.75">
      <c r="B205" s="8"/>
      <c r="D205" s="13"/>
      <c r="H205" s="5">
        <f>H204-B205</f>
        <v>0</v>
      </c>
      <c r="I205" s="23">
        <f t="shared" si="13"/>
        <v>0</v>
      </c>
      <c r="M205" s="2">
        <v>510</v>
      </c>
    </row>
    <row r="206" spans="2:13" ht="12.75">
      <c r="B206" s="8">
        <v>2000</v>
      </c>
      <c r="C206" s="34" t="s">
        <v>320</v>
      </c>
      <c r="D206" s="13" t="s">
        <v>10</v>
      </c>
      <c r="E206" s="36" t="s">
        <v>251</v>
      </c>
      <c r="F206" s="28" t="s">
        <v>317</v>
      </c>
      <c r="G206" s="28" t="s">
        <v>318</v>
      </c>
      <c r="H206" s="5">
        <f>H205-B206</f>
        <v>-2000</v>
      </c>
      <c r="I206" s="23">
        <f t="shared" si="13"/>
        <v>3.9215686274509802</v>
      </c>
      <c r="K206" t="s">
        <v>230</v>
      </c>
      <c r="L206">
        <v>4</v>
      </c>
      <c r="M206" s="2">
        <v>510</v>
      </c>
    </row>
    <row r="207" spans="1:13" s="91" customFormat="1" ht="12.75">
      <c r="A207" s="12"/>
      <c r="B207" s="378">
        <f>SUM(B206)</f>
        <v>2000</v>
      </c>
      <c r="C207" s="12" t="s">
        <v>27</v>
      </c>
      <c r="D207" s="12"/>
      <c r="E207" s="12"/>
      <c r="F207" s="19"/>
      <c r="G207" s="19"/>
      <c r="H207" s="87">
        <v>0</v>
      </c>
      <c r="I207" s="88">
        <f t="shared" si="13"/>
        <v>3.9215686274509802</v>
      </c>
      <c r="M207" s="2">
        <v>510</v>
      </c>
    </row>
    <row r="208" spans="2:13" ht="12.75">
      <c r="B208" s="8"/>
      <c r="D208" s="13"/>
      <c r="H208" s="5">
        <f>H207-B208</f>
        <v>0</v>
      </c>
      <c r="I208" s="23">
        <f t="shared" si="13"/>
        <v>0</v>
      </c>
      <c r="M208" s="2">
        <v>510</v>
      </c>
    </row>
    <row r="209" spans="2:13" ht="12.75">
      <c r="B209" s="8"/>
      <c r="D209" s="13"/>
      <c r="H209" s="5">
        <f>H208-B209</f>
        <v>0</v>
      </c>
      <c r="I209" s="23">
        <f t="shared" si="13"/>
        <v>0</v>
      </c>
      <c r="M209" s="2">
        <v>510</v>
      </c>
    </row>
    <row r="210" spans="2:13" ht="12.75">
      <c r="B210" s="8">
        <v>1200</v>
      </c>
      <c r="C210" s="13" t="s">
        <v>311</v>
      </c>
      <c r="D210" s="13" t="s">
        <v>10</v>
      </c>
      <c r="E210" s="1" t="s">
        <v>301</v>
      </c>
      <c r="F210" s="28" t="s">
        <v>317</v>
      </c>
      <c r="G210" s="28" t="s">
        <v>318</v>
      </c>
      <c r="H210" s="5">
        <f>H209-B210</f>
        <v>-1200</v>
      </c>
      <c r="I210" s="23">
        <f t="shared" si="13"/>
        <v>2.3529411764705883</v>
      </c>
      <c r="K210" t="s">
        <v>230</v>
      </c>
      <c r="L210">
        <v>4</v>
      </c>
      <c r="M210" s="2">
        <v>510</v>
      </c>
    </row>
    <row r="211" spans="1:13" s="91" customFormat="1" ht="12.75">
      <c r="A211" s="12"/>
      <c r="B211" s="378">
        <f>SUM(B210)</f>
        <v>1200</v>
      </c>
      <c r="C211" s="12"/>
      <c r="D211" s="12"/>
      <c r="E211" s="12" t="s">
        <v>301</v>
      </c>
      <c r="F211" s="19"/>
      <c r="G211" s="19"/>
      <c r="H211" s="87">
        <v>0</v>
      </c>
      <c r="I211" s="88">
        <f t="shared" si="13"/>
        <v>2.3529411764705883</v>
      </c>
      <c r="M211" s="2">
        <v>510</v>
      </c>
    </row>
    <row r="212" spans="2:13" ht="12.75">
      <c r="B212" s="8"/>
      <c r="D212" s="13"/>
      <c r="H212" s="5">
        <f>H211-B212</f>
        <v>0</v>
      </c>
      <c r="I212" s="23">
        <f t="shared" si="13"/>
        <v>0</v>
      </c>
      <c r="M212" s="2">
        <v>510</v>
      </c>
    </row>
    <row r="213" spans="2:13" ht="12.75">
      <c r="B213" s="8"/>
      <c r="D213" s="13"/>
      <c r="H213" s="5">
        <f>H212-B213</f>
        <v>0</v>
      </c>
      <c r="I213" s="23">
        <f aca="true" t="shared" si="15" ref="I213:I264">+B213/M213</f>
        <v>0</v>
      </c>
      <c r="M213" s="2">
        <v>510</v>
      </c>
    </row>
    <row r="214" spans="2:13" ht="12.75">
      <c r="B214" s="8">
        <v>20000</v>
      </c>
      <c r="C214" s="1" t="s">
        <v>321</v>
      </c>
      <c r="D214" s="13" t="s">
        <v>10</v>
      </c>
      <c r="E214" s="1" t="s">
        <v>322</v>
      </c>
      <c r="F214" s="28" t="s">
        <v>323</v>
      </c>
      <c r="G214" s="28" t="s">
        <v>315</v>
      </c>
      <c r="H214" s="5">
        <f>H213-B214</f>
        <v>-20000</v>
      </c>
      <c r="I214" s="23">
        <f t="shared" si="15"/>
        <v>39.21568627450981</v>
      </c>
      <c r="K214" t="s">
        <v>230</v>
      </c>
      <c r="L214">
        <v>4</v>
      </c>
      <c r="M214" s="2">
        <v>510</v>
      </c>
    </row>
    <row r="215" spans="2:13" ht="12.75">
      <c r="B215" s="8">
        <v>10000</v>
      </c>
      <c r="C215" s="1" t="s">
        <v>321</v>
      </c>
      <c r="D215" s="13" t="s">
        <v>10</v>
      </c>
      <c r="E215" s="1" t="s">
        <v>322</v>
      </c>
      <c r="F215" s="28" t="s">
        <v>324</v>
      </c>
      <c r="G215" s="28" t="s">
        <v>315</v>
      </c>
      <c r="H215" s="5">
        <f>H214-B215</f>
        <v>-30000</v>
      </c>
      <c r="I215" s="23">
        <f t="shared" si="15"/>
        <v>19.607843137254903</v>
      </c>
      <c r="K215" t="s">
        <v>230</v>
      </c>
      <c r="L215">
        <v>4</v>
      </c>
      <c r="M215" s="2">
        <v>510</v>
      </c>
    </row>
    <row r="216" spans="1:13" s="91" customFormat="1" ht="12.75">
      <c r="A216" s="12"/>
      <c r="B216" s="378">
        <f>SUM(B214:B215)</f>
        <v>30000</v>
      </c>
      <c r="C216" s="12"/>
      <c r="D216" s="12"/>
      <c r="E216" s="12" t="s">
        <v>322</v>
      </c>
      <c r="F216" s="19"/>
      <c r="G216" s="19"/>
      <c r="H216" s="87">
        <v>0</v>
      </c>
      <c r="I216" s="88">
        <f t="shared" si="15"/>
        <v>58.8235294117647</v>
      </c>
      <c r="M216" s="2">
        <v>510</v>
      </c>
    </row>
    <row r="217" spans="2:13" ht="12.75">
      <c r="B217" s="8"/>
      <c r="D217" s="13"/>
      <c r="H217" s="5">
        <f>H216-B217</f>
        <v>0</v>
      </c>
      <c r="I217" s="23">
        <f t="shared" si="15"/>
        <v>0</v>
      </c>
      <c r="M217" s="2">
        <v>510</v>
      </c>
    </row>
    <row r="218" spans="2:13" ht="12.75">
      <c r="B218" s="8"/>
      <c r="H218" s="5">
        <f>H217-B218</f>
        <v>0</v>
      </c>
      <c r="I218" s="23">
        <f t="shared" si="15"/>
        <v>0</v>
      </c>
      <c r="M218" s="2">
        <v>510</v>
      </c>
    </row>
    <row r="219" spans="2:13" ht="12.75">
      <c r="B219" s="8">
        <v>3000</v>
      </c>
      <c r="C219" s="34" t="s">
        <v>325</v>
      </c>
      <c r="D219" s="13" t="s">
        <v>10</v>
      </c>
      <c r="E219" s="36" t="s">
        <v>322</v>
      </c>
      <c r="F219" s="28" t="s">
        <v>317</v>
      </c>
      <c r="G219" s="28" t="s">
        <v>318</v>
      </c>
      <c r="H219" s="5">
        <f>H218-B219</f>
        <v>-3000</v>
      </c>
      <c r="I219" s="23">
        <f t="shared" si="15"/>
        <v>5.882352941176471</v>
      </c>
      <c r="K219" t="s">
        <v>230</v>
      </c>
      <c r="L219">
        <v>4</v>
      </c>
      <c r="M219" s="2">
        <v>510</v>
      </c>
    </row>
    <row r="220" spans="1:13" s="91" customFormat="1" ht="12.75">
      <c r="A220" s="12"/>
      <c r="B220" s="378">
        <f>SUM(B219)</f>
        <v>3000</v>
      </c>
      <c r="C220" s="90"/>
      <c r="D220" s="12"/>
      <c r="E220" s="12" t="s">
        <v>322</v>
      </c>
      <c r="F220" s="19" t="s">
        <v>317</v>
      </c>
      <c r="G220" s="19" t="s">
        <v>318</v>
      </c>
      <c r="H220" s="87">
        <v>0</v>
      </c>
      <c r="I220" s="88">
        <f t="shared" si="15"/>
        <v>5.882352941176471</v>
      </c>
      <c r="K220" s="91" t="s">
        <v>230</v>
      </c>
      <c r="L220" s="91">
        <v>4</v>
      </c>
      <c r="M220" s="2">
        <v>510</v>
      </c>
    </row>
    <row r="221" spans="2:13" ht="12.75">
      <c r="B221" s="8"/>
      <c r="C221" s="34"/>
      <c r="D221" s="13"/>
      <c r="H221" s="5">
        <f>H220-B221</f>
        <v>0</v>
      </c>
      <c r="I221" s="23">
        <f t="shared" si="15"/>
        <v>0</v>
      </c>
      <c r="M221" s="2">
        <v>510</v>
      </c>
    </row>
    <row r="222" spans="2:13" ht="12.75">
      <c r="B222" s="8"/>
      <c r="C222" s="34"/>
      <c r="D222" s="13"/>
      <c r="H222" s="5">
        <f>H221-B222</f>
        <v>0</v>
      </c>
      <c r="I222" s="23">
        <f t="shared" si="15"/>
        <v>0</v>
      </c>
      <c r="M222" s="2">
        <v>510</v>
      </c>
    </row>
    <row r="223" spans="2:13" ht="12.75">
      <c r="B223" s="8"/>
      <c r="H223" s="5">
        <f>H222-B223</f>
        <v>0</v>
      </c>
      <c r="I223" s="23">
        <f t="shared" si="15"/>
        <v>0</v>
      </c>
      <c r="M223" s="2">
        <v>510</v>
      </c>
    </row>
    <row r="224" spans="2:13" ht="12.75">
      <c r="B224" s="8"/>
      <c r="H224" s="5">
        <f>H223-B224</f>
        <v>0</v>
      </c>
      <c r="I224" s="23">
        <f t="shared" si="15"/>
        <v>0</v>
      </c>
      <c r="M224" s="2">
        <v>510</v>
      </c>
    </row>
    <row r="225" spans="1:13" s="89" customFormat="1" ht="12.75">
      <c r="A225" s="82"/>
      <c r="B225" s="400">
        <f>+B231+B239+B245+B251+B256</f>
        <v>30300</v>
      </c>
      <c r="C225" s="84" t="s">
        <v>41</v>
      </c>
      <c r="D225" s="84" t="s">
        <v>42</v>
      </c>
      <c r="E225" s="85" t="s">
        <v>43</v>
      </c>
      <c r="F225" s="86" t="s">
        <v>44</v>
      </c>
      <c r="G225" s="86" t="s">
        <v>23</v>
      </c>
      <c r="H225" s="87"/>
      <c r="I225" s="88">
        <f t="shared" si="15"/>
        <v>59.411764705882355</v>
      </c>
      <c r="M225" s="2">
        <v>510</v>
      </c>
    </row>
    <row r="226" spans="2:13" ht="12.75">
      <c r="B226" s="8"/>
      <c r="H226" s="5">
        <f>H225-B226</f>
        <v>0</v>
      </c>
      <c r="I226" s="23">
        <f t="shared" si="15"/>
        <v>0</v>
      </c>
      <c r="M226" s="2">
        <v>510</v>
      </c>
    </row>
    <row r="227" spans="2:13" ht="12.75">
      <c r="B227" s="8">
        <v>2500</v>
      </c>
      <c r="C227" s="1" t="s">
        <v>24</v>
      </c>
      <c r="D227" s="13" t="s">
        <v>10</v>
      </c>
      <c r="E227" s="1" t="s">
        <v>220</v>
      </c>
      <c r="F227" s="28" t="s">
        <v>326</v>
      </c>
      <c r="G227" s="28" t="s">
        <v>256</v>
      </c>
      <c r="H227" s="5">
        <f>H226-B227</f>
        <v>-2500</v>
      </c>
      <c r="I227" s="23">
        <f t="shared" si="15"/>
        <v>4.901960784313726</v>
      </c>
      <c r="K227" t="s">
        <v>24</v>
      </c>
      <c r="L227">
        <v>5</v>
      </c>
      <c r="M227" s="2">
        <v>510</v>
      </c>
    </row>
    <row r="228" spans="2:13" ht="12.75">
      <c r="B228" s="8">
        <v>2500</v>
      </c>
      <c r="C228" s="1" t="s">
        <v>24</v>
      </c>
      <c r="D228" s="1" t="s">
        <v>10</v>
      </c>
      <c r="E228" s="1" t="s">
        <v>223</v>
      </c>
      <c r="F228" s="28" t="s">
        <v>327</v>
      </c>
      <c r="G228" s="28" t="s">
        <v>256</v>
      </c>
      <c r="H228" s="5">
        <f>H227-B228</f>
        <v>-5000</v>
      </c>
      <c r="I228" s="23">
        <f t="shared" si="15"/>
        <v>4.901960784313726</v>
      </c>
      <c r="K228" t="s">
        <v>24</v>
      </c>
      <c r="L228">
        <v>5</v>
      </c>
      <c r="M228" s="2">
        <v>510</v>
      </c>
    </row>
    <row r="229" spans="2:13" ht="12.75">
      <c r="B229" s="8">
        <v>2500</v>
      </c>
      <c r="C229" s="1" t="s">
        <v>24</v>
      </c>
      <c r="D229" s="1" t="s">
        <v>10</v>
      </c>
      <c r="E229" s="1" t="s">
        <v>220</v>
      </c>
      <c r="F229" s="28" t="s">
        <v>328</v>
      </c>
      <c r="G229" s="28" t="s">
        <v>258</v>
      </c>
      <c r="H229" s="5">
        <f>H228-B229</f>
        <v>-7500</v>
      </c>
      <c r="I229" s="23">
        <f t="shared" si="15"/>
        <v>4.901960784313726</v>
      </c>
      <c r="K229" t="s">
        <v>24</v>
      </c>
      <c r="L229">
        <v>5</v>
      </c>
      <c r="M229" s="2">
        <v>510</v>
      </c>
    </row>
    <row r="230" spans="2:13" ht="12.75">
      <c r="B230" s="8">
        <v>2500</v>
      </c>
      <c r="C230" s="1" t="s">
        <v>24</v>
      </c>
      <c r="D230" s="1" t="s">
        <v>10</v>
      </c>
      <c r="E230" s="1" t="s">
        <v>223</v>
      </c>
      <c r="F230" s="28" t="s">
        <v>329</v>
      </c>
      <c r="G230" s="28" t="s">
        <v>258</v>
      </c>
      <c r="H230" s="5">
        <f>H229-B230</f>
        <v>-10000</v>
      </c>
      <c r="I230" s="23">
        <f t="shared" si="15"/>
        <v>4.901960784313726</v>
      </c>
      <c r="K230" t="s">
        <v>24</v>
      </c>
      <c r="L230">
        <v>5</v>
      </c>
      <c r="M230" s="2">
        <v>510</v>
      </c>
    </row>
    <row r="231" spans="1:13" s="91" customFormat="1" ht="12.75">
      <c r="A231" s="12"/>
      <c r="B231" s="378">
        <f>SUM(B227:B230)</f>
        <v>10000</v>
      </c>
      <c r="C231" s="12" t="s">
        <v>24</v>
      </c>
      <c r="D231" s="12"/>
      <c r="E231" s="12"/>
      <c r="F231" s="19"/>
      <c r="G231" s="19"/>
      <c r="H231" s="87">
        <v>0</v>
      </c>
      <c r="I231" s="88">
        <f t="shared" si="15"/>
        <v>19.607843137254903</v>
      </c>
      <c r="M231" s="2">
        <v>510</v>
      </c>
    </row>
    <row r="232" spans="2:13" ht="12.75">
      <c r="B232" s="8"/>
      <c r="H232" s="5">
        <f aca="true" t="shared" si="16" ref="H232:H238">H231-B232</f>
        <v>0</v>
      </c>
      <c r="I232" s="23">
        <f t="shared" si="15"/>
        <v>0</v>
      </c>
      <c r="M232" s="2">
        <v>510</v>
      </c>
    </row>
    <row r="233" spans="2:13" ht="12.75">
      <c r="B233" s="8"/>
      <c r="H233" s="5">
        <f t="shared" si="16"/>
        <v>0</v>
      </c>
      <c r="I233" s="23">
        <f t="shared" si="15"/>
        <v>0</v>
      </c>
      <c r="M233" s="2">
        <v>510</v>
      </c>
    </row>
    <row r="234" spans="2:13" ht="12.75">
      <c r="B234" s="211">
        <v>4000</v>
      </c>
      <c r="C234" s="34" t="s">
        <v>330</v>
      </c>
      <c r="D234" s="13" t="s">
        <v>239</v>
      </c>
      <c r="E234" s="34" t="s">
        <v>240</v>
      </c>
      <c r="F234" s="92" t="s">
        <v>331</v>
      </c>
      <c r="G234" s="32" t="s">
        <v>237</v>
      </c>
      <c r="H234" s="5">
        <f t="shared" si="16"/>
        <v>-4000</v>
      </c>
      <c r="I234" s="59">
        <f t="shared" si="15"/>
        <v>7.8431372549019605</v>
      </c>
      <c r="K234" t="s">
        <v>223</v>
      </c>
      <c r="L234">
        <v>5</v>
      </c>
      <c r="M234" s="2">
        <v>510</v>
      </c>
    </row>
    <row r="235" spans="2:14" ht="12.75">
      <c r="B235" s="211">
        <v>1000</v>
      </c>
      <c r="C235" s="34" t="s">
        <v>332</v>
      </c>
      <c r="D235" s="13" t="s">
        <v>239</v>
      </c>
      <c r="E235" s="34" t="s">
        <v>240</v>
      </c>
      <c r="F235" s="92" t="s">
        <v>333</v>
      </c>
      <c r="G235" s="32" t="s">
        <v>258</v>
      </c>
      <c r="H235" s="5">
        <f t="shared" si="16"/>
        <v>-5000</v>
      </c>
      <c r="I235" s="59">
        <f t="shared" si="15"/>
        <v>1.9607843137254901</v>
      </c>
      <c r="K235" t="s">
        <v>223</v>
      </c>
      <c r="L235" s="412">
        <v>5</v>
      </c>
      <c r="M235" s="2">
        <v>510</v>
      </c>
      <c r="N235" s="413"/>
    </row>
    <row r="236" spans="2:14" ht="12.75">
      <c r="B236" s="211">
        <v>1000</v>
      </c>
      <c r="C236" s="34" t="s">
        <v>334</v>
      </c>
      <c r="D236" s="13" t="s">
        <v>239</v>
      </c>
      <c r="E236" s="34" t="s">
        <v>240</v>
      </c>
      <c r="F236" s="92" t="s">
        <v>335</v>
      </c>
      <c r="G236" s="32" t="s">
        <v>258</v>
      </c>
      <c r="H236" s="5">
        <f t="shared" si="16"/>
        <v>-6000</v>
      </c>
      <c r="I236" s="23">
        <f t="shared" si="15"/>
        <v>1.9607843137254901</v>
      </c>
      <c r="K236" t="s">
        <v>223</v>
      </c>
      <c r="L236" s="412">
        <v>5</v>
      </c>
      <c r="M236" s="2">
        <v>510</v>
      </c>
      <c r="N236" s="413"/>
    </row>
    <row r="237" spans="2:14" ht="12.75">
      <c r="B237" s="211">
        <v>1000</v>
      </c>
      <c r="C237" s="34" t="s">
        <v>336</v>
      </c>
      <c r="D237" s="13" t="s">
        <v>239</v>
      </c>
      <c r="E237" s="34" t="s">
        <v>240</v>
      </c>
      <c r="F237" s="92" t="s">
        <v>335</v>
      </c>
      <c r="G237" s="32" t="s">
        <v>258</v>
      </c>
      <c r="H237" s="5">
        <f t="shared" si="16"/>
        <v>-7000</v>
      </c>
      <c r="I237" s="23">
        <f t="shared" si="15"/>
        <v>1.9607843137254901</v>
      </c>
      <c r="K237" t="s">
        <v>223</v>
      </c>
      <c r="L237" s="412">
        <v>5</v>
      </c>
      <c r="M237" s="2">
        <v>510</v>
      </c>
      <c r="N237" s="413"/>
    </row>
    <row r="238" spans="2:14" ht="12.75">
      <c r="B238" s="211">
        <v>1000</v>
      </c>
      <c r="C238" s="34" t="s">
        <v>337</v>
      </c>
      <c r="D238" s="13" t="s">
        <v>239</v>
      </c>
      <c r="E238" s="34" t="s">
        <v>240</v>
      </c>
      <c r="F238" s="92" t="s">
        <v>338</v>
      </c>
      <c r="G238" s="32" t="s">
        <v>258</v>
      </c>
      <c r="H238" s="5">
        <f t="shared" si="16"/>
        <v>-8000</v>
      </c>
      <c r="I238" s="23">
        <f t="shared" si="15"/>
        <v>1.9607843137254901</v>
      </c>
      <c r="K238" t="s">
        <v>223</v>
      </c>
      <c r="L238" s="412">
        <v>5</v>
      </c>
      <c r="M238" s="2">
        <v>510</v>
      </c>
      <c r="N238" s="413"/>
    </row>
    <row r="239" spans="1:13" s="91" customFormat="1" ht="12.75">
      <c r="A239" s="12"/>
      <c r="B239" s="378">
        <f>SUM(B234:B238)</f>
        <v>8000</v>
      </c>
      <c r="C239" s="12" t="s">
        <v>310</v>
      </c>
      <c r="D239" s="12"/>
      <c r="E239" s="12"/>
      <c r="F239" s="19"/>
      <c r="G239" s="19"/>
      <c r="H239" s="87">
        <v>0</v>
      </c>
      <c r="I239" s="88">
        <f t="shared" si="15"/>
        <v>15.686274509803921</v>
      </c>
      <c r="M239" s="2">
        <v>510</v>
      </c>
    </row>
    <row r="240" spans="2:13" ht="12.75">
      <c r="B240" s="8"/>
      <c r="H240" s="5">
        <f>H239-B240</f>
        <v>0</v>
      </c>
      <c r="I240" s="23">
        <f t="shared" si="15"/>
        <v>0</v>
      </c>
      <c r="M240" s="2">
        <v>510</v>
      </c>
    </row>
    <row r="241" spans="2:13" ht="12.75">
      <c r="B241" s="8"/>
      <c r="H241" s="5">
        <f>H240-B241</f>
        <v>0</v>
      </c>
      <c r="I241" s="23">
        <f t="shared" si="15"/>
        <v>0</v>
      </c>
      <c r="M241" s="2">
        <v>510</v>
      </c>
    </row>
    <row r="242" spans="2:13" ht="12.75">
      <c r="B242" s="8">
        <v>1500</v>
      </c>
      <c r="C242" s="1" t="s">
        <v>25</v>
      </c>
      <c r="D242" s="1" t="s">
        <v>249</v>
      </c>
      <c r="E242" s="1" t="s">
        <v>32</v>
      </c>
      <c r="F242" s="28" t="s">
        <v>335</v>
      </c>
      <c r="G242" s="28" t="s">
        <v>237</v>
      </c>
      <c r="H242" s="5">
        <f>H241-B242</f>
        <v>-1500</v>
      </c>
      <c r="I242" s="23">
        <f t="shared" si="15"/>
        <v>2.9411764705882355</v>
      </c>
      <c r="K242" t="s">
        <v>223</v>
      </c>
      <c r="L242">
        <v>5</v>
      </c>
      <c r="M242" s="2">
        <v>510</v>
      </c>
    </row>
    <row r="243" spans="2:13" ht="12.75">
      <c r="B243" s="8">
        <v>1000</v>
      </c>
      <c r="C243" s="34" t="s">
        <v>25</v>
      </c>
      <c r="D243" s="13" t="s">
        <v>249</v>
      </c>
      <c r="E243" s="1" t="s">
        <v>32</v>
      </c>
      <c r="F243" s="28" t="s">
        <v>335</v>
      </c>
      <c r="G243" s="28" t="s">
        <v>256</v>
      </c>
      <c r="H243" s="5">
        <f>H242-B243</f>
        <v>-2500</v>
      </c>
      <c r="I243" s="23">
        <f t="shared" si="15"/>
        <v>1.9607843137254901</v>
      </c>
      <c r="K243" t="s">
        <v>223</v>
      </c>
      <c r="L243">
        <v>5</v>
      </c>
      <c r="M243" s="2">
        <v>510</v>
      </c>
    </row>
    <row r="244" spans="2:13" ht="12.75">
      <c r="B244" s="8">
        <v>1400</v>
      </c>
      <c r="C244" s="34" t="s">
        <v>25</v>
      </c>
      <c r="D244" s="13" t="s">
        <v>249</v>
      </c>
      <c r="E244" s="1" t="s">
        <v>32</v>
      </c>
      <c r="F244" s="28" t="s">
        <v>335</v>
      </c>
      <c r="G244" s="28" t="s">
        <v>258</v>
      </c>
      <c r="H244" s="5">
        <f>H243-B244</f>
        <v>-3900</v>
      </c>
      <c r="I244" s="23">
        <f t="shared" si="15"/>
        <v>2.7450980392156863</v>
      </c>
      <c r="J244" s="16"/>
      <c r="K244" t="s">
        <v>223</v>
      </c>
      <c r="L244">
        <v>5</v>
      </c>
      <c r="M244" s="2">
        <v>510</v>
      </c>
    </row>
    <row r="245" spans="1:13" s="91" customFormat="1" ht="12.75">
      <c r="A245" s="12"/>
      <c r="B245" s="378">
        <f>SUM(B242:B244)</f>
        <v>3900</v>
      </c>
      <c r="C245" s="12"/>
      <c r="D245" s="12"/>
      <c r="E245" s="12" t="s">
        <v>32</v>
      </c>
      <c r="F245" s="19"/>
      <c r="G245" s="19"/>
      <c r="H245" s="87">
        <v>0</v>
      </c>
      <c r="I245" s="88">
        <f t="shared" si="15"/>
        <v>7.647058823529412</v>
      </c>
      <c r="M245" s="2">
        <v>510</v>
      </c>
    </row>
    <row r="246" spans="1:13" ht="12.75">
      <c r="A246" s="13"/>
      <c r="B246" s="8"/>
      <c r="H246" s="5">
        <f>H245-B246</f>
        <v>0</v>
      </c>
      <c r="I246" s="23">
        <f t="shared" si="15"/>
        <v>0</v>
      </c>
      <c r="M246" s="2">
        <v>510</v>
      </c>
    </row>
    <row r="247" spans="2:13" ht="12.75">
      <c r="B247" s="8"/>
      <c r="H247" s="5">
        <f>H246-B247</f>
        <v>0</v>
      </c>
      <c r="I247" s="23">
        <f t="shared" si="15"/>
        <v>0</v>
      </c>
      <c r="M247" s="2">
        <v>510</v>
      </c>
    </row>
    <row r="248" spans="1:13" s="16" customFormat="1" ht="12.75">
      <c r="A248" s="13"/>
      <c r="B248" s="211">
        <v>2000</v>
      </c>
      <c r="C248" s="13" t="s">
        <v>27</v>
      </c>
      <c r="D248" s="13" t="s">
        <v>10</v>
      </c>
      <c r="E248" s="13" t="s">
        <v>251</v>
      </c>
      <c r="F248" s="92" t="s">
        <v>335</v>
      </c>
      <c r="G248" s="31" t="s">
        <v>237</v>
      </c>
      <c r="H248" s="5">
        <f>H247-B248</f>
        <v>-2000</v>
      </c>
      <c r="I248" s="23">
        <f t="shared" si="15"/>
        <v>3.9215686274509802</v>
      </c>
      <c r="K248" s="16" t="s">
        <v>223</v>
      </c>
      <c r="L248" s="16">
        <v>5</v>
      </c>
      <c r="M248" s="2">
        <v>510</v>
      </c>
    </row>
    <row r="249" spans="1:13" s="16" customFormat="1" ht="12.75">
      <c r="A249" s="13"/>
      <c r="B249" s="211">
        <v>2000</v>
      </c>
      <c r="C249" s="13" t="s">
        <v>27</v>
      </c>
      <c r="D249" s="13" t="s">
        <v>10</v>
      </c>
      <c r="E249" s="13" t="s">
        <v>251</v>
      </c>
      <c r="F249" s="92" t="s">
        <v>335</v>
      </c>
      <c r="G249" s="31" t="s">
        <v>256</v>
      </c>
      <c r="H249" s="5">
        <f>H248-B249</f>
        <v>-4000</v>
      </c>
      <c r="I249" s="59">
        <f t="shared" si="15"/>
        <v>3.9215686274509802</v>
      </c>
      <c r="K249" s="16" t="s">
        <v>223</v>
      </c>
      <c r="L249" s="16">
        <v>5</v>
      </c>
      <c r="M249" s="2">
        <v>510</v>
      </c>
    </row>
    <row r="250" spans="1:13" s="16" customFormat="1" ht="12.75">
      <c r="A250" s="13"/>
      <c r="B250" s="211">
        <v>2000</v>
      </c>
      <c r="C250" s="13" t="s">
        <v>27</v>
      </c>
      <c r="D250" s="13" t="s">
        <v>10</v>
      </c>
      <c r="E250" s="13" t="s">
        <v>251</v>
      </c>
      <c r="F250" s="92" t="s">
        <v>335</v>
      </c>
      <c r="G250" s="31" t="s">
        <v>258</v>
      </c>
      <c r="H250" s="5">
        <f>H249-B250</f>
        <v>-6000</v>
      </c>
      <c r="I250" s="59">
        <f t="shared" si="15"/>
        <v>3.9215686274509802</v>
      </c>
      <c r="K250" s="16" t="s">
        <v>223</v>
      </c>
      <c r="L250" s="16">
        <v>5</v>
      </c>
      <c r="M250" s="2">
        <v>510</v>
      </c>
    </row>
    <row r="251" spans="1:13" s="91" customFormat="1" ht="12.75">
      <c r="A251" s="12"/>
      <c r="B251" s="378">
        <f>SUM(B248:B250)</f>
        <v>6000</v>
      </c>
      <c r="C251" s="12" t="s">
        <v>27</v>
      </c>
      <c r="D251" s="12"/>
      <c r="E251" s="12"/>
      <c r="F251" s="19"/>
      <c r="G251" s="19"/>
      <c r="H251" s="87">
        <v>0</v>
      </c>
      <c r="I251" s="88">
        <f t="shared" si="15"/>
        <v>11.764705882352942</v>
      </c>
      <c r="M251" s="2">
        <v>510</v>
      </c>
    </row>
    <row r="252" spans="2:13" ht="12.75">
      <c r="B252" s="8"/>
      <c r="H252" s="5">
        <f>H251-B252</f>
        <v>0</v>
      </c>
      <c r="I252" s="59">
        <f t="shared" si="15"/>
        <v>0</v>
      </c>
      <c r="M252" s="2">
        <v>510</v>
      </c>
    </row>
    <row r="253" spans="2:13" ht="12.75">
      <c r="B253" s="8"/>
      <c r="H253" s="5">
        <f>H252-B253</f>
        <v>0</v>
      </c>
      <c r="I253" s="59">
        <f t="shared" si="15"/>
        <v>0</v>
      </c>
      <c r="M253" s="2">
        <v>510</v>
      </c>
    </row>
    <row r="254" spans="2:256" ht="12.75">
      <c r="B254" s="8">
        <v>1200</v>
      </c>
      <c r="C254" s="1" t="s">
        <v>252</v>
      </c>
      <c r="D254" s="13" t="s">
        <v>10</v>
      </c>
      <c r="E254" s="1" t="s">
        <v>253</v>
      </c>
      <c r="F254" s="92" t="s">
        <v>335</v>
      </c>
      <c r="G254" s="28" t="s">
        <v>233</v>
      </c>
      <c r="H254" s="5">
        <f>H253-B254</f>
        <v>-1200</v>
      </c>
      <c r="I254" s="59">
        <f t="shared" si="15"/>
        <v>2.3529411764705883</v>
      </c>
      <c r="K254" t="s">
        <v>223</v>
      </c>
      <c r="L254">
        <v>5</v>
      </c>
      <c r="M254" s="2">
        <v>510</v>
      </c>
      <c r="IV254" s="1">
        <f>SUM(A254:IU254)</f>
        <v>517.3529411764706</v>
      </c>
    </row>
    <row r="255" spans="2:256" ht="12.75">
      <c r="B255" s="8">
        <v>1200</v>
      </c>
      <c r="C255" s="1" t="s">
        <v>252</v>
      </c>
      <c r="D255" s="13" t="s">
        <v>10</v>
      </c>
      <c r="E255" s="1" t="s">
        <v>253</v>
      </c>
      <c r="F255" s="92" t="s">
        <v>335</v>
      </c>
      <c r="G255" s="28" t="s">
        <v>237</v>
      </c>
      <c r="H255" s="5">
        <f>H254-B255</f>
        <v>-2400</v>
      </c>
      <c r="I255" s="59">
        <f t="shared" si="15"/>
        <v>2.3529411764705883</v>
      </c>
      <c r="K255" t="s">
        <v>223</v>
      </c>
      <c r="L255">
        <v>5</v>
      </c>
      <c r="M255" s="2">
        <v>510</v>
      </c>
      <c r="IV255" s="1"/>
    </row>
    <row r="256" spans="1:256" s="91" customFormat="1" ht="12.75">
      <c r="A256" s="12"/>
      <c r="B256" s="378">
        <f>SUM(B254:B255)</f>
        <v>2400</v>
      </c>
      <c r="C256" s="12"/>
      <c r="D256" s="12"/>
      <c r="E256" s="90" t="s">
        <v>253</v>
      </c>
      <c r="F256" s="19"/>
      <c r="G256" s="19"/>
      <c r="H256" s="87">
        <v>0</v>
      </c>
      <c r="I256" s="88">
        <f t="shared" si="15"/>
        <v>4.705882352941177</v>
      </c>
      <c r="M256" s="2">
        <v>510</v>
      </c>
      <c r="IV256" s="12">
        <f>SUM(A256:IU256)</f>
        <v>2914.705882352941</v>
      </c>
    </row>
    <row r="257" spans="2:13" ht="12.75">
      <c r="B257" s="8"/>
      <c r="H257" s="5">
        <f>H256-B257</f>
        <v>0</v>
      </c>
      <c r="I257" s="23">
        <f t="shared" si="15"/>
        <v>0</v>
      </c>
      <c r="M257" s="2">
        <v>510</v>
      </c>
    </row>
    <row r="258" spans="2:13" ht="12.75">
      <c r="B258" s="8"/>
      <c r="H258" s="5">
        <f>H257-B258</f>
        <v>0</v>
      </c>
      <c r="I258" s="23">
        <f t="shared" si="15"/>
        <v>0</v>
      </c>
      <c r="M258" s="2">
        <v>510</v>
      </c>
    </row>
    <row r="259" spans="2:13" ht="12.75">
      <c r="B259" s="8"/>
      <c r="H259" s="5">
        <f>H258-B259</f>
        <v>0</v>
      </c>
      <c r="I259" s="23">
        <f t="shared" si="15"/>
        <v>0</v>
      </c>
      <c r="M259" s="2">
        <v>510</v>
      </c>
    </row>
    <row r="260" spans="2:13" ht="12.75">
      <c r="B260" s="8"/>
      <c r="H260" s="5">
        <f>H259-B260</f>
        <v>0</v>
      </c>
      <c r="I260" s="23">
        <f t="shared" si="15"/>
        <v>0</v>
      </c>
      <c r="M260" s="2">
        <v>510</v>
      </c>
    </row>
    <row r="261" spans="1:13" s="89" customFormat="1" ht="12.75">
      <c r="A261" s="82"/>
      <c r="B261" s="400">
        <f>+B266+B271+B276+B281+B286</f>
        <v>25200</v>
      </c>
      <c r="C261" s="84" t="s">
        <v>45</v>
      </c>
      <c r="D261" s="84" t="s">
        <v>42</v>
      </c>
      <c r="E261" s="85" t="s">
        <v>43</v>
      </c>
      <c r="F261" s="86" t="s">
        <v>46</v>
      </c>
      <c r="G261" s="86" t="s">
        <v>23</v>
      </c>
      <c r="H261" s="87"/>
      <c r="I261" s="88">
        <f t="shared" si="15"/>
        <v>49.411764705882355</v>
      </c>
      <c r="M261" s="2">
        <v>510</v>
      </c>
    </row>
    <row r="262" spans="2:13" ht="12.75">
      <c r="B262" s="8"/>
      <c r="H262" s="5">
        <f>H261-B262</f>
        <v>0</v>
      </c>
      <c r="I262" s="23">
        <f t="shared" si="15"/>
        <v>0</v>
      </c>
      <c r="M262" s="2">
        <v>510</v>
      </c>
    </row>
    <row r="263" spans="2:13" ht="12.75">
      <c r="B263" s="8">
        <v>5000</v>
      </c>
      <c r="C263" s="1" t="s">
        <v>24</v>
      </c>
      <c r="D263" s="13" t="s">
        <v>10</v>
      </c>
      <c r="E263" s="1" t="s">
        <v>230</v>
      </c>
      <c r="F263" s="420" t="s">
        <v>339</v>
      </c>
      <c r="G263" s="28" t="s">
        <v>237</v>
      </c>
      <c r="H263" s="5">
        <f>H262-B263</f>
        <v>-5000</v>
      </c>
      <c r="I263" s="23">
        <f t="shared" si="15"/>
        <v>9.803921568627452</v>
      </c>
      <c r="K263" t="s">
        <v>24</v>
      </c>
      <c r="L263">
        <v>6</v>
      </c>
      <c r="M263" s="2">
        <v>510</v>
      </c>
    </row>
    <row r="264" spans="2:13" ht="12.75">
      <c r="B264" s="8">
        <v>2500</v>
      </c>
      <c r="C264" s="1" t="s">
        <v>24</v>
      </c>
      <c r="D264" s="1" t="s">
        <v>10</v>
      </c>
      <c r="E264" s="1" t="s">
        <v>230</v>
      </c>
      <c r="F264" s="420" t="s">
        <v>340</v>
      </c>
      <c r="G264" s="28" t="s">
        <v>256</v>
      </c>
      <c r="H264" s="5">
        <f>H263-B264</f>
        <v>-7500</v>
      </c>
      <c r="I264" s="23">
        <f t="shared" si="15"/>
        <v>4.901960784313726</v>
      </c>
      <c r="K264" t="s">
        <v>24</v>
      </c>
      <c r="L264">
        <v>6</v>
      </c>
      <c r="M264" s="2">
        <v>510</v>
      </c>
    </row>
    <row r="265" spans="2:13" ht="12.75">
      <c r="B265" s="8">
        <v>2500</v>
      </c>
      <c r="C265" s="1" t="s">
        <v>24</v>
      </c>
      <c r="D265" s="1" t="s">
        <v>10</v>
      </c>
      <c r="E265" s="1" t="s">
        <v>230</v>
      </c>
      <c r="F265" s="72" t="s">
        <v>341</v>
      </c>
      <c r="G265" s="28" t="s">
        <v>258</v>
      </c>
      <c r="H265" s="5">
        <f>H264-B265</f>
        <v>-10000</v>
      </c>
      <c r="I265" s="23">
        <v>5</v>
      </c>
      <c r="K265" t="s">
        <v>24</v>
      </c>
      <c r="L265">
        <v>6</v>
      </c>
      <c r="M265" s="2">
        <v>510</v>
      </c>
    </row>
    <row r="266" spans="1:13" s="91" customFormat="1" ht="12.75">
      <c r="A266" s="12"/>
      <c r="B266" s="378">
        <f>SUM(B263:B265)</f>
        <v>10000</v>
      </c>
      <c r="C266" s="12" t="s">
        <v>24</v>
      </c>
      <c r="D266" s="12"/>
      <c r="E266" s="12"/>
      <c r="F266" s="19"/>
      <c r="G266" s="19"/>
      <c r="H266" s="87">
        <v>0</v>
      </c>
      <c r="I266" s="88">
        <f aca="true" t="shared" si="17" ref="I266:I297">+B266/M266</f>
        <v>19.607843137254903</v>
      </c>
      <c r="M266" s="2">
        <v>510</v>
      </c>
    </row>
    <row r="267" spans="2:13" ht="12.75">
      <c r="B267" s="8"/>
      <c r="H267" s="5">
        <f>H266-B267</f>
        <v>0</v>
      </c>
      <c r="I267" s="23">
        <f t="shared" si="17"/>
        <v>0</v>
      </c>
      <c r="M267" s="2">
        <v>510</v>
      </c>
    </row>
    <row r="268" spans="2:13" ht="12.75">
      <c r="B268" s="8"/>
      <c r="H268" s="5">
        <f>H267-B268</f>
        <v>0</v>
      </c>
      <c r="I268" s="23">
        <f t="shared" si="17"/>
        <v>0</v>
      </c>
      <c r="M268" s="2">
        <v>510</v>
      </c>
    </row>
    <row r="269" spans="2:13" ht="12.75">
      <c r="B269" s="211">
        <v>5000</v>
      </c>
      <c r="C269" s="34" t="s">
        <v>342</v>
      </c>
      <c r="D269" s="13" t="s">
        <v>10</v>
      </c>
      <c r="E269" s="36" t="s">
        <v>251</v>
      </c>
      <c r="F269" s="28" t="s">
        <v>343</v>
      </c>
      <c r="G269" s="37" t="s">
        <v>256</v>
      </c>
      <c r="H269" s="5">
        <f>H268-B269</f>
        <v>-5000</v>
      </c>
      <c r="I269" s="23">
        <f t="shared" si="17"/>
        <v>9.803921568627452</v>
      </c>
      <c r="K269" t="s">
        <v>230</v>
      </c>
      <c r="L269">
        <v>6</v>
      </c>
      <c r="M269" s="2">
        <v>510</v>
      </c>
    </row>
    <row r="270" spans="2:13" ht="12.75">
      <c r="B270" s="211">
        <v>5000</v>
      </c>
      <c r="C270" s="34" t="s">
        <v>344</v>
      </c>
      <c r="D270" s="13" t="s">
        <v>10</v>
      </c>
      <c r="E270" s="36" t="s">
        <v>251</v>
      </c>
      <c r="F270" s="28" t="s">
        <v>343</v>
      </c>
      <c r="G270" s="31" t="s">
        <v>258</v>
      </c>
      <c r="H270" s="5">
        <f>H269-B270</f>
        <v>-10000</v>
      </c>
      <c r="I270" s="23">
        <f t="shared" si="17"/>
        <v>9.803921568627452</v>
      </c>
      <c r="K270" t="s">
        <v>230</v>
      </c>
      <c r="L270">
        <v>6</v>
      </c>
      <c r="M270" s="2">
        <v>510</v>
      </c>
    </row>
    <row r="271" spans="1:13" s="91" customFormat="1" ht="12.75">
      <c r="A271" s="12"/>
      <c r="B271" s="378">
        <f>SUM(B269:B270)</f>
        <v>10000</v>
      </c>
      <c r="C271" s="90" t="s">
        <v>310</v>
      </c>
      <c r="D271" s="12"/>
      <c r="E271" s="12"/>
      <c r="F271" s="19"/>
      <c r="G271" s="19"/>
      <c r="H271" s="87">
        <v>0</v>
      </c>
      <c r="I271" s="88">
        <f t="shared" si="17"/>
        <v>19.607843137254903</v>
      </c>
      <c r="M271" s="2">
        <v>510</v>
      </c>
    </row>
    <row r="272" spans="2:13" ht="12.75">
      <c r="B272" s="8"/>
      <c r="C272" s="34"/>
      <c r="D272" s="13"/>
      <c r="H272" s="5">
        <f>H271-B272</f>
        <v>0</v>
      </c>
      <c r="I272" s="23">
        <f t="shared" si="17"/>
        <v>0</v>
      </c>
      <c r="M272" s="2">
        <v>510</v>
      </c>
    </row>
    <row r="273" spans="2:13" ht="12.75">
      <c r="B273" s="8"/>
      <c r="C273" s="34"/>
      <c r="D273" s="13"/>
      <c r="H273" s="5">
        <f>H272-B273</f>
        <v>0</v>
      </c>
      <c r="I273" s="23">
        <f t="shared" si="17"/>
        <v>0</v>
      </c>
      <c r="M273" s="2">
        <v>510</v>
      </c>
    </row>
    <row r="274" spans="2:13" ht="12.75">
      <c r="B274" s="8">
        <v>1000</v>
      </c>
      <c r="C274" s="34" t="s">
        <v>25</v>
      </c>
      <c r="D274" s="13" t="s">
        <v>10</v>
      </c>
      <c r="E274" s="1" t="s">
        <v>32</v>
      </c>
      <c r="F274" s="28" t="s">
        <v>343</v>
      </c>
      <c r="G274" s="37" t="s">
        <v>256</v>
      </c>
      <c r="H274" s="5">
        <f>H273-B274</f>
        <v>-1000</v>
      </c>
      <c r="I274" s="23">
        <f t="shared" si="17"/>
        <v>1.9607843137254901</v>
      </c>
      <c r="K274" t="s">
        <v>230</v>
      </c>
      <c r="L274">
        <v>6</v>
      </c>
      <c r="M274" s="2">
        <v>510</v>
      </c>
    </row>
    <row r="275" spans="2:14" ht="12.75">
      <c r="B275" s="8">
        <v>1000</v>
      </c>
      <c r="C275" s="34" t="s">
        <v>25</v>
      </c>
      <c r="D275" s="13" t="s">
        <v>10</v>
      </c>
      <c r="E275" s="1" t="s">
        <v>32</v>
      </c>
      <c r="F275" s="28" t="s">
        <v>343</v>
      </c>
      <c r="G275" s="31" t="s">
        <v>258</v>
      </c>
      <c r="H275" s="5">
        <f>H274-B275</f>
        <v>-2000</v>
      </c>
      <c r="I275" s="23">
        <f t="shared" si="17"/>
        <v>1.9607843137254901</v>
      </c>
      <c r="J275" s="412"/>
      <c r="K275" t="s">
        <v>230</v>
      </c>
      <c r="L275" s="412">
        <v>6</v>
      </c>
      <c r="M275" s="2">
        <v>510</v>
      </c>
      <c r="N275" s="413"/>
    </row>
    <row r="276" spans="1:13" s="91" customFormat="1" ht="12.75">
      <c r="A276" s="12"/>
      <c r="B276" s="378">
        <f>SUM(B274:B275)</f>
        <v>2000</v>
      </c>
      <c r="C276" s="90"/>
      <c r="D276" s="12"/>
      <c r="E276" s="12" t="s">
        <v>32</v>
      </c>
      <c r="F276" s="19"/>
      <c r="G276" s="19"/>
      <c r="H276" s="87">
        <v>0</v>
      </c>
      <c r="I276" s="88">
        <f t="shared" si="17"/>
        <v>3.9215686274509802</v>
      </c>
      <c r="M276" s="2">
        <v>510</v>
      </c>
    </row>
    <row r="277" spans="2:13" ht="12.75">
      <c r="B277" s="8"/>
      <c r="C277" s="34"/>
      <c r="D277" s="13"/>
      <c r="H277" s="5">
        <f>H276-B277</f>
        <v>0</v>
      </c>
      <c r="I277" s="23">
        <f t="shared" si="17"/>
        <v>0</v>
      </c>
      <c r="M277" s="2">
        <v>510</v>
      </c>
    </row>
    <row r="278" spans="2:13" ht="12.75">
      <c r="B278" s="8"/>
      <c r="C278" s="34"/>
      <c r="D278" s="13"/>
      <c r="H278" s="5">
        <f>H277-B278</f>
        <v>0</v>
      </c>
      <c r="I278" s="23">
        <f t="shared" si="17"/>
        <v>0</v>
      </c>
      <c r="M278" s="2">
        <v>510</v>
      </c>
    </row>
    <row r="279" spans="2:13" ht="12.75">
      <c r="B279" s="8">
        <v>1000</v>
      </c>
      <c r="C279" s="34" t="s">
        <v>320</v>
      </c>
      <c r="D279" s="13" t="s">
        <v>10</v>
      </c>
      <c r="E279" s="36" t="s">
        <v>251</v>
      </c>
      <c r="F279" s="28" t="s">
        <v>343</v>
      </c>
      <c r="G279" s="37" t="s">
        <v>256</v>
      </c>
      <c r="H279" s="5">
        <f>H278-B279</f>
        <v>-1000</v>
      </c>
      <c r="I279" s="23">
        <f t="shared" si="17"/>
        <v>1.9607843137254901</v>
      </c>
      <c r="K279" t="s">
        <v>230</v>
      </c>
      <c r="L279">
        <v>6</v>
      </c>
      <c r="M279" s="2">
        <v>510</v>
      </c>
    </row>
    <row r="280" spans="2:13" ht="12.75">
      <c r="B280" s="8">
        <v>1000</v>
      </c>
      <c r="C280" s="34" t="s">
        <v>320</v>
      </c>
      <c r="D280" s="13" t="s">
        <v>10</v>
      </c>
      <c r="E280" s="36" t="s">
        <v>251</v>
      </c>
      <c r="F280" s="28" t="s">
        <v>343</v>
      </c>
      <c r="G280" s="31" t="s">
        <v>258</v>
      </c>
      <c r="H280" s="5">
        <f>H279-B280</f>
        <v>-2000</v>
      </c>
      <c r="I280" s="23">
        <f t="shared" si="17"/>
        <v>1.9607843137254901</v>
      </c>
      <c r="K280" t="s">
        <v>230</v>
      </c>
      <c r="L280">
        <v>6</v>
      </c>
      <c r="M280" s="2">
        <v>510</v>
      </c>
    </row>
    <row r="281" spans="1:13" s="91" customFormat="1" ht="12.75">
      <c r="A281" s="12"/>
      <c r="B281" s="378">
        <f>SUM(B279:B280)</f>
        <v>2000</v>
      </c>
      <c r="C281" s="90" t="s">
        <v>27</v>
      </c>
      <c r="D281" s="12"/>
      <c r="E281" s="12"/>
      <c r="F281" s="19"/>
      <c r="G281" s="19"/>
      <c r="H281" s="87">
        <v>0</v>
      </c>
      <c r="I281" s="88">
        <f t="shared" si="17"/>
        <v>3.9215686274509802</v>
      </c>
      <c r="M281" s="2">
        <v>510</v>
      </c>
    </row>
    <row r="282" spans="2:13" ht="12.75">
      <c r="B282" s="8"/>
      <c r="D282" s="13"/>
      <c r="H282" s="5">
        <f>H281-B282</f>
        <v>0</v>
      </c>
      <c r="I282" s="23">
        <f t="shared" si="17"/>
        <v>0</v>
      </c>
      <c r="M282" s="2">
        <v>510</v>
      </c>
    </row>
    <row r="283" spans="2:13" ht="12.75">
      <c r="B283" s="8"/>
      <c r="D283" s="13"/>
      <c r="H283" s="5">
        <f>H282-B283</f>
        <v>0</v>
      </c>
      <c r="I283" s="23">
        <f t="shared" si="17"/>
        <v>0</v>
      </c>
      <c r="M283" s="2">
        <v>510</v>
      </c>
    </row>
    <row r="284" spans="2:13" ht="12.75">
      <c r="B284" s="8">
        <v>600</v>
      </c>
      <c r="C284" s="1" t="s">
        <v>311</v>
      </c>
      <c r="D284" s="13" t="s">
        <v>10</v>
      </c>
      <c r="E284" s="1" t="s">
        <v>301</v>
      </c>
      <c r="F284" s="28" t="s">
        <v>343</v>
      </c>
      <c r="G284" s="37" t="s">
        <v>256</v>
      </c>
      <c r="H284" s="5">
        <f>H283-B284</f>
        <v>-600</v>
      </c>
      <c r="I284" s="23">
        <f t="shared" si="17"/>
        <v>1.1764705882352942</v>
      </c>
      <c r="K284" t="s">
        <v>230</v>
      </c>
      <c r="L284">
        <v>6</v>
      </c>
      <c r="M284" s="2">
        <v>510</v>
      </c>
    </row>
    <row r="285" spans="2:13" ht="12.75">
      <c r="B285" s="8">
        <v>600</v>
      </c>
      <c r="C285" s="1" t="s">
        <v>311</v>
      </c>
      <c r="D285" s="13" t="s">
        <v>10</v>
      </c>
      <c r="E285" s="1" t="s">
        <v>301</v>
      </c>
      <c r="F285" s="28" t="s">
        <v>343</v>
      </c>
      <c r="G285" s="31" t="s">
        <v>258</v>
      </c>
      <c r="H285" s="5">
        <f>H284-B285</f>
        <v>-1200</v>
      </c>
      <c r="I285" s="23">
        <f t="shared" si="17"/>
        <v>1.1764705882352942</v>
      </c>
      <c r="K285" t="s">
        <v>230</v>
      </c>
      <c r="L285">
        <v>6</v>
      </c>
      <c r="M285" s="2">
        <v>510</v>
      </c>
    </row>
    <row r="286" spans="1:13" s="91" customFormat="1" ht="12.75">
      <c r="A286" s="12"/>
      <c r="B286" s="378">
        <f>SUM(B284:B285)</f>
        <v>1200</v>
      </c>
      <c r="C286" s="12"/>
      <c r="D286" s="12"/>
      <c r="E286" s="12" t="s">
        <v>253</v>
      </c>
      <c r="F286" s="19"/>
      <c r="G286" s="19"/>
      <c r="H286" s="87">
        <v>0</v>
      </c>
      <c r="I286" s="88">
        <f t="shared" si="17"/>
        <v>2.3529411764705883</v>
      </c>
      <c r="M286" s="2">
        <v>510</v>
      </c>
    </row>
    <row r="287" spans="2:13" ht="12.75">
      <c r="B287" s="8"/>
      <c r="H287" s="5">
        <f>H286-B287</f>
        <v>0</v>
      </c>
      <c r="I287" s="23">
        <f t="shared" si="17"/>
        <v>0</v>
      </c>
      <c r="M287" s="2">
        <v>510</v>
      </c>
    </row>
    <row r="288" spans="2:13" ht="12.75">
      <c r="B288" s="8"/>
      <c r="H288" s="5">
        <f>H287-B288</f>
        <v>0</v>
      </c>
      <c r="I288" s="23">
        <f t="shared" si="17"/>
        <v>0</v>
      </c>
      <c r="M288" s="2">
        <v>510</v>
      </c>
    </row>
    <row r="289" spans="2:13" ht="12.75">
      <c r="B289" s="8"/>
      <c r="H289" s="5">
        <f>H288-B289</f>
        <v>0</v>
      </c>
      <c r="I289" s="23">
        <f t="shared" si="17"/>
        <v>0</v>
      </c>
      <c r="M289" s="2">
        <v>510</v>
      </c>
    </row>
    <row r="290" spans="2:13" ht="12.75">
      <c r="B290" s="8"/>
      <c r="H290" s="5">
        <f>H289-B290</f>
        <v>0</v>
      </c>
      <c r="I290" s="23">
        <f t="shared" si="17"/>
        <v>0</v>
      </c>
      <c r="M290" s="2">
        <v>510</v>
      </c>
    </row>
    <row r="291" spans="1:13" s="100" customFormat="1" ht="12.75">
      <c r="A291" s="95"/>
      <c r="B291" s="374">
        <f>+B298+B310+B321+B326+B332</f>
        <v>60000</v>
      </c>
      <c r="C291" s="95" t="s">
        <v>47</v>
      </c>
      <c r="D291" s="95" t="s">
        <v>164</v>
      </c>
      <c r="E291" s="95" t="s">
        <v>43</v>
      </c>
      <c r="F291" s="126" t="s">
        <v>48</v>
      </c>
      <c r="G291" s="97" t="s">
        <v>23</v>
      </c>
      <c r="H291" s="87"/>
      <c r="I291" s="98">
        <f t="shared" si="17"/>
        <v>117.6470588235294</v>
      </c>
      <c r="J291" s="99"/>
      <c r="M291" s="2">
        <v>510</v>
      </c>
    </row>
    <row r="292" spans="2:13" ht="12.75">
      <c r="B292" s="8"/>
      <c r="H292" s="5">
        <f aca="true" t="shared" si="18" ref="H292:H297">H291-B292</f>
        <v>0</v>
      </c>
      <c r="I292" s="23">
        <f t="shared" si="17"/>
        <v>0</v>
      </c>
      <c r="M292" s="2">
        <v>510</v>
      </c>
    </row>
    <row r="293" spans="2:13" ht="12.75">
      <c r="B293" s="211">
        <v>2500</v>
      </c>
      <c r="C293" s="1" t="s">
        <v>24</v>
      </c>
      <c r="D293" s="13" t="s">
        <v>10</v>
      </c>
      <c r="E293" s="1" t="s">
        <v>345</v>
      </c>
      <c r="F293" s="28" t="s">
        <v>346</v>
      </c>
      <c r="G293" s="32" t="s">
        <v>222</v>
      </c>
      <c r="H293" s="5">
        <f t="shared" si="18"/>
        <v>-2500</v>
      </c>
      <c r="I293" s="23">
        <f t="shared" si="17"/>
        <v>4.901960784313726</v>
      </c>
      <c r="K293" t="s">
        <v>24</v>
      </c>
      <c r="L293">
        <v>7</v>
      </c>
      <c r="M293" s="2">
        <v>510</v>
      </c>
    </row>
    <row r="294" spans="2:13" ht="12.75">
      <c r="B294" s="8">
        <v>2500</v>
      </c>
      <c r="C294" s="1" t="s">
        <v>24</v>
      </c>
      <c r="D294" s="1" t="s">
        <v>10</v>
      </c>
      <c r="E294" s="1" t="s">
        <v>345</v>
      </c>
      <c r="F294" s="28" t="s">
        <v>347</v>
      </c>
      <c r="G294" s="28" t="s">
        <v>256</v>
      </c>
      <c r="H294" s="5">
        <f t="shared" si="18"/>
        <v>-5000</v>
      </c>
      <c r="I294" s="23">
        <f t="shared" si="17"/>
        <v>4.901960784313726</v>
      </c>
      <c r="K294" t="s">
        <v>24</v>
      </c>
      <c r="L294">
        <v>7</v>
      </c>
      <c r="M294" s="2">
        <v>510</v>
      </c>
    </row>
    <row r="295" spans="2:13" ht="12.75">
      <c r="B295" s="8">
        <v>2500</v>
      </c>
      <c r="C295" s="1" t="s">
        <v>24</v>
      </c>
      <c r="D295" s="1" t="s">
        <v>10</v>
      </c>
      <c r="E295" s="1" t="s">
        <v>345</v>
      </c>
      <c r="F295" s="28" t="s">
        <v>348</v>
      </c>
      <c r="G295" s="28" t="s">
        <v>258</v>
      </c>
      <c r="H295" s="5">
        <f t="shared" si="18"/>
        <v>-7500</v>
      </c>
      <c r="I295" s="23">
        <f t="shared" si="17"/>
        <v>4.901960784313726</v>
      </c>
      <c r="K295" t="s">
        <v>24</v>
      </c>
      <c r="L295">
        <v>7</v>
      </c>
      <c r="M295" s="2">
        <v>510</v>
      </c>
    </row>
    <row r="296" spans="2:13" ht="12.75">
      <c r="B296" s="8">
        <v>2500</v>
      </c>
      <c r="C296" s="1" t="s">
        <v>24</v>
      </c>
      <c r="D296" s="1" t="s">
        <v>10</v>
      </c>
      <c r="E296" s="1" t="s">
        <v>345</v>
      </c>
      <c r="F296" s="28" t="s">
        <v>349</v>
      </c>
      <c r="G296" s="28" t="s">
        <v>31</v>
      </c>
      <c r="H296" s="5">
        <f t="shared" si="18"/>
        <v>-10000</v>
      </c>
      <c r="I296" s="23">
        <f t="shared" si="17"/>
        <v>4.901960784313726</v>
      </c>
      <c r="K296" t="s">
        <v>24</v>
      </c>
      <c r="L296">
        <v>7</v>
      </c>
      <c r="M296" s="2">
        <v>510</v>
      </c>
    </row>
    <row r="297" spans="2:13" ht="12.75">
      <c r="B297" s="421">
        <v>2500</v>
      </c>
      <c r="C297" s="1" t="s">
        <v>24</v>
      </c>
      <c r="D297" s="1" t="s">
        <v>10</v>
      </c>
      <c r="E297" s="1" t="s">
        <v>345</v>
      </c>
      <c r="F297" s="28" t="s">
        <v>350</v>
      </c>
      <c r="G297" s="28" t="s">
        <v>261</v>
      </c>
      <c r="H297" s="5">
        <f t="shared" si="18"/>
        <v>-12500</v>
      </c>
      <c r="I297" s="23">
        <f t="shared" si="17"/>
        <v>4.901960784313726</v>
      </c>
      <c r="K297" t="s">
        <v>24</v>
      </c>
      <c r="L297">
        <v>7</v>
      </c>
      <c r="M297" s="2">
        <v>510</v>
      </c>
    </row>
    <row r="298" spans="1:13" s="91" customFormat="1" ht="12.75">
      <c r="A298" s="12"/>
      <c r="B298" s="378">
        <f>SUM(B293:B297)</f>
        <v>12500</v>
      </c>
      <c r="C298" s="12" t="s">
        <v>24</v>
      </c>
      <c r="D298" s="12"/>
      <c r="E298" s="12"/>
      <c r="F298" s="19"/>
      <c r="G298" s="19"/>
      <c r="H298" s="87">
        <v>0</v>
      </c>
      <c r="I298" s="88">
        <f aca="true" t="shared" si="19" ref="I298:I329">+B298/M298</f>
        <v>24.50980392156863</v>
      </c>
      <c r="M298" s="2">
        <v>510</v>
      </c>
    </row>
    <row r="299" spans="2:13" ht="12.75">
      <c r="B299" s="8"/>
      <c r="H299" s="5">
        <f aca="true" t="shared" si="20" ref="H299:H309">H298-B299</f>
        <v>0</v>
      </c>
      <c r="I299" s="23">
        <f t="shared" si="19"/>
        <v>0</v>
      </c>
      <c r="M299" s="2">
        <v>510</v>
      </c>
    </row>
    <row r="300" spans="1:13" s="16" customFormat="1" ht="12.75">
      <c r="A300" s="13"/>
      <c r="B300" s="211"/>
      <c r="C300" s="34"/>
      <c r="D300" s="13"/>
      <c r="E300" s="13"/>
      <c r="F300" s="28"/>
      <c r="G300" s="31"/>
      <c r="H300" s="5">
        <f t="shared" si="20"/>
        <v>0</v>
      </c>
      <c r="I300" s="23">
        <f t="shared" si="19"/>
        <v>0</v>
      </c>
      <c r="K300"/>
      <c r="M300" s="2">
        <v>510</v>
      </c>
    </row>
    <row r="301" spans="2:13" ht="12.75">
      <c r="B301" s="8">
        <v>5000</v>
      </c>
      <c r="C301" s="34" t="s">
        <v>351</v>
      </c>
      <c r="D301" s="34" t="s">
        <v>10</v>
      </c>
      <c r="E301" s="101" t="s">
        <v>251</v>
      </c>
      <c r="F301" s="92" t="s">
        <v>352</v>
      </c>
      <c r="G301" s="92" t="s">
        <v>258</v>
      </c>
      <c r="H301" s="5">
        <f t="shared" si="20"/>
        <v>-5000</v>
      </c>
      <c r="I301" s="23">
        <f t="shared" si="19"/>
        <v>9.803921568627452</v>
      </c>
      <c r="K301" s="102" t="s">
        <v>345</v>
      </c>
      <c r="L301">
        <v>7</v>
      </c>
      <c r="M301" s="2">
        <v>510</v>
      </c>
    </row>
    <row r="302" spans="2:13" ht="12.75">
      <c r="B302" s="8">
        <v>2500</v>
      </c>
      <c r="C302" s="34" t="s">
        <v>353</v>
      </c>
      <c r="D302" s="34" t="s">
        <v>10</v>
      </c>
      <c r="E302" s="101" t="s">
        <v>251</v>
      </c>
      <c r="F302" s="92" t="s">
        <v>354</v>
      </c>
      <c r="G302" s="92" t="s">
        <v>31</v>
      </c>
      <c r="H302" s="5">
        <f t="shared" si="20"/>
        <v>-7500</v>
      </c>
      <c r="I302" s="23">
        <f t="shared" si="19"/>
        <v>4.901960784313726</v>
      </c>
      <c r="K302" s="102" t="s">
        <v>345</v>
      </c>
      <c r="L302">
        <v>7</v>
      </c>
      <c r="M302" s="2">
        <v>510</v>
      </c>
    </row>
    <row r="303" spans="2:13" ht="12.75">
      <c r="B303" s="8">
        <v>2500</v>
      </c>
      <c r="C303" s="34" t="s">
        <v>355</v>
      </c>
      <c r="D303" s="34" t="s">
        <v>10</v>
      </c>
      <c r="E303" s="101" t="s">
        <v>251</v>
      </c>
      <c r="F303" s="92" t="s">
        <v>354</v>
      </c>
      <c r="G303" s="92" t="s">
        <v>31</v>
      </c>
      <c r="H303" s="5">
        <f t="shared" si="20"/>
        <v>-10000</v>
      </c>
      <c r="I303" s="23">
        <f t="shared" si="19"/>
        <v>4.901960784313726</v>
      </c>
      <c r="K303" s="102" t="s">
        <v>345</v>
      </c>
      <c r="L303">
        <v>7</v>
      </c>
      <c r="M303" s="2">
        <v>510</v>
      </c>
    </row>
    <row r="304" spans="2:14" ht="12.75">
      <c r="B304" s="8">
        <v>1500</v>
      </c>
      <c r="C304" s="34" t="s">
        <v>356</v>
      </c>
      <c r="D304" s="34" t="s">
        <v>10</v>
      </c>
      <c r="E304" s="101" t="s">
        <v>251</v>
      </c>
      <c r="F304" s="92" t="s">
        <v>354</v>
      </c>
      <c r="G304" s="92" t="s">
        <v>31</v>
      </c>
      <c r="H304" s="5">
        <f t="shared" si="20"/>
        <v>-11500</v>
      </c>
      <c r="I304" s="23">
        <f t="shared" si="19"/>
        <v>2.9411764705882355</v>
      </c>
      <c r="J304" s="412"/>
      <c r="K304" s="102" t="s">
        <v>345</v>
      </c>
      <c r="L304">
        <v>7</v>
      </c>
      <c r="M304" s="2">
        <v>510</v>
      </c>
      <c r="N304" s="413"/>
    </row>
    <row r="305" spans="2:13" ht="12.75">
      <c r="B305" s="8">
        <v>1500</v>
      </c>
      <c r="C305" s="34" t="s">
        <v>357</v>
      </c>
      <c r="D305" s="34" t="s">
        <v>10</v>
      </c>
      <c r="E305" s="101" t="s">
        <v>251</v>
      </c>
      <c r="F305" s="92" t="s">
        <v>354</v>
      </c>
      <c r="G305" s="92" t="s">
        <v>31</v>
      </c>
      <c r="H305" s="5">
        <f t="shared" si="20"/>
        <v>-13000</v>
      </c>
      <c r="I305" s="23">
        <f t="shared" si="19"/>
        <v>2.9411764705882355</v>
      </c>
      <c r="K305" s="102" t="s">
        <v>345</v>
      </c>
      <c r="L305">
        <v>7</v>
      </c>
      <c r="M305" s="2">
        <v>510</v>
      </c>
    </row>
    <row r="306" spans="2:13" ht="12.75">
      <c r="B306" s="8">
        <v>3000</v>
      </c>
      <c r="C306" s="34" t="s">
        <v>358</v>
      </c>
      <c r="D306" s="34" t="s">
        <v>10</v>
      </c>
      <c r="E306" s="101" t="s">
        <v>251</v>
      </c>
      <c r="F306" s="92" t="s">
        <v>359</v>
      </c>
      <c r="G306" s="92" t="s">
        <v>261</v>
      </c>
      <c r="H306" s="5">
        <f t="shared" si="20"/>
        <v>-16000</v>
      </c>
      <c r="I306" s="23">
        <f t="shared" si="19"/>
        <v>5.882352941176471</v>
      </c>
      <c r="K306" s="102" t="s">
        <v>345</v>
      </c>
      <c r="L306">
        <v>7</v>
      </c>
      <c r="M306" s="2">
        <v>510</v>
      </c>
    </row>
    <row r="307" spans="2:13" ht="12.75">
      <c r="B307" s="8">
        <v>1500</v>
      </c>
      <c r="C307" s="34" t="s">
        <v>360</v>
      </c>
      <c r="D307" s="34" t="s">
        <v>10</v>
      </c>
      <c r="E307" s="101" t="s">
        <v>251</v>
      </c>
      <c r="F307" s="92" t="s">
        <v>354</v>
      </c>
      <c r="G307" s="92" t="s">
        <v>261</v>
      </c>
      <c r="H307" s="5">
        <f t="shared" si="20"/>
        <v>-17500</v>
      </c>
      <c r="I307" s="23">
        <f t="shared" si="19"/>
        <v>2.9411764705882355</v>
      </c>
      <c r="K307" s="102" t="s">
        <v>345</v>
      </c>
      <c r="L307">
        <v>7</v>
      </c>
      <c r="M307" s="2">
        <v>510</v>
      </c>
    </row>
    <row r="308" spans="2:13" ht="12.75">
      <c r="B308" s="8">
        <v>1000</v>
      </c>
      <c r="C308" s="34" t="s">
        <v>361</v>
      </c>
      <c r="D308" s="34" t="s">
        <v>10</v>
      </c>
      <c r="E308" s="101" t="s">
        <v>251</v>
      </c>
      <c r="F308" s="92" t="s">
        <v>362</v>
      </c>
      <c r="G308" s="92" t="s">
        <v>261</v>
      </c>
      <c r="H308" s="5">
        <f t="shared" si="20"/>
        <v>-18500</v>
      </c>
      <c r="I308" s="23">
        <f t="shared" si="19"/>
        <v>1.9607843137254901</v>
      </c>
      <c r="K308" s="102" t="s">
        <v>345</v>
      </c>
      <c r="L308">
        <v>7</v>
      </c>
      <c r="M308" s="2">
        <v>510</v>
      </c>
    </row>
    <row r="309" spans="2:13" ht="12.75">
      <c r="B309" s="8">
        <v>5400</v>
      </c>
      <c r="C309" s="34" t="s">
        <v>363</v>
      </c>
      <c r="D309" s="34" t="s">
        <v>10</v>
      </c>
      <c r="E309" s="101" t="s">
        <v>251</v>
      </c>
      <c r="F309" s="92" t="s">
        <v>364</v>
      </c>
      <c r="G309" s="92" t="s">
        <v>261</v>
      </c>
      <c r="H309" s="5">
        <f t="shared" si="20"/>
        <v>-23900</v>
      </c>
      <c r="I309" s="23">
        <f t="shared" si="19"/>
        <v>10.588235294117647</v>
      </c>
      <c r="K309" s="102" t="s">
        <v>345</v>
      </c>
      <c r="L309">
        <v>7</v>
      </c>
      <c r="M309" s="2">
        <v>510</v>
      </c>
    </row>
    <row r="310" spans="1:13" s="108" customFormat="1" ht="12.75">
      <c r="A310" s="103"/>
      <c r="B310" s="376">
        <f>SUM(B301:B309)</f>
        <v>23900</v>
      </c>
      <c r="C310" s="105" t="s">
        <v>310</v>
      </c>
      <c r="D310" s="103"/>
      <c r="E310" s="103"/>
      <c r="F310" s="106"/>
      <c r="G310" s="106"/>
      <c r="H310" s="104">
        <v>0</v>
      </c>
      <c r="I310" s="107">
        <f t="shared" si="19"/>
        <v>46.86274509803921</v>
      </c>
      <c r="M310" s="2">
        <v>510</v>
      </c>
    </row>
    <row r="311" spans="2:13" ht="12.75">
      <c r="B311" s="8"/>
      <c r="D311" s="13"/>
      <c r="H311" s="5">
        <f aca="true" t="shared" si="21" ref="H311:H320">H310-B311</f>
        <v>0</v>
      </c>
      <c r="I311" s="23">
        <f t="shared" si="19"/>
        <v>0</v>
      </c>
      <c r="M311" s="2">
        <v>510</v>
      </c>
    </row>
    <row r="312" spans="2:13" ht="12.75">
      <c r="B312" s="8"/>
      <c r="D312" s="13"/>
      <c r="H312" s="5">
        <f t="shared" si="21"/>
        <v>0</v>
      </c>
      <c r="I312" s="23">
        <f t="shared" si="19"/>
        <v>0</v>
      </c>
      <c r="M312" s="2">
        <v>510</v>
      </c>
    </row>
    <row r="313" spans="2:13" ht="12.75">
      <c r="B313" s="8">
        <v>1400</v>
      </c>
      <c r="C313" s="101" t="s">
        <v>25</v>
      </c>
      <c r="D313" s="34" t="s">
        <v>10</v>
      </c>
      <c r="E313" s="101" t="s">
        <v>32</v>
      </c>
      <c r="F313" s="92" t="s">
        <v>354</v>
      </c>
      <c r="G313" s="92" t="s">
        <v>226</v>
      </c>
      <c r="H313" s="5">
        <f t="shared" si="21"/>
        <v>-1400</v>
      </c>
      <c r="I313" s="23">
        <f t="shared" si="19"/>
        <v>2.7450980392156863</v>
      </c>
      <c r="K313" s="102" t="s">
        <v>345</v>
      </c>
      <c r="L313">
        <v>7</v>
      </c>
      <c r="M313" s="2">
        <v>510</v>
      </c>
    </row>
    <row r="314" spans="2:13" ht="12.75">
      <c r="B314" s="8">
        <v>1200</v>
      </c>
      <c r="C314" s="101" t="s">
        <v>25</v>
      </c>
      <c r="D314" s="34" t="s">
        <v>10</v>
      </c>
      <c r="E314" s="101" t="s">
        <v>32</v>
      </c>
      <c r="F314" s="92" t="s">
        <v>354</v>
      </c>
      <c r="G314" s="92" t="s">
        <v>229</v>
      </c>
      <c r="H314" s="5">
        <f t="shared" si="21"/>
        <v>-2600</v>
      </c>
      <c r="I314" s="23">
        <f t="shared" si="19"/>
        <v>2.3529411764705883</v>
      </c>
      <c r="K314" s="102" t="s">
        <v>345</v>
      </c>
      <c r="L314">
        <v>7</v>
      </c>
      <c r="M314" s="2">
        <v>510</v>
      </c>
    </row>
    <row r="315" spans="2:13" ht="12.75">
      <c r="B315" s="8">
        <v>1000</v>
      </c>
      <c r="C315" s="101" t="s">
        <v>25</v>
      </c>
      <c r="D315" s="34" t="s">
        <v>10</v>
      </c>
      <c r="E315" s="101" t="s">
        <v>32</v>
      </c>
      <c r="F315" s="92" t="s">
        <v>354</v>
      </c>
      <c r="G315" s="92" t="s">
        <v>233</v>
      </c>
      <c r="H315" s="5">
        <f t="shared" si="21"/>
        <v>-3600</v>
      </c>
      <c r="I315" s="23">
        <f t="shared" si="19"/>
        <v>1.9607843137254901</v>
      </c>
      <c r="K315" s="102" t="s">
        <v>345</v>
      </c>
      <c r="L315">
        <v>7</v>
      </c>
      <c r="M315" s="2">
        <v>510</v>
      </c>
    </row>
    <row r="316" spans="2:13" ht="12.75">
      <c r="B316" s="8">
        <v>1300</v>
      </c>
      <c r="C316" s="101" t="s">
        <v>25</v>
      </c>
      <c r="D316" s="34" t="s">
        <v>10</v>
      </c>
      <c r="E316" s="101" t="s">
        <v>32</v>
      </c>
      <c r="F316" s="92" t="s">
        <v>354</v>
      </c>
      <c r="G316" s="92" t="s">
        <v>237</v>
      </c>
      <c r="H316" s="5">
        <f t="shared" si="21"/>
        <v>-4900</v>
      </c>
      <c r="I316" s="23">
        <f t="shared" si="19"/>
        <v>2.549019607843137</v>
      </c>
      <c r="K316" s="102" t="s">
        <v>345</v>
      </c>
      <c r="L316">
        <v>7</v>
      </c>
      <c r="M316" s="2">
        <v>510</v>
      </c>
    </row>
    <row r="317" spans="2:13" ht="12.75">
      <c r="B317" s="8">
        <v>1400</v>
      </c>
      <c r="C317" s="101" t="s">
        <v>25</v>
      </c>
      <c r="D317" s="34" t="s">
        <v>10</v>
      </c>
      <c r="E317" s="101" t="s">
        <v>32</v>
      </c>
      <c r="F317" s="92" t="s">
        <v>354</v>
      </c>
      <c r="G317" s="92" t="s">
        <v>256</v>
      </c>
      <c r="H317" s="5">
        <f t="shared" si="21"/>
        <v>-6300</v>
      </c>
      <c r="I317" s="23">
        <f t="shared" si="19"/>
        <v>2.7450980392156863</v>
      </c>
      <c r="K317" s="102" t="s">
        <v>345</v>
      </c>
      <c r="L317">
        <v>7</v>
      </c>
      <c r="M317" s="2">
        <v>510</v>
      </c>
    </row>
    <row r="318" spans="2:13" ht="12.75">
      <c r="B318" s="8">
        <v>1400</v>
      </c>
      <c r="C318" s="101" t="s">
        <v>25</v>
      </c>
      <c r="D318" s="34" t="s">
        <v>10</v>
      </c>
      <c r="E318" s="101" t="s">
        <v>32</v>
      </c>
      <c r="F318" s="92" t="s">
        <v>354</v>
      </c>
      <c r="G318" s="92" t="s">
        <v>258</v>
      </c>
      <c r="H318" s="5">
        <f t="shared" si="21"/>
        <v>-7700</v>
      </c>
      <c r="I318" s="23">
        <f t="shared" si="19"/>
        <v>2.7450980392156863</v>
      </c>
      <c r="K318" s="102" t="s">
        <v>345</v>
      </c>
      <c r="L318">
        <v>7</v>
      </c>
      <c r="M318" s="2">
        <v>510</v>
      </c>
    </row>
    <row r="319" spans="2:13" ht="12.75">
      <c r="B319" s="8">
        <v>1300</v>
      </c>
      <c r="C319" s="101" t="s">
        <v>25</v>
      </c>
      <c r="D319" s="34" t="s">
        <v>10</v>
      </c>
      <c r="E319" s="101" t="s">
        <v>32</v>
      </c>
      <c r="F319" s="92" t="s">
        <v>354</v>
      </c>
      <c r="G319" s="92" t="s">
        <v>31</v>
      </c>
      <c r="H319" s="5">
        <f t="shared" si="21"/>
        <v>-9000</v>
      </c>
      <c r="I319" s="23">
        <f t="shared" si="19"/>
        <v>2.549019607843137</v>
      </c>
      <c r="K319" s="102" t="s">
        <v>345</v>
      </c>
      <c r="L319">
        <v>7</v>
      </c>
      <c r="M319" s="2">
        <v>510</v>
      </c>
    </row>
    <row r="320" spans="2:13" ht="12.75">
      <c r="B320" s="8">
        <v>1000</v>
      </c>
      <c r="C320" s="101" t="s">
        <v>25</v>
      </c>
      <c r="D320" s="34" t="s">
        <v>10</v>
      </c>
      <c r="E320" s="101" t="s">
        <v>32</v>
      </c>
      <c r="F320" s="92" t="s">
        <v>354</v>
      </c>
      <c r="G320" s="92" t="s">
        <v>261</v>
      </c>
      <c r="H320" s="5">
        <f t="shared" si="21"/>
        <v>-10000</v>
      </c>
      <c r="I320" s="23">
        <f t="shared" si="19"/>
        <v>1.9607843137254901</v>
      </c>
      <c r="K320" s="102" t="s">
        <v>345</v>
      </c>
      <c r="L320">
        <v>7</v>
      </c>
      <c r="M320" s="2">
        <v>510</v>
      </c>
    </row>
    <row r="321" spans="1:13" s="108" customFormat="1" ht="12.75">
      <c r="A321" s="103"/>
      <c r="B321" s="376">
        <f>SUM(B313:B320)</f>
        <v>10000</v>
      </c>
      <c r="C321" s="103"/>
      <c r="D321" s="103"/>
      <c r="E321" s="103" t="s">
        <v>32</v>
      </c>
      <c r="F321" s="106"/>
      <c r="G321" s="106"/>
      <c r="H321" s="104">
        <v>0</v>
      </c>
      <c r="I321" s="107">
        <f t="shared" si="19"/>
        <v>19.607843137254903</v>
      </c>
      <c r="M321" s="2">
        <v>510</v>
      </c>
    </row>
    <row r="322" spans="2:13" ht="12.75">
      <c r="B322" s="8"/>
      <c r="D322" s="13"/>
      <c r="H322" s="5">
        <f>H321-B322</f>
        <v>0</v>
      </c>
      <c r="I322" s="23">
        <f t="shared" si="19"/>
        <v>0</v>
      </c>
      <c r="M322" s="2">
        <v>510</v>
      </c>
    </row>
    <row r="323" spans="2:13" ht="12.75">
      <c r="B323" s="8"/>
      <c r="D323" s="13"/>
      <c r="H323" s="5">
        <f>H322-B323</f>
        <v>0</v>
      </c>
      <c r="I323" s="23">
        <f t="shared" si="19"/>
        <v>0</v>
      </c>
      <c r="M323" s="2">
        <v>510</v>
      </c>
    </row>
    <row r="324" spans="2:13" ht="12.75">
      <c r="B324" s="8">
        <v>5000</v>
      </c>
      <c r="C324" s="101" t="s">
        <v>26</v>
      </c>
      <c r="D324" s="34" t="s">
        <v>10</v>
      </c>
      <c r="E324" s="101" t="s">
        <v>251</v>
      </c>
      <c r="F324" s="92" t="s">
        <v>365</v>
      </c>
      <c r="G324" s="92" t="s">
        <v>258</v>
      </c>
      <c r="H324" s="5">
        <f>H323-B324</f>
        <v>-5000</v>
      </c>
      <c r="I324" s="23">
        <f t="shared" si="19"/>
        <v>9.803921568627452</v>
      </c>
      <c r="K324" s="102" t="s">
        <v>345</v>
      </c>
      <c r="L324">
        <v>7</v>
      </c>
      <c r="M324" s="2">
        <v>510</v>
      </c>
    </row>
    <row r="325" spans="2:13" ht="12.75">
      <c r="B325" s="8">
        <v>5000</v>
      </c>
      <c r="C325" s="101" t="s">
        <v>26</v>
      </c>
      <c r="D325" s="34" t="s">
        <v>10</v>
      </c>
      <c r="E325" s="101" t="s">
        <v>251</v>
      </c>
      <c r="F325" s="92" t="s">
        <v>365</v>
      </c>
      <c r="G325" s="92" t="s">
        <v>31</v>
      </c>
      <c r="H325" s="5">
        <f>H324-B325</f>
        <v>-10000</v>
      </c>
      <c r="I325" s="23">
        <f t="shared" si="19"/>
        <v>9.803921568627452</v>
      </c>
      <c r="K325" s="102" t="s">
        <v>345</v>
      </c>
      <c r="L325">
        <v>7</v>
      </c>
      <c r="M325" s="2">
        <v>510</v>
      </c>
    </row>
    <row r="326" spans="1:13" s="108" customFormat="1" ht="12.75">
      <c r="A326" s="103"/>
      <c r="B326" s="376">
        <f>SUM(B324:B325)</f>
        <v>10000</v>
      </c>
      <c r="C326" s="103" t="s">
        <v>26</v>
      </c>
      <c r="D326" s="103"/>
      <c r="E326" s="103"/>
      <c r="F326" s="106"/>
      <c r="G326" s="106"/>
      <c r="H326" s="104">
        <v>0</v>
      </c>
      <c r="I326" s="107">
        <f t="shared" si="19"/>
        <v>19.607843137254903</v>
      </c>
      <c r="M326" s="2">
        <v>510</v>
      </c>
    </row>
    <row r="327" spans="2:13" ht="12.75">
      <c r="B327" s="8"/>
      <c r="D327" s="13"/>
      <c r="H327" s="5">
        <f>H326-B327</f>
        <v>0</v>
      </c>
      <c r="I327" s="23">
        <f t="shared" si="19"/>
        <v>0</v>
      </c>
      <c r="M327" s="2">
        <v>510</v>
      </c>
    </row>
    <row r="328" spans="2:13" ht="12.75">
      <c r="B328" s="8"/>
      <c r="D328" s="13"/>
      <c r="H328" s="5">
        <f>H327-B328</f>
        <v>0</v>
      </c>
      <c r="I328" s="23">
        <f t="shared" si="19"/>
        <v>0</v>
      </c>
      <c r="M328" s="2">
        <v>510</v>
      </c>
    </row>
    <row r="329" spans="2:13" ht="12.75">
      <c r="B329" s="8">
        <v>1200</v>
      </c>
      <c r="C329" s="101" t="s">
        <v>252</v>
      </c>
      <c r="D329" s="34" t="s">
        <v>10</v>
      </c>
      <c r="E329" s="101" t="s">
        <v>253</v>
      </c>
      <c r="F329" s="92" t="s">
        <v>354</v>
      </c>
      <c r="G329" s="92" t="s">
        <v>258</v>
      </c>
      <c r="H329" s="5">
        <f>H328-B329</f>
        <v>-1200</v>
      </c>
      <c r="I329" s="23">
        <f t="shared" si="19"/>
        <v>2.3529411764705883</v>
      </c>
      <c r="K329" s="102" t="s">
        <v>345</v>
      </c>
      <c r="L329">
        <v>7</v>
      </c>
      <c r="M329" s="2">
        <v>510</v>
      </c>
    </row>
    <row r="330" spans="2:13" ht="12.75">
      <c r="B330" s="8">
        <v>1200</v>
      </c>
      <c r="C330" s="101" t="s">
        <v>252</v>
      </c>
      <c r="D330" s="34" t="s">
        <v>10</v>
      </c>
      <c r="E330" s="101" t="s">
        <v>253</v>
      </c>
      <c r="F330" s="92" t="s">
        <v>354</v>
      </c>
      <c r="G330" s="92" t="s">
        <v>31</v>
      </c>
      <c r="H330" s="5">
        <f>H329-B330</f>
        <v>-2400</v>
      </c>
      <c r="I330" s="23">
        <f aca="true" t="shared" si="22" ref="I330:I340">+B330/M330</f>
        <v>2.3529411764705883</v>
      </c>
      <c r="K330" s="102" t="s">
        <v>345</v>
      </c>
      <c r="L330">
        <v>7</v>
      </c>
      <c r="M330" s="2">
        <v>510</v>
      </c>
    </row>
    <row r="331" spans="2:13" ht="12.75">
      <c r="B331" s="8">
        <v>1200</v>
      </c>
      <c r="C331" s="101" t="s">
        <v>252</v>
      </c>
      <c r="D331" s="34" t="s">
        <v>10</v>
      </c>
      <c r="E331" s="101" t="s">
        <v>253</v>
      </c>
      <c r="F331" s="92" t="s">
        <v>354</v>
      </c>
      <c r="G331" s="92" t="s">
        <v>261</v>
      </c>
      <c r="H331" s="5">
        <f>H330-B331</f>
        <v>-3600</v>
      </c>
      <c r="I331" s="23">
        <f t="shared" si="22"/>
        <v>2.3529411764705883</v>
      </c>
      <c r="K331" s="102" t="s">
        <v>345</v>
      </c>
      <c r="L331">
        <v>7</v>
      </c>
      <c r="M331" s="2">
        <v>510</v>
      </c>
    </row>
    <row r="332" spans="1:13" s="108" customFormat="1" ht="12.75">
      <c r="A332" s="103"/>
      <c r="B332" s="376">
        <f>SUM(B329:B331)</f>
        <v>3600</v>
      </c>
      <c r="C332" s="103"/>
      <c r="D332" s="103"/>
      <c r="E332" s="103" t="s">
        <v>301</v>
      </c>
      <c r="F332" s="106"/>
      <c r="G332" s="106"/>
      <c r="H332" s="104">
        <v>0</v>
      </c>
      <c r="I332" s="107">
        <f t="shared" si="22"/>
        <v>7.0588235294117645</v>
      </c>
      <c r="M332" s="2">
        <v>510</v>
      </c>
    </row>
    <row r="333" spans="2:13" ht="12.75">
      <c r="B333" s="8"/>
      <c r="H333" s="5">
        <f>H332-B333</f>
        <v>0</v>
      </c>
      <c r="I333" s="23">
        <f t="shared" si="22"/>
        <v>0</v>
      </c>
      <c r="M333" s="2">
        <v>510</v>
      </c>
    </row>
    <row r="334" spans="2:13" ht="12.75">
      <c r="B334" s="8"/>
      <c r="H334" s="5">
        <f>H333-B334</f>
        <v>0</v>
      </c>
      <c r="I334" s="23">
        <f t="shared" si="22"/>
        <v>0</v>
      </c>
      <c r="M334" s="2">
        <v>510</v>
      </c>
    </row>
    <row r="335" spans="2:13" ht="12.75">
      <c r="B335" s="8"/>
      <c r="H335" s="5">
        <f>H334-B335</f>
        <v>0</v>
      </c>
      <c r="I335" s="23">
        <f t="shared" si="22"/>
        <v>0</v>
      </c>
      <c r="M335" s="2">
        <v>510</v>
      </c>
    </row>
    <row r="336" spans="2:13" ht="12.75">
      <c r="B336" s="8"/>
      <c r="H336" s="5">
        <f>H335-B336</f>
        <v>0</v>
      </c>
      <c r="I336" s="23">
        <f t="shared" si="22"/>
        <v>0</v>
      </c>
      <c r="M336" s="2">
        <v>510</v>
      </c>
    </row>
    <row r="337" spans="1:13" s="89" customFormat="1" ht="12.75">
      <c r="A337" s="82"/>
      <c r="B337" s="400">
        <f>+B342+B349+B354+B359+B363</f>
        <v>29700</v>
      </c>
      <c r="C337" s="84" t="s">
        <v>49</v>
      </c>
      <c r="D337" s="84" t="s">
        <v>111</v>
      </c>
      <c r="E337" s="85" t="s">
        <v>36</v>
      </c>
      <c r="F337" s="86" t="s">
        <v>50</v>
      </c>
      <c r="G337" s="86" t="s">
        <v>23</v>
      </c>
      <c r="H337" s="87"/>
      <c r="I337" s="88">
        <f t="shared" si="22"/>
        <v>58.23529411764706</v>
      </c>
      <c r="M337" s="2">
        <v>510</v>
      </c>
    </row>
    <row r="338" spans="2:13" ht="12.75">
      <c r="B338" s="8"/>
      <c r="H338" s="5">
        <f>H337-B338</f>
        <v>0</v>
      </c>
      <c r="I338" s="23">
        <f t="shared" si="22"/>
        <v>0</v>
      </c>
      <c r="M338" s="2">
        <v>510</v>
      </c>
    </row>
    <row r="339" spans="2:13" ht="12.75">
      <c r="B339" s="8">
        <v>3000</v>
      </c>
      <c r="C339" s="1" t="s">
        <v>24</v>
      </c>
      <c r="D339" s="1" t="s">
        <v>10</v>
      </c>
      <c r="E339" s="1" t="s">
        <v>302</v>
      </c>
      <c r="F339" s="28" t="s">
        <v>366</v>
      </c>
      <c r="G339" s="28" t="s">
        <v>256</v>
      </c>
      <c r="H339" s="5">
        <f>H338-B339</f>
        <v>-3000</v>
      </c>
      <c r="I339" s="23">
        <f t="shared" si="22"/>
        <v>5.882352941176471</v>
      </c>
      <c r="K339" t="s">
        <v>24</v>
      </c>
      <c r="L339">
        <v>8</v>
      </c>
      <c r="M339" s="2">
        <v>510</v>
      </c>
    </row>
    <row r="340" spans="2:13" ht="12.75">
      <c r="B340" s="421">
        <v>2000</v>
      </c>
      <c r="C340" s="1" t="s">
        <v>24</v>
      </c>
      <c r="D340" s="1" t="s">
        <v>10</v>
      </c>
      <c r="E340" s="1" t="s">
        <v>302</v>
      </c>
      <c r="F340" s="422" t="s">
        <v>367</v>
      </c>
      <c r="G340" s="28" t="s">
        <v>258</v>
      </c>
      <c r="H340" s="5">
        <f>H339-B340</f>
        <v>-5000</v>
      </c>
      <c r="I340" s="23">
        <f t="shared" si="22"/>
        <v>3.9215686274509802</v>
      </c>
      <c r="K340" t="s">
        <v>24</v>
      </c>
      <c r="L340">
        <v>8</v>
      </c>
      <c r="M340" s="2">
        <v>510</v>
      </c>
    </row>
    <row r="341" spans="2:13" ht="12.75">
      <c r="B341" s="8">
        <v>2500</v>
      </c>
      <c r="C341" s="1" t="s">
        <v>24</v>
      </c>
      <c r="D341" s="1" t="s">
        <v>10</v>
      </c>
      <c r="E341" s="1" t="s">
        <v>302</v>
      </c>
      <c r="F341" s="28" t="s">
        <v>368</v>
      </c>
      <c r="G341" s="28" t="s">
        <v>31</v>
      </c>
      <c r="H341" s="5">
        <f>H340-B341</f>
        <v>-7500</v>
      </c>
      <c r="I341" s="23">
        <v>5</v>
      </c>
      <c r="K341" t="s">
        <v>24</v>
      </c>
      <c r="L341">
        <v>8</v>
      </c>
      <c r="M341" s="2">
        <v>510</v>
      </c>
    </row>
    <row r="342" spans="1:13" s="91" customFormat="1" ht="12.75">
      <c r="A342" s="12"/>
      <c r="B342" s="378">
        <f>SUM(B339:B341)</f>
        <v>7500</v>
      </c>
      <c r="C342" s="12" t="s">
        <v>24</v>
      </c>
      <c r="D342" s="12"/>
      <c r="E342" s="12"/>
      <c r="F342" s="19"/>
      <c r="G342" s="19"/>
      <c r="H342" s="87">
        <v>0</v>
      </c>
      <c r="I342" s="88">
        <f aca="true" t="shared" si="23" ref="I342:I373">+B342/M342</f>
        <v>14.705882352941176</v>
      </c>
      <c r="M342" s="2">
        <v>510</v>
      </c>
    </row>
    <row r="343" spans="2:13" ht="12.75">
      <c r="B343" s="8"/>
      <c r="H343" s="5">
        <f aca="true" t="shared" si="24" ref="H343:H348">H342-B343</f>
        <v>0</v>
      </c>
      <c r="I343" s="23">
        <f t="shared" si="23"/>
        <v>0</v>
      </c>
      <c r="M343" s="2">
        <v>510</v>
      </c>
    </row>
    <row r="344" spans="2:13" ht="12.75">
      <c r="B344" s="8"/>
      <c r="H344" s="5">
        <f t="shared" si="24"/>
        <v>0</v>
      </c>
      <c r="I344" s="23">
        <f t="shared" si="23"/>
        <v>0</v>
      </c>
      <c r="M344" s="2">
        <v>510</v>
      </c>
    </row>
    <row r="345" spans="2:13" ht="12.75">
      <c r="B345" s="8">
        <v>4000</v>
      </c>
      <c r="C345" s="34" t="s">
        <v>369</v>
      </c>
      <c r="D345" s="13" t="s">
        <v>10</v>
      </c>
      <c r="E345" s="13" t="s">
        <v>251</v>
      </c>
      <c r="F345" s="28" t="s">
        <v>370</v>
      </c>
      <c r="G345" s="28" t="s">
        <v>258</v>
      </c>
      <c r="H345" s="5">
        <f t="shared" si="24"/>
        <v>-4000</v>
      </c>
      <c r="I345" s="23">
        <f t="shared" si="23"/>
        <v>7.8431372549019605</v>
      </c>
      <c r="K345" t="s">
        <v>302</v>
      </c>
      <c r="L345">
        <v>8</v>
      </c>
      <c r="M345" s="2">
        <v>510</v>
      </c>
    </row>
    <row r="346" spans="2:13" ht="12.75">
      <c r="B346" s="8">
        <v>3000</v>
      </c>
      <c r="C346" s="34" t="s">
        <v>371</v>
      </c>
      <c r="D346" s="13" t="s">
        <v>10</v>
      </c>
      <c r="E346" s="13" t="s">
        <v>251</v>
      </c>
      <c r="F346" s="28" t="s">
        <v>370</v>
      </c>
      <c r="G346" s="28" t="s">
        <v>258</v>
      </c>
      <c r="H346" s="5">
        <f t="shared" si="24"/>
        <v>-7000</v>
      </c>
      <c r="I346" s="23">
        <f t="shared" si="23"/>
        <v>5.882352941176471</v>
      </c>
      <c r="K346" t="s">
        <v>302</v>
      </c>
      <c r="L346">
        <v>8</v>
      </c>
      <c r="M346" s="2">
        <v>510</v>
      </c>
    </row>
    <row r="347" spans="2:13" ht="12.75">
      <c r="B347" s="8">
        <v>3000</v>
      </c>
      <c r="C347" s="34" t="s">
        <v>372</v>
      </c>
      <c r="D347" s="13" t="s">
        <v>10</v>
      </c>
      <c r="E347" s="13" t="s">
        <v>251</v>
      </c>
      <c r="F347" s="28" t="s">
        <v>370</v>
      </c>
      <c r="G347" s="28" t="s">
        <v>31</v>
      </c>
      <c r="H347" s="5">
        <f t="shared" si="24"/>
        <v>-10000</v>
      </c>
      <c r="I347" s="23">
        <f t="shared" si="23"/>
        <v>5.882352941176471</v>
      </c>
      <c r="K347" t="s">
        <v>302</v>
      </c>
      <c r="L347">
        <v>8</v>
      </c>
      <c r="M347" s="2">
        <v>510</v>
      </c>
    </row>
    <row r="348" spans="2:13" ht="12.75">
      <c r="B348" s="8">
        <v>4000</v>
      </c>
      <c r="C348" s="34" t="s">
        <v>373</v>
      </c>
      <c r="D348" s="13" t="s">
        <v>10</v>
      </c>
      <c r="E348" s="13" t="s">
        <v>251</v>
      </c>
      <c r="F348" s="28" t="s">
        <v>370</v>
      </c>
      <c r="G348" s="28" t="s">
        <v>31</v>
      </c>
      <c r="H348" s="5">
        <f t="shared" si="24"/>
        <v>-14000</v>
      </c>
      <c r="I348" s="23">
        <f t="shared" si="23"/>
        <v>7.8431372549019605</v>
      </c>
      <c r="K348" t="s">
        <v>302</v>
      </c>
      <c r="L348">
        <v>8</v>
      </c>
      <c r="M348" s="2">
        <v>510</v>
      </c>
    </row>
    <row r="349" spans="1:13" s="91" customFormat="1" ht="12.75">
      <c r="A349" s="12"/>
      <c r="B349" s="378">
        <f>SUM(B345:B348)</f>
        <v>14000</v>
      </c>
      <c r="C349" s="12" t="s">
        <v>248</v>
      </c>
      <c r="D349" s="12"/>
      <c r="E349" s="12"/>
      <c r="F349" s="19"/>
      <c r="G349" s="19"/>
      <c r="H349" s="87">
        <v>0</v>
      </c>
      <c r="I349" s="88">
        <f t="shared" si="23"/>
        <v>27.45098039215686</v>
      </c>
      <c r="M349" s="2">
        <v>510</v>
      </c>
    </row>
    <row r="350" spans="2:13" ht="12.75">
      <c r="B350" s="8"/>
      <c r="H350" s="5">
        <f>H349-B350</f>
        <v>0</v>
      </c>
      <c r="I350" s="23">
        <f t="shared" si="23"/>
        <v>0</v>
      </c>
      <c r="M350" s="2">
        <v>510</v>
      </c>
    </row>
    <row r="351" spans="2:13" ht="12.75">
      <c r="B351" s="8"/>
      <c r="H351" s="5">
        <f>H350-B351</f>
        <v>0</v>
      </c>
      <c r="I351" s="23">
        <f t="shared" si="23"/>
        <v>0</v>
      </c>
      <c r="M351" s="2">
        <v>510</v>
      </c>
    </row>
    <row r="352" spans="2:13" ht="12.75">
      <c r="B352" s="8">
        <v>1500</v>
      </c>
      <c r="C352" s="34" t="s">
        <v>25</v>
      </c>
      <c r="D352" s="13" t="s">
        <v>10</v>
      </c>
      <c r="E352" s="1" t="s">
        <v>296</v>
      </c>
      <c r="F352" s="28" t="s">
        <v>370</v>
      </c>
      <c r="G352" s="28" t="s">
        <v>258</v>
      </c>
      <c r="H352" s="5">
        <f>H351-B352</f>
        <v>-1500</v>
      </c>
      <c r="I352" s="23">
        <f t="shared" si="23"/>
        <v>2.9411764705882355</v>
      </c>
      <c r="K352" t="s">
        <v>302</v>
      </c>
      <c r="L352">
        <v>8</v>
      </c>
      <c r="M352" s="2">
        <v>510</v>
      </c>
    </row>
    <row r="353" spans="2:13" ht="12.75">
      <c r="B353" s="8">
        <v>1500</v>
      </c>
      <c r="C353" s="34" t="s">
        <v>25</v>
      </c>
      <c r="D353" s="13" t="s">
        <v>10</v>
      </c>
      <c r="E353" s="1" t="s">
        <v>296</v>
      </c>
      <c r="F353" s="28" t="s">
        <v>370</v>
      </c>
      <c r="G353" s="28" t="s">
        <v>31</v>
      </c>
      <c r="H353" s="5">
        <f>H352-B353</f>
        <v>-3000</v>
      </c>
      <c r="I353" s="23">
        <f t="shared" si="23"/>
        <v>2.9411764705882355</v>
      </c>
      <c r="K353" t="s">
        <v>302</v>
      </c>
      <c r="L353">
        <v>8</v>
      </c>
      <c r="M353" s="2">
        <v>510</v>
      </c>
    </row>
    <row r="354" spans="1:13" s="91" customFormat="1" ht="12.75">
      <c r="A354" s="12"/>
      <c r="B354" s="378">
        <f>SUM(B352:B353)</f>
        <v>3000</v>
      </c>
      <c r="C354" s="90"/>
      <c r="D354" s="12"/>
      <c r="E354" s="12" t="s">
        <v>32</v>
      </c>
      <c r="F354" s="19"/>
      <c r="G354" s="19"/>
      <c r="H354" s="87">
        <v>0</v>
      </c>
      <c r="I354" s="88">
        <f t="shared" si="23"/>
        <v>5.882352941176471</v>
      </c>
      <c r="M354" s="2">
        <v>510</v>
      </c>
    </row>
    <row r="355" spans="1:13" ht="12.75">
      <c r="A355" s="13"/>
      <c r="B355" s="8"/>
      <c r="D355" s="13"/>
      <c r="H355" s="5">
        <f>H354-B355</f>
        <v>0</v>
      </c>
      <c r="I355" s="23">
        <f t="shared" si="23"/>
        <v>0</v>
      </c>
      <c r="M355" s="2">
        <v>510</v>
      </c>
    </row>
    <row r="356" spans="2:13" ht="12.75">
      <c r="B356" s="8"/>
      <c r="D356" s="13"/>
      <c r="H356" s="5">
        <v>0</v>
      </c>
      <c r="I356" s="23">
        <f t="shared" si="23"/>
        <v>0</v>
      </c>
      <c r="M356" s="2">
        <v>510</v>
      </c>
    </row>
    <row r="357" spans="2:13" ht="12.75">
      <c r="B357" s="8">
        <v>2000</v>
      </c>
      <c r="C357" s="1" t="s">
        <v>27</v>
      </c>
      <c r="D357" s="13" t="s">
        <v>10</v>
      </c>
      <c r="E357" s="13" t="s">
        <v>251</v>
      </c>
      <c r="F357" s="28" t="s">
        <v>370</v>
      </c>
      <c r="G357" s="28" t="s">
        <v>258</v>
      </c>
      <c r="H357" s="5">
        <f>H356-B357</f>
        <v>-2000</v>
      </c>
      <c r="I357" s="23">
        <f t="shared" si="23"/>
        <v>3.9215686274509802</v>
      </c>
      <c r="K357" t="s">
        <v>302</v>
      </c>
      <c r="L357">
        <v>8</v>
      </c>
      <c r="M357" s="2">
        <v>510</v>
      </c>
    </row>
    <row r="358" spans="2:13" ht="12.75">
      <c r="B358" s="8">
        <v>2000</v>
      </c>
      <c r="C358" s="1" t="s">
        <v>27</v>
      </c>
      <c r="D358" s="13" t="s">
        <v>10</v>
      </c>
      <c r="E358" s="13" t="s">
        <v>251</v>
      </c>
      <c r="F358" s="28" t="s">
        <v>370</v>
      </c>
      <c r="G358" s="28" t="s">
        <v>31</v>
      </c>
      <c r="H358" s="5">
        <f>H357-B358</f>
        <v>-4000</v>
      </c>
      <c r="I358" s="23">
        <f t="shared" si="23"/>
        <v>3.9215686274509802</v>
      </c>
      <c r="K358" t="s">
        <v>302</v>
      </c>
      <c r="L358">
        <v>8</v>
      </c>
      <c r="M358" s="2">
        <v>510</v>
      </c>
    </row>
    <row r="359" spans="1:13" s="91" customFormat="1" ht="12.75">
      <c r="A359" s="12"/>
      <c r="B359" s="378">
        <f>SUM(B357:B358)</f>
        <v>4000</v>
      </c>
      <c r="C359" s="12" t="s">
        <v>27</v>
      </c>
      <c r="D359" s="12"/>
      <c r="E359" s="12"/>
      <c r="F359" s="19"/>
      <c r="G359" s="19"/>
      <c r="H359" s="87">
        <v>0</v>
      </c>
      <c r="I359" s="88">
        <f t="shared" si="23"/>
        <v>7.8431372549019605</v>
      </c>
      <c r="M359" s="2">
        <v>510</v>
      </c>
    </row>
    <row r="360" spans="2:13" ht="12.75">
      <c r="B360" s="8"/>
      <c r="D360" s="13"/>
      <c r="H360" s="5">
        <f>H359-B360</f>
        <v>0</v>
      </c>
      <c r="I360" s="23">
        <f t="shared" si="23"/>
        <v>0</v>
      </c>
      <c r="M360" s="2">
        <v>510</v>
      </c>
    </row>
    <row r="361" spans="2:13" ht="12.75">
      <c r="B361" s="8"/>
      <c r="D361" s="13"/>
      <c r="H361" s="5">
        <f>H360-B361</f>
        <v>0</v>
      </c>
      <c r="I361" s="23">
        <f t="shared" si="23"/>
        <v>0</v>
      </c>
      <c r="M361" s="2">
        <v>510</v>
      </c>
    </row>
    <row r="362" spans="2:13" ht="12.75">
      <c r="B362" s="8">
        <v>1200</v>
      </c>
      <c r="C362" s="13" t="s">
        <v>311</v>
      </c>
      <c r="D362" s="13" t="s">
        <v>10</v>
      </c>
      <c r="E362" s="1" t="s">
        <v>301</v>
      </c>
      <c r="F362" s="28" t="s">
        <v>370</v>
      </c>
      <c r="G362" s="28" t="s">
        <v>258</v>
      </c>
      <c r="H362" s="5">
        <f>H361-B362</f>
        <v>-1200</v>
      </c>
      <c r="I362" s="23">
        <f t="shared" si="23"/>
        <v>2.3529411764705883</v>
      </c>
      <c r="K362" t="s">
        <v>302</v>
      </c>
      <c r="L362">
        <v>8</v>
      </c>
      <c r="M362" s="2">
        <v>510</v>
      </c>
    </row>
    <row r="363" spans="1:13" s="91" customFormat="1" ht="12.75">
      <c r="A363" s="12"/>
      <c r="B363" s="378">
        <f>SUM(B362)</f>
        <v>1200</v>
      </c>
      <c r="C363" s="12"/>
      <c r="D363" s="12"/>
      <c r="E363" s="12" t="s">
        <v>301</v>
      </c>
      <c r="F363" s="19"/>
      <c r="G363" s="19"/>
      <c r="H363" s="87">
        <v>0</v>
      </c>
      <c r="I363" s="88">
        <f t="shared" si="23"/>
        <v>2.3529411764705883</v>
      </c>
      <c r="M363" s="2">
        <v>510</v>
      </c>
    </row>
    <row r="364" spans="2:13" ht="12.75">
      <c r="B364" s="8"/>
      <c r="H364" s="5">
        <f>H363-B364</f>
        <v>0</v>
      </c>
      <c r="I364" s="23">
        <f t="shared" si="23"/>
        <v>0</v>
      </c>
      <c r="M364" s="2">
        <v>510</v>
      </c>
    </row>
    <row r="365" spans="2:13" ht="12.75">
      <c r="B365" s="8"/>
      <c r="H365" s="5">
        <f>H364-B365</f>
        <v>0</v>
      </c>
      <c r="I365" s="23">
        <f t="shared" si="23"/>
        <v>0</v>
      </c>
      <c r="M365" s="2">
        <v>510</v>
      </c>
    </row>
    <row r="366" spans="2:13" ht="12.75">
      <c r="B366" s="8"/>
      <c r="H366" s="5">
        <f>H365-B366</f>
        <v>0</v>
      </c>
      <c r="I366" s="23">
        <f t="shared" si="23"/>
        <v>0</v>
      </c>
      <c r="M366" s="2">
        <v>510</v>
      </c>
    </row>
    <row r="367" spans="2:13" ht="12.75">
      <c r="B367" s="8"/>
      <c r="H367" s="5">
        <f>H366-B367</f>
        <v>0</v>
      </c>
      <c r="I367" s="23">
        <f t="shared" si="23"/>
        <v>0</v>
      </c>
      <c r="M367" s="2">
        <v>510</v>
      </c>
    </row>
    <row r="368" spans="1:13" s="89" customFormat="1" ht="12.75">
      <c r="A368" s="82"/>
      <c r="B368" s="400">
        <f>+B373+B381+B387+B392+B397+B402</f>
        <v>35900</v>
      </c>
      <c r="C368" s="84" t="s">
        <v>51</v>
      </c>
      <c r="D368" s="84" t="s">
        <v>52</v>
      </c>
      <c r="E368" s="85" t="s">
        <v>43</v>
      </c>
      <c r="F368" s="86" t="s">
        <v>53</v>
      </c>
      <c r="G368" s="86" t="s">
        <v>23</v>
      </c>
      <c r="H368" s="87"/>
      <c r="I368" s="88">
        <f t="shared" si="23"/>
        <v>70.3921568627451</v>
      </c>
      <c r="M368" s="2">
        <v>510</v>
      </c>
    </row>
    <row r="369" spans="2:13" ht="12.75">
      <c r="B369" s="8"/>
      <c r="H369" s="5">
        <f>H368-B369</f>
        <v>0</v>
      </c>
      <c r="I369" s="23">
        <f t="shared" si="23"/>
        <v>0</v>
      </c>
      <c r="M369" s="2">
        <v>510</v>
      </c>
    </row>
    <row r="370" spans="2:13" ht="12.75">
      <c r="B370" s="8">
        <v>2500</v>
      </c>
      <c r="C370" s="1" t="s">
        <v>24</v>
      </c>
      <c r="D370" s="1" t="s">
        <v>10</v>
      </c>
      <c r="E370" s="1" t="s">
        <v>223</v>
      </c>
      <c r="F370" s="28" t="s">
        <v>374</v>
      </c>
      <c r="G370" s="28" t="s">
        <v>31</v>
      </c>
      <c r="H370" s="5">
        <f>H369-B370</f>
        <v>-2500</v>
      </c>
      <c r="I370" s="23">
        <f t="shared" si="23"/>
        <v>4.901960784313726</v>
      </c>
      <c r="K370" t="s">
        <v>24</v>
      </c>
      <c r="L370">
        <v>9</v>
      </c>
      <c r="M370" s="2">
        <v>510</v>
      </c>
    </row>
    <row r="371" spans="2:13" ht="12.75">
      <c r="B371" s="421">
        <v>2500</v>
      </c>
      <c r="C371" s="1" t="s">
        <v>24</v>
      </c>
      <c r="D371" s="1" t="s">
        <v>10</v>
      </c>
      <c r="E371" s="1" t="s">
        <v>223</v>
      </c>
      <c r="F371" s="28" t="s">
        <v>375</v>
      </c>
      <c r="G371" s="28" t="s">
        <v>261</v>
      </c>
      <c r="H371" s="5">
        <f>H370-B371</f>
        <v>-5000</v>
      </c>
      <c r="I371" s="23">
        <f t="shared" si="23"/>
        <v>4.901960784313726</v>
      </c>
      <c r="K371" t="s">
        <v>24</v>
      </c>
      <c r="L371">
        <v>9</v>
      </c>
      <c r="M371" s="2">
        <v>510</v>
      </c>
    </row>
    <row r="372" spans="2:13" ht="12.75">
      <c r="B372" s="8">
        <v>2500</v>
      </c>
      <c r="C372" s="1" t="s">
        <v>24</v>
      </c>
      <c r="D372" s="1" t="s">
        <v>10</v>
      </c>
      <c r="E372" s="1" t="s">
        <v>223</v>
      </c>
      <c r="F372" s="28" t="s">
        <v>376</v>
      </c>
      <c r="G372" s="28" t="s">
        <v>263</v>
      </c>
      <c r="H372" s="5">
        <f>H371-B372</f>
        <v>-7500</v>
      </c>
      <c r="I372" s="23">
        <f t="shared" si="23"/>
        <v>4.901960784313726</v>
      </c>
      <c r="K372" t="s">
        <v>24</v>
      </c>
      <c r="L372">
        <v>9</v>
      </c>
      <c r="M372" s="2">
        <v>510</v>
      </c>
    </row>
    <row r="373" spans="1:13" s="91" customFormat="1" ht="12.75">
      <c r="A373" s="12"/>
      <c r="B373" s="378">
        <f>SUM(B370:B372)</f>
        <v>7500</v>
      </c>
      <c r="C373" s="12" t="s">
        <v>24</v>
      </c>
      <c r="D373" s="12"/>
      <c r="E373" s="12"/>
      <c r="F373" s="19"/>
      <c r="G373" s="19"/>
      <c r="H373" s="87">
        <v>0</v>
      </c>
      <c r="I373" s="88">
        <f t="shared" si="23"/>
        <v>14.705882352941176</v>
      </c>
      <c r="M373" s="2">
        <v>510</v>
      </c>
    </row>
    <row r="374" spans="2:13" ht="12.75">
      <c r="B374" s="8"/>
      <c r="H374" s="5">
        <f aca="true" t="shared" si="25" ref="H374:H380">H373-B374</f>
        <v>0</v>
      </c>
      <c r="I374" s="23">
        <f aca="true" t="shared" si="26" ref="I374:I409">+B374/M374</f>
        <v>0</v>
      </c>
      <c r="M374" s="2">
        <v>510</v>
      </c>
    </row>
    <row r="375" spans="2:13" ht="12.75">
      <c r="B375" s="8"/>
      <c r="H375" s="5">
        <f t="shared" si="25"/>
        <v>0</v>
      </c>
      <c r="I375" s="23">
        <f t="shared" si="26"/>
        <v>0</v>
      </c>
      <c r="M375" s="2">
        <v>510</v>
      </c>
    </row>
    <row r="376" spans="2:14" ht="12.75">
      <c r="B376" s="211">
        <v>1500</v>
      </c>
      <c r="C376" s="34" t="s">
        <v>377</v>
      </c>
      <c r="D376" s="13" t="s">
        <v>239</v>
      </c>
      <c r="E376" s="34" t="s">
        <v>240</v>
      </c>
      <c r="F376" s="92" t="s">
        <v>378</v>
      </c>
      <c r="G376" s="32" t="s">
        <v>31</v>
      </c>
      <c r="H376" s="5">
        <f t="shared" si="25"/>
        <v>-1500</v>
      </c>
      <c r="I376" s="59">
        <f t="shared" si="26"/>
        <v>2.9411764705882355</v>
      </c>
      <c r="K376" t="s">
        <v>223</v>
      </c>
      <c r="L376" s="412"/>
      <c r="M376" s="2">
        <v>510</v>
      </c>
      <c r="N376" s="413"/>
    </row>
    <row r="377" spans="2:14" ht="12.75">
      <c r="B377" s="211">
        <v>2500</v>
      </c>
      <c r="C377" s="34" t="s">
        <v>379</v>
      </c>
      <c r="D377" s="13" t="s">
        <v>239</v>
      </c>
      <c r="E377" s="34" t="s">
        <v>240</v>
      </c>
      <c r="F377" s="92" t="s">
        <v>378</v>
      </c>
      <c r="G377" s="32" t="s">
        <v>31</v>
      </c>
      <c r="H377" s="5">
        <f t="shared" si="25"/>
        <v>-4000</v>
      </c>
      <c r="I377" s="59">
        <f t="shared" si="26"/>
        <v>4.901960784313726</v>
      </c>
      <c r="K377" t="s">
        <v>223</v>
      </c>
      <c r="L377" s="412"/>
      <c r="M377" s="2">
        <v>510</v>
      </c>
      <c r="N377" s="413"/>
    </row>
    <row r="378" spans="2:13" ht="12.75">
      <c r="B378" s="211">
        <v>2500</v>
      </c>
      <c r="C378" s="34" t="s">
        <v>380</v>
      </c>
      <c r="D378" s="13" t="s">
        <v>239</v>
      </c>
      <c r="E378" s="34" t="s">
        <v>240</v>
      </c>
      <c r="F378" s="92" t="s">
        <v>378</v>
      </c>
      <c r="G378" s="32" t="s">
        <v>31</v>
      </c>
      <c r="H378" s="5">
        <f t="shared" si="25"/>
        <v>-6500</v>
      </c>
      <c r="I378" s="59">
        <f t="shared" si="26"/>
        <v>4.901960784313726</v>
      </c>
      <c r="K378" t="s">
        <v>223</v>
      </c>
      <c r="M378" s="2">
        <v>510</v>
      </c>
    </row>
    <row r="379" spans="2:13" ht="12.75">
      <c r="B379" s="211">
        <v>1000</v>
      </c>
      <c r="C379" s="34" t="s">
        <v>381</v>
      </c>
      <c r="D379" s="13" t="s">
        <v>239</v>
      </c>
      <c r="E379" s="34" t="s">
        <v>240</v>
      </c>
      <c r="F379" s="92" t="s">
        <v>378</v>
      </c>
      <c r="G379" s="32" t="s">
        <v>261</v>
      </c>
      <c r="H379" s="5">
        <f t="shared" si="25"/>
        <v>-7500</v>
      </c>
      <c r="I379" s="59">
        <f t="shared" si="26"/>
        <v>1.9607843137254901</v>
      </c>
      <c r="K379" t="s">
        <v>223</v>
      </c>
      <c r="M379" s="2">
        <v>510</v>
      </c>
    </row>
    <row r="380" spans="2:13" ht="12.75">
      <c r="B380" s="211">
        <v>1000</v>
      </c>
      <c r="C380" s="34" t="s">
        <v>382</v>
      </c>
      <c r="D380" s="13" t="s">
        <v>239</v>
      </c>
      <c r="E380" s="34" t="s">
        <v>240</v>
      </c>
      <c r="F380" s="92" t="s">
        <v>378</v>
      </c>
      <c r="G380" s="32" t="s">
        <v>261</v>
      </c>
      <c r="H380" s="5">
        <f t="shared" si="25"/>
        <v>-8500</v>
      </c>
      <c r="I380" s="59">
        <f t="shared" si="26"/>
        <v>1.9607843137254901</v>
      </c>
      <c r="K380" t="s">
        <v>223</v>
      </c>
      <c r="M380" s="2">
        <v>510</v>
      </c>
    </row>
    <row r="381" spans="1:13" s="91" customFormat="1" ht="12.75">
      <c r="A381" s="12"/>
      <c r="B381" s="378">
        <f>SUM(B376:B380)</f>
        <v>8500</v>
      </c>
      <c r="C381" s="90" t="s">
        <v>248</v>
      </c>
      <c r="D381" s="12"/>
      <c r="E381" s="12"/>
      <c r="F381" s="19"/>
      <c r="G381" s="19"/>
      <c r="H381" s="87">
        <v>0</v>
      </c>
      <c r="I381" s="88">
        <f t="shared" si="26"/>
        <v>16.666666666666668</v>
      </c>
      <c r="M381" s="2">
        <v>510</v>
      </c>
    </row>
    <row r="382" spans="1:13" s="16" customFormat="1" ht="12.75">
      <c r="A382" s="13"/>
      <c r="B382" s="211"/>
      <c r="C382" s="34"/>
      <c r="D382" s="13"/>
      <c r="E382" s="13"/>
      <c r="F382" s="31"/>
      <c r="G382" s="31"/>
      <c r="H382" s="5">
        <f>H381-B382</f>
        <v>0</v>
      </c>
      <c r="I382" s="59">
        <f t="shared" si="26"/>
        <v>0</v>
      </c>
      <c r="M382" s="2">
        <v>510</v>
      </c>
    </row>
    <row r="383" spans="1:13" s="16" customFormat="1" ht="12.75">
      <c r="A383" s="13"/>
      <c r="B383" s="211"/>
      <c r="C383" s="34"/>
      <c r="D383" s="13"/>
      <c r="E383" s="13"/>
      <c r="F383" s="31"/>
      <c r="G383" s="31"/>
      <c r="H383" s="5">
        <f>H382-B383</f>
        <v>0</v>
      </c>
      <c r="I383" s="59">
        <f t="shared" si="26"/>
        <v>0</v>
      </c>
      <c r="M383" s="2">
        <v>510</v>
      </c>
    </row>
    <row r="384" spans="2:13" ht="12.75">
      <c r="B384" s="8">
        <v>1000</v>
      </c>
      <c r="C384" s="34" t="s">
        <v>25</v>
      </c>
      <c r="D384" s="13" t="s">
        <v>249</v>
      </c>
      <c r="E384" s="1" t="s">
        <v>32</v>
      </c>
      <c r="F384" s="92" t="s">
        <v>378</v>
      </c>
      <c r="G384" s="28" t="s">
        <v>31</v>
      </c>
      <c r="H384" s="5">
        <f>H383-B384</f>
        <v>-1000</v>
      </c>
      <c r="I384" s="59">
        <f t="shared" si="26"/>
        <v>1.9607843137254901</v>
      </c>
      <c r="J384" s="16"/>
      <c r="K384" t="s">
        <v>223</v>
      </c>
      <c r="M384" s="2">
        <v>510</v>
      </c>
    </row>
    <row r="385" spans="2:13" ht="12.75">
      <c r="B385" s="8">
        <v>1000</v>
      </c>
      <c r="C385" s="34" t="s">
        <v>25</v>
      </c>
      <c r="D385" s="13" t="s">
        <v>249</v>
      </c>
      <c r="E385" s="1" t="s">
        <v>32</v>
      </c>
      <c r="F385" s="92" t="s">
        <v>378</v>
      </c>
      <c r="G385" s="28" t="s">
        <v>261</v>
      </c>
      <c r="H385" s="5">
        <f>H384-B385</f>
        <v>-2000</v>
      </c>
      <c r="I385" s="59">
        <f t="shared" si="26"/>
        <v>1.9607843137254901</v>
      </c>
      <c r="J385" s="16"/>
      <c r="K385" t="s">
        <v>223</v>
      </c>
      <c r="M385" s="2">
        <v>510</v>
      </c>
    </row>
    <row r="386" spans="2:13" ht="12.75">
      <c r="B386" s="8">
        <v>1500</v>
      </c>
      <c r="C386" s="34" t="s">
        <v>25</v>
      </c>
      <c r="D386" s="13" t="s">
        <v>249</v>
      </c>
      <c r="E386" s="1" t="s">
        <v>32</v>
      </c>
      <c r="F386" s="92" t="s">
        <v>378</v>
      </c>
      <c r="G386" s="28" t="s">
        <v>263</v>
      </c>
      <c r="H386" s="5">
        <f>H385-B386</f>
        <v>-3500</v>
      </c>
      <c r="I386" s="59">
        <f t="shared" si="26"/>
        <v>2.9411764705882355</v>
      </c>
      <c r="J386" s="16"/>
      <c r="K386" t="s">
        <v>223</v>
      </c>
      <c r="M386" s="2">
        <v>510</v>
      </c>
    </row>
    <row r="387" spans="1:13" s="91" customFormat="1" ht="12.75">
      <c r="A387" s="12"/>
      <c r="B387" s="378">
        <f>SUM(B384:B386)</f>
        <v>3500</v>
      </c>
      <c r="C387" s="90"/>
      <c r="D387" s="12"/>
      <c r="E387" s="12" t="s">
        <v>32</v>
      </c>
      <c r="F387" s="19"/>
      <c r="G387" s="19"/>
      <c r="H387" s="87">
        <v>0</v>
      </c>
      <c r="I387" s="88">
        <f t="shared" si="26"/>
        <v>6.862745098039215</v>
      </c>
      <c r="M387" s="2">
        <v>510</v>
      </c>
    </row>
    <row r="388" spans="2:13" ht="12.75">
      <c r="B388" s="8"/>
      <c r="C388" s="34"/>
      <c r="D388" s="13"/>
      <c r="H388" s="5">
        <f>H387-B388</f>
        <v>0</v>
      </c>
      <c r="I388" s="59">
        <f t="shared" si="26"/>
        <v>0</v>
      </c>
      <c r="M388" s="2">
        <v>510</v>
      </c>
    </row>
    <row r="389" spans="2:13" ht="12.75">
      <c r="B389" s="8"/>
      <c r="D389" s="13"/>
      <c r="H389" s="5">
        <f>H388-B389</f>
        <v>0</v>
      </c>
      <c r="I389" s="59">
        <f t="shared" si="26"/>
        <v>0</v>
      </c>
      <c r="M389" s="2">
        <v>510</v>
      </c>
    </row>
    <row r="390" spans="2:13" ht="12.75">
      <c r="B390" s="8">
        <v>5000</v>
      </c>
      <c r="C390" s="1" t="s">
        <v>26</v>
      </c>
      <c r="D390" s="13" t="s">
        <v>249</v>
      </c>
      <c r="E390" s="1" t="s">
        <v>240</v>
      </c>
      <c r="F390" s="28" t="s">
        <v>383</v>
      </c>
      <c r="G390" s="28" t="s">
        <v>261</v>
      </c>
      <c r="H390" s="5">
        <f>H389-B390</f>
        <v>-5000</v>
      </c>
      <c r="I390" s="59">
        <f t="shared" si="26"/>
        <v>9.803921568627452</v>
      </c>
      <c r="K390" t="s">
        <v>223</v>
      </c>
      <c r="M390" s="2">
        <v>510</v>
      </c>
    </row>
    <row r="391" spans="2:13" ht="12.75">
      <c r="B391" s="8">
        <v>5000</v>
      </c>
      <c r="C391" s="1" t="s">
        <v>26</v>
      </c>
      <c r="D391" s="13" t="s">
        <v>249</v>
      </c>
      <c r="E391" s="1" t="s">
        <v>240</v>
      </c>
      <c r="F391" s="28" t="s">
        <v>383</v>
      </c>
      <c r="G391" s="28" t="s">
        <v>263</v>
      </c>
      <c r="H391" s="5">
        <f>H390-B391</f>
        <v>-10000</v>
      </c>
      <c r="I391" s="59">
        <f t="shared" si="26"/>
        <v>9.803921568627452</v>
      </c>
      <c r="K391" t="s">
        <v>223</v>
      </c>
      <c r="M391" s="2">
        <v>510</v>
      </c>
    </row>
    <row r="392" spans="1:13" s="91" customFormat="1" ht="12.75">
      <c r="A392" s="12"/>
      <c r="B392" s="378">
        <f>SUM(B390:B391)</f>
        <v>10000</v>
      </c>
      <c r="C392" s="12" t="s">
        <v>26</v>
      </c>
      <c r="D392" s="12"/>
      <c r="E392" s="12"/>
      <c r="F392" s="19"/>
      <c r="G392" s="19"/>
      <c r="H392" s="87">
        <v>0</v>
      </c>
      <c r="I392" s="88">
        <f t="shared" si="26"/>
        <v>19.607843137254903</v>
      </c>
      <c r="M392" s="2">
        <v>510</v>
      </c>
    </row>
    <row r="393" spans="2:13" ht="12.75">
      <c r="B393" s="8"/>
      <c r="D393" s="13"/>
      <c r="H393" s="5">
        <f>H392-B393</f>
        <v>0</v>
      </c>
      <c r="I393" s="59">
        <f t="shared" si="26"/>
        <v>0</v>
      </c>
      <c r="M393" s="2">
        <v>510</v>
      </c>
    </row>
    <row r="394" spans="2:13" ht="12.75">
      <c r="B394" s="8"/>
      <c r="D394" s="13"/>
      <c r="H394" s="5">
        <f>H393-B394</f>
        <v>0</v>
      </c>
      <c r="I394" s="59">
        <f t="shared" si="26"/>
        <v>0</v>
      </c>
      <c r="M394" s="2">
        <v>510</v>
      </c>
    </row>
    <row r="395" spans="1:13" s="16" customFormat="1" ht="12.75">
      <c r="A395" s="13"/>
      <c r="B395" s="211">
        <v>2000</v>
      </c>
      <c r="C395" s="13" t="s">
        <v>27</v>
      </c>
      <c r="D395" s="13" t="s">
        <v>10</v>
      </c>
      <c r="E395" s="13" t="s">
        <v>251</v>
      </c>
      <c r="F395" s="92" t="s">
        <v>378</v>
      </c>
      <c r="G395" s="31" t="s">
        <v>31</v>
      </c>
      <c r="H395" s="5">
        <f>H394-B395</f>
        <v>-2000</v>
      </c>
      <c r="I395" s="59">
        <f t="shared" si="26"/>
        <v>3.9215686274509802</v>
      </c>
      <c r="K395" s="16" t="s">
        <v>223</v>
      </c>
      <c r="M395" s="2">
        <v>510</v>
      </c>
    </row>
    <row r="396" spans="1:13" s="16" customFormat="1" ht="12.75">
      <c r="A396" s="13"/>
      <c r="B396" s="211">
        <v>2000</v>
      </c>
      <c r="C396" s="13" t="s">
        <v>27</v>
      </c>
      <c r="D396" s="13" t="s">
        <v>10</v>
      </c>
      <c r="E396" s="13" t="s">
        <v>251</v>
      </c>
      <c r="F396" s="92" t="s">
        <v>378</v>
      </c>
      <c r="G396" s="31" t="s">
        <v>261</v>
      </c>
      <c r="H396" s="5">
        <f>H395-B396</f>
        <v>-4000</v>
      </c>
      <c r="I396" s="59">
        <f t="shared" si="26"/>
        <v>3.9215686274509802</v>
      </c>
      <c r="K396" s="16" t="s">
        <v>223</v>
      </c>
      <c r="M396" s="2">
        <v>510</v>
      </c>
    </row>
    <row r="397" spans="1:256" s="91" customFormat="1" ht="12.75">
      <c r="A397" s="12"/>
      <c r="B397" s="378">
        <f>SUM(B395:B396)</f>
        <v>4000</v>
      </c>
      <c r="C397" s="90" t="s">
        <v>27</v>
      </c>
      <c r="D397" s="12"/>
      <c r="E397" s="12"/>
      <c r="F397" s="19"/>
      <c r="G397" s="19"/>
      <c r="H397" s="87">
        <v>0</v>
      </c>
      <c r="I397" s="88">
        <f t="shared" si="26"/>
        <v>7.8431372549019605</v>
      </c>
      <c r="M397" s="2">
        <v>510</v>
      </c>
      <c r="IV397" s="91">
        <f>SUM(M397:IU397)</f>
        <v>510</v>
      </c>
    </row>
    <row r="398" spans="2:13" ht="12.75">
      <c r="B398" s="8"/>
      <c r="D398" s="13"/>
      <c r="H398" s="5">
        <f>H397-B398</f>
        <v>0</v>
      </c>
      <c r="I398" s="59">
        <f t="shared" si="26"/>
        <v>0</v>
      </c>
      <c r="M398" s="2">
        <v>510</v>
      </c>
    </row>
    <row r="399" spans="2:13" ht="12.75">
      <c r="B399" s="8"/>
      <c r="D399" s="13"/>
      <c r="H399" s="5">
        <f>H398-B399</f>
        <v>0</v>
      </c>
      <c r="I399" s="59">
        <f t="shared" si="26"/>
        <v>0</v>
      </c>
      <c r="M399" s="2">
        <v>510</v>
      </c>
    </row>
    <row r="400" spans="2:256" ht="12.75">
      <c r="B400" s="8">
        <v>1200</v>
      </c>
      <c r="C400" s="1" t="s">
        <v>252</v>
      </c>
      <c r="D400" s="13" t="s">
        <v>10</v>
      </c>
      <c r="E400" s="1" t="s">
        <v>253</v>
      </c>
      <c r="F400" s="92" t="s">
        <v>378</v>
      </c>
      <c r="G400" s="28" t="s">
        <v>31</v>
      </c>
      <c r="H400" s="5">
        <f>H399-B400</f>
        <v>-1200</v>
      </c>
      <c r="I400" s="59">
        <f t="shared" si="26"/>
        <v>2.3529411764705883</v>
      </c>
      <c r="K400" t="s">
        <v>223</v>
      </c>
      <c r="M400" s="2">
        <v>510</v>
      </c>
      <c r="IV400" s="1">
        <f>SUM(A400:IU400)</f>
        <v>512.3529411764706</v>
      </c>
    </row>
    <row r="401" spans="2:256" ht="12.75">
      <c r="B401" s="8">
        <v>1200</v>
      </c>
      <c r="C401" s="1" t="s">
        <v>252</v>
      </c>
      <c r="D401" s="13" t="s">
        <v>10</v>
      </c>
      <c r="E401" s="1" t="s">
        <v>253</v>
      </c>
      <c r="F401" s="92" t="s">
        <v>378</v>
      </c>
      <c r="G401" s="28" t="s">
        <v>261</v>
      </c>
      <c r="H401" s="5">
        <f>H400-B401</f>
        <v>-2400</v>
      </c>
      <c r="I401" s="59">
        <f t="shared" si="26"/>
        <v>2.3529411764705883</v>
      </c>
      <c r="K401" t="s">
        <v>223</v>
      </c>
      <c r="M401" s="2">
        <v>510</v>
      </c>
      <c r="IV401" s="1"/>
    </row>
    <row r="402" spans="1:256" s="91" customFormat="1" ht="12.75">
      <c r="A402" s="12"/>
      <c r="B402" s="378">
        <f>SUM(B400:B401)</f>
        <v>2400</v>
      </c>
      <c r="C402" s="12"/>
      <c r="D402" s="12"/>
      <c r="E402" s="90" t="s">
        <v>253</v>
      </c>
      <c r="F402" s="19"/>
      <c r="G402" s="19"/>
      <c r="H402" s="87">
        <v>0</v>
      </c>
      <c r="I402" s="88">
        <f t="shared" si="26"/>
        <v>4.705882352941177</v>
      </c>
      <c r="M402" s="2">
        <v>510</v>
      </c>
      <c r="IV402" s="12">
        <f>SUM(A402:IU402)</f>
        <v>2914.705882352941</v>
      </c>
    </row>
    <row r="403" spans="2:13" ht="12.75">
      <c r="B403" s="8"/>
      <c r="H403" s="5">
        <f>H402-B403</f>
        <v>0</v>
      </c>
      <c r="I403" s="23">
        <f t="shared" si="26"/>
        <v>0</v>
      </c>
      <c r="M403" s="2">
        <v>510</v>
      </c>
    </row>
    <row r="404" spans="2:13" ht="12.75">
      <c r="B404" s="8"/>
      <c r="H404" s="5">
        <f>H403-B404</f>
        <v>0</v>
      </c>
      <c r="I404" s="23">
        <f t="shared" si="26"/>
        <v>0</v>
      </c>
      <c r="M404" s="2">
        <v>510</v>
      </c>
    </row>
    <row r="405" spans="2:13" ht="12.75">
      <c r="B405" s="8"/>
      <c r="H405" s="5">
        <f>H404-B405</f>
        <v>0</v>
      </c>
      <c r="I405" s="23">
        <f t="shared" si="26"/>
        <v>0</v>
      </c>
      <c r="M405" s="2">
        <v>510</v>
      </c>
    </row>
    <row r="406" spans="2:13" ht="12.75">
      <c r="B406" s="8"/>
      <c r="H406" s="5">
        <f>H405-B406</f>
        <v>0</v>
      </c>
      <c r="I406" s="23">
        <f t="shared" si="26"/>
        <v>0</v>
      </c>
      <c r="M406" s="2">
        <v>510</v>
      </c>
    </row>
    <row r="407" spans="1:13" s="89" customFormat="1" ht="12.75">
      <c r="A407" s="82"/>
      <c r="B407" s="400">
        <f>+B412+B417+B423+B428+B434+B439</f>
        <v>34000</v>
      </c>
      <c r="C407" s="84" t="s">
        <v>54</v>
      </c>
      <c r="D407" s="84" t="s">
        <v>112</v>
      </c>
      <c r="E407" s="85" t="s">
        <v>55</v>
      </c>
      <c r="F407" s="86" t="s">
        <v>56</v>
      </c>
      <c r="G407" s="86" t="s">
        <v>57</v>
      </c>
      <c r="H407" s="87"/>
      <c r="I407" s="88">
        <f t="shared" si="26"/>
        <v>66.66666666666667</v>
      </c>
      <c r="M407" s="2">
        <v>510</v>
      </c>
    </row>
    <row r="408" spans="2:13" ht="12.75">
      <c r="B408" s="8"/>
      <c r="H408" s="5">
        <f>H407-B408</f>
        <v>0</v>
      </c>
      <c r="I408" s="23">
        <f t="shared" si="26"/>
        <v>0</v>
      </c>
      <c r="M408" s="2">
        <v>510</v>
      </c>
    </row>
    <row r="409" spans="2:13" ht="12.75">
      <c r="B409" s="8">
        <v>2500</v>
      </c>
      <c r="C409" s="1" t="s">
        <v>24</v>
      </c>
      <c r="D409" s="1" t="s">
        <v>10</v>
      </c>
      <c r="E409" s="1" t="s">
        <v>230</v>
      </c>
      <c r="F409" s="72" t="s">
        <v>384</v>
      </c>
      <c r="G409" s="28" t="s">
        <v>263</v>
      </c>
      <c r="H409" s="5">
        <f>H408-B409</f>
        <v>-2500</v>
      </c>
      <c r="I409" s="23">
        <f t="shared" si="26"/>
        <v>4.901960784313726</v>
      </c>
      <c r="K409" t="s">
        <v>24</v>
      </c>
      <c r="L409">
        <v>10</v>
      </c>
      <c r="M409" s="2">
        <v>510</v>
      </c>
    </row>
    <row r="410" spans="2:13" ht="12.75">
      <c r="B410" s="8">
        <v>2500</v>
      </c>
      <c r="C410" s="1" t="s">
        <v>24</v>
      </c>
      <c r="D410" s="1" t="s">
        <v>10</v>
      </c>
      <c r="E410" s="1" t="s">
        <v>220</v>
      </c>
      <c r="F410" s="28" t="s">
        <v>385</v>
      </c>
      <c r="G410" s="28" t="s">
        <v>263</v>
      </c>
      <c r="H410" s="5">
        <f>H409-B410</f>
        <v>-5000</v>
      </c>
      <c r="I410" s="23">
        <v>5</v>
      </c>
      <c r="K410" t="s">
        <v>24</v>
      </c>
      <c r="L410">
        <v>10</v>
      </c>
      <c r="M410" s="2">
        <v>510</v>
      </c>
    </row>
    <row r="411" spans="2:13" ht="12.75">
      <c r="B411" s="8">
        <v>3000</v>
      </c>
      <c r="C411" s="1" t="s">
        <v>24</v>
      </c>
      <c r="D411" s="1" t="s">
        <v>10</v>
      </c>
      <c r="E411" s="1" t="s">
        <v>302</v>
      </c>
      <c r="F411" s="28" t="s">
        <v>386</v>
      </c>
      <c r="G411" s="28" t="s">
        <v>293</v>
      </c>
      <c r="H411" s="5">
        <f>H410-B411</f>
        <v>-8000</v>
      </c>
      <c r="I411" s="23">
        <v>6</v>
      </c>
      <c r="K411" t="s">
        <v>24</v>
      </c>
      <c r="L411">
        <v>10</v>
      </c>
      <c r="M411" s="2">
        <v>510</v>
      </c>
    </row>
    <row r="412" spans="1:13" s="91" customFormat="1" ht="12.75">
      <c r="A412" s="12"/>
      <c r="B412" s="378">
        <f>SUM(B409:B411)</f>
        <v>8000</v>
      </c>
      <c r="C412" s="12" t="s">
        <v>24</v>
      </c>
      <c r="D412" s="12"/>
      <c r="E412" s="12"/>
      <c r="F412" s="19"/>
      <c r="G412" s="19"/>
      <c r="H412" s="87">
        <v>0</v>
      </c>
      <c r="I412" s="88">
        <f aca="true" t="shared" si="27" ref="I412:I448">+B412/M412</f>
        <v>15.686274509803921</v>
      </c>
      <c r="M412" s="2">
        <v>510</v>
      </c>
    </row>
    <row r="413" spans="2:13" ht="12.75">
      <c r="B413" s="8"/>
      <c r="H413" s="5">
        <f>H412-B413</f>
        <v>0</v>
      </c>
      <c r="I413" s="23">
        <f t="shared" si="27"/>
        <v>0</v>
      </c>
      <c r="M413" s="2">
        <v>510</v>
      </c>
    </row>
    <row r="414" spans="2:13" ht="12.75">
      <c r="B414" s="8"/>
      <c r="H414" s="5">
        <f>H413-B414</f>
        <v>0</v>
      </c>
      <c r="I414" s="23">
        <f t="shared" si="27"/>
        <v>0</v>
      </c>
      <c r="M414" s="2">
        <v>510</v>
      </c>
    </row>
    <row r="415" spans="2:13" ht="12.75">
      <c r="B415" s="211">
        <v>5000</v>
      </c>
      <c r="C415" s="34" t="s">
        <v>387</v>
      </c>
      <c r="D415" s="13" t="s">
        <v>10</v>
      </c>
      <c r="E415" s="36" t="s">
        <v>251</v>
      </c>
      <c r="F415" s="28" t="s">
        <v>388</v>
      </c>
      <c r="G415" s="37" t="s">
        <v>261</v>
      </c>
      <c r="H415" s="5">
        <f>H414-B415</f>
        <v>-5000</v>
      </c>
      <c r="I415" s="23">
        <f t="shared" si="27"/>
        <v>9.803921568627452</v>
      </c>
      <c r="K415" t="s">
        <v>389</v>
      </c>
      <c r="L415">
        <v>10</v>
      </c>
      <c r="M415" s="2">
        <v>510</v>
      </c>
    </row>
    <row r="416" spans="2:13" ht="12.75">
      <c r="B416" s="211">
        <v>5000</v>
      </c>
      <c r="C416" s="34" t="s">
        <v>390</v>
      </c>
      <c r="D416" s="13" t="s">
        <v>10</v>
      </c>
      <c r="E416" s="36" t="s">
        <v>251</v>
      </c>
      <c r="F416" s="28" t="s">
        <v>391</v>
      </c>
      <c r="G416" s="31" t="s">
        <v>265</v>
      </c>
      <c r="H416" s="5">
        <f>H415-B416</f>
        <v>-10000</v>
      </c>
      <c r="I416" s="23">
        <f t="shared" si="27"/>
        <v>9.803921568627452</v>
      </c>
      <c r="K416" t="s">
        <v>389</v>
      </c>
      <c r="L416">
        <v>10</v>
      </c>
      <c r="M416" s="2">
        <v>510</v>
      </c>
    </row>
    <row r="417" spans="1:13" s="91" customFormat="1" ht="12.75">
      <c r="A417" s="12"/>
      <c r="B417" s="378">
        <f>SUM(B415:B416)</f>
        <v>10000</v>
      </c>
      <c r="C417" s="90" t="s">
        <v>392</v>
      </c>
      <c r="D417" s="12"/>
      <c r="E417" s="12"/>
      <c r="F417" s="19"/>
      <c r="G417" s="19"/>
      <c r="H417" s="87">
        <v>0</v>
      </c>
      <c r="I417" s="88">
        <f t="shared" si="27"/>
        <v>19.607843137254903</v>
      </c>
      <c r="M417" s="2">
        <v>510</v>
      </c>
    </row>
    <row r="418" spans="2:13" ht="12.75">
      <c r="B418" s="8"/>
      <c r="C418" s="34"/>
      <c r="D418" s="13"/>
      <c r="H418" s="5">
        <f>H417-B418</f>
        <v>0</v>
      </c>
      <c r="I418" s="23">
        <f t="shared" si="27"/>
        <v>0</v>
      </c>
      <c r="M418" s="2">
        <v>510</v>
      </c>
    </row>
    <row r="419" spans="2:13" ht="12.75">
      <c r="B419" s="8"/>
      <c r="C419" s="34"/>
      <c r="D419" s="13"/>
      <c r="H419" s="5">
        <f>H418-B419</f>
        <v>0</v>
      </c>
      <c r="I419" s="23">
        <f t="shared" si="27"/>
        <v>0</v>
      </c>
      <c r="M419" s="2">
        <v>510</v>
      </c>
    </row>
    <row r="420" spans="2:13" ht="12.75">
      <c r="B420" s="8">
        <v>1000</v>
      </c>
      <c r="C420" s="34" t="s">
        <v>25</v>
      </c>
      <c r="D420" s="13" t="s">
        <v>10</v>
      </c>
      <c r="E420" s="1" t="s">
        <v>32</v>
      </c>
      <c r="F420" s="28" t="s">
        <v>393</v>
      </c>
      <c r="G420" s="28" t="s">
        <v>261</v>
      </c>
      <c r="H420" s="5">
        <f>H419-B420</f>
        <v>-1000</v>
      </c>
      <c r="I420" s="23">
        <f t="shared" si="27"/>
        <v>1.9607843137254901</v>
      </c>
      <c r="K420" t="s">
        <v>389</v>
      </c>
      <c r="L420">
        <v>10</v>
      </c>
      <c r="M420" s="2">
        <v>510</v>
      </c>
    </row>
    <row r="421" spans="2:13" ht="12.75">
      <c r="B421" s="8">
        <v>1000</v>
      </c>
      <c r="C421" s="34" t="s">
        <v>25</v>
      </c>
      <c r="D421" s="13" t="s">
        <v>10</v>
      </c>
      <c r="E421" s="1" t="s">
        <v>32</v>
      </c>
      <c r="F421" s="28" t="s">
        <v>393</v>
      </c>
      <c r="G421" s="28" t="s">
        <v>263</v>
      </c>
      <c r="H421" s="5">
        <f>H420-B421</f>
        <v>-2000</v>
      </c>
      <c r="I421" s="23">
        <f t="shared" si="27"/>
        <v>1.9607843137254901</v>
      </c>
      <c r="K421" t="s">
        <v>389</v>
      </c>
      <c r="L421">
        <v>10</v>
      </c>
      <c r="M421" s="2">
        <v>510</v>
      </c>
    </row>
    <row r="422" spans="2:13" ht="12.75">
      <c r="B422" s="8">
        <v>1000</v>
      </c>
      <c r="C422" s="34" t="s">
        <v>25</v>
      </c>
      <c r="D422" s="13" t="s">
        <v>10</v>
      </c>
      <c r="E422" s="1" t="s">
        <v>32</v>
      </c>
      <c r="F422" s="28" t="s">
        <v>393</v>
      </c>
      <c r="G422" s="28" t="s">
        <v>265</v>
      </c>
      <c r="H422" s="5">
        <f>H421-B422</f>
        <v>-3000</v>
      </c>
      <c r="I422" s="23">
        <f t="shared" si="27"/>
        <v>1.9607843137254901</v>
      </c>
      <c r="K422" t="s">
        <v>389</v>
      </c>
      <c r="L422">
        <v>10</v>
      </c>
      <c r="M422" s="2">
        <v>510</v>
      </c>
    </row>
    <row r="423" spans="1:13" s="91" customFormat="1" ht="12.75">
      <c r="A423" s="12"/>
      <c r="B423" s="378">
        <f>SUM(B420:B422)</f>
        <v>3000</v>
      </c>
      <c r="C423" s="90"/>
      <c r="D423" s="12"/>
      <c r="E423" s="12" t="s">
        <v>32</v>
      </c>
      <c r="F423" s="19"/>
      <c r="G423" s="19"/>
      <c r="H423" s="87">
        <v>0</v>
      </c>
      <c r="I423" s="88">
        <f t="shared" si="27"/>
        <v>5.882352941176471</v>
      </c>
      <c r="M423" s="2">
        <v>510</v>
      </c>
    </row>
    <row r="424" spans="2:13" ht="12.75">
      <c r="B424" s="8"/>
      <c r="C424" s="34"/>
      <c r="D424" s="13"/>
      <c r="H424" s="5">
        <f>H423-B424</f>
        <v>0</v>
      </c>
      <c r="I424" s="23">
        <f t="shared" si="27"/>
        <v>0</v>
      </c>
      <c r="M424" s="2">
        <v>510</v>
      </c>
    </row>
    <row r="425" spans="2:13" ht="12.75">
      <c r="B425" s="8"/>
      <c r="C425" s="34"/>
      <c r="D425" s="13"/>
      <c r="H425" s="5">
        <f>H424-B425</f>
        <v>0</v>
      </c>
      <c r="I425" s="23">
        <f t="shared" si="27"/>
        <v>0</v>
      </c>
      <c r="M425" s="2">
        <v>510</v>
      </c>
    </row>
    <row r="426" spans="2:13" ht="12.75">
      <c r="B426" s="8">
        <v>4000</v>
      </c>
      <c r="C426" s="34" t="s">
        <v>26</v>
      </c>
      <c r="D426" s="13" t="s">
        <v>10</v>
      </c>
      <c r="E426" s="36" t="s">
        <v>251</v>
      </c>
      <c r="F426" s="28" t="s">
        <v>394</v>
      </c>
      <c r="G426" s="28" t="s">
        <v>261</v>
      </c>
      <c r="H426" s="5">
        <f>H425-B426</f>
        <v>-4000</v>
      </c>
      <c r="I426" s="23">
        <f t="shared" si="27"/>
        <v>7.8431372549019605</v>
      </c>
      <c r="K426" t="s">
        <v>389</v>
      </c>
      <c r="L426">
        <v>10</v>
      </c>
      <c r="M426" s="2">
        <v>510</v>
      </c>
    </row>
    <row r="427" spans="2:14" ht="12.75">
      <c r="B427" s="8">
        <v>4000</v>
      </c>
      <c r="C427" s="34" t="s">
        <v>26</v>
      </c>
      <c r="D427" s="13" t="s">
        <v>10</v>
      </c>
      <c r="E427" s="36" t="s">
        <v>251</v>
      </c>
      <c r="F427" s="28" t="s">
        <v>394</v>
      </c>
      <c r="G427" s="28" t="s">
        <v>263</v>
      </c>
      <c r="H427" s="5">
        <f>H426-B427</f>
        <v>-8000</v>
      </c>
      <c r="I427" s="23">
        <f t="shared" si="27"/>
        <v>7.8431372549019605</v>
      </c>
      <c r="J427" s="412"/>
      <c r="K427" t="s">
        <v>389</v>
      </c>
      <c r="L427">
        <v>10</v>
      </c>
      <c r="M427" s="2">
        <v>510</v>
      </c>
      <c r="N427" s="413"/>
    </row>
    <row r="428" spans="1:13" s="91" customFormat="1" ht="12.75">
      <c r="A428" s="12"/>
      <c r="B428" s="378">
        <f>SUM(B426:B427)</f>
        <v>8000</v>
      </c>
      <c r="C428" s="90" t="s">
        <v>26</v>
      </c>
      <c r="D428" s="12"/>
      <c r="E428" s="12"/>
      <c r="F428" s="19"/>
      <c r="G428" s="19"/>
      <c r="H428" s="87">
        <v>0</v>
      </c>
      <c r="I428" s="88">
        <f t="shared" si="27"/>
        <v>15.686274509803921</v>
      </c>
      <c r="M428" s="2">
        <v>510</v>
      </c>
    </row>
    <row r="429" spans="2:13" ht="12.75">
      <c r="B429" s="8"/>
      <c r="C429" s="34"/>
      <c r="D429" s="13"/>
      <c r="H429" s="5">
        <f>H428-B429</f>
        <v>0</v>
      </c>
      <c r="I429" s="23">
        <f t="shared" si="27"/>
        <v>0</v>
      </c>
      <c r="M429" s="2">
        <v>510</v>
      </c>
    </row>
    <row r="430" spans="2:13" ht="12.75">
      <c r="B430" s="8"/>
      <c r="C430" s="34"/>
      <c r="D430" s="13"/>
      <c r="H430" s="5">
        <f>H429-B430</f>
        <v>0</v>
      </c>
      <c r="I430" s="23">
        <f t="shared" si="27"/>
        <v>0</v>
      </c>
      <c r="M430" s="2">
        <v>510</v>
      </c>
    </row>
    <row r="431" spans="2:13" ht="12.75">
      <c r="B431" s="8">
        <v>1000</v>
      </c>
      <c r="C431" s="34" t="s">
        <v>27</v>
      </c>
      <c r="D431" s="13" t="s">
        <v>10</v>
      </c>
      <c r="E431" s="36" t="s">
        <v>251</v>
      </c>
      <c r="F431" s="28" t="s">
        <v>393</v>
      </c>
      <c r="G431" s="28" t="s">
        <v>261</v>
      </c>
      <c r="H431" s="5">
        <f>H430-B431</f>
        <v>-1000</v>
      </c>
      <c r="I431" s="23">
        <f t="shared" si="27"/>
        <v>1.9607843137254901</v>
      </c>
      <c r="K431" t="s">
        <v>389</v>
      </c>
      <c r="L431">
        <v>10</v>
      </c>
      <c r="M431" s="2">
        <v>510</v>
      </c>
    </row>
    <row r="432" spans="2:13" ht="12.75">
      <c r="B432" s="8">
        <v>1000</v>
      </c>
      <c r="C432" s="34" t="s">
        <v>27</v>
      </c>
      <c r="D432" s="13" t="s">
        <v>10</v>
      </c>
      <c r="E432" s="36" t="s">
        <v>251</v>
      </c>
      <c r="F432" s="28" t="s">
        <v>393</v>
      </c>
      <c r="G432" s="28" t="s">
        <v>263</v>
      </c>
      <c r="H432" s="5">
        <f>H431-B432</f>
        <v>-2000</v>
      </c>
      <c r="I432" s="23">
        <f t="shared" si="27"/>
        <v>1.9607843137254901</v>
      </c>
      <c r="K432" t="s">
        <v>389</v>
      </c>
      <c r="L432">
        <v>10</v>
      </c>
      <c r="M432" s="2">
        <v>510</v>
      </c>
    </row>
    <row r="433" spans="2:13" ht="12.75">
      <c r="B433" s="8">
        <v>1000</v>
      </c>
      <c r="C433" s="34" t="s">
        <v>27</v>
      </c>
      <c r="D433" s="13" t="s">
        <v>10</v>
      </c>
      <c r="E433" s="36" t="s">
        <v>251</v>
      </c>
      <c r="F433" s="28" t="s">
        <v>393</v>
      </c>
      <c r="G433" s="28" t="s">
        <v>265</v>
      </c>
      <c r="H433" s="5">
        <f>H432-B433</f>
        <v>-3000</v>
      </c>
      <c r="I433" s="23">
        <f t="shared" si="27"/>
        <v>1.9607843137254901</v>
      </c>
      <c r="K433" t="s">
        <v>389</v>
      </c>
      <c r="L433">
        <v>10</v>
      </c>
      <c r="M433" s="2">
        <v>510</v>
      </c>
    </row>
    <row r="434" spans="1:13" s="91" customFormat="1" ht="12.75">
      <c r="A434" s="12"/>
      <c r="B434" s="378">
        <f>SUM(B431:B433)</f>
        <v>3000</v>
      </c>
      <c r="C434" s="12" t="s">
        <v>27</v>
      </c>
      <c r="D434" s="12"/>
      <c r="E434" s="12"/>
      <c r="F434" s="19"/>
      <c r="G434" s="19"/>
      <c r="H434" s="87">
        <v>0</v>
      </c>
      <c r="I434" s="88">
        <f t="shared" si="27"/>
        <v>5.882352941176471</v>
      </c>
      <c r="M434" s="2">
        <v>510</v>
      </c>
    </row>
    <row r="435" spans="2:13" ht="12.75">
      <c r="B435" s="8"/>
      <c r="D435" s="13"/>
      <c r="H435" s="5">
        <f>H434-B435</f>
        <v>0</v>
      </c>
      <c r="I435" s="23">
        <f t="shared" si="27"/>
        <v>0</v>
      </c>
      <c r="M435" s="2">
        <v>510</v>
      </c>
    </row>
    <row r="436" spans="2:13" ht="12.75">
      <c r="B436" s="8"/>
      <c r="D436" s="13"/>
      <c r="H436" s="5">
        <f>H435-B436</f>
        <v>0</v>
      </c>
      <c r="I436" s="23">
        <f t="shared" si="27"/>
        <v>0</v>
      </c>
      <c r="M436" s="2">
        <v>510</v>
      </c>
    </row>
    <row r="437" spans="2:13" ht="12.75">
      <c r="B437" s="8">
        <v>1000</v>
      </c>
      <c r="C437" s="1" t="s">
        <v>395</v>
      </c>
      <c r="D437" s="13" t="s">
        <v>10</v>
      </c>
      <c r="E437" s="1" t="s">
        <v>301</v>
      </c>
      <c r="F437" s="28" t="s">
        <v>393</v>
      </c>
      <c r="G437" s="28" t="s">
        <v>261</v>
      </c>
      <c r="H437" s="5">
        <f>H436-B437</f>
        <v>-1000</v>
      </c>
      <c r="I437" s="23">
        <f t="shared" si="27"/>
        <v>1.9607843137254901</v>
      </c>
      <c r="K437" t="s">
        <v>389</v>
      </c>
      <c r="L437">
        <v>10</v>
      </c>
      <c r="M437" s="2">
        <v>510</v>
      </c>
    </row>
    <row r="438" spans="2:13" ht="12.75">
      <c r="B438" s="8">
        <v>1000</v>
      </c>
      <c r="C438" s="1" t="s">
        <v>395</v>
      </c>
      <c r="D438" s="13" t="s">
        <v>10</v>
      </c>
      <c r="E438" s="1" t="s">
        <v>301</v>
      </c>
      <c r="F438" s="28" t="s">
        <v>393</v>
      </c>
      <c r="G438" s="28" t="s">
        <v>263</v>
      </c>
      <c r="H438" s="5">
        <f>H437-B438</f>
        <v>-2000</v>
      </c>
      <c r="I438" s="23">
        <f t="shared" si="27"/>
        <v>1.9607843137254901</v>
      </c>
      <c r="K438" t="s">
        <v>389</v>
      </c>
      <c r="L438">
        <v>10</v>
      </c>
      <c r="M438" s="2">
        <v>510</v>
      </c>
    </row>
    <row r="439" spans="1:13" s="91" customFormat="1" ht="12.75">
      <c r="A439" s="12"/>
      <c r="B439" s="378">
        <f>SUM(B437:B438)</f>
        <v>2000</v>
      </c>
      <c r="C439" s="12"/>
      <c r="D439" s="12"/>
      <c r="E439" s="12" t="s">
        <v>301</v>
      </c>
      <c r="F439" s="19"/>
      <c r="G439" s="19"/>
      <c r="H439" s="87">
        <v>0</v>
      </c>
      <c r="I439" s="88">
        <f t="shared" si="27"/>
        <v>3.9215686274509802</v>
      </c>
      <c r="M439" s="2">
        <v>510</v>
      </c>
    </row>
    <row r="440" spans="2:13" ht="12.75">
      <c r="B440" s="8"/>
      <c r="H440" s="5">
        <f>H439-B440</f>
        <v>0</v>
      </c>
      <c r="I440" s="23">
        <f t="shared" si="27"/>
        <v>0</v>
      </c>
      <c r="M440" s="2">
        <v>510</v>
      </c>
    </row>
    <row r="441" spans="2:13" ht="12.75">
      <c r="B441" s="8"/>
      <c r="H441" s="5">
        <f>H440-B441</f>
        <v>0</v>
      </c>
      <c r="I441" s="23">
        <f t="shared" si="27"/>
        <v>0</v>
      </c>
      <c r="M441" s="2">
        <v>510</v>
      </c>
    </row>
    <row r="442" spans="2:13" ht="12.75">
      <c r="B442" s="8"/>
      <c r="H442" s="5">
        <f>H441-B442</f>
        <v>0</v>
      </c>
      <c r="I442" s="23">
        <f t="shared" si="27"/>
        <v>0</v>
      </c>
      <c r="M442" s="2">
        <v>510</v>
      </c>
    </row>
    <row r="443" spans="2:13" ht="12.75">
      <c r="B443" s="8"/>
      <c r="H443" s="5">
        <f>H442-B443</f>
        <v>0</v>
      </c>
      <c r="I443" s="23">
        <f t="shared" si="27"/>
        <v>0</v>
      </c>
      <c r="M443" s="2">
        <v>510</v>
      </c>
    </row>
    <row r="444" spans="1:13" s="100" customFormat="1" ht="12.75">
      <c r="A444" s="95"/>
      <c r="B444" s="374">
        <f>+B453+B469+B478+B486+B495+B503</f>
        <v>109700</v>
      </c>
      <c r="C444" s="95" t="s">
        <v>58</v>
      </c>
      <c r="D444" s="95" t="s">
        <v>147</v>
      </c>
      <c r="E444" s="95" t="s">
        <v>59</v>
      </c>
      <c r="F444" s="97" t="s">
        <v>60</v>
      </c>
      <c r="G444" s="97" t="s">
        <v>23</v>
      </c>
      <c r="H444" s="96"/>
      <c r="I444" s="98">
        <f t="shared" si="27"/>
        <v>215.09803921568627</v>
      </c>
      <c r="J444" s="99"/>
      <c r="M444" s="2">
        <v>510</v>
      </c>
    </row>
    <row r="445" spans="2:13" ht="12.75">
      <c r="B445" s="8"/>
      <c r="H445" s="5">
        <f aca="true" t="shared" si="28" ref="H445:H452">H444-B445</f>
        <v>0</v>
      </c>
      <c r="I445" s="23">
        <f t="shared" si="27"/>
        <v>0</v>
      </c>
      <c r="M445" s="2">
        <v>510</v>
      </c>
    </row>
    <row r="446" spans="2:13" ht="12.75">
      <c r="B446" s="8">
        <v>2500</v>
      </c>
      <c r="C446" s="1" t="s">
        <v>24</v>
      </c>
      <c r="D446" s="1" t="s">
        <v>10</v>
      </c>
      <c r="E446" s="1" t="s">
        <v>345</v>
      </c>
      <c r="F446" s="28" t="s">
        <v>396</v>
      </c>
      <c r="G446" s="28" t="s">
        <v>263</v>
      </c>
      <c r="H446" s="5">
        <f t="shared" si="28"/>
        <v>-2500</v>
      </c>
      <c r="I446" s="23">
        <f t="shared" si="27"/>
        <v>4.901960784313726</v>
      </c>
      <c r="K446" t="s">
        <v>24</v>
      </c>
      <c r="L446">
        <v>11</v>
      </c>
      <c r="M446" s="2">
        <v>510</v>
      </c>
    </row>
    <row r="447" spans="2:13" ht="12.75">
      <c r="B447" s="8">
        <v>2500</v>
      </c>
      <c r="C447" s="1" t="s">
        <v>24</v>
      </c>
      <c r="D447" s="1" t="s">
        <v>10</v>
      </c>
      <c r="E447" s="1" t="s">
        <v>345</v>
      </c>
      <c r="F447" s="28" t="s">
        <v>397</v>
      </c>
      <c r="G447" s="28" t="s">
        <v>265</v>
      </c>
      <c r="H447" s="5">
        <f t="shared" si="28"/>
        <v>-5000</v>
      </c>
      <c r="I447" s="23">
        <f t="shared" si="27"/>
        <v>4.901960784313726</v>
      </c>
      <c r="K447" t="s">
        <v>24</v>
      </c>
      <c r="L447">
        <v>11</v>
      </c>
      <c r="M447" s="2">
        <v>510</v>
      </c>
    </row>
    <row r="448" spans="2:13" ht="12.75">
      <c r="B448" s="8">
        <v>2500</v>
      </c>
      <c r="C448" s="1" t="s">
        <v>24</v>
      </c>
      <c r="D448" s="1" t="s">
        <v>10</v>
      </c>
      <c r="E448" s="1" t="s">
        <v>345</v>
      </c>
      <c r="F448" s="28" t="s">
        <v>398</v>
      </c>
      <c r="G448" s="28" t="s">
        <v>267</v>
      </c>
      <c r="H448" s="5">
        <f t="shared" si="28"/>
        <v>-7500</v>
      </c>
      <c r="I448" s="23">
        <f t="shared" si="27"/>
        <v>4.901960784313726</v>
      </c>
      <c r="K448" t="s">
        <v>24</v>
      </c>
      <c r="L448">
        <v>11</v>
      </c>
      <c r="M448" s="2">
        <v>510</v>
      </c>
    </row>
    <row r="449" spans="2:13" ht="12.75">
      <c r="B449" s="8">
        <v>2500</v>
      </c>
      <c r="C449" s="1" t="s">
        <v>24</v>
      </c>
      <c r="D449" s="1" t="s">
        <v>10</v>
      </c>
      <c r="E449" s="1" t="s">
        <v>345</v>
      </c>
      <c r="F449" s="28" t="s">
        <v>399</v>
      </c>
      <c r="G449" s="28" t="s">
        <v>269</v>
      </c>
      <c r="H449" s="5">
        <f t="shared" si="28"/>
        <v>-10000</v>
      </c>
      <c r="I449" s="23">
        <v>5</v>
      </c>
      <c r="K449" t="s">
        <v>24</v>
      </c>
      <c r="L449">
        <v>11</v>
      </c>
      <c r="M449" s="2">
        <v>510</v>
      </c>
    </row>
    <row r="450" spans="2:13" ht="12.75">
      <c r="B450" s="8">
        <v>2500</v>
      </c>
      <c r="C450" s="1" t="s">
        <v>24</v>
      </c>
      <c r="D450" s="1" t="s">
        <v>10</v>
      </c>
      <c r="E450" s="1" t="s">
        <v>345</v>
      </c>
      <c r="F450" s="28" t="s">
        <v>400</v>
      </c>
      <c r="G450" s="28" t="s">
        <v>271</v>
      </c>
      <c r="H450" s="5">
        <f t="shared" si="28"/>
        <v>-12500</v>
      </c>
      <c r="I450" s="23">
        <v>5</v>
      </c>
      <c r="K450" t="s">
        <v>24</v>
      </c>
      <c r="L450">
        <v>11</v>
      </c>
      <c r="M450" s="2">
        <v>510</v>
      </c>
    </row>
    <row r="451" spans="2:13" ht="12.75">
      <c r="B451" s="8">
        <v>2500</v>
      </c>
      <c r="C451" s="1" t="s">
        <v>24</v>
      </c>
      <c r="D451" s="1" t="s">
        <v>10</v>
      </c>
      <c r="E451" s="1" t="s">
        <v>345</v>
      </c>
      <c r="F451" s="28" t="s">
        <v>401</v>
      </c>
      <c r="G451" s="28" t="s">
        <v>293</v>
      </c>
      <c r="H451" s="5">
        <f t="shared" si="28"/>
        <v>-15000</v>
      </c>
      <c r="I451" s="23">
        <v>5</v>
      </c>
      <c r="K451" t="s">
        <v>24</v>
      </c>
      <c r="L451">
        <v>11</v>
      </c>
      <c r="M451" s="2">
        <v>510</v>
      </c>
    </row>
    <row r="452" spans="2:13" ht="12.75">
      <c r="B452" s="8">
        <v>2500</v>
      </c>
      <c r="C452" s="1" t="s">
        <v>24</v>
      </c>
      <c r="D452" s="1" t="s">
        <v>10</v>
      </c>
      <c r="E452" s="1" t="s">
        <v>345</v>
      </c>
      <c r="F452" s="28" t="s">
        <v>402</v>
      </c>
      <c r="G452" s="28" t="s">
        <v>33</v>
      </c>
      <c r="H452" s="5">
        <f t="shared" si="28"/>
        <v>-17500</v>
      </c>
      <c r="I452" s="23">
        <v>5</v>
      </c>
      <c r="K452" t="s">
        <v>24</v>
      </c>
      <c r="L452">
        <v>11</v>
      </c>
      <c r="M452" s="2">
        <v>510</v>
      </c>
    </row>
    <row r="453" spans="1:13" s="91" customFormat="1" ht="12.75">
      <c r="A453" s="12"/>
      <c r="B453" s="378">
        <f>SUM(B446:B452)</f>
        <v>17500</v>
      </c>
      <c r="C453" s="12" t="s">
        <v>24</v>
      </c>
      <c r="D453" s="12"/>
      <c r="E453" s="12"/>
      <c r="F453" s="19"/>
      <c r="G453" s="19"/>
      <c r="H453" s="87">
        <v>0</v>
      </c>
      <c r="I453" s="88">
        <f aca="true" t="shared" si="29" ref="I453:I484">+B453/M453</f>
        <v>34.31372549019608</v>
      </c>
      <c r="M453" s="2">
        <v>510</v>
      </c>
    </row>
    <row r="454" spans="2:13" ht="12.75">
      <c r="B454" s="8"/>
      <c r="H454" s="5">
        <f aca="true" t="shared" si="30" ref="H454:H468">H453-B454</f>
        <v>0</v>
      </c>
      <c r="I454" s="23">
        <f t="shared" si="29"/>
        <v>0</v>
      </c>
      <c r="M454" s="2">
        <v>510</v>
      </c>
    </row>
    <row r="455" spans="2:13" ht="12.75">
      <c r="B455" s="8"/>
      <c r="H455" s="5">
        <f t="shared" si="30"/>
        <v>0</v>
      </c>
      <c r="I455" s="23">
        <f t="shared" si="29"/>
        <v>0</v>
      </c>
      <c r="M455" s="2">
        <v>510</v>
      </c>
    </row>
    <row r="456" spans="2:13" ht="12.75">
      <c r="B456" s="8">
        <v>2000</v>
      </c>
      <c r="C456" s="101" t="s">
        <v>403</v>
      </c>
      <c r="D456" s="34" t="s">
        <v>10</v>
      </c>
      <c r="E456" s="101" t="s">
        <v>251</v>
      </c>
      <c r="F456" s="92" t="s">
        <v>404</v>
      </c>
      <c r="G456" s="92" t="s">
        <v>263</v>
      </c>
      <c r="H456" s="5">
        <f t="shared" si="30"/>
        <v>-2000</v>
      </c>
      <c r="I456" s="23">
        <f t="shared" si="29"/>
        <v>3.9215686274509802</v>
      </c>
      <c r="K456" s="102" t="s">
        <v>345</v>
      </c>
      <c r="L456">
        <v>11</v>
      </c>
      <c r="M456" s="2">
        <v>510</v>
      </c>
    </row>
    <row r="457" spans="2:13" ht="12.75">
      <c r="B457" s="8">
        <v>2000</v>
      </c>
      <c r="C457" s="101" t="s">
        <v>405</v>
      </c>
      <c r="D457" s="34" t="s">
        <v>10</v>
      </c>
      <c r="E457" s="101" t="s">
        <v>251</v>
      </c>
      <c r="F457" s="92" t="s">
        <v>404</v>
      </c>
      <c r="G457" s="92" t="s">
        <v>263</v>
      </c>
      <c r="H457" s="5">
        <f t="shared" si="30"/>
        <v>-4000</v>
      </c>
      <c r="I457" s="23">
        <f t="shared" si="29"/>
        <v>3.9215686274509802</v>
      </c>
      <c r="K457" s="102" t="s">
        <v>345</v>
      </c>
      <c r="L457">
        <v>11</v>
      </c>
      <c r="M457" s="2">
        <v>510</v>
      </c>
    </row>
    <row r="458" spans="2:13" ht="12.75">
      <c r="B458" s="8">
        <v>3000</v>
      </c>
      <c r="C458" s="101" t="s">
        <v>406</v>
      </c>
      <c r="D458" s="34" t="s">
        <v>10</v>
      </c>
      <c r="E458" s="101" t="s">
        <v>251</v>
      </c>
      <c r="F458" s="92" t="s">
        <v>404</v>
      </c>
      <c r="G458" s="92" t="s">
        <v>265</v>
      </c>
      <c r="H458" s="5">
        <f t="shared" si="30"/>
        <v>-7000</v>
      </c>
      <c r="I458" s="23">
        <f t="shared" si="29"/>
        <v>5.882352941176471</v>
      </c>
      <c r="K458" s="102" t="s">
        <v>345</v>
      </c>
      <c r="L458">
        <v>11</v>
      </c>
      <c r="M458" s="2">
        <v>510</v>
      </c>
    </row>
    <row r="459" spans="2:13" ht="12.75">
      <c r="B459" s="8">
        <v>3000</v>
      </c>
      <c r="C459" s="101" t="s">
        <v>407</v>
      </c>
      <c r="D459" s="34" t="s">
        <v>10</v>
      </c>
      <c r="E459" s="101" t="s">
        <v>251</v>
      </c>
      <c r="F459" s="92" t="s">
        <v>404</v>
      </c>
      <c r="G459" s="92" t="s">
        <v>265</v>
      </c>
      <c r="H459" s="5">
        <f t="shared" si="30"/>
        <v>-10000</v>
      </c>
      <c r="I459" s="23">
        <f t="shared" si="29"/>
        <v>5.882352941176471</v>
      </c>
      <c r="K459" s="102" t="s">
        <v>345</v>
      </c>
      <c r="L459">
        <v>11</v>
      </c>
      <c r="M459" s="2">
        <v>510</v>
      </c>
    </row>
    <row r="460" spans="2:13" ht="12.75">
      <c r="B460" s="8">
        <v>2000</v>
      </c>
      <c r="C460" s="101" t="s">
        <v>408</v>
      </c>
      <c r="D460" s="34" t="s">
        <v>10</v>
      </c>
      <c r="E460" s="101" t="s">
        <v>251</v>
      </c>
      <c r="F460" s="92" t="s">
        <v>404</v>
      </c>
      <c r="G460" s="92" t="s">
        <v>267</v>
      </c>
      <c r="H460" s="5">
        <f t="shared" si="30"/>
        <v>-12000</v>
      </c>
      <c r="I460" s="23">
        <f t="shared" si="29"/>
        <v>3.9215686274509802</v>
      </c>
      <c r="K460" s="102" t="s">
        <v>345</v>
      </c>
      <c r="L460">
        <v>11</v>
      </c>
      <c r="M460" s="2">
        <v>510</v>
      </c>
    </row>
    <row r="461" spans="2:13" ht="12.75">
      <c r="B461" s="8">
        <v>2000</v>
      </c>
      <c r="C461" s="101" t="s">
        <v>409</v>
      </c>
      <c r="D461" s="34" t="s">
        <v>10</v>
      </c>
      <c r="E461" s="101" t="s">
        <v>251</v>
      </c>
      <c r="F461" s="92" t="s">
        <v>404</v>
      </c>
      <c r="G461" s="92" t="s">
        <v>267</v>
      </c>
      <c r="H461" s="5">
        <f t="shared" si="30"/>
        <v>-14000</v>
      </c>
      <c r="I461" s="23">
        <f t="shared" si="29"/>
        <v>3.9215686274509802</v>
      </c>
      <c r="K461" s="102" t="s">
        <v>345</v>
      </c>
      <c r="L461">
        <v>11</v>
      </c>
      <c r="M461" s="2">
        <v>510</v>
      </c>
    </row>
    <row r="462" spans="2:13" ht="12.75">
      <c r="B462" s="8">
        <v>3000</v>
      </c>
      <c r="C462" s="101" t="s">
        <v>410</v>
      </c>
      <c r="D462" s="34" t="s">
        <v>10</v>
      </c>
      <c r="E462" s="101" t="s">
        <v>251</v>
      </c>
      <c r="F462" s="92" t="s">
        <v>404</v>
      </c>
      <c r="G462" s="92" t="s">
        <v>269</v>
      </c>
      <c r="H462" s="5">
        <f t="shared" si="30"/>
        <v>-17000</v>
      </c>
      <c r="I462" s="23">
        <f t="shared" si="29"/>
        <v>5.882352941176471</v>
      </c>
      <c r="K462" s="102" t="s">
        <v>345</v>
      </c>
      <c r="L462">
        <v>11</v>
      </c>
      <c r="M462" s="2">
        <v>510</v>
      </c>
    </row>
    <row r="463" spans="2:13" ht="12.75">
      <c r="B463" s="8">
        <v>3000</v>
      </c>
      <c r="C463" s="101" t="s">
        <v>411</v>
      </c>
      <c r="D463" s="34" t="s">
        <v>10</v>
      </c>
      <c r="E463" s="101" t="s">
        <v>251</v>
      </c>
      <c r="F463" s="92" t="s">
        <v>404</v>
      </c>
      <c r="G463" s="92" t="s">
        <v>269</v>
      </c>
      <c r="H463" s="5">
        <f t="shared" si="30"/>
        <v>-20000</v>
      </c>
      <c r="I463" s="23">
        <f t="shared" si="29"/>
        <v>5.882352941176471</v>
      </c>
      <c r="K463" s="102" t="s">
        <v>345</v>
      </c>
      <c r="L463">
        <v>11</v>
      </c>
      <c r="M463" s="2">
        <v>510</v>
      </c>
    </row>
    <row r="464" spans="1:13" s="424" customFormat="1" ht="12.75">
      <c r="A464" s="36"/>
      <c r="B464" s="211">
        <v>2000</v>
      </c>
      <c r="C464" s="34" t="s">
        <v>412</v>
      </c>
      <c r="D464" s="36" t="s">
        <v>10</v>
      </c>
      <c r="E464" s="36" t="s">
        <v>251</v>
      </c>
      <c r="F464" s="92" t="s">
        <v>404</v>
      </c>
      <c r="G464" s="37" t="s">
        <v>271</v>
      </c>
      <c r="H464" s="35">
        <f t="shared" si="30"/>
        <v>-22000</v>
      </c>
      <c r="I464" s="423">
        <f t="shared" si="29"/>
        <v>3.9215686274509802</v>
      </c>
      <c r="K464" s="424" t="s">
        <v>345</v>
      </c>
      <c r="L464">
        <v>11</v>
      </c>
      <c r="M464" s="2">
        <v>510</v>
      </c>
    </row>
    <row r="465" spans="2:13" ht="12.75">
      <c r="B465" s="8">
        <v>2000</v>
      </c>
      <c r="C465" s="101" t="s">
        <v>413</v>
      </c>
      <c r="D465" s="34" t="s">
        <v>10</v>
      </c>
      <c r="E465" s="101" t="s">
        <v>251</v>
      </c>
      <c r="F465" s="92" t="s">
        <v>404</v>
      </c>
      <c r="G465" s="92" t="s">
        <v>271</v>
      </c>
      <c r="H465" s="5">
        <f t="shared" si="30"/>
        <v>-24000</v>
      </c>
      <c r="I465" s="23">
        <f t="shared" si="29"/>
        <v>3.9215686274509802</v>
      </c>
      <c r="K465" s="102" t="s">
        <v>345</v>
      </c>
      <c r="L465">
        <v>11</v>
      </c>
      <c r="M465" s="2">
        <v>510</v>
      </c>
    </row>
    <row r="466" spans="2:13" ht="12.75">
      <c r="B466" s="8">
        <v>1500</v>
      </c>
      <c r="C466" s="101" t="s">
        <v>414</v>
      </c>
      <c r="D466" s="34" t="s">
        <v>10</v>
      </c>
      <c r="E466" s="101" t="s">
        <v>251</v>
      </c>
      <c r="F466" s="92" t="s">
        <v>404</v>
      </c>
      <c r="G466" s="92" t="s">
        <v>293</v>
      </c>
      <c r="H466" s="5">
        <f t="shared" si="30"/>
        <v>-25500</v>
      </c>
      <c r="I466" s="23">
        <f t="shared" si="29"/>
        <v>2.9411764705882355</v>
      </c>
      <c r="K466" s="102" t="s">
        <v>345</v>
      </c>
      <c r="L466">
        <v>11</v>
      </c>
      <c r="M466" s="2">
        <v>510</v>
      </c>
    </row>
    <row r="467" spans="2:13" ht="12.75">
      <c r="B467" s="8">
        <v>1500</v>
      </c>
      <c r="C467" s="101" t="s">
        <v>415</v>
      </c>
      <c r="D467" s="34" t="s">
        <v>10</v>
      </c>
      <c r="E467" s="101" t="s">
        <v>251</v>
      </c>
      <c r="F467" s="92" t="s">
        <v>404</v>
      </c>
      <c r="G467" s="92" t="s">
        <v>293</v>
      </c>
      <c r="H467" s="5">
        <f t="shared" si="30"/>
        <v>-27000</v>
      </c>
      <c r="I467" s="23">
        <f t="shared" si="29"/>
        <v>2.9411764705882355</v>
      </c>
      <c r="K467" s="102" t="s">
        <v>345</v>
      </c>
      <c r="L467">
        <v>11</v>
      </c>
      <c r="M467" s="2">
        <v>510</v>
      </c>
    </row>
    <row r="468" spans="1:13" ht="12.75">
      <c r="A468" s="13"/>
      <c r="B468" s="8">
        <v>20000</v>
      </c>
      <c r="C468" s="101" t="s">
        <v>416</v>
      </c>
      <c r="D468" s="34" t="s">
        <v>10</v>
      </c>
      <c r="E468" s="101" t="s">
        <v>251</v>
      </c>
      <c r="F468" s="92" t="s">
        <v>417</v>
      </c>
      <c r="G468" s="92" t="s">
        <v>293</v>
      </c>
      <c r="H468" s="5">
        <f t="shared" si="30"/>
        <v>-47000</v>
      </c>
      <c r="I468" s="23">
        <f t="shared" si="29"/>
        <v>39.21568627450981</v>
      </c>
      <c r="K468" s="102" t="s">
        <v>345</v>
      </c>
      <c r="L468">
        <v>11</v>
      </c>
      <c r="M468" s="2">
        <v>510</v>
      </c>
    </row>
    <row r="469" spans="1:13" s="108" customFormat="1" ht="12.75">
      <c r="A469" s="103"/>
      <c r="B469" s="376">
        <f>SUM(B456:B468)</f>
        <v>47000</v>
      </c>
      <c r="C469" s="103" t="s">
        <v>248</v>
      </c>
      <c r="D469" s="103"/>
      <c r="E469" s="103"/>
      <c r="F469" s="106"/>
      <c r="G469" s="106"/>
      <c r="H469" s="104">
        <v>0</v>
      </c>
      <c r="I469" s="107">
        <f t="shared" si="29"/>
        <v>92.15686274509804</v>
      </c>
      <c r="M469" s="2">
        <v>510</v>
      </c>
    </row>
    <row r="470" spans="2:13" ht="12.75">
      <c r="B470" s="8"/>
      <c r="D470" s="13"/>
      <c r="H470" s="5">
        <f aca="true" t="shared" si="31" ref="H470:H477">H469-B470</f>
        <v>0</v>
      </c>
      <c r="I470" s="23">
        <f t="shared" si="29"/>
        <v>0</v>
      </c>
      <c r="M470" s="2">
        <v>510</v>
      </c>
    </row>
    <row r="471" spans="2:13" ht="12.75">
      <c r="B471" s="8"/>
      <c r="D471" s="13"/>
      <c r="H471" s="5">
        <f t="shared" si="31"/>
        <v>0</v>
      </c>
      <c r="I471" s="23">
        <f t="shared" si="29"/>
        <v>0</v>
      </c>
      <c r="M471" s="2">
        <v>510</v>
      </c>
    </row>
    <row r="472" spans="2:13" ht="12.75">
      <c r="B472" s="8">
        <v>1300</v>
      </c>
      <c r="C472" s="101" t="s">
        <v>25</v>
      </c>
      <c r="D472" s="34" t="s">
        <v>10</v>
      </c>
      <c r="E472" s="101" t="s">
        <v>32</v>
      </c>
      <c r="F472" s="92" t="s">
        <v>404</v>
      </c>
      <c r="G472" s="92" t="s">
        <v>263</v>
      </c>
      <c r="H472" s="5">
        <f t="shared" si="31"/>
        <v>-1300</v>
      </c>
      <c r="I472" s="23">
        <f t="shared" si="29"/>
        <v>2.549019607843137</v>
      </c>
      <c r="K472" s="102" t="s">
        <v>345</v>
      </c>
      <c r="L472">
        <v>11</v>
      </c>
      <c r="M472" s="2">
        <v>510</v>
      </c>
    </row>
    <row r="473" spans="2:13" ht="12.75">
      <c r="B473" s="8">
        <v>1000</v>
      </c>
      <c r="C473" s="101" t="s">
        <v>25</v>
      </c>
      <c r="D473" s="34" t="s">
        <v>10</v>
      </c>
      <c r="E473" s="101" t="s">
        <v>32</v>
      </c>
      <c r="F473" s="92" t="s">
        <v>404</v>
      </c>
      <c r="G473" s="92" t="s">
        <v>265</v>
      </c>
      <c r="H473" s="5">
        <f t="shared" si="31"/>
        <v>-2300</v>
      </c>
      <c r="I473" s="23">
        <f t="shared" si="29"/>
        <v>1.9607843137254901</v>
      </c>
      <c r="K473" s="102" t="s">
        <v>345</v>
      </c>
      <c r="L473">
        <v>11</v>
      </c>
      <c r="M473" s="2">
        <v>510</v>
      </c>
    </row>
    <row r="474" spans="2:13" ht="12.75">
      <c r="B474" s="8">
        <v>1400</v>
      </c>
      <c r="C474" s="101" t="s">
        <v>25</v>
      </c>
      <c r="D474" s="34" t="s">
        <v>10</v>
      </c>
      <c r="E474" s="101" t="s">
        <v>32</v>
      </c>
      <c r="F474" s="92" t="s">
        <v>404</v>
      </c>
      <c r="G474" s="92" t="s">
        <v>267</v>
      </c>
      <c r="H474" s="5">
        <f t="shared" si="31"/>
        <v>-3700</v>
      </c>
      <c r="I474" s="23">
        <f t="shared" si="29"/>
        <v>2.7450980392156863</v>
      </c>
      <c r="K474" s="102" t="s">
        <v>345</v>
      </c>
      <c r="L474">
        <v>11</v>
      </c>
      <c r="M474" s="2">
        <v>510</v>
      </c>
    </row>
    <row r="475" spans="2:13" ht="12.75">
      <c r="B475" s="8">
        <v>1000</v>
      </c>
      <c r="C475" s="101" t="s">
        <v>25</v>
      </c>
      <c r="D475" s="34" t="s">
        <v>10</v>
      </c>
      <c r="E475" s="101" t="s">
        <v>32</v>
      </c>
      <c r="F475" s="92" t="s">
        <v>404</v>
      </c>
      <c r="G475" s="92" t="s">
        <v>269</v>
      </c>
      <c r="H475" s="5">
        <f t="shared" si="31"/>
        <v>-4700</v>
      </c>
      <c r="I475" s="23">
        <f t="shared" si="29"/>
        <v>1.9607843137254901</v>
      </c>
      <c r="K475" s="102" t="s">
        <v>345</v>
      </c>
      <c r="L475">
        <v>11</v>
      </c>
      <c r="M475" s="2">
        <v>510</v>
      </c>
    </row>
    <row r="476" spans="2:13" ht="12.75">
      <c r="B476" s="8">
        <v>1000</v>
      </c>
      <c r="C476" s="101" t="s">
        <v>25</v>
      </c>
      <c r="D476" s="34" t="s">
        <v>10</v>
      </c>
      <c r="E476" s="101" t="s">
        <v>32</v>
      </c>
      <c r="F476" s="92" t="s">
        <v>404</v>
      </c>
      <c r="G476" s="92" t="s">
        <v>271</v>
      </c>
      <c r="H476" s="5">
        <f t="shared" si="31"/>
        <v>-5700</v>
      </c>
      <c r="I476" s="23">
        <f t="shared" si="29"/>
        <v>1.9607843137254901</v>
      </c>
      <c r="K476" s="102" t="s">
        <v>345</v>
      </c>
      <c r="L476">
        <v>11</v>
      </c>
      <c r="M476" s="2">
        <v>510</v>
      </c>
    </row>
    <row r="477" spans="2:13" ht="12.75">
      <c r="B477" s="8">
        <v>1500</v>
      </c>
      <c r="C477" s="101" t="s">
        <v>25</v>
      </c>
      <c r="D477" s="34" t="s">
        <v>10</v>
      </c>
      <c r="E477" s="101" t="s">
        <v>32</v>
      </c>
      <c r="F477" s="92" t="s">
        <v>404</v>
      </c>
      <c r="G477" s="92" t="s">
        <v>293</v>
      </c>
      <c r="H477" s="5">
        <f t="shared" si="31"/>
        <v>-7200</v>
      </c>
      <c r="I477" s="23">
        <f t="shared" si="29"/>
        <v>2.9411764705882355</v>
      </c>
      <c r="K477" s="102" t="s">
        <v>345</v>
      </c>
      <c r="L477">
        <v>11</v>
      </c>
      <c r="M477" s="2">
        <v>510</v>
      </c>
    </row>
    <row r="478" spans="1:13" s="108" customFormat="1" ht="12.75">
      <c r="A478" s="103"/>
      <c r="B478" s="376">
        <f>SUM(B472:B477)</f>
        <v>7200</v>
      </c>
      <c r="C478" s="103"/>
      <c r="D478" s="103"/>
      <c r="E478" s="103" t="s">
        <v>32</v>
      </c>
      <c r="F478" s="106"/>
      <c r="G478" s="106"/>
      <c r="H478" s="104">
        <v>0</v>
      </c>
      <c r="I478" s="107">
        <f t="shared" si="29"/>
        <v>14.117647058823529</v>
      </c>
      <c r="M478" s="2">
        <v>510</v>
      </c>
    </row>
    <row r="479" spans="2:13" ht="12.75">
      <c r="B479" s="8"/>
      <c r="H479" s="5">
        <f aca="true" t="shared" si="32" ref="H479:H485">H478-B479</f>
        <v>0</v>
      </c>
      <c r="I479" s="23">
        <f t="shared" si="29"/>
        <v>0</v>
      </c>
      <c r="M479" s="2">
        <v>510</v>
      </c>
    </row>
    <row r="480" spans="2:13" ht="12.75">
      <c r="B480" s="8"/>
      <c r="H480" s="5">
        <f t="shared" si="32"/>
        <v>0</v>
      </c>
      <c r="I480" s="23">
        <f t="shared" si="29"/>
        <v>0</v>
      </c>
      <c r="M480" s="2">
        <v>510</v>
      </c>
    </row>
    <row r="481" spans="1:13" ht="12.75">
      <c r="A481" s="13"/>
      <c r="B481" s="8">
        <v>4000</v>
      </c>
      <c r="C481" s="101" t="s">
        <v>26</v>
      </c>
      <c r="D481" s="101" t="s">
        <v>10</v>
      </c>
      <c r="E481" s="101" t="s">
        <v>251</v>
      </c>
      <c r="F481" s="92" t="s">
        <v>418</v>
      </c>
      <c r="G481" s="92" t="s">
        <v>263</v>
      </c>
      <c r="H481" s="5">
        <f t="shared" si="32"/>
        <v>-4000</v>
      </c>
      <c r="I481" s="23">
        <f t="shared" si="29"/>
        <v>7.8431372549019605</v>
      </c>
      <c r="K481" s="102" t="s">
        <v>345</v>
      </c>
      <c r="L481">
        <v>11</v>
      </c>
      <c r="M481" s="2">
        <v>510</v>
      </c>
    </row>
    <row r="482" spans="2:13" ht="12.75">
      <c r="B482" s="8">
        <v>4000</v>
      </c>
      <c r="C482" s="101" t="s">
        <v>26</v>
      </c>
      <c r="D482" s="101" t="s">
        <v>10</v>
      </c>
      <c r="E482" s="101" t="s">
        <v>251</v>
      </c>
      <c r="F482" s="92" t="s">
        <v>418</v>
      </c>
      <c r="G482" s="92" t="s">
        <v>265</v>
      </c>
      <c r="H482" s="5">
        <f t="shared" si="32"/>
        <v>-8000</v>
      </c>
      <c r="I482" s="23">
        <f t="shared" si="29"/>
        <v>7.8431372549019605</v>
      </c>
      <c r="K482" s="102" t="s">
        <v>345</v>
      </c>
      <c r="L482">
        <v>11</v>
      </c>
      <c r="M482" s="2">
        <v>510</v>
      </c>
    </row>
    <row r="483" spans="2:13" ht="12.75">
      <c r="B483" s="8">
        <v>4000</v>
      </c>
      <c r="C483" s="101" t="s">
        <v>26</v>
      </c>
      <c r="D483" s="101" t="s">
        <v>10</v>
      </c>
      <c r="E483" s="101" t="s">
        <v>251</v>
      </c>
      <c r="F483" s="92" t="s">
        <v>418</v>
      </c>
      <c r="G483" s="92" t="s">
        <v>267</v>
      </c>
      <c r="H483" s="5">
        <f t="shared" si="32"/>
        <v>-12000</v>
      </c>
      <c r="I483" s="23">
        <f t="shared" si="29"/>
        <v>7.8431372549019605</v>
      </c>
      <c r="K483" s="102" t="s">
        <v>345</v>
      </c>
      <c r="L483">
        <v>11</v>
      </c>
      <c r="M483" s="2">
        <v>510</v>
      </c>
    </row>
    <row r="484" spans="2:13" ht="12.75">
      <c r="B484" s="8">
        <v>4000</v>
      </c>
      <c r="C484" s="101" t="s">
        <v>26</v>
      </c>
      <c r="D484" s="101" t="s">
        <v>10</v>
      </c>
      <c r="E484" s="101" t="s">
        <v>251</v>
      </c>
      <c r="F484" s="92" t="s">
        <v>418</v>
      </c>
      <c r="G484" s="92" t="s">
        <v>269</v>
      </c>
      <c r="H484" s="5">
        <f t="shared" si="32"/>
        <v>-16000</v>
      </c>
      <c r="I484" s="23">
        <f t="shared" si="29"/>
        <v>7.8431372549019605</v>
      </c>
      <c r="K484" s="102" t="s">
        <v>345</v>
      </c>
      <c r="L484">
        <v>11</v>
      </c>
      <c r="M484" s="2">
        <v>510</v>
      </c>
    </row>
    <row r="485" spans="2:13" ht="12.75">
      <c r="B485" s="8">
        <v>4000</v>
      </c>
      <c r="C485" s="101" t="s">
        <v>26</v>
      </c>
      <c r="D485" s="101" t="s">
        <v>10</v>
      </c>
      <c r="E485" s="101" t="s">
        <v>251</v>
      </c>
      <c r="F485" s="92" t="s">
        <v>418</v>
      </c>
      <c r="G485" s="92" t="s">
        <v>271</v>
      </c>
      <c r="H485" s="5">
        <f t="shared" si="32"/>
        <v>-20000</v>
      </c>
      <c r="I485" s="23">
        <f aca="true" t="shared" si="33" ref="I485:I515">+B485/M485</f>
        <v>7.8431372549019605</v>
      </c>
      <c r="K485" s="102" t="s">
        <v>345</v>
      </c>
      <c r="L485">
        <v>11</v>
      </c>
      <c r="M485" s="2">
        <v>510</v>
      </c>
    </row>
    <row r="486" spans="1:13" s="108" customFormat="1" ht="12.75">
      <c r="A486" s="103"/>
      <c r="B486" s="376">
        <f>SUM(B481:B485)</f>
        <v>20000</v>
      </c>
      <c r="C486" s="103" t="s">
        <v>26</v>
      </c>
      <c r="D486" s="103"/>
      <c r="E486" s="103"/>
      <c r="F486" s="106"/>
      <c r="G486" s="106"/>
      <c r="H486" s="104">
        <v>0</v>
      </c>
      <c r="I486" s="107">
        <f t="shared" si="33"/>
        <v>39.21568627450981</v>
      </c>
      <c r="M486" s="2">
        <v>510</v>
      </c>
    </row>
    <row r="487" spans="2:13" ht="12.75">
      <c r="B487" s="8"/>
      <c r="H487" s="5">
        <f aca="true" t="shared" si="34" ref="H487:H494">H486-B487</f>
        <v>0</v>
      </c>
      <c r="I487" s="23">
        <f t="shared" si="33"/>
        <v>0</v>
      </c>
      <c r="M487" s="2">
        <v>510</v>
      </c>
    </row>
    <row r="488" spans="2:13" ht="12.75">
      <c r="B488" s="8"/>
      <c r="H488" s="5">
        <f t="shared" si="34"/>
        <v>0</v>
      </c>
      <c r="I488" s="23">
        <f t="shared" si="33"/>
        <v>0</v>
      </c>
      <c r="M488" s="2">
        <v>510</v>
      </c>
    </row>
    <row r="489" spans="2:13" ht="12.75">
      <c r="B489" s="8">
        <v>2000</v>
      </c>
      <c r="C489" s="101" t="s">
        <v>27</v>
      </c>
      <c r="D489" s="101" t="s">
        <v>10</v>
      </c>
      <c r="E489" s="101" t="s">
        <v>251</v>
      </c>
      <c r="F489" s="92" t="s">
        <v>404</v>
      </c>
      <c r="G489" s="92" t="s">
        <v>263</v>
      </c>
      <c r="H489" s="5">
        <f t="shared" si="34"/>
        <v>-2000</v>
      </c>
      <c r="I489" s="23">
        <f t="shared" si="33"/>
        <v>3.9215686274509802</v>
      </c>
      <c r="K489" s="102" t="s">
        <v>345</v>
      </c>
      <c r="L489">
        <v>11</v>
      </c>
      <c r="M489" s="2">
        <v>510</v>
      </c>
    </row>
    <row r="490" spans="2:13" ht="12.75">
      <c r="B490" s="8">
        <v>2000</v>
      </c>
      <c r="C490" s="101" t="s">
        <v>27</v>
      </c>
      <c r="D490" s="101" t="s">
        <v>10</v>
      </c>
      <c r="E490" s="101" t="s">
        <v>251</v>
      </c>
      <c r="F490" s="92" t="s">
        <v>404</v>
      </c>
      <c r="G490" s="92" t="s">
        <v>265</v>
      </c>
      <c r="H490" s="5">
        <f t="shared" si="34"/>
        <v>-4000</v>
      </c>
      <c r="I490" s="23">
        <f t="shared" si="33"/>
        <v>3.9215686274509802</v>
      </c>
      <c r="K490" s="102" t="s">
        <v>345</v>
      </c>
      <c r="L490">
        <v>11</v>
      </c>
      <c r="M490" s="2">
        <v>510</v>
      </c>
    </row>
    <row r="491" spans="2:13" ht="12.75">
      <c r="B491" s="8">
        <v>2000</v>
      </c>
      <c r="C491" s="101" t="s">
        <v>27</v>
      </c>
      <c r="D491" s="101" t="s">
        <v>10</v>
      </c>
      <c r="E491" s="101" t="s">
        <v>251</v>
      </c>
      <c r="F491" s="92" t="s">
        <v>404</v>
      </c>
      <c r="G491" s="92" t="s">
        <v>267</v>
      </c>
      <c r="H491" s="5">
        <f t="shared" si="34"/>
        <v>-6000</v>
      </c>
      <c r="I491" s="23">
        <f t="shared" si="33"/>
        <v>3.9215686274509802</v>
      </c>
      <c r="K491" s="102" t="s">
        <v>345</v>
      </c>
      <c r="L491">
        <v>11</v>
      </c>
      <c r="M491" s="2">
        <v>510</v>
      </c>
    </row>
    <row r="492" spans="2:13" ht="12.75">
      <c r="B492" s="8">
        <v>2000</v>
      </c>
      <c r="C492" s="101" t="s">
        <v>27</v>
      </c>
      <c r="D492" s="101" t="s">
        <v>10</v>
      </c>
      <c r="E492" s="101" t="s">
        <v>251</v>
      </c>
      <c r="F492" s="92" t="s">
        <v>404</v>
      </c>
      <c r="G492" s="92" t="s">
        <v>269</v>
      </c>
      <c r="H492" s="5">
        <f t="shared" si="34"/>
        <v>-8000</v>
      </c>
      <c r="I492" s="23">
        <f t="shared" si="33"/>
        <v>3.9215686274509802</v>
      </c>
      <c r="K492" s="102" t="s">
        <v>345</v>
      </c>
      <c r="L492">
        <v>11</v>
      </c>
      <c r="M492" s="2">
        <v>510</v>
      </c>
    </row>
    <row r="493" spans="2:13" ht="12.75">
      <c r="B493" s="8">
        <v>2000</v>
      </c>
      <c r="C493" s="101" t="s">
        <v>27</v>
      </c>
      <c r="D493" s="101" t="s">
        <v>10</v>
      </c>
      <c r="E493" s="101" t="s">
        <v>251</v>
      </c>
      <c r="F493" s="92" t="s">
        <v>404</v>
      </c>
      <c r="G493" s="92" t="s">
        <v>271</v>
      </c>
      <c r="H493" s="5">
        <f t="shared" si="34"/>
        <v>-10000</v>
      </c>
      <c r="I493" s="23">
        <f t="shared" si="33"/>
        <v>3.9215686274509802</v>
      </c>
      <c r="K493" s="102" t="s">
        <v>345</v>
      </c>
      <c r="L493">
        <v>11</v>
      </c>
      <c r="M493" s="2">
        <v>510</v>
      </c>
    </row>
    <row r="494" spans="2:13" ht="12.75">
      <c r="B494" s="8">
        <v>2000</v>
      </c>
      <c r="C494" s="101" t="s">
        <v>27</v>
      </c>
      <c r="D494" s="101" t="s">
        <v>10</v>
      </c>
      <c r="E494" s="101" t="s">
        <v>251</v>
      </c>
      <c r="F494" s="92" t="s">
        <v>404</v>
      </c>
      <c r="G494" s="92" t="s">
        <v>293</v>
      </c>
      <c r="H494" s="5">
        <f t="shared" si="34"/>
        <v>-12000</v>
      </c>
      <c r="I494" s="23">
        <f t="shared" si="33"/>
        <v>3.9215686274509802</v>
      </c>
      <c r="K494" s="102" t="s">
        <v>345</v>
      </c>
      <c r="L494">
        <v>11</v>
      </c>
      <c r="M494" s="2">
        <v>510</v>
      </c>
    </row>
    <row r="495" spans="1:13" s="108" customFormat="1" ht="12.75">
      <c r="A495" s="103"/>
      <c r="B495" s="376">
        <f>SUM(B489:B494)</f>
        <v>12000</v>
      </c>
      <c r="C495" s="103" t="s">
        <v>27</v>
      </c>
      <c r="D495" s="103"/>
      <c r="E495" s="103"/>
      <c r="F495" s="106"/>
      <c r="G495" s="106"/>
      <c r="H495" s="104">
        <v>0</v>
      </c>
      <c r="I495" s="107">
        <f t="shared" si="33"/>
        <v>23.529411764705884</v>
      </c>
      <c r="M495" s="2">
        <v>510</v>
      </c>
    </row>
    <row r="496" spans="2:13" ht="12.75">
      <c r="B496" s="8"/>
      <c r="H496" s="5">
        <f aca="true" t="shared" si="35" ref="H496:H502">H495-B496</f>
        <v>0</v>
      </c>
      <c r="I496" s="23">
        <f t="shared" si="33"/>
        <v>0</v>
      </c>
      <c r="M496" s="2">
        <v>510</v>
      </c>
    </row>
    <row r="497" spans="2:13" ht="12.75">
      <c r="B497" s="8"/>
      <c r="H497" s="5">
        <f t="shared" si="35"/>
        <v>0</v>
      </c>
      <c r="I497" s="23">
        <f t="shared" si="33"/>
        <v>0</v>
      </c>
      <c r="M497" s="2">
        <v>510</v>
      </c>
    </row>
    <row r="498" spans="2:13" ht="12.75">
      <c r="B498" s="8">
        <v>1200</v>
      </c>
      <c r="C498" s="101" t="s">
        <v>252</v>
      </c>
      <c r="D498" s="101" t="s">
        <v>10</v>
      </c>
      <c r="E498" s="101" t="s">
        <v>301</v>
      </c>
      <c r="F498" s="92" t="s">
        <v>404</v>
      </c>
      <c r="G498" s="92" t="s">
        <v>263</v>
      </c>
      <c r="H498" s="5">
        <f t="shared" si="35"/>
        <v>-1200</v>
      </c>
      <c r="I498" s="23">
        <f t="shared" si="33"/>
        <v>2.3529411764705883</v>
      </c>
      <c r="K498" s="102" t="s">
        <v>345</v>
      </c>
      <c r="L498">
        <v>11</v>
      </c>
      <c r="M498" s="2">
        <v>510</v>
      </c>
    </row>
    <row r="499" spans="2:13" ht="12.75">
      <c r="B499" s="8">
        <v>1200</v>
      </c>
      <c r="C499" s="101" t="s">
        <v>252</v>
      </c>
      <c r="D499" s="101" t="s">
        <v>10</v>
      </c>
      <c r="E499" s="101" t="s">
        <v>301</v>
      </c>
      <c r="F499" s="92" t="s">
        <v>404</v>
      </c>
      <c r="G499" s="92" t="s">
        <v>265</v>
      </c>
      <c r="H499" s="5">
        <f t="shared" si="35"/>
        <v>-2400</v>
      </c>
      <c r="I499" s="23">
        <f t="shared" si="33"/>
        <v>2.3529411764705883</v>
      </c>
      <c r="K499" s="102" t="s">
        <v>345</v>
      </c>
      <c r="L499">
        <v>11</v>
      </c>
      <c r="M499" s="2">
        <v>510</v>
      </c>
    </row>
    <row r="500" spans="2:13" ht="12.75">
      <c r="B500" s="8">
        <v>1200</v>
      </c>
      <c r="C500" s="101" t="s">
        <v>252</v>
      </c>
      <c r="D500" s="101" t="s">
        <v>10</v>
      </c>
      <c r="E500" s="101" t="s">
        <v>301</v>
      </c>
      <c r="F500" s="92" t="s">
        <v>404</v>
      </c>
      <c r="G500" s="92" t="s">
        <v>267</v>
      </c>
      <c r="H500" s="5">
        <f t="shared" si="35"/>
        <v>-3600</v>
      </c>
      <c r="I500" s="23">
        <f t="shared" si="33"/>
        <v>2.3529411764705883</v>
      </c>
      <c r="K500" s="102" t="s">
        <v>345</v>
      </c>
      <c r="L500">
        <v>11</v>
      </c>
      <c r="M500" s="2">
        <v>510</v>
      </c>
    </row>
    <row r="501" spans="2:13" ht="12.75">
      <c r="B501" s="8">
        <v>1200</v>
      </c>
      <c r="C501" s="101" t="s">
        <v>252</v>
      </c>
      <c r="D501" s="101" t="s">
        <v>10</v>
      </c>
      <c r="E501" s="101" t="s">
        <v>301</v>
      </c>
      <c r="F501" s="92" t="s">
        <v>404</v>
      </c>
      <c r="G501" s="92" t="s">
        <v>269</v>
      </c>
      <c r="H501" s="5">
        <f t="shared" si="35"/>
        <v>-4800</v>
      </c>
      <c r="I501" s="23">
        <f t="shared" si="33"/>
        <v>2.3529411764705883</v>
      </c>
      <c r="K501" s="102" t="s">
        <v>345</v>
      </c>
      <c r="L501">
        <v>11</v>
      </c>
      <c r="M501" s="2">
        <v>510</v>
      </c>
    </row>
    <row r="502" spans="2:13" ht="12.75">
      <c r="B502" s="8">
        <v>1200</v>
      </c>
      <c r="C502" s="101" t="s">
        <v>252</v>
      </c>
      <c r="D502" s="101" t="s">
        <v>10</v>
      </c>
      <c r="E502" s="101" t="s">
        <v>301</v>
      </c>
      <c r="F502" s="92" t="s">
        <v>404</v>
      </c>
      <c r="G502" s="92" t="s">
        <v>271</v>
      </c>
      <c r="H502" s="5">
        <f t="shared" si="35"/>
        <v>-6000</v>
      </c>
      <c r="I502" s="23">
        <f t="shared" si="33"/>
        <v>2.3529411764705883</v>
      </c>
      <c r="K502" s="102" t="s">
        <v>345</v>
      </c>
      <c r="L502">
        <v>11</v>
      </c>
      <c r="M502" s="2">
        <v>510</v>
      </c>
    </row>
    <row r="503" spans="1:13" s="108" customFormat="1" ht="12.75">
      <c r="A503" s="103"/>
      <c r="B503" s="376">
        <f>SUM(B498:B502)</f>
        <v>6000</v>
      </c>
      <c r="C503" s="103"/>
      <c r="D503" s="103"/>
      <c r="E503" s="103" t="s">
        <v>301</v>
      </c>
      <c r="F503" s="106"/>
      <c r="G503" s="106"/>
      <c r="H503" s="104">
        <v>0</v>
      </c>
      <c r="I503" s="107">
        <f t="shared" si="33"/>
        <v>11.764705882352942</v>
      </c>
      <c r="M503" s="2">
        <v>510</v>
      </c>
    </row>
    <row r="504" spans="2:13" ht="12.75">
      <c r="B504" s="8"/>
      <c r="D504" s="13"/>
      <c r="H504" s="5">
        <f>H503-B504</f>
        <v>0</v>
      </c>
      <c r="I504" s="23">
        <f t="shared" si="33"/>
        <v>0</v>
      </c>
      <c r="M504" s="2">
        <v>510</v>
      </c>
    </row>
    <row r="505" spans="2:13" ht="12.75">
      <c r="B505" s="8"/>
      <c r="D505" s="13"/>
      <c r="H505" s="5">
        <f>H504-B505</f>
        <v>0</v>
      </c>
      <c r="I505" s="23">
        <f t="shared" si="33"/>
        <v>0</v>
      </c>
      <c r="M505" s="2">
        <v>510</v>
      </c>
    </row>
    <row r="506" spans="1:13" s="41" customFormat="1" ht="12.75">
      <c r="A506" s="40"/>
      <c r="B506" s="375"/>
      <c r="C506" s="42"/>
      <c r="D506" s="36"/>
      <c r="E506" s="40"/>
      <c r="F506" s="37"/>
      <c r="G506" s="37"/>
      <c r="H506" s="5">
        <f>H505-B506</f>
        <v>0</v>
      </c>
      <c r="I506" s="23">
        <f t="shared" si="33"/>
        <v>0</v>
      </c>
      <c r="M506" s="2">
        <v>510</v>
      </c>
    </row>
    <row r="507" spans="2:13" ht="12.75">
      <c r="B507" s="8"/>
      <c r="D507" s="13"/>
      <c r="H507" s="5">
        <f>H506-B507</f>
        <v>0</v>
      </c>
      <c r="I507" s="23">
        <f t="shared" si="33"/>
        <v>0</v>
      </c>
      <c r="M507" s="2">
        <v>510</v>
      </c>
    </row>
    <row r="508" spans="1:13" s="89" customFormat="1" ht="12.75">
      <c r="A508" s="82"/>
      <c r="B508" s="400">
        <f>+B512+B519+B523+B527+B531+B536</f>
        <v>26600</v>
      </c>
      <c r="C508" s="84" t="s">
        <v>61</v>
      </c>
      <c r="D508" s="84" t="s">
        <v>62</v>
      </c>
      <c r="E508" s="85" t="s">
        <v>43</v>
      </c>
      <c r="F508" s="86" t="s">
        <v>63</v>
      </c>
      <c r="G508" s="86" t="s">
        <v>23</v>
      </c>
      <c r="H508" s="87"/>
      <c r="I508" s="88">
        <f t="shared" si="33"/>
        <v>52.15686274509804</v>
      </c>
      <c r="M508" s="2">
        <v>510</v>
      </c>
    </row>
    <row r="509" spans="2:13" ht="12.75">
      <c r="B509" s="8"/>
      <c r="D509" s="13"/>
      <c r="H509" s="5">
        <f>H508-B509</f>
        <v>0</v>
      </c>
      <c r="I509" s="23">
        <f t="shared" si="33"/>
        <v>0</v>
      </c>
      <c r="M509" s="2">
        <v>510</v>
      </c>
    </row>
    <row r="510" spans="2:13" ht="12.75">
      <c r="B510" s="8">
        <v>2500</v>
      </c>
      <c r="C510" s="1" t="s">
        <v>24</v>
      </c>
      <c r="D510" s="1" t="s">
        <v>10</v>
      </c>
      <c r="E510" s="1" t="s">
        <v>223</v>
      </c>
      <c r="F510" s="28" t="s">
        <v>419</v>
      </c>
      <c r="G510" s="28" t="s">
        <v>265</v>
      </c>
      <c r="H510" s="5">
        <f>H509-B510</f>
        <v>-2500</v>
      </c>
      <c r="I510" s="23">
        <f t="shared" si="33"/>
        <v>4.901960784313726</v>
      </c>
      <c r="K510" t="s">
        <v>24</v>
      </c>
      <c r="L510">
        <v>12</v>
      </c>
      <c r="M510" s="2">
        <v>510</v>
      </c>
    </row>
    <row r="511" spans="2:13" ht="12.75">
      <c r="B511" s="8">
        <v>2500</v>
      </c>
      <c r="C511" s="1" t="s">
        <v>24</v>
      </c>
      <c r="D511" s="1" t="s">
        <v>10</v>
      </c>
      <c r="E511" s="1" t="s">
        <v>223</v>
      </c>
      <c r="F511" s="28" t="s">
        <v>420</v>
      </c>
      <c r="G511" s="28" t="s">
        <v>269</v>
      </c>
      <c r="H511" s="5">
        <f>H510-B511</f>
        <v>-5000</v>
      </c>
      <c r="I511" s="23">
        <f t="shared" si="33"/>
        <v>4.901960784313726</v>
      </c>
      <c r="K511" t="s">
        <v>24</v>
      </c>
      <c r="L511">
        <v>12</v>
      </c>
      <c r="M511" s="2">
        <v>510</v>
      </c>
    </row>
    <row r="512" spans="1:13" s="91" customFormat="1" ht="12.75">
      <c r="A512" s="12"/>
      <c r="B512" s="378">
        <f>SUM(B510:B511)</f>
        <v>5000</v>
      </c>
      <c r="C512" s="12" t="s">
        <v>24</v>
      </c>
      <c r="D512" s="12"/>
      <c r="E512" s="12"/>
      <c r="F512" s="19"/>
      <c r="G512" s="19"/>
      <c r="H512" s="87">
        <v>0</v>
      </c>
      <c r="I512" s="88">
        <f t="shared" si="33"/>
        <v>9.803921568627452</v>
      </c>
      <c r="M512" s="2">
        <v>510</v>
      </c>
    </row>
    <row r="513" spans="2:13" ht="12.75">
      <c r="B513" s="8"/>
      <c r="D513" s="13"/>
      <c r="H513" s="5">
        <f aca="true" t="shared" si="36" ref="H513:H518">H512-B513</f>
        <v>0</v>
      </c>
      <c r="I513" s="23">
        <f t="shared" si="33"/>
        <v>0</v>
      </c>
      <c r="M513" s="2">
        <v>510</v>
      </c>
    </row>
    <row r="514" spans="2:13" ht="12.75">
      <c r="B514" s="8"/>
      <c r="D514" s="13"/>
      <c r="H514" s="5">
        <f t="shared" si="36"/>
        <v>0</v>
      </c>
      <c r="I514" s="23">
        <f t="shared" si="33"/>
        <v>0</v>
      </c>
      <c r="M514" s="2">
        <v>510</v>
      </c>
    </row>
    <row r="515" spans="2:13" ht="12.75">
      <c r="B515" s="211">
        <v>1500</v>
      </c>
      <c r="C515" s="34" t="s">
        <v>421</v>
      </c>
      <c r="D515" s="13" t="s">
        <v>239</v>
      </c>
      <c r="E515" s="34" t="s">
        <v>240</v>
      </c>
      <c r="F515" s="92" t="s">
        <v>422</v>
      </c>
      <c r="G515" s="32" t="s">
        <v>263</v>
      </c>
      <c r="H515" s="5">
        <f t="shared" si="36"/>
        <v>-1500</v>
      </c>
      <c r="I515" s="59">
        <f t="shared" si="33"/>
        <v>2.9411764705882355</v>
      </c>
      <c r="K515" t="s">
        <v>223</v>
      </c>
      <c r="L515">
        <v>12</v>
      </c>
      <c r="M515" s="2">
        <v>510</v>
      </c>
    </row>
    <row r="516" spans="2:13" ht="12.75">
      <c r="B516" s="211">
        <v>4000</v>
      </c>
      <c r="C516" s="34" t="s">
        <v>423</v>
      </c>
      <c r="D516" s="13" t="s">
        <v>239</v>
      </c>
      <c r="E516" s="34" t="s">
        <v>240</v>
      </c>
      <c r="F516" s="92" t="s">
        <v>422</v>
      </c>
      <c r="G516" s="32" t="s">
        <v>263</v>
      </c>
      <c r="H516" s="30">
        <f t="shared" si="36"/>
        <v>-5500</v>
      </c>
      <c r="I516" s="23">
        <f aca="true" t="shared" si="37" ref="I516:I536">+B515/M515</f>
        <v>2.9411764705882355</v>
      </c>
      <c r="K516" t="s">
        <v>223</v>
      </c>
      <c r="L516">
        <v>12</v>
      </c>
      <c r="M516" s="2">
        <v>510</v>
      </c>
    </row>
    <row r="517" spans="2:13" ht="12.75">
      <c r="B517" s="211">
        <v>4000</v>
      </c>
      <c r="C517" s="34" t="s">
        <v>424</v>
      </c>
      <c r="D517" s="13" t="s">
        <v>239</v>
      </c>
      <c r="E517" s="34" t="s">
        <v>240</v>
      </c>
      <c r="F517" s="92" t="s">
        <v>422</v>
      </c>
      <c r="G517" s="32" t="s">
        <v>263</v>
      </c>
      <c r="H517" s="30">
        <f t="shared" si="36"/>
        <v>-9500</v>
      </c>
      <c r="I517" s="23">
        <f t="shared" si="37"/>
        <v>7.8431372549019605</v>
      </c>
      <c r="K517" t="s">
        <v>223</v>
      </c>
      <c r="L517">
        <v>12</v>
      </c>
      <c r="M517" s="2">
        <v>510</v>
      </c>
    </row>
    <row r="518" spans="2:13" ht="12.75">
      <c r="B518" s="211">
        <v>1500</v>
      </c>
      <c r="C518" s="34" t="s">
        <v>425</v>
      </c>
      <c r="D518" s="13" t="s">
        <v>239</v>
      </c>
      <c r="E518" s="34" t="s">
        <v>240</v>
      </c>
      <c r="F518" s="92" t="s">
        <v>422</v>
      </c>
      <c r="G518" s="32" t="s">
        <v>265</v>
      </c>
      <c r="H518" s="30">
        <f t="shared" si="36"/>
        <v>-11000</v>
      </c>
      <c r="I518" s="23">
        <f t="shared" si="37"/>
        <v>7.8431372549019605</v>
      </c>
      <c r="K518" t="s">
        <v>223</v>
      </c>
      <c r="L518">
        <v>12</v>
      </c>
      <c r="M518" s="2">
        <v>510</v>
      </c>
    </row>
    <row r="519" spans="1:13" s="91" customFormat="1" ht="12.75">
      <c r="A519" s="12"/>
      <c r="B519" s="378">
        <f>SUM(B515:B518)</f>
        <v>11000</v>
      </c>
      <c r="C519" s="90" t="s">
        <v>248</v>
      </c>
      <c r="D519" s="12"/>
      <c r="E519" s="12"/>
      <c r="F519" s="19"/>
      <c r="G519" s="19"/>
      <c r="H519" s="87">
        <v>0</v>
      </c>
      <c r="I519" s="88">
        <f t="shared" si="37"/>
        <v>2.9411764705882355</v>
      </c>
      <c r="M519" s="2">
        <v>510</v>
      </c>
    </row>
    <row r="520" spans="1:13" s="16" customFormat="1" ht="12.75">
      <c r="A520" s="13"/>
      <c r="B520" s="211"/>
      <c r="C520" s="34"/>
      <c r="D520" s="13"/>
      <c r="E520" s="13"/>
      <c r="F520" s="31"/>
      <c r="G520" s="31"/>
      <c r="H520" s="5">
        <f>H519-B520</f>
        <v>0</v>
      </c>
      <c r="I520" s="59">
        <f t="shared" si="37"/>
        <v>21.568627450980394</v>
      </c>
      <c r="M520" s="2">
        <v>510</v>
      </c>
    </row>
    <row r="521" spans="1:13" s="16" customFormat="1" ht="12.75">
      <c r="A521" s="13"/>
      <c r="B521" s="211"/>
      <c r="C521" s="34"/>
      <c r="D521" s="13"/>
      <c r="E521" s="13"/>
      <c r="F521" s="31"/>
      <c r="G521" s="31"/>
      <c r="H521" s="5">
        <f>H520-B521</f>
        <v>0</v>
      </c>
      <c r="I521" s="59">
        <f t="shared" si="37"/>
        <v>0</v>
      </c>
      <c r="M521" s="2">
        <v>510</v>
      </c>
    </row>
    <row r="522" spans="2:13" ht="12.75">
      <c r="B522" s="8">
        <v>1200</v>
      </c>
      <c r="C522" s="1" t="s">
        <v>25</v>
      </c>
      <c r="D522" s="1" t="s">
        <v>10</v>
      </c>
      <c r="E522" s="1" t="s">
        <v>32</v>
      </c>
      <c r="F522" s="28" t="s">
        <v>422</v>
      </c>
      <c r="G522" s="28" t="s">
        <v>263</v>
      </c>
      <c r="H522" s="5">
        <f>H521-B522</f>
        <v>-1200</v>
      </c>
      <c r="I522" s="59">
        <f t="shared" si="37"/>
        <v>0</v>
      </c>
      <c r="K522" t="s">
        <v>223</v>
      </c>
      <c r="L522">
        <v>12</v>
      </c>
      <c r="M522" s="2">
        <v>510</v>
      </c>
    </row>
    <row r="523" spans="1:13" s="91" customFormat="1" ht="12.75">
      <c r="A523" s="12"/>
      <c r="B523" s="378">
        <f>SUM(B522:B522)</f>
        <v>1200</v>
      </c>
      <c r="C523" s="90"/>
      <c r="D523" s="12"/>
      <c r="E523" s="12" t="s">
        <v>32</v>
      </c>
      <c r="F523" s="19"/>
      <c r="G523" s="19"/>
      <c r="H523" s="87">
        <v>0</v>
      </c>
      <c r="I523" s="88">
        <f t="shared" si="37"/>
        <v>2.3529411764705883</v>
      </c>
      <c r="M523" s="2">
        <v>510</v>
      </c>
    </row>
    <row r="524" spans="2:13" ht="12.75">
      <c r="B524" s="8"/>
      <c r="C524" s="34"/>
      <c r="D524" s="13"/>
      <c r="H524" s="5">
        <f>H523-B524</f>
        <v>0</v>
      </c>
      <c r="I524" s="59">
        <f t="shared" si="37"/>
        <v>2.3529411764705883</v>
      </c>
      <c r="M524" s="2">
        <v>510</v>
      </c>
    </row>
    <row r="525" spans="2:13" ht="12.75">
      <c r="B525" s="8"/>
      <c r="D525" s="13"/>
      <c r="H525" s="5">
        <f>H524-B525</f>
        <v>0</v>
      </c>
      <c r="I525" s="23">
        <f t="shared" si="37"/>
        <v>0</v>
      </c>
      <c r="M525" s="2">
        <v>510</v>
      </c>
    </row>
    <row r="526" spans="2:13" ht="12.75">
      <c r="B526" s="8">
        <v>5000</v>
      </c>
      <c r="C526" s="1" t="s">
        <v>26</v>
      </c>
      <c r="D526" s="13" t="s">
        <v>10</v>
      </c>
      <c r="E526" s="1" t="s">
        <v>240</v>
      </c>
      <c r="F526" s="422" t="s">
        <v>426</v>
      </c>
      <c r="G526" s="28" t="s">
        <v>265</v>
      </c>
      <c r="H526" s="5">
        <f>H525-B526</f>
        <v>-5000</v>
      </c>
      <c r="I526" s="23">
        <f t="shared" si="37"/>
        <v>0</v>
      </c>
      <c r="K526" t="s">
        <v>223</v>
      </c>
      <c r="L526">
        <v>2</v>
      </c>
      <c r="M526" s="2">
        <v>510</v>
      </c>
    </row>
    <row r="527" spans="1:13" s="91" customFormat="1" ht="12.75">
      <c r="A527" s="12"/>
      <c r="B527" s="378">
        <f>SUM(B525:B526)</f>
        <v>5000</v>
      </c>
      <c r="C527" s="12" t="s">
        <v>26</v>
      </c>
      <c r="D527" s="12"/>
      <c r="E527" s="12"/>
      <c r="F527" s="19"/>
      <c r="G527" s="19"/>
      <c r="H527" s="87">
        <v>0</v>
      </c>
      <c r="I527" s="88">
        <f t="shared" si="37"/>
        <v>9.803921568627452</v>
      </c>
      <c r="M527" s="2">
        <v>510</v>
      </c>
    </row>
    <row r="528" spans="1:13" s="16" customFormat="1" ht="12.75">
      <c r="A528" s="13"/>
      <c r="B528" s="211"/>
      <c r="C528" s="13"/>
      <c r="D528" s="13"/>
      <c r="E528" s="13"/>
      <c r="F528" s="31"/>
      <c r="G528" s="31"/>
      <c r="H528" s="5">
        <f>H527-B528</f>
        <v>0</v>
      </c>
      <c r="I528" s="23">
        <f t="shared" si="37"/>
        <v>9.803921568627452</v>
      </c>
      <c r="M528" s="2">
        <v>510</v>
      </c>
    </row>
    <row r="529" spans="1:13" s="428" customFormat="1" ht="12.75">
      <c r="A529" s="425"/>
      <c r="B529" s="426"/>
      <c r="C529" s="425"/>
      <c r="D529" s="425"/>
      <c r="E529" s="425"/>
      <c r="F529" s="427"/>
      <c r="G529" s="427"/>
      <c r="H529" s="5">
        <f>H528-B529</f>
        <v>0</v>
      </c>
      <c r="I529" s="23">
        <f t="shared" si="37"/>
        <v>0</v>
      </c>
      <c r="M529" s="2">
        <v>510</v>
      </c>
    </row>
    <row r="530" spans="1:13" s="16" customFormat="1" ht="12.75">
      <c r="A530" s="13"/>
      <c r="B530" s="211">
        <v>2000</v>
      </c>
      <c r="C530" s="13" t="s">
        <v>27</v>
      </c>
      <c r="D530" s="13" t="s">
        <v>10</v>
      </c>
      <c r="E530" s="13" t="s">
        <v>251</v>
      </c>
      <c r="F530" s="32" t="s">
        <v>422</v>
      </c>
      <c r="G530" s="31" t="s">
        <v>263</v>
      </c>
      <c r="H530" s="5">
        <f>H529-B530</f>
        <v>-2000</v>
      </c>
      <c r="I530" s="23">
        <f t="shared" si="37"/>
        <v>0</v>
      </c>
      <c r="K530" s="16" t="s">
        <v>223</v>
      </c>
      <c r="L530" s="16">
        <v>12</v>
      </c>
      <c r="M530" s="2">
        <v>510</v>
      </c>
    </row>
    <row r="531" spans="1:256" s="91" customFormat="1" ht="12.75">
      <c r="A531" s="12"/>
      <c r="B531" s="378">
        <f>SUM(B530:B530)</f>
        <v>2000</v>
      </c>
      <c r="C531" s="90" t="s">
        <v>27</v>
      </c>
      <c r="D531" s="12"/>
      <c r="E531" s="12"/>
      <c r="F531" s="19"/>
      <c r="G531" s="19"/>
      <c r="H531" s="87">
        <v>0</v>
      </c>
      <c r="I531" s="88">
        <f t="shared" si="37"/>
        <v>3.9215686274509802</v>
      </c>
      <c r="M531" s="2">
        <v>510</v>
      </c>
      <c r="IV531" s="91">
        <f>SUM(M531:IU531)</f>
        <v>510</v>
      </c>
    </row>
    <row r="532" spans="1:13" s="16" customFormat="1" ht="12.75">
      <c r="A532" s="13"/>
      <c r="B532" s="211"/>
      <c r="C532" s="13"/>
      <c r="D532" s="13"/>
      <c r="E532" s="13"/>
      <c r="F532" s="31"/>
      <c r="G532" s="31"/>
      <c r="H532" s="30">
        <f>H531-B532</f>
        <v>0</v>
      </c>
      <c r="I532" s="59">
        <f t="shared" si="37"/>
        <v>3.9215686274509802</v>
      </c>
      <c r="M532" s="2">
        <v>510</v>
      </c>
    </row>
    <row r="533" spans="2:13" ht="12.75">
      <c r="B533" s="8"/>
      <c r="D533" s="13"/>
      <c r="H533" s="5">
        <f>H532-B533</f>
        <v>0</v>
      </c>
      <c r="I533" s="23">
        <f t="shared" si="37"/>
        <v>0</v>
      </c>
      <c r="M533" s="2">
        <v>510</v>
      </c>
    </row>
    <row r="534" spans="2:256" ht="12.75">
      <c r="B534" s="8">
        <v>1800</v>
      </c>
      <c r="C534" s="1" t="s">
        <v>252</v>
      </c>
      <c r="D534" s="13" t="s">
        <v>10</v>
      </c>
      <c r="E534" s="1" t="s">
        <v>253</v>
      </c>
      <c r="F534" s="92" t="s">
        <v>422</v>
      </c>
      <c r="G534" s="28" t="s">
        <v>263</v>
      </c>
      <c r="H534" s="5">
        <f>H533-B534</f>
        <v>-1800</v>
      </c>
      <c r="I534" s="23">
        <f t="shared" si="37"/>
        <v>0</v>
      </c>
      <c r="K534" t="s">
        <v>223</v>
      </c>
      <c r="L534">
        <v>12</v>
      </c>
      <c r="M534" s="2">
        <v>510</v>
      </c>
      <c r="IV534" s="1">
        <f>SUM(A534:IU534)</f>
        <v>522</v>
      </c>
    </row>
    <row r="535" spans="2:256" ht="12.75">
      <c r="B535" s="8">
        <v>600</v>
      </c>
      <c r="C535" s="1" t="s">
        <v>427</v>
      </c>
      <c r="D535" s="13" t="s">
        <v>10</v>
      </c>
      <c r="E535" s="1" t="s">
        <v>253</v>
      </c>
      <c r="F535" s="92" t="s">
        <v>422</v>
      </c>
      <c r="G535" s="28" t="s">
        <v>265</v>
      </c>
      <c r="H535" s="5">
        <f>H534-B535</f>
        <v>-2400</v>
      </c>
      <c r="I535" s="23">
        <f t="shared" si="37"/>
        <v>3.5294117647058822</v>
      </c>
      <c r="K535" t="s">
        <v>223</v>
      </c>
      <c r="M535" s="2">
        <v>510</v>
      </c>
      <c r="IV535" s="1">
        <f>SUM(A535:IU535)</f>
        <v>-1286.4705882352941</v>
      </c>
    </row>
    <row r="536" spans="1:256" s="91" customFormat="1" ht="12.75">
      <c r="A536" s="12"/>
      <c r="B536" s="378">
        <f>SUM(B534:B535)</f>
        <v>2400</v>
      </c>
      <c r="C536" s="12"/>
      <c r="D536" s="12"/>
      <c r="E536" s="90" t="s">
        <v>253</v>
      </c>
      <c r="F536" s="19"/>
      <c r="G536" s="19"/>
      <c r="H536" s="87">
        <v>0</v>
      </c>
      <c r="I536" s="88">
        <f t="shared" si="37"/>
        <v>1.1764705882352942</v>
      </c>
      <c r="M536" s="2">
        <v>510</v>
      </c>
      <c r="IV536" s="12">
        <f>SUM(A536:IU536)</f>
        <v>2911.176470588235</v>
      </c>
    </row>
    <row r="537" spans="2:13" ht="12.75">
      <c r="B537" s="8"/>
      <c r="H537" s="5">
        <f>H536-B537</f>
        <v>0</v>
      </c>
      <c r="I537" s="23">
        <f aca="true" t="shared" si="38" ref="I537:I568">+B537/M537</f>
        <v>0</v>
      </c>
      <c r="M537" s="2">
        <v>510</v>
      </c>
    </row>
    <row r="538" spans="2:13" ht="12.75">
      <c r="B538" s="8"/>
      <c r="H538" s="5">
        <f>H537-B538</f>
        <v>0</v>
      </c>
      <c r="I538" s="23">
        <f t="shared" si="38"/>
        <v>0</v>
      </c>
      <c r="M538" s="2">
        <v>510</v>
      </c>
    </row>
    <row r="539" spans="2:13" ht="12.75">
      <c r="B539" s="8"/>
      <c r="H539" s="5">
        <f>H538-B539</f>
        <v>0</v>
      </c>
      <c r="I539" s="23">
        <f t="shared" si="38"/>
        <v>0</v>
      </c>
      <c r="M539" s="2">
        <v>510</v>
      </c>
    </row>
    <row r="540" spans="2:13" ht="12.75">
      <c r="B540" s="8"/>
      <c r="H540" s="5">
        <f>H539-B540</f>
        <v>0</v>
      </c>
      <c r="I540" s="23">
        <f t="shared" si="38"/>
        <v>0</v>
      </c>
      <c r="M540" s="2">
        <v>510</v>
      </c>
    </row>
    <row r="541" spans="1:13" s="89" customFormat="1" ht="12.75">
      <c r="A541" s="82"/>
      <c r="B541" s="400">
        <f>+B544+B551+B557+B561+B565</f>
        <v>26000</v>
      </c>
      <c r="C541" s="84" t="s">
        <v>64</v>
      </c>
      <c r="D541" s="84" t="s">
        <v>165</v>
      </c>
      <c r="E541" s="85" t="s">
        <v>36</v>
      </c>
      <c r="F541" s="86" t="s">
        <v>66</v>
      </c>
      <c r="G541" s="86" t="s">
        <v>23</v>
      </c>
      <c r="H541" s="87"/>
      <c r="I541" s="88">
        <f t="shared" si="38"/>
        <v>50.98039215686274</v>
      </c>
      <c r="M541" s="2">
        <v>510</v>
      </c>
    </row>
    <row r="542" spans="2:13" ht="12.75">
      <c r="B542" s="8"/>
      <c r="H542" s="5">
        <f>H541-B542</f>
        <v>0</v>
      </c>
      <c r="I542" s="23">
        <f t="shared" si="38"/>
        <v>0</v>
      </c>
      <c r="M542" s="2">
        <v>510</v>
      </c>
    </row>
    <row r="543" spans="2:13" ht="12.75">
      <c r="B543" s="8">
        <v>2000</v>
      </c>
      <c r="C543" s="1" t="s">
        <v>24</v>
      </c>
      <c r="D543" s="1" t="s">
        <v>10</v>
      </c>
      <c r="E543" s="1" t="s">
        <v>302</v>
      </c>
      <c r="F543" s="28" t="s">
        <v>428</v>
      </c>
      <c r="G543" s="28" t="s">
        <v>263</v>
      </c>
      <c r="H543" s="5">
        <f>H542-B543</f>
        <v>-2000</v>
      </c>
      <c r="I543" s="23">
        <f t="shared" si="38"/>
        <v>3.9215686274509802</v>
      </c>
      <c r="K543" t="s">
        <v>24</v>
      </c>
      <c r="L543">
        <v>13</v>
      </c>
      <c r="M543" s="2">
        <v>510</v>
      </c>
    </row>
    <row r="544" spans="1:13" s="91" customFormat="1" ht="12.75">
      <c r="A544" s="12"/>
      <c r="B544" s="378">
        <f>SUM(B543)</f>
        <v>2000</v>
      </c>
      <c r="C544" s="12" t="s">
        <v>24</v>
      </c>
      <c r="D544" s="12"/>
      <c r="E544" s="12"/>
      <c r="F544" s="19"/>
      <c r="G544" s="19"/>
      <c r="H544" s="87">
        <v>0</v>
      </c>
      <c r="I544" s="88">
        <f t="shared" si="38"/>
        <v>3.9215686274509802</v>
      </c>
      <c r="M544" s="2">
        <v>510</v>
      </c>
    </row>
    <row r="545" spans="2:13" ht="12.75">
      <c r="B545" s="8"/>
      <c r="H545" s="5">
        <f aca="true" t="shared" si="39" ref="H545:H550">H544-B545</f>
        <v>0</v>
      </c>
      <c r="I545" s="23">
        <f t="shared" si="38"/>
        <v>0</v>
      </c>
      <c r="M545" s="2">
        <v>510</v>
      </c>
    </row>
    <row r="546" spans="2:13" ht="12.75">
      <c r="B546" s="429"/>
      <c r="H546" s="5">
        <f t="shared" si="39"/>
        <v>0</v>
      </c>
      <c r="I546" s="23">
        <f t="shared" si="38"/>
        <v>0</v>
      </c>
      <c r="M546" s="2">
        <v>510</v>
      </c>
    </row>
    <row r="547" spans="2:13" ht="12.75">
      <c r="B547" s="421">
        <v>1000</v>
      </c>
      <c r="C547" s="34" t="s">
        <v>429</v>
      </c>
      <c r="D547" s="13" t="s">
        <v>10</v>
      </c>
      <c r="E547" s="13" t="s">
        <v>251</v>
      </c>
      <c r="F547" s="28" t="s">
        <v>430</v>
      </c>
      <c r="G547" s="28" t="s">
        <v>263</v>
      </c>
      <c r="H547" s="5">
        <f t="shared" si="39"/>
        <v>-1000</v>
      </c>
      <c r="I547" s="23">
        <f t="shared" si="38"/>
        <v>1.9607843137254901</v>
      </c>
      <c r="K547" t="s">
        <v>302</v>
      </c>
      <c r="L547">
        <v>13</v>
      </c>
      <c r="M547" s="2">
        <v>510</v>
      </c>
    </row>
    <row r="548" spans="2:13" ht="12.75">
      <c r="B548" s="421">
        <v>1000</v>
      </c>
      <c r="C548" s="34" t="s">
        <v>429</v>
      </c>
      <c r="D548" s="13" t="s">
        <v>10</v>
      </c>
      <c r="E548" s="13" t="s">
        <v>251</v>
      </c>
      <c r="F548" s="28" t="s">
        <v>430</v>
      </c>
      <c r="G548" s="28" t="s">
        <v>263</v>
      </c>
      <c r="H548" s="5">
        <f t="shared" si="39"/>
        <v>-2000</v>
      </c>
      <c r="I548" s="23">
        <f t="shared" si="38"/>
        <v>1.9607843137254901</v>
      </c>
      <c r="K548" t="s">
        <v>302</v>
      </c>
      <c r="L548">
        <v>13</v>
      </c>
      <c r="M548" s="2">
        <v>510</v>
      </c>
    </row>
    <row r="549" spans="2:13" ht="12.75">
      <c r="B549" s="8">
        <v>1000</v>
      </c>
      <c r="C549" s="34" t="s">
        <v>431</v>
      </c>
      <c r="D549" s="13" t="s">
        <v>10</v>
      </c>
      <c r="E549" s="13" t="s">
        <v>251</v>
      </c>
      <c r="F549" s="28" t="s">
        <v>430</v>
      </c>
      <c r="G549" s="28" t="s">
        <v>263</v>
      </c>
      <c r="H549" s="5">
        <f t="shared" si="39"/>
        <v>-3000</v>
      </c>
      <c r="I549" s="23">
        <f t="shared" si="38"/>
        <v>1.9607843137254901</v>
      </c>
      <c r="K549" t="s">
        <v>302</v>
      </c>
      <c r="L549">
        <v>13</v>
      </c>
      <c r="M549" s="2">
        <v>510</v>
      </c>
    </row>
    <row r="550" spans="2:13" ht="12.75">
      <c r="B550" s="8">
        <v>1000</v>
      </c>
      <c r="C550" s="34" t="s">
        <v>431</v>
      </c>
      <c r="D550" s="13" t="s">
        <v>10</v>
      </c>
      <c r="E550" s="13" t="s">
        <v>251</v>
      </c>
      <c r="F550" s="28" t="s">
        <v>430</v>
      </c>
      <c r="G550" s="28" t="s">
        <v>263</v>
      </c>
      <c r="H550" s="5">
        <f t="shared" si="39"/>
        <v>-4000</v>
      </c>
      <c r="I550" s="23">
        <f t="shared" si="38"/>
        <v>1.9607843137254901</v>
      </c>
      <c r="K550" t="s">
        <v>302</v>
      </c>
      <c r="L550">
        <v>13</v>
      </c>
      <c r="M550" s="2">
        <v>510</v>
      </c>
    </row>
    <row r="551" spans="1:13" s="91" customFormat="1" ht="12.75">
      <c r="A551" s="12"/>
      <c r="B551" s="378">
        <f>SUM(B547:B550)</f>
        <v>4000</v>
      </c>
      <c r="C551" s="12" t="s">
        <v>248</v>
      </c>
      <c r="D551" s="12"/>
      <c r="E551" s="12"/>
      <c r="F551" s="19"/>
      <c r="G551" s="19"/>
      <c r="H551" s="87">
        <v>0</v>
      </c>
      <c r="I551" s="88">
        <f t="shared" si="38"/>
        <v>7.8431372549019605</v>
      </c>
      <c r="M551" s="2">
        <v>510</v>
      </c>
    </row>
    <row r="552" spans="2:13" ht="12.75">
      <c r="B552" s="8"/>
      <c r="H552" s="5">
        <f>H551-B552</f>
        <v>0</v>
      </c>
      <c r="I552" s="23">
        <f t="shared" si="38"/>
        <v>0</v>
      </c>
      <c r="M552" s="2">
        <v>510</v>
      </c>
    </row>
    <row r="553" spans="2:13" ht="12.75">
      <c r="B553" s="8"/>
      <c r="H553" s="5">
        <f>H552-B553</f>
        <v>0</v>
      </c>
      <c r="I553" s="23">
        <f t="shared" si="38"/>
        <v>0</v>
      </c>
      <c r="M553" s="2">
        <v>510</v>
      </c>
    </row>
    <row r="554" spans="2:13" ht="12.75">
      <c r="B554" s="8">
        <v>1500</v>
      </c>
      <c r="C554" s="1" t="s">
        <v>25</v>
      </c>
      <c r="D554" s="13" t="s">
        <v>10</v>
      </c>
      <c r="E554" s="1" t="s">
        <v>296</v>
      </c>
      <c r="F554" s="28" t="s">
        <v>430</v>
      </c>
      <c r="G554" s="28" t="s">
        <v>263</v>
      </c>
      <c r="H554" s="5">
        <f>H553-B554</f>
        <v>-1500</v>
      </c>
      <c r="I554" s="23">
        <f t="shared" si="38"/>
        <v>2.9411764705882355</v>
      </c>
      <c r="K554" t="s">
        <v>302</v>
      </c>
      <c r="L554">
        <v>13</v>
      </c>
      <c r="M554" s="2">
        <v>510</v>
      </c>
    </row>
    <row r="555" spans="2:13" ht="12.75">
      <c r="B555" s="8">
        <v>1500</v>
      </c>
      <c r="C555" s="1" t="s">
        <v>25</v>
      </c>
      <c r="D555" s="13" t="s">
        <v>10</v>
      </c>
      <c r="E555" s="1" t="s">
        <v>296</v>
      </c>
      <c r="F555" s="28" t="s">
        <v>430</v>
      </c>
      <c r="G555" s="28" t="s">
        <v>263</v>
      </c>
      <c r="H555" s="5">
        <f>H554-B555</f>
        <v>-3000</v>
      </c>
      <c r="I555" s="23">
        <f t="shared" si="38"/>
        <v>2.9411764705882355</v>
      </c>
      <c r="K555" t="s">
        <v>302</v>
      </c>
      <c r="L555">
        <v>13</v>
      </c>
      <c r="M555" s="2">
        <v>510</v>
      </c>
    </row>
    <row r="556" spans="2:13" ht="12.75">
      <c r="B556" s="8">
        <v>5000</v>
      </c>
      <c r="C556" s="13" t="s">
        <v>432</v>
      </c>
      <c r="D556" s="13" t="s">
        <v>10</v>
      </c>
      <c r="E556" s="1" t="s">
        <v>296</v>
      </c>
      <c r="F556" s="28" t="s">
        <v>430</v>
      </c>
      <c r="G556" s="28" t="s">
        <v>263</v>
      </c>
      <c r="H556" s="5">
        <f>H555-B556</f>
        <v>-8000</v>
      </c>
      <c r="I556" s="23">
        <f t="shared" si="38"/>
        <v>9.803921568627452</v>
      </c>
      <c r="K556" t="s">
        <v>302</v>
      </c>
      <c r="L556">
        <v>13</v>
      </c>
      <c r="M556" s="2">
        <v>510</v>
      </c>
    </row>
    <row r="557" spans="1:13" s="91" customFormat="1" ht="12.75">
      <c r="A557" s="12"/>
      <c r="B557" s="378">
        <f>SUM(B554:B556)</f>
        <v>8000</v>
      </c>
      <c r="C557" s="12"/>
      <c r="D557" s="12"/>
      <c r="E557" s="12" t="s">
        <v>32</v>
      </c>
      <c r="F557" s="19"/>
      <c r="G557" s="19"/>
      <c r="H557" s="87">
        <v>0</v>
      </c>
      <c r="I557" s="88">
        <f t="shared" si="38"/>
        <v>15.686274509803921</v>
      </c>
      <c r="M557" s="2">
        <v>510</v>
      </c>
    </row>
    <row r="558" spans="2:13" ht="12.75">
      <c r="B558" s="8"/>
      <c r="H558" s="5">
        <f>H557-B558</f>
        <v>0</v>
      </c>
      <c r="I558" s="23">
        <f t="shared" si="38"/>
        <v>0</v>
      </c>
      <c r="M558" s="2">
        <v>510</v>
      </c>
    </row>
    <row r="559" spans="2:13" ht="12.75">
      <c r="B559" s="8"/>
      <c r="H559" s="5">
        <f>H558-B559</f>
        <v>0</v>
      </c>
      <c r="I559" s="23">
        <f t="shared" si="38"/>
        <v>0</v>
      </c>
      <c r="M559" s="2">
        <v>510</v>
      </c>
    </row>
    <row r="560" spans="2:13" ht="12.75">
      <c r="B560" s="8">
        <v>2000</v>
      </c>
      <c r="C560" s="1" t="s">
        <v>27</v>
      </c>
      <c r="D560" s="13" t="s">
        <v>10</v>
      </c>
      <c r="E560" s="13" t="s">
        <v>251</v>
      </c>
      <c r="F560" s="28" t="s">
        <v>430</v>
      </c>
      <c r="G560" s="28" t="s">
        <v>263</v>
      </c>
      <c r="H560" s="5">
        <f>H559-B560</f>
        <v>-2000</v>
      </c>
      <c r="I560" s="23">
        <f t="shared" si="38"/>
        <v>3.9215686274509802</v>
      </c>
      <c r="K560" t="s">
        <v>302</v>
      </c>
      <c r="L560">
        <v>13</v>
      </c>
      <c r="M560" s="2">
        <v>510</v>
      </c>
    </row>
    <row r="561" spans="1:13" s="91" customFormat="1" ht="12.75">
      <c r="A561" s="12"/>
      <c r="B561" s="378">
        <f>SUM(B560)</f>
        <v>2000</v>
      </c>
      <c r="C561" s="12" t="s">
        <v>27</v>
      </c>
      <c r="D561" s="12"/>
      <c r="E561" s="12"/>
      <c r="F561" s="19"/>
      <c r="G561" s="19"/>
      <c r="H561" s="87">
        <v>0</v>
      </c>
      <c r="I561" s="88">
        <f t="shared" si="38"/>
        <v>3.9215686274509802</v>
      </c>
      <c r="M561" s="2">
        <v>510</v>
      </c>
    </row>
    <row r="562" spans="2:13" ht="12.75">
      <c r="B562" s="8"/>
      <c r="H562" s="5">
        <f>H561-B562</f>
        <v>0</v>
      </c>
      <c r="I562" s="23">
        <f t="shared" si="38"/>
        <v>0</v>
      </c>
      <c r="M562" s="2">
        <v>510</v>
      </c>
    </row>
    <row r="563" spans="2:13" ht="12.75">
      <c r="B563" s="8"/>
      <c r="H563" s="5">
        <f>H562-B563</f>
        <v>0</v>
      </c>
      <c r="I563" s="23">
        <f t="shared" si="38"/>
        <v>0</v>
      </c>
      <c r="M563" s="2">
        <v>510</v>
      </c>
    </row>
    <row r="564" spans="2:13" ht="12.75">
      <c r="B564" s="8">
        <v>10000</v>
      </c>
      <c r="C564" s="13" t="s">
        <v>321</v>
      </c>
      <c r="D564" s="13" t="s">
        <v>10</v>
      </c>
      <c r="E564" s="1" t="s">
        <v>322</v>
      </c>
      <c r="F564" s="422" t="s">
        <v>433</v>
      </c>
      <c r="G564" s="28" t="s">
        <v>263</v>
      </c>
      <c r="H564" s="5">
        <f>H563-B564</f>
        <v>-10000</v>
      </c>
      <c r="I564" s="23">
        <f t="shared" si="38"/>
        <v>19.607843137254903</v>
      </c>
      <c r="K564" t="s">
        <v>302</v>
      </c>
      <c r="L564">
        <v>13</v>
      </c>
      <c r="M564" s="2">
        <v>510</v>
      </c>
    </row>
    <row r="565" spans="1:13" s="91" customFormat="1" ht="12.75">
      <c r="A565" s="12"/>
      <c r="B565" s="378">
        <f>SUM(B564)</f>
        <v>10000</v>
      </c>
      <c r="C565" s="12"/>
      <c r="D565" s="12"/>
      <c r="E565" s="12" t="s">
        <v>322</v>
      </c>
      <c r="F565" s="19"/>
      <c r="G565" s="19"/>
      <c r="H565" s="87">
        <v>0</v>
      </c>
      <c r="I565" s="88">
        <f t="shared" si="38"/>
        <v>19.607843137254903</v>
      </c>
      <c r="M565" s="2">
        <v>510</v>
      </c>
    </row>
    <row r="566" spans="2:14" ht="12.75">
      <c r="B566" s="419"/>
      <c r="C566" s="34"/>
      <c r="D566" s="13"/>
      <c r="E566" s="411"/>
      <c r="H566" s="5">
        <f>H565-B566</f>
        <v>0</v>
      </c>
      <c r="I566" s="23">
        <f t="shared" si="38"/>
        <v>0</v>
      </c>
      <c r="J566" s="412"/>
      <c r="L566" s="412"/>
      <c r="M566" s="2">
        <v>510</v>
      </c>
      <c r="N566" s="413"/>
    </row>
    <row r="567" spans="2:13" ht="12.75">
      <c r="B567" s="8"/>
      <c r="C567" s="34"/>
      <c r="D567" s="13"/>
      <c r="H567" s="5">
        <f>H566-B567</f>
        <v>0</v>
      </c>
      <c r="I567" s="23">
        <f t="shared" si="38"/>
        <v>0</v>
      </c>
      <c r="M567" s="2">
        <v>510</v>
      </c>
    </row>
    <row r="568" spans="2:13" ht="12.75">
      <c r="B568" s="8"/>
      <c r="C568" s="34"/>
      <c r="D568" s="13"/>
      <c r="H568" s="5">
        <f>H567-B568</f>
        <v>0</v>
      </c>
      <c r="I568" s="23">
        <f t="shared" si="38"/>
        <v>0</v>
      </c>
      <c r="M568" s="2">
        <v>510</v>
      </c>
    </row>
    <row r="569" spans="2:13" ht="12.75">
      <c r="B569" s="8"/>
      <c r="C569" s="34"/>
      <c r="D569" s="13"/>
      <c r="H569" s="5">
        <f>H568-B569</f>
        <v>0</v>
      </c>
      <c r="I569" s="23">
        <f aca="true" t="shared" si="40" ref="I569:I600">+B569/M569</f>
        <v>0</v>
      </c>
      <c r="M569" s="2">
        <v>510</v>
      </c>
    </row>
    <row r="570" spans="1:13" s="89" customFormat="1" ht="12.75">
      <c r="A570" s="82"/>
      <c r="B570" s="400">
        <f>+B574+B581+B587+B591+B599</f>
        <v>74000</v>
      </c>
      <c r="C570" s="84" t="s">
        <v>67</v>
      </c>
      <c r="D570" s="84" t="s">
        <v>114</v>
      </c>
      <c r="E570" s="85" t="s">
        <v>36</v>
      </c>
      <c r="F570" s="86" t="s">
        <v>66</v>
      </c>
      <c r="G570" s="86" t="s">
        <v>113</v>
      </c>
      <c r="H570" s="87"/>
      <c r="I570" s="88">
        <f t="shared" si="40"/>
        <v>145.09803921568627</v>
      </c>
      <c r="M570" s="2">
        <v>510</v>
      </c>
    </row>
    <row r="571" spans="2:13" ht="12.75">
      <c r="B571" s="8"/>
      <c r="C571" s="34"/>
      <c r="D571" s="13"/>
      <c r="H571" s="5">
        <f>H570-B571</f>
        <v>0</v>
      </c>
      <c r="I571" s="23">
        <f t="shared" si="40"/>
        <v>0</v>
      </c>
      <c r="M571" s="2">
        <v>510</v>
      </c>
    </row>
    <row r="572" spans="2:13" ht="12.75">
      <c r="B572" s="8">
        <v>3000</v>
      </c>
      <c r="C572" s="1" t="s">
        <v>24</v>
      </c>
      <c r="D572" s="1" t="s">
        <v>10</v>
      </c>
      <c r="E572" s="1" t="s">
        <v>302</v>
      </c>
      <c r="F572" s="28" t="s">
        <v>434</v>
      </c>
      <c r="G572" s="28" t="s">
        <v>269</v>
      </c>
      <c r="H572" s="5">
        <f>H571-B572</f>
        <v>-3000</v>
      </c>
      <c r="I572" s="23">
        <f t="shared" si="40"/>
        <v>5.882352941176471</v>
      </c>
      <c r="K572" t="s">
        <v>24</v>
      </c>
      <c r="L572">
        <v>14</v>
      </c>
      <c r="M572" s="2">
        <v>510</v>
      </c>
    </row>
    <row r="573" spans="1:13" s="91" customFormat="1" ht="12.75">
      <c r="A573" s="1"/>
      <c r="B573" s="8">
        <v>2000</v>
      </c>
      <c r="C573" s="1" t="s">
        <v>24</v>
      </c>
      <c r="D573" s="1" t="s">
        <v>10</v>
      </c>
      <c r="E573" s="1" t="s">
        <v>302</v>
      </c>
      <c r="F573" s="28" t="s">
        <v>435</v>
      </c>
      <c r="G573" s="28" t="s">
        <v>271</v>
      </c>
      <c r="H573" s="5">
        <f>H572-B573</f>
        <v>-5000</v>
      </c>
      <c r="I573" s="23">
        <f t="shared" si="40"/>
        <v>3.9215686274509802</v>
      </c>
      <c r="J573"/>
      <c r="K573" t="s">
        <v>24</v>
      </c>
      <c r="L573">
        <v>14</v>
      </c>
      <c r="M573" s="2">
        <v>510</v>
      </c>
    </row>
    <row r="574" spans="1:13" s="91" customFormat="1" ht="12.75">
      <c r="A574" s="12"/>
      <c r="B574" s="378">
        <f>SUM(B572:B573)</f>
        <v>5000</v>
      </c>
      <c r="C574" s="12" t="s">
        <v>24</v>
      </c>
      <c r="D574" s="12"/>
      <c r="E574" s="12"/>
      <c r="F574" s="19"/>
      <c r="G574" s="19"/>
      <c r="H574" s="87">
        <v>0</v>
      </c>
      <c r="I574" s="88">
        <f t="shared" si="40"/>
        <v>9.803921568627452</v>
      </c>
      <c r="M574" s="2">
        <v>510</v>
      </c>
    </row>
    <row r="575" spans="2:13" ht="12.75">
      <c r="B575" s="8"/>
      <c r="D575" s="13"/>
      <c r="H575" s="5">
        <f aca="true" t="shared" si="41" ref="H575:H580">H574-B575</f>
        <v>0</v>
      </c>
      <c r="I575" s="23">
        <f t="shared" si="40"/>
        <v>0</v>
      </c>
      <c r="M575" s="2">
        <v>510</v>
      </c>
    </row>
    <row r="576" spans="2:13" ht="12.75">
      <c r="B576" s="8"/>
      <c r="D576" s="13"/>
      <c r="H576" s="5">
        <f t="shared" si="41"/>
        <v>0</v>
      </c>
      <c r="I576" s="23">
        <f t="shared" si="40"/>
        <v>0</v>
      </c>
      <c r="M576" s="2">
        <v>510</v>
      </c>
    </row>
    <row r="577" spans="2:13" ht="12.75">
      <c r="B577" s="421">
        <v>1000</v>
      </c>
      <c r="C577" s="34" t="s">
        <v>429</v>
      </c>
      <c r="D577" s="13" t="s">
        <v>10</v>
      </c>
      <c r="E577" s="13" t="s">
        <v>251</v>
      </c>
      <c r="F577" s="28" t="s">
        <v>436</v>
      </c>
      <c r="G577" s="28" t="s">
        <v>269</v>
      </c>
      <c r="H577" s="5">
        <f t="shared" si="41"/>
        <v>-1000</v>
      </c>
      <c r="I577" s="23">
        <f t="shared" si="40"/>
        <v>1.9607843137254901</v>
      </c>
      <c r="K577" t="s">
        <v>302</v>
      </c>
      <c r="L577">
        <v>14</v>
      </c>
      <c r="M577" s="2">
        <v>510</v>
      </c>
    </row>
    <row r="578" spans="2:13" ht="12.75">
      <c r="B578" s="421">
        <v>1000</v>
      </c>
      <c r="C578" s="34" t="s">
        <v>429</v>
      </c>
      <c r="D578" s="13" t="s">
        <v>10</v>
      </c>
      <c r="E578" s="13" t="s">
        <v>251</v>
      </c>
      <c r="F578" s="28" t="s">
        <v>436</v>
      </c>
      <c r="G578" s="28" t="s">
        <v>269</v>
      </c>
      <c r="H578" s="5">
        <f t="shared" si="41"/>
        <v>-2000</v>
      </c>
      <c r="I578" s="23">
        <f t="shared" si="40"/>
        <v>1.9607843137254901</v>
      </c>
      <c r="K578" t="s">
        <v>302</v>
      </c>
      <c r="L578">
        <v>14</v>
      </c>
      <c r="M578" s="2">
        <v>510</v>
      </c>
    </row>
    <row r="579" spans="1:13" ht="12.75">
      <c r="A579" s="430"/>
      <c r="B579" s="8">
        <v>1000</v>
      </c>
      <c r="C579" s="34" t="s">
        <v>431</v>
      </c>
      <c r="D579" s="13" t="s">
        <v>10</v>
      </c>
      <c r="E579" s="13" t="s">
        <v>251</v>
      </c>
      <c r="F579" s="28" t="s">
        <v>436</v>
      </c>
      <c r="G579" s="28" t="s">
        <v>269</v>
      </c>
      <c r="H579" s="5">
        <f t="shared" si="41"/>
        <v>-3000</v>
      </c>
      <c r="I579" s="23">
        <f t="shared" si="40"/>
        <v>1.9607843137254901</v>
      </c>
      <c r="K579" t="s">
        <v>302</v>
      </c>
      <c r="L579">
        <v>14</v>
      </c>
      <c r="M579" s="2">
        <v>510</v>
      </c>
    </row>
    <row r="580" spans="1:13" ht="12.75">
      <c r="A580" s="430"/>
      <c r="B580" s="8">
        <v>1000</v>
      </c>
      <c r="C580" s="34" t="s">
        <v>431</v>
      </c>
      <c r="D580" s="13" t="s">
        <v>10</v>
      </c>
      <c r="E580" s="13" t="s">
        <v>251</v>
      </c>
      <c r="F580" s="28" t="s">
        <v>436</v>
      </c>
      <c r="G580" s="28" t="s">
        <v>269</v>
      </c>
      <c r="H580" s="5">
        <f t="shared" si="41"/>
        <v>-4000</v>
      </c>
      <c r="I580" s="23">
        <f t="shared" si="40"/>
        <v>1.9607843137254901</v>
      </c>
      <c r="K580" t="s">
        <v>302</v>
      </c>
      <c r="L580">
        <v>14</v>
      </c>
      <c r="M580" s="2">
        <v>510</v>
      </c>
    </row>
    <row r="581" spans="1:13" s="91" customFormat="1" ht="12.75">
      <c r="A581" s="82"/>
      <c r="B581" s="378">
        <f>SUM(B577:B580)</f>
        <v>4000</v>
      </c>
      <c r="C581" s="12" t="s">
        <v>248</v>
      </c>
      <c r="D581" s="12"/>
      <c r="E581" s="12"/>
      <c r="F581" s="19"/>
      <c r="G581" s="19"/>
      <c r="H581" s="87">
        <v>0</v>
      </c>
      <c r="I581" s="88">
        <f t="shared" si="40"/>
        <v>7.8431372549019605</v>
      </c>
      <c r="M581" s="2">
        <v>510</v>
      </c>
    </row>
    <row r="582" spans="1:13" ht="12.75">
      <c r="A582" s="430"/>
      <c r="B582" s="8"/>
      <c r="H582" s="5">
        <f>H581-B582</f>
        <v>0</v>
      </c>
      <c r="I582" s="23">
        <f t="shared" si="40"/>
        <v>0</v>
      </c>
      <c r="M582" s="2">
        <v>510</v>
      </c>
    </row>
    <row r="583" spans="1:13" ht="12.75">
      <c r="A583" s="430"/>
      <c r="B583" s="8"/>
      <c r="H583" s="5">
        <f>H582-B583</f>
        <v>0</v>
      </c>
      <c r="I583" s="23">
        <f t="shared" si="40"/>
        <v>0</v>
      </c>
      <c r="M583" s="2">
        <v>510</v>
      </c>
    </row>
    <row r="584" spans="1:13" ht="12.75">
      <c r="A584" s="430"/>
      <c r="B584" s="8">
        <v>1500</v>
      </c>
      <c r="C584" s="1" t="s">
        <v>25</v>
      </c>
      <c r="D584" s="13" t="s">
        <v>10</v>
      </c>
      <c r="E584" s="1" t="s">
        <v>296</v>
      </c>
      <c r="F584" s="422" t="s">
        <v>436</v>
      </c>
      <c r="G584" s="28" t="s">
        <v>269</v>
      </c>
      <c r="H584" s="5">
        <f>H583-B584</f>
        <v>-1500</v>
      </c>
      <c r="I584" s="23">
        <f t="shared" si="40"/>
        <v>2.9411764705882355</v>
      </c>
      <c r="K584" t="s">
        <v>302</v>
      </c>
      <c r="L584">
        <v>14</v>
      </c>
      <c r="M584" s="2">
        <v>510</v>
      </c>
    </row>
    <row r="585" spans="1:13" ht="12.75">
      <c r="A585" s="430"/>
      <c r="B585" s="8">
        <v>1500</v>
      </c>
      <c r="C585" s="1" t="s">
        <v>25</v>
      </c>
      <c r="D585" s="13" t="s">
        <v>10</v>
      </c>
      <c r="E585" s="1" t="s">
        <v>296</v>
      </c>
      <c r="F585" s="422" t="s">
        <v>436</v>
      </c>
      <c r="G585" s="28" t="s">
        <v>269</v>
      </c>
      <c r="H585" s="5">
        <f>H584-B585</f>
        <v>-3000</v>
      </c>
      <c r="I585" s="23">
        <f t="shared" si="40"/>
        <v>2.9411764705882355</v>
      </c>
      <c r="K585" t="s">
        <v>302</v>
      </c>
      <c r="L585">
        <v>14</v>
      </c>
      <c r="M585" s="2">
        <v>510</v>
      </c>
    </row>
    <row r="586" spans="1:13" ht="12.75">
      <c r="A586" s="430"/>
      <c r="B586" s="8">
        <v>10000</v>
      </c>
      <c r="C586" s="13" t="s">
        <v>432</v>
      </c>
      <c r="D586" s="13" t="s">
        <v>10</v>
      </c>
      <c r="E586" s="1" t="s">
        <v>296</v>
      </c>
      <c r="F586" s="28" t="s">
        <v>436</v>
      </c>
      <c r="G586" s="28" t="s">
        <v>269</v>
      </c>
      <c r="H586" s="5">
        <f>H585-B586</f>
        <v>-13000</v>
      </c>
      <c r="I586" s="23">
        <f t="shared" si="40"/>
        <v>19.607843137254903</v>
      </c>
      <c r="K586" t="s">
        <v>302</v>
      </c>
      <c r="L586">
        <v>14</v>
      </c>
      <c r="M586" s="2">
        <v>510</v>
      </c>
    </row>
    <row r="587" spans="1:13" s="91" customFormat="1" ht="12.75">
      <c r="A587" s="82"/>
      <c r="B587" s="378">
        <f>SUM(B584:B586)</f>
        <v>13000</v>
      </c>
      <c r="C587" s="12"/>
      <c r="D587" s="12"/>
      <c r="E587" s="12" t="s">
        <v>32</v>
      </c>
      <c r="F587" s="19"/>
      <c r="G587" s="19"/>
      <c r="H587" s="87">
        <v>0</v>
      </c>
      <c r="I587" s="88">
        <f t="shared" si="40"/>
        <v>25.49019607843137</v>
      </c>
      <c r="M587" s="2">
        <v>510</v>
      </c>
    </row>
    <row r="588" spans="1:13" ht="12.75">
      <c r="A588" s="430"/>
      <c r="B588" s="8"/>
      <c r="H588" s="5">
        <f>H587-B588</f>
        <v>0</v>
      </c>
      <c r="I588" s="23">
        <f t="shared" si="40"/>
        <v>0</v>
      </c>
      <c r="M588" s="2">
        <v>510</v>
      </c>
    </row>
    <row r="589" spans="1:13" ht="12.75">
      <c r="A589" s="430"/>
      <c r="B589" s="8"/>
      <c r="H589" s="5">
        <f>H588-B589</f>
        <v>0</v>
      </c>
      <c r="I589" s="23">
        <f t="shared" si="40"/>
        <v>0</v>
      </c>
      <c r="M589" s="2">
        <v>510</v>
      </c>
    </row>
    <row r="590" spans="1:13" ht="12.75">
      <c r="A590" s="430"/>
      <c r="B590" s="8">
        <v>2000</v>
      </c>
      <c r="C590" s="1" t="s">
        <v>27</v>
      </c>
      <c r="D590" s="13" t="s">
        <v>10</v>
      </c>
      <c r="E590" s="13" t="s">
        <v>251</v>
      </c>
      <c r="F590" s="28" t="s">
        <v>436</v>
      </c>
      <c r="G590" s="28" t="s">
        <v>269</v>
      </c>
      <c r="H590" s="5">
        <f>H589-B590</f>
        <v>-2000</v>
      </c>
      <c r="I590" s="23">
        <f t="shared" si="40"/>
        <v>3.9215686274509802</v>
      </c>
      <c r="K590" t="s">
        <v>302</v>
      </c>
      <c r="L590">
        <v>14</v>
      </c>
      <c r="M590" s="2">
        <v>510</v>
      </c>
    </row>
    <row r="591" spans="1:13" s="91" customFormat="1" ht="12.75">
      <c r="A591" s="82"/>
      <c r="B591" s="378">
        <f>SUM(B590)</f>
        <v>2000</v>
      </c>
      <c r="C591" s="12" t="s">
        <v>27</v>
      </c>
      <c r="D591" s="12"/>
      <c r="E591" s="12"/>
      <c r="F591" s="19"/>
      <c r="G591" s="19"/>
      <c r="H591" s="87">
        <v>0</v>
      </c>
      <c r="I591" s="88">
        <f t="shared" si="40"/>
        <v>3.9215686274509802</v>
      </c>
      <c r="M591" s="2">
        <v>510</v>
      </c>
    </row>
    <row r="592" spans="2:13" ht="12.75">
      <c r="B592" s="8"/>
      <c r="H592" s="5">
        <f aca="true" t="shared" si="42" ref="H592:H598">H591-B592</f>
        <v>0</v>
      </c>
      <c r="I592" s="23">
        <f t="shared" si="40"/>
        <v>0</v>
      </c>
      <c r="M592" s="2">
        <v>510</v>
      </c>
    </row>
    <row r="593" spans="2:13" ht="12.75">
      <c r="B593" s="8"/>
      <c r="H593" s="5">
        <f t="shared" si="42"/>
        <v>0</v>
      </c>
      <c r="I593" s="23">
        <f t="shared" si="40"/>
        <v>0</v>
      </c>
      <c r="M593" s="2">
        <v>510</v>
      </c>
    </row>
    <row r="594" spans="2:13" ht="12.75">
      <c r="B594" s="8">
        <v>10000</v>
      </c>
      <c r="C594" s="13" t="s">
        <v>321</v>
      </c>
      <c r="D594" s="13" t="s">
        <v>10</v>
      </c>
      <c r="E594" s="1" t="s">
        <v>322</v>
      </c>
      <c r="F594" s="422" t="s">
        <v>437</v>
      </c>
      <c r="G594" s="28" t="s">
        <v>269</v>
      </c>
      <c r="H594" s="5">
        <f t="shared" si="42"/>
        <v>-10000</v>
      </c>
      <c r="I594" s="23">
        <f t="shared" si="40"/>
        <v>19.607843137254903</v>
      </c>
      <c r="K594" t="s">
        <v>302</v>
      </c>
      <c r="L594">
        <v>14</v>
      </c>
      <c r="M594" s="2">
        <v>510</v>
      </c>
    </row>
    <row r="595" spans="2:13" ht="12.75">
      <c r="B595" s="8">
        <v>10000</v>
      </c>
      <c r="C595" s="36" t="s">
        <v>321</v>
      </c>
      <c r="D595" s="13" t="s">
        <v>10</v>
      </c>
      <c r="E595" s="1" t="s">
        <v>322</v>
      </c>
      <c r="F595" s="422" t="s">
        <v>438</v>
      </c>
      <c r="G595" s="28" t="s">
        <v>269</v>
      </c>
      <c r="H595" s="5">
        <f t="shared" si="42"/>
        <v>-20000</v>
      </c>
      <c r="I595" s="23">
        <f t="shared" si="40"/>
        <v>19.607843137254903</v>
      </c>
      <c r="K595" t="s">
        <v>302</v>
      </c>
      <c r="L595">
        <v>14</v>
      </c>
      <c r="M595" s="2">
        <v>510</v>
      </c>
    </row>
    <row r="596" spans="2:13" ht="12.75">
      <c r="B596" s="8">
        <v>10000</v>
      </c>
      <c r="C596" s="13" t="s">
        <v>321</v>
      </c>
      <c r="D596" s="13" t="s">
        <v>10</v>
      </c>
      <c r="E596" s="1" t="s">
        <v>322</v>
      </c>
      <c r="F596" s="422" t="s">
        <v>439</v>
      </c>
      <c r="G596" s="28" t="s">
        <v>269</v>
      </c>
      <c r="H596" s="5">
        <f t="shared" si="42"/>
        <v>-30000</v>
      </c>
      <c r="I596" s="23">
        <f t="shared" si="40"/>
        <v>19.607843137254903</v>
      </c>
      <c r="K596" t="s">
        <v>302</v>
      </c>
      <c r="L596">
        <v>14</v>
      </c>
      <c r="M596" s="2">
        <v>510</v>
      </c>
    </row>
    <row r="597" spans="2:13" ht="12.75">
      <c r="B597" s="8">
        <v>10000</v>
      </c>
      <c r="C597" s="13" t="s">
        <v>321</v>
      </c>
      <c r="D597" s="13" t="s">
        <v>10</v>
      </c>
      <c r="E597" s="1" t="s">
        <v>322</v>
      </c>
      <c r="F597" s="422" t="s">
        <v>440</v>
      </c>
      <c r="G597" s="28" t="s">
        <v>269</v>
      </c>
      <c r="H597" s="5">
        <f t="shared" si="42"/>
        <v>-40000</v>
      </c>
      <c r="I597" s="23">
        <f t="shared" si="40"/>
        <v>19.607843137254903</v>
      </c>
      <c r="K597" t="s">
        <v>302</v>
      </c>
      <c r="L597">
        <v>14</v>
      </c>
      <c r="M597" s="2">
        <v>510</v>
      </c>
    </row>
    <row r="598" spans="2:13" ht="12.75">
      <c r="B598" s="8">
        <v>10000</v>
      </c>
      <c r="C598" s="13" t="s">
        <v>321</v>
      </c>
      <c r="D598" s="13" t="s">
        <v>10</v>
      </c>
      <c r="E598" s="1" t="s">
        <v>322</v>
      </c>
      <c r="F598" s="422" t="s">
        <v>441</v>
      </c>
      <c r="G598" s="28" t="s">
        <v>269</v>
      </c>
      <c r="H598" s="5">
        <f t="shared" si="42"/>
        <v>-50000</v>
      </c>
      <c r="I598" s="23">
        <f t="shared" si="40"/>
        <v>19.607843137254903</v>
      </c>
      <c r="K598" t="s">
        <v>302</v>
      </c>
      <c r="L598">
        <v>14</v>
      </c>
      <c r="M598" s="2">
        <v>510</v>
      </c>
    </row>
    <row r="599" spans="1:13" s="91" customFormat="1" ht="12.75">
      <c r="A599" s="12"/>
      <c r="B599" s="378">
        <f>SUM(B594:B598)</f>
        <v>50000</v>
      </c>
      <c r="C599" s="12"/>
      <c r="D599" s="12"/>
      <c r="E599" s="12" t="s">
        <v>322</v>
      </c>
      <c r="F599" s="19"/>
      <c r="G599" s="19"/>
      <c r="H599" s="87">
        <v>0</v>
      </c>
      <c r="I599" s="88">
        <f t="shared" si="40"/>
        <v>98.03921568627452</v>
      </c>
      <c r="M599" s="2">
        <v>510</v>
      </c>
    </row>
    <row r="600" spans="2:13" ht="12.75">
      <c r="B600" s="8"/>
      <c r="D600" s="13"/>
      <c r="H600" s="5">
        <f>H599-B600</f>
        <v>0</v>
      </c>
      <c r="I600" s="23">
        <f t="shared" si="40"/>
        <v>0</v>
      </c>
      <c r="M600" s="2">
        <v>510</v>
      </c>
    </row>
    <row r="601" spans="2:13" ht="12.75">
      <c r="B601" s="8"/>
      <c r="D601" s="13"/>
      <c r="H601" s="5">
        <f>H600-B601</f>
        <v>0</v>
      </c>
      <c r="I601" s="23">
        <f aca="true" t="shared" si="43" ref="I601:I610">+B601/M601</f>
        <v>0</v>
      </c>
      <c r="M601" s="2">
        <v>510</v>
      </c>
    </row>
    <row r="602" spans="2:13" ht="12.75">
      <c r="B602" s="8"/>
      <c r="D602" s="13"/>
      <c r="H602" s="5">
        <f>H601-B602</f>
        <v>0</v>
      </c>
      <c r="I602" s="23">
        <f t="shared" si="43"/>
        <v>0</v>
      </c>
      <c r="M602" s="2">
        <v>510</v>
      </c>
    </row>
    <row r="603" spans="2:13" ht="12.75">
      <c r="B603" s="8"/>
      <c r="D603" s="13"/>
      <c r="H603" s="5">
        <f>H602-B603</f>
        <v>0</v>
      </c>
      <c r="I603" s="23">
        <f t="shared" si="43"/>
        <v>0</v>
      </c>
      <c r="M603" s="2">
        <v>510</v>
      </c>
    </row>
    <row r="604" spans="1:13" s="89" customFormat="1" ht="12.75">
      <c r="A604" s="82"/>
      <c r="B604" s="400">
        <f>+B608+B617+B624+B630+B637+B642</f>
        <v>55800</v>
      </c>
      <c r="C604" s="84" t="s">
        <v>68</v>
      </c>
      <c r="D604" s="84" t="s">
        <v>115</v>
      </c>
      <c r="E604" s="85" t="s">
        <v>43</v>
      </c>
      <c r="F604" s="86" t="s">
        <v>69</v>
      </c>
      <c r="G604" s="86" t="s">
        <v>23</v>
      </c>
      <c r="H604" s="87"/>
      <c r="I604" s="88">
        <f t="shared" si="43"/>
        <v>109.41176470588235</v>
      </c>
      <c r="M604" s="2">
        <v>510</v>
      </c>
    </row>
    <row r="605" spans="2:13" ht="12.75">
      <c r="B605" s="8"/>
      <c r="D605" s="13"/>
      <c r="H605" s="5">
        <f>H604-B605</f>
        <v>0</v>
      </c>
      <c r="I605" s="23">
        <f t="shared" si="43"/>
        <v>0</v>
      </c>
      <c r="M605" s="2">
        <v>510</v>
      </c>
    </row>
    <row r="606" spans="2:13" ht="12.75">
      <c r="B606" s="8">
        <v>2500</v>
      </c>
      <c r="C606" s="1" t="s">
        <v>24</v>
      </c>
      <c r="D606" s="1" t="s">
        <v>10</v>
      </c>
      <c r="E606" s="1" t="s">
        <v>223</v>
      </c>
      <c r="F606" s="28" t="s">
        <v>442</v>
      </c>
      <c r="G606" s="28" t="s">
        <v>271</v>
      </c>
      <c r="H606" s="5">
        <f>H605-B606</f>
        <v>-2500</v>
      </c>
      <c r="I606" s="23">
        <f t="shared" si="43"/>
        <v>4.901960784313726</v>
      </c>
      <c r="K606" t="s">
        <v>24</v>
      </c>
      <c r="L606">
        <v>15</v>
      </c>
      <c r="M606" s="2">
        <v>510</v>
      </c>
    </row>
    <row r="607" spans="2:13" ht="12.75">
      <c r="B607" s="8">
        <v>2500</v>
      </c>
      <c r="C607" s="1" t="s">
        <v>24</v>
      </c>
      <c r="D607" s="1" t="s">
        <v>10</v>
      </c>
      <c r="E607" s="1" t="s">
        <v>223</v>
      </c>
      <c r="F607" s="28" t="s">
        <v>443</v>
      </c>
      <c r="G607" s="28" t="s">
        <v>293</v>
      </c>
      <c r="H607" s="5">
        <f>H606-B607</f>
        <v>-5000</v>
      </c>
      <c r="I607" s="23">
        <f t="shared" si="43"/>
        <v>4.901960784313726</v>
      </c>
      <c r="K607" t="s">
        <v>24</v>
      </c>
      <c r="L607">
        <v>15</v>
      </c>
      <c r="M607" s="2">
        <v>510</v>
      </c>
    </row>
    <row r="608" spans="1:13" s="91" customFormat="1" ht="12.75">
      <c r="A608" s="12"/>
      <c r="B608" s="378">
        <f>SUM(B606:B607)</f>
        <v>5000</v>
      </c>
      <c r="C608" s="12" t="s">
        <v>24</v>
      </c>
      <c r="D608" s="12"/>
      <c r="E608" s="12"/>
      <c r="F608" s="19"/>
      <c r="G608" s="19"/>
      <c r="H608" s="87">
        <v>0</v>
      </c>
      <c r="I608" s="88">
        <f t="shared" si="43"/>
        <v>9.803921568627452</v>
      </c>
      <c r="M608" s="2">
        <v>510</v>
      </c>
    </row>
    <row r="609" spans="1:13" s="41" customFormat="1" ht="12.75">
      <c r="A609" s="40"/>
      <c r="B609" s="375"/>
      <c r="C609" s="42"/>
      <c r="D609" s="36"/>
      <c r="E609" s="40"/>
      <c r="F609" s="37"/>
      <c r="G609" s="37"/>
      <c r="H609" s="5">
        <f aca="true" t="shared" si="44" ref="H609:H616">H608-B609</f>
        <v>0</v>
      </c>
      <c r="I609" s="23">
        <f t="shared" si="43"/>
        <v>0</v>
      </c>
      <c r="M609" s="2">
        <v>510</v>
      </c>
    </row>
    <row r="610" spans="2:13" ht="12.75">
      <c r="B610" s="8"/>
      <c r="D610" s="13"/>
      <c r="H610" s="5">
        <f t="shared" si="44"/>
        <v>0</v>
      </c>
      <c r="I610" s="23">
        <f t="shared" si="43"/>
        <v>0</v>
      </c>
      <c r="M610" s="2">
        <v>510</v>
      </c>
    </row>
    <row r="611" spans="2:13" ht="12.75">
      <c r="B611" s="211">
        <v>3000</v>
      </c>
      <c r="C611" s="34" t="s">
        <v>444</v>
      </c>
      <c r="D611" s="13" t="s">
        <v>239</v>
      </c>
      <c r="E611" s="34" t="s">
        <v>240</v>
      </c>
      <c r="F611" s="92" t="s">
        <v>445</v>
      </c>
      <c r="G611" s="32" t="s">
        <v>265</v>
      </c>
      <c r="H611" s="5">
        <f t="shared" si="44"/>
        <v>-3000</v>
      </c>
      <c r="I611" s="23">
        <f aca="true" t="shared" si="45" ref="I611:I642">+B610/M610</f>
        <v>0</v>
      </c>
      <c r="K611" t="s">
        <v>223</v>
      </c>
      <c r="L611">
        <v>15</v>
      </c>
      <c r="M611" s="2">
        <v>510</v>
      </c>
    </row>
    <row r="612" spans="2:14" ht="12.75">
      <c r="B612" s="211">
        <v>5000</v>
      </c>
      <c r="C612" s="34" t="s">
        <v>446</v>
      </c>
      <c r="D612" s="13" t="s">
        <v>239</v>
      </c>
      <c r="E612" s="34" t="s">
        <v>240</v>
      </c>
      <c r="F612" s="92" t="s">
        <v>447</v>
      </c>
      <c r="G612" s="32" t="s">
        <v>267</v>
      </c>
      <c r="H612" s="5">
        <f t="shared" si="44"/>
        <v>-8000</v>
      </c>
      <c r="I612" s="23">
        <f t="shared" si="45"/>
        <v>5.882352941176471</v>
      </c>
      <c r="K612" t="s">
        <v>223</v>
      </c>
      <c r="L612">
        <v>15</v>
      </c>
      <c r="M612" s="2">
        <v>510</v>
      </c>
      <c r="N612" s="413"/>
    </row>
    <row r="613" spans="2:14" ht="12.75">
      <c r="B613" s="211">
        <v>1500</v>
      </c>
      <c r="C613" s="34" t="s">
        <v>448</v>
      </c>
      <c r="D613" s="13" t="s">
        <v>239</v>
      </c>
      <c r="E613" s="34" t="s">
        <v>240</v>
      </c>
      <c r="F613" s="92" t="s">
        <v>447</v>
      </c>
      <c r="G613" s="32" t="s">
        <v>267</v>
      </c>
      <c r="H613" s="5">
        <f t="shared" si="44"/>
        <v>-9500</v>
      </c>
      <c r="I613" s="23">
        <f t="shared" si="45"/>
        <v>9.803921568627452</v>
      </c>
      <c r="K613" t="s">
        <v>223</v>
      </c>
      <c r="L613">
        <v>15</v>
      </c>
      <c r="M613" s="2">
        <v>510</v>
      </c>
      <c r="N613" s="413"/>
    </row>
    <row r="614" spans="2:14" ht="12.75">
      <c r="B614" s="211">
        <v>1500</v>
      </c>
      <c r="C614" s="34" t="s">
        <v>449</v>
      </c>
      <c r="D614" s="13" t="s">
        <v>239</v>
      </c>
      <c r="E614" s="34" t="s">
        <v>240</v>
      </c>
      <c r="F614" s="92" t="s">
        <v>447</v>
      </c>
      <c r="G614" s="32" t="s">
        <v>267</v>
      </c>
      <c r="H614" s="5">
        <f t="shared" si="44"/>
        <v>-11000</v>
      </c>
      <c r="I614" s="23">
        <f t="shared" si="45"/>
        <v>2.9411764705882355</v>
      </c>
      <c r="K614" t="s">
        <v>223</v>
      </c>
      <c r="L614">
        <v>15</v>
      </c>
      <c r="M614" s="2">
        <v>510</v>
      </c>
      <c r="N614" s="413"/>
    </row>
    <row r="615" spans="2:14" ht="12.75">
      <c r="B615" s="211">
        <v>5000</v>
      </c>
      <c r="C615" s="34" t="s">
        <v>450</v>
      </c>
      <c r="D615" s="13" t="s">
        <v>239</v>
      </c>
      <c r="E615" s="34" t="s">
        <v>240</v>
      </c>
      <c r="F615" s="92" t="s">
        <v>447</v>
      </c>
      <c r="G615" s="32" t="s">
        <v>269</v>
      </c>
      <c r="H615" s="5">
        <f t="shared" si="44"/>
        <v>-16000</v>
      </c>
      <c r="I615" s="23">
        <f t="shared" si="45"/>
        <v>2.9411764705882355</v>
      </c>
      <c r="K615" t="s">
        <v>223</v>
      </c>
      <c r="L615">
        <v>15</v>
      </c>
      <c r="M615" s="2">
        <v>510</v>
      </c>
      <c r="N615" s="413"/>
    </row>
    <row r="616" spans="2:14" ht="12.75">
      <c r="B616" s="211">
        <v>5500</v>
      </c>
      <c r="C616" s="34" t="s">
        <v>451</v>
      </c>
      <c r="D616" s="13" t="s">
        <v>239</v>
      </c>
      <c r="E616" s="34" t="s">
        <v>240</v>
      </c>
      <c r="F616" s="92" t="s">
        <v>452</v>
      </c>
      <c r="G616" s="32" t="s">
        <v>271</v>
      </c>
      <c r="H616" s="5">
        <f t="shared" si="44"/>
        <v>-21500</v>
      </c>
      <c r="I616" s="23">
        <f t="shared" si="45"/>
        <v>9.803921568627452</v>
      </c>
      <c r="K616" t="s">
        <v>223</v>
      </c>
      <c r="L616">
        <v>15</v>
      </c>
      <c r="M616" s="2">
        <v>510</v>
      </c>
      <c r="N616" s="413"/>
    </row>
    <row r="617" spans="1:13" s="91" customFormat="1" ht="12.75">
      <c r="A617" s="12"/>
      <c r="B617" s="378">
        <f>SUM(B611:B616)</f>
        <v>21500</v>
      </c>
      <c r="C617" s="90" t="s">
        <v>248</v>
      </c>
      <c r="D617" s="12"/>
      <c r="E617" s="12"/>
      <c r="F617" s="19"/>
      <c r="G617" s="19"/>
      <c r="H617" s="87">
        <v>0</v>
      </c>
      <c r="I617" s="88">
        <f t="shared" si="45"/>
        <v>10.784313725490197</v>
      </c>
      <c r="M617" s="2">
        <v>510</v>
      </c>
    </row>
    <row r="618" spans="2:13" ht="12.75">
      <c r="B618" s="8"/>
      <c r="H618" s="5">
        <f aca="true" t="shared" si="46" ref="H618:H623">H617-B618</f>
        <v>0</v>
      </c>
      <c r="I618" s="59">
        <f t="shared" si="45"/>
        <v>42.15686274509804</v>
      </c>
      <c r="M618" s="2">
        <v>510</v>
      </c>
    </row>
    <row r="619" spans="2:13" ht="12.75">
      <c r="B619" s="8"/>
      <c r="H619" s="5">
        <f t="shared" si="46"/>
        <v>0</v>
      </c>
      <c r="I619" s="59">
        <f t="shared" si="45"/>
        <v>0</v>
      </c>
      <c r="M619" s="2">
        <v>510</v>
      </c>
    </row>
    <row r="620" spans="2:13" ht="12.75">
      <c r="B620" s="8">
        <v>1400</v>
      </c>
      <c r="C620" s="34" t="s">
        <v>25</v>
      </c>
      <c r="D620" s="13" t="s">
        <v>249</v>
      </c>
      <c r="E620" s="1" t="s">
        <v>32</v>
      </c>
      <c r="F620" s="92" t="s">
        <v>447</v>
      </c>
      <c r="G620" s="28" t="s">
        <v>265</v>
      </c>
      <c r="H620" s="5">
        <f t="shared" si="46"/>
        <v>-1400</v>
      </c>
      <c r="I620" s="59">
        <f t="shared" si="45"/>
        <v>0</v>
      </c>
      <c r="K620" t="s">
        <v>223</v>
      </c>
      <c r="L620">
        <v>15</v>
      </c>
      <c r="M620" s="2">
        <v>510</v>
      </c>
    </row>
    <row r="621" spans="2:13" ht="12.75">
      <c r="B621" s="8">
        <v>1000</v>
      </c>
      <c r="C621" s="34" t="s">
        <v>25</v>
      </c>
      <c r="D621" s="13" t="s">
        <v>249</v>
      </c>
      <c r="E621" s="1" t="s">
        <v>32</v>
      </c>
      <c r="F621" s="92" t="s">
        <v>447</v>
      </c>
      <c r="G621" s="28" t="s">
        <v>267</v>
      </c>
      <c r="H621" s="5">
        <f t="shared" si="46"/>
        <v>-2400</v>
      </c>
      <c r="I621" s="59">
        <f t="shared" si="45"/>
        <v>2.7450980392156863</v>
      </c>
      <c r="J621" s="16"/>
      <c r="K621" t="s">
        <v>223</v>
      </c>
      <c r="L621">
        <v>15</v>
      </c>
      <c r="M621" s="2">
        <v>510</v>
      </c>
    </row>
    <row r="622" spans="2:13" ht="12.75">
      <c r="B622" s="8">
        <v>1000</v>
      </c>
      <c r="C622" s="34" t="s">
        <v>25</v>
      </c>
      <c r="D622" s="13" t="s">
        <v>249</v>
      </c>
      <c r="E622" s="1" t="s">
        <v>32</v>
      </c>
      <c r="F622" s="92" t="s">
        <v>447</v>
      </c>
      <c r="G622" s="28" t="s">
        <v>269</v>
      </c>
      <c r="H622" s="5">
        <f t="shared" si="46"/>
        <v>-3400</v>
      </c>
      <c r="I622" s="59">
        <f t="shared" si="45"/>
        <v>1.9607843137254901</v>
      </c>
      <c r="J622" s="16"/>
      <c r="K622" t="s">
        <v>223</v>
      </c>
      <c r="L622">
        <v>15</v>
      </c>
      <c r="M622" s="2">
        <v>510</v>
      </c>
    </row>
    <row r="623" spans="2:13" ht="12.75">
      <c r="B623" s="8">
        <v>1500</v>
      </c>
      <c r="C623" s="34" t="s">
        <v>25</v>
      </c>
      <c r="D623" s="13" t="s">
        <v>249</v>
      </c>
      <c r="E623" s="1" t="s">
        <v>32</v>
      </c>
      <c r="F623" s="92" t="s">
        <v>447</v>
      </c>
      <c r="G623" s="28" t="s">
        <v>271</v>
      </c>
      <c r="H623" s="5">
        <f t="shared" si="46"/>
        <v>-4900</v>
      </c>
      <c r="I623" s="59">
        <f t="shared" si="45"/>
        <v>1.9607843137254901</v>
      </c>
      <c r="J623" s="16"/>
      <c r="K623" t="s">
        <v>223</v>
      </c>
      <c r="L623">
        <v>15</v>
      </c>
      <c r="M623" s="2">
        <v>510</v>
      </c>
    </row>
    <row r="624" spans="1:13" s="91" customFormat="1" ht="12.75">
      <c r="A624" s="12"/>
      <c r="B624" s="378">
        <f>SUM(B620:B623)</f>
        <v>4900</v>
      </c>
      <c r="C624" s="90"/>
      <c r="D624" s="12"/>
      <c r="E624" s="12" t="s">
        <v>32</v>
      </c>
      <c r="F624" s="19"/>
      <c r="G624" s="19"/>
      <c r="H624" s="87">
        <v>0</v>
      </c>
      <c r="I624" s="88">
        <f t="shared" si="45"/>
        <v>2.9411764705882355</v>
      </c>
      <c r="M624" s="2">
        <v>510</v>
      </c>
    </row>
    <row r="625" spans="2:13" ht="12.75">
      <c r="B625" s="8"/>
      <c r="H625" s="5">
        <f>H624-B625</f>
        <v>0</v>
      </c>
      <c r="I625" s="59">
        <f t="shared" si="45"/>
        <v>9.607843137254902</v>
      </c>
      <c r="M625" s="2">
        <v>510</v>
      </c>
    </row>
    <row r="626" spans="2:13" ht="12.75">
      <c r="B626" s="8"/>
      <c r="H626" s="5">
        <f>H625-B626</f>
        <v>0</v>
      </c>
      <c r="I626" s="59">
        <f t="shared" si="45"/>
        <v>0</v>
      </c>
      <c r="M626" s="2">
        <v>510</v>
      </c>
    </row>
    <row r="627" spans="2:13" ht="12.75">
      <c r="B627" s="8">
        <v>5000</v>
      </c>
      <c r="C627" s="1" t="s">
        <v>26</v>
      </c>
      <c r="D627" s="13" t="s">
        <v>249</v>
      </c>
      <c r="E627" s="1" t="s">
        <v>240</v>
      </c>
      <c r="F627" s="28" t="s">
        <v>453</v>
      </c>
      <c r="G627" s="92" t="s">
        <v>267</v>
      </c>
      <c r="H627" s="5">
        <f>H626-B627</f>
        <v>-5000</v>
      </c>
      <c r="I627" s="59">
        <f t="shared" si="45"/>
        <v>0</v>
      </c>
      <c r="K627" t="s">
        <v>223</v>
      </c>
      <c r="L627">
        <v>15</v>
      </c>
      <c r="M627" s="2">
        <v>510</v>
      </c>
    </row>
    <row r="628" spans="2:13" ht="12.75">
      <c r="B628" s="8">
        <v>4000</v>
      </c>
      <c r="C628" s="1" t="s">
        <v>26</v>
      </c>
      <c r="D628" s="13" t="s">
        <v>249</v>
      </c>
      <c r="E628" s="1" t="s">
        <v>240</v>
      </c>
      <c r="F628" s="422" t="s">
        <v>454</v>
      </c>
      <c r="G628" s="92" t="s">
        <v>269</v>
      </c>
      <c r="H628" s="5">
        <f>H627-B628</f>
        <v>-9000</v>
      </c>
      <c r="I628" s="59">
        <f t="shared" si="45"/>
        <v>9.803921568627452</v>
      </c>
      <c r="K628" t="s">
        <v>223</v>
      </c>
      <c r="L628">
        <v>15</v>
      </c>
      <c r="M628" s="2">
        <v>510</v>
      </c>
    </row>
    <row r="629" spans="2:13" ht="12.75">
      <c r="B629" s="8">
        <v>5000</v>
      </c>
      <c r="C629" s="13" t="s">
        <v>26</v>
      </c>
      <c r="D629" s="13" t="s">
        <v>249</v>
      </c>
      <c r="E629" s="1" t="s">
        <v>240</v>
      </c>
      <c r="F629" s="422" t="s">
        <v>455</v>
      </c>
      <c r="G629" s="92" t="s">
        <v>271</v>
      </c>
      <c r="H629" s="5">
        <f>H628-B629</f>
        <v>-14000</v>
      </c>
      <c r="I629" s="59">
        <f t="shared" si="45"/>
        <v>7.8431372549019605</v>
      </c>
      <c r="K629" s="102" t="s">
        <v>223</v>
      </c>
      <c r="L629">
        <v>15</v>
      </c>
      <c r="M629" s="2">
        <v>510</v>
      </c>
    </row>
    <row r="630" spans="1:13" s="91" customFormat="1" ht="12.75">
      <c r="A630" s="12"/>
      <c r="B630" s="378">
        <f>SUM(B627:B629)</f>
        <v>14000</v>
      </c>
      <c r="C630" s="12" t="s">
        <v>26</v>
      </c>
      <c r="D630" s="12"/>
      <c r="E630" s="12"/>
      <c r="F630" s="19"/>
      <c r="G630" s="19"/>
      <c r="H630" s="87">
        <v>0</v>
      </c>
      <c r="I630" s="88">
        <f t="shared" si="45"/>
        <v>9.803921568627452</v>
      </c>
      <c r="M630" s="2">
        <v>510</v>
      </c>
    </row>
    <row r="631" spans="2:13" ht="12.75">
      <c r="B631" s="8"/>
      <c r="H631" s="5">
        <f aca="true" t="shared" si="47" ref="H631:H636">H630-B631</f>
        <v>0</v>
      </c>
      <c r="I631" s="59">
        <f t="shared" si="45"/>
        <v>27.45098039215686</v>
      </c>
      <c r="M631" s="2">
        <v>510</v>
      </c>
    </row>
    <row r="632" spans="2:13" ht="12.75">
      <c r="B632" s="8"/>
      <c r="H632" s="5">
        <f t="shared" si="47"/>
        <v>0</v>
      </c>
      <c r="I632" s="59">
        <f t="shared" si="45"/>
        <v>0</v>
      </c>
      <c r="M632" s="2">
        <v>510</v>
      </c>
    </row>
    <row r="633" spans="1:13" s="16" customFormat="1" ht="12.75">
      <c r="A633" s="13"/>
      <c r="B633" s="211">
        <v>2000</v>
      </c>
      <c r="C633" s="13" t="s">
        <v>27</v>
      </c>
      <c r="D633" s="13" t="s">
        <v>10</v>
      </c>
      <c r="E633" s="13" t="s">
        <v>251</v>
      </c>
      <c r="F633" s="92" t="s">
        <v>447</v>
      </c>
      <c r="G633" s="31" t="s">
        <v>265</v>
      </c>
      <c r="H633" s="5">
        <f t="shared" si="47"/>
        <v>-2000</v>
      </c>
      <c r="I633" s="59">
        <f t="shared" si="45"/>
        <v>0</v>
      </c>
      <c r="K633" s="16" t="s">
        <v>223</v>
      </c>
      <c r="L633" s="16">
        <v>15</v>
      </c>
      <c r="M633" s="2">
        <v>510</v>
      </c>
    </row>
    <row r="634" spans="1:13" s="16" customFormat="1" ht="12.75">
      <c r="A634" s="13"/>
      <c r="B634" s="211">
        <v>2000</v>
      </c>
      <c r="C634" s="13" t="s">
        <v>27</v>
      </c>
      <c r="D634" s="13" t="s">
        <v>10</v>
      </c>
      <c r="E634" s="13" t="s">
        <v>251</v>
      </c>
      <c r="F634" s="92" t="s">
        <v>447</v>
      </c>
      <c r="G634" s="31" t="s">
        <v>267</v>
      </c>
      <c r="H634" s="5">
        <f t="shared" si="47"/>
        <v>-4000</v>
      </c>
      <c r="I634" s="59">
        <f t="shared" si="45"/>
        <v>3.9215686274509802</v>
      </c>
      <c r="K634" s="16" t="s">
        <v>223</v>
      </c>
      <c r="L634" s="16">
        <v>15</v>
      </c>
      <c r="M634" s="2">
        <v>510</v>
      </c>
    </row>
    <row r="635" spans="1:13" s="16" customFormat="1" ht="12.75">
      <c r="A635" s="13"/>
      <c r="B635" s="211">
        <v>2000</v>
      </c>
      <c r="C635" s="13" t="s">
        <v>27</v>
      </c>
      <c r="D635" s="13" t="s">
        <v>10</v>
      </c>
      <c r="E635" s="13" t="s">
        <v>251</v>
      </c>
      <c r="F635" s="92" t="s">
        <v>447</v>
      </c>
      <c r="G635" s="31" t="s">
        <v>269</v>
      </c>
      <c r="H635" s="5">
        <f t="shared" si="47"/>
        <v>-6000</v>
      </c>
      <c r="I635" s="59">
        <f t="shared" si="45"/>
        <v>3.9215686274509802</v>
      </c>
      <c r="K635" s="16" t="s">
        <v>223</v>
      </c>
      <c r="L635" s="16">
        <v>15</v>
      </c>
      <c r="M635" s="2">
        <v>510</v>
      </c>
    </row>
    <row r="636" spans="1:13" s="16" customFormat="1" ht="12.75">
      <c r="A636" s="13"/>
      <c r="B636" s="211">
        <v>2000</v>
      </c>
      <c r="C636" s="13" t="s">
        <v>27</v>
      </c>
      <c r="D636" s="13" t="s">
        <v>10</v>
      </c>
      <c r="E636" s="13" t="s">
        <v>251</v>
      </c>
      <c r="F636" s="92" t="s">
        <v>447</v>
      </c>
      <c r="G636" s="31" t="s">
        <v>271</v>
      </c>
      <c r="H636" s="5">
        <f t="shared" si="47"/>
        <v>-8000</v>
      </c>
      <c r="I636" s="59">
        <f t="shared" si="45"/>
        <v>3.9215686274509802</v>
      </c>
      <c r="K636" s="16" t="s">
        <v>223</v>
      </c>
      <c r="L636" s="16">
        <v>15</v>
      </c>
      <c r="M636" s="2">
        <v>510</v>
      </c>
    </row>
    <row r="637" spans="1:256" s="91" customFormat="1" ht="12.75">
      <c r="A637" s="12"/>
      <c r="B637" s="378">
        <f>SUM(B633:B636)</f>
        <v>8000</v>
      </c>
      <c r="C637" s="90" t="s">
        <v>27</v>
      </c>
      <c r="D637" s="12"/>
      <c r="E637" s="12"/>
      <c r="F637" s="19"/>
      <c r="G637" s="19"/>
      <c r="H637" s="87">
        <v>0</v>
      </c>
      <c r="I637" s="88">
        <f t="shared" si="45"/>
        <v>3.9215686274509802</v>
      </c>
      <c r="M637" s="2">
        <v>510</v>
      </c>
      <c r="IV637" s="91">
        <f>SUM(M637:IU637)</f>
        <v>510</v>
      </c>
    </row>
    <row r="638" spans="2:13" ht="12.75">
      <c r="B638" s="8"/>
      <c r="H638" s="5">
        <f>H637-B638</f>
        <v>0</v>
      </c>
      <c r="I638" s="59">
        <f t="shared" si="45"/>
        <v>15.686274509803921</v>
      </c>
      <c r="M638" s="2">
        <v>510</v>
      </c>
    </row>
    <row r="639" spans="2:13" ht="12.75">
      <c r="B639" s="8"/>
      <c r="H639" s="5">
        <f>H638-B639</f>
        <v>0</v>
      </c>
      <c r="I639" s="59">
        <f t="shared" si="45"/>
        <v>0</v>
      </c>
      <c r="M639" s="2">
        <v>510</v>
      </c>
    </row>
    <row r="640" spans="2:256" ht="12.75">
      <c r="B640" s="8">
        <v>1200</v>
      </c>
      <c r="C640" s="1" t="s">
        <v>252</v>
      </c>
      <c r="D640" s="13" t="s">
        <v>10</v>
      </c>
      <c r="E640" s="1" t="s">
        <v>253</v>
      </c>
      <c r="F640" s="92" t="s">
        <v>447</v>
      </c>
      <c r="G640" s="28" t="s">
        <v>265</v>
      </c>
      <c r="H640" s="5">
        <f>H639-B640</f>
        <v>-1200</v>
      </c>
      <c r="I640" s="59">
        <f t="shared" si="45"/>
        <v>0</v>
      </c>
      <c r="K640" t="s">
        <v>223</v>
      </c>
      <c r="L640">
        <v>15</v>
      </c>
      <c r="M640" s="2">
        <v>510</v>
      </c>
      <c r="IV640" s="1">
        <f>SUM(A640:IU640)</f>
        <v>525</v>
      </c>
    </row>
    <row r="641" spans="2:256" ht="12.75">
      <c r="B641" s="8">
        <v>1200</v>
      </c>
      <c r="C641" s="1" t="s">
        <v>252</v>
      </c>
      <c r="D641" s="13" t="s">
        <v>10</v>
      </c>
      <c r="E641" s="1" t="s">
        <v>253</v>
      </c>
      <c r="F641" s="92" t="s">
        <v>447</v>
      </c>
      <c r="G641" s="28" t="s">
        <v>269</v>
      </c>
      <c r="H641" s="5">
        <f>H640-B641</f>
        <v>-2400</v>
      </c>
      <c r="I641" s="59">
        <f t="shared" si="45"/>
        <v>2.3529411764705883</v>
      </c>
      <c r="K641" t="s">
        <v>223</v>
      </c>
      <c r="L641">
        <v>15</v>
      </c>
      <c r="M641" s="2">
        <v>510</v>
      </c>
      <c r="IV641" s="1"/>
    </row>
    <row r="642" spans="1:256" s="91" customFormat="1" ht="12.75">
      <c r="A642" s="12"/>
      <c r="B642" s="378">
        <f>SUM(B640:B641)</f>
        <v>2400</v>
      </c>
      <c r="C642" s="12"/>
      <c r="D642" s="12"/>
      <c r="E642" s="90" t="s">
        <v>253</v>
      </c>
      <c r="F642" s="19"/>
      <c r="G642" s="19"/>
      <c r="H642" s="87">
        <v>0</v>
      </c>
      <c r="I642" s="88">
        <f t="shared" si="45"/>
        <v>2.3529411764705883</v>
      </c>
      <c r="M642" s="2">
        <v>510</v>
      </c>
      <c r="IV642" s="12">
        <f>SUM(A642:IU642)</f>
        <v>2912.3529411764707</v>
      </c>
    </row>
    <row r="643" spans="2:13" ht="12.75">
      <c r="B643" s="8"/>
      <c r="H643" s="5">
        <f>H642-B643</f>
        <v>0</v>
      </c>
      <c r="I643" s="23">
        <f aca="true" t="shared" si="48" ref="I643:I674">+B643/M643</f>
        <v>0</v>
      </c>
      <c r="M643" s="2">
        <v>510</v>
      </c>
    </row>
    <row r="644" spans="2:13" ht="12.75">
      <c r="B644" s="8"/>
      <c r="H644" s="5">
        <f>H643-B644</f>
        <v>0</v>
      </c>
      <c r="I644" s="23">
        <f t="shared" si="48"/>
        <v>0</v>
      </c>
      <c r="M644" s="2">
        <v>510</v>
      </c>
    </row>
    <row r="645" spans="2:13" ht="12.75">
      <c r="B645" s="8"/>
      <c r="H645" s="5">
        <f>H644-B645</f>
        <v>0</v>
      </c>
      <c r="I645" s="23">
        <f t="shared" si="48"/>
        <v>0</v>
      </c>
      <c r="M645" s="2">
        <v>510</v>
      </c>
    </row>
    <row r="646" spans="2:13" ht="12.75">
      <c r="B646" s="8"/>
      <c r="H646" s="5">
        <f>H645-B646</f>
        <v>0</v>
      </c>
      <c r="I646" s="23">
        <f t="shared" si="48"/>
        <v>0</v>
      </c>
      <c r="M646" s="2">
        <v>510</v>
      </c>
    </row>
    <row r="647" spans="1:13" s="100" customFormat="1" ht="12.75">
      <c r="A647" s="95"/>
      <c r="B647" s="374">
        <f>+B654+B665+B672+B677+B683</f>
        <v>48900</v>
      </c>
      <c r="C647" s="95" t="s">
        <v>70</v>
      </c>
      <c r="D647" s="95" t="s">
        <v>71</v>
      </c>
      <c r="E647" s="95" t="s">
        <v>72</v>
      </c>
      <c r="F647" s="126" t="s">
        <v>73</v>
      </c>
      <c r="G647" s="97" t="s">
        <v>23</v>
      </c>
      <c r="H647" s="96"/>
      <c r="I647" s="98">
        <f t="shared" si="48"/>
        <v>95.88235294117646</v>
      </c>
      <c r="J647" s="99"/>
      <c r="M647" s="2">
        <v>510</v>
      </c>
    </row>
    <row r="648" spans="2:13" ht="12.75">
      <c r="B648" s="8"/>
      <c r="H648" s="5">
        <f aca="true" t="shared" si="49" ref="H648:H653">H647-B648</f>
        <v>0</v>
      </c>
      <c r="I648" s="23">
        <f t="shared" si="48"/>
        <v>0</v>
      </c>
      <c r="M648" s="2">
        <v>510</v>
      </c>
    </row>
    <row r="649" spans="2:13" ht="12.75">
      <c r="B649" s="8">
        <v>2500</v>
      </c>
      <c r="C649" s="1" t="s">
        <v>24</v>
      </c>
      <c r="D649" s="1" t="s">
        <v>10</v>
      </c>
      <c r="E649" s="1" t="s">
        <v>345</v>
      </c>
      <c r="F649" s="28" t="s">
        <v>456</v>
      </c>
      <c r="G649" s="28" t="s">
        <v>275</v>
      </c>
      <c r="H649" s="5">
        <f t="shared" si="49"/>
        <v>-2500</v>
      </c>
      <c r="I649" s="23">
        <f t="shared" si="48"/>
        <v>4.901960784313726</v>
      </c>
      <c r="K649" t="s">
        <v>24</v>
      </c>
      <c r="L649">
        <v>16</v>
      </c>
      <c r="M649" s="2">
        <v>510</v>
      </c>
    </row>
    <row r="650" spans="2:13" ht="12.75">
      <c r="B650" s="8">
        <v>2500</v>
      </c>
      <c r="C650" s="1" t="s">
        <v>24</v>
      </c>
      <c r="D650" s="1" t="s">
        <v>10</v>
      </c>
      <c r="E650" s="1" t="s">
        <v>345</v>
      </c>
      <c r="F650" s="28" t="s">
        <v>457</v>
      </c>
      <c r="G650" s="28" t="s">
        <v>458</v>
      </c>
      <c r="H650" s="5">
        <f t="shared" si="49"/>
        <v>-5000</v>
      </c>
      <c r="I650" s="23">
        <f t="shared" si="48"/>
        <v>4.901960784313726</v>
      </c>
      <c r="K650" t="s">
        <v>24</v>
      </c>
      <c r="L650">
        <v>16</v>
      </c>
      <c r="M650" s="2">
        <v>510</v>
      </c>
    </row>
    <row r="651" spans="2:13" ht="12.75">
      <c r="B651" s="8">
        <v>3000</v>
      </c>
      <c r="C651" s="1" t="s">
        <v>24</v>
      </c>
      <c r="D651" s="1" t="s">
        <v>10</v>
      </c>
      <c r="E651" s="1" t="s">
        <v>302</v>
      </c>
      <c r="F651" s="28" t="s">
        <v>459</v>
      </c>
      <c r="G651" s="28" t="s">
        <v>458</v>
      </c>
      <c r="H651" s="5">
        <f t="shared" si="49"/>
        <v>-8000</v>
      </c>
      <c r="I651" s="23">
        <f t="shared" si="48"/>
        <v>5.882352941176471</v>
      </c>
      <c r="K651" t="s">
        <v>24</v>
      </c>
      <c r="L651">
        <v>16</v>
      </c>
      <c r="M651" s="2">
        <v>510</v>
      </c>
    </row>
    <row r="652" spans="2:13" ht="12.75">
      <c r="B652" s="8">
        <v>2500</v>
      </c>
      <c r="C652" s="1" t="s">
        <v>24</v>
      </c>
      <c r="D652" s="1" t="s">
        <v>10</v>
      </c>
      <c r="E652" s="1" t="s">
        <v>345</v>
      </c>
      <c r="F652" s="28" t="s">
        <v>460</v>
      </c>
      <c r="G652" s="28" t="s">
        <v>461</v>
      </c>
      <c r="H652" s="5">
        <f t="shared" si="49"/>
        <v>-10500</v>
      </c>
      <c r="I652" s="23">
        <f t="shared" si="48"/>
        <v>4.901960784313726</v>
      </c>
      <c r="K652" t="s">
        <v>24</v>
      </c>
      <c r="L652">
        <v>16</v>
      </c>
      <c r="M652" s="2">
        <v>510</v>
      </c>
    </row>
    <row r="653" spans="2:13" ht="12.75">
      <c r="B653" s="431">
        <v>2500</v>
      </c>
      <c r="C653" s="1" t="s">
        <v>24</v>
      </c>
      <c r="D653" s="1" t="s">
        <v>10</v>
      </c>
      <c r="E653" s="1" t="s">
        <v>345</v>
      </c>
      <c r="F653" s="28" t="s">
        <v>462</v>
      </c>
      <c r="G653" s="28" t="s">
        <v>463</v>
      </c>
      <c r="H653" s="5">
        <f t="shared" si="49"/>
        <v>-13000</v>
      </c>
      <c r="I653" s="23">
        <f t="shared" si="48"/>
        <v>4.901960784313726</v>
      </c>
      <c r="K653" t="s">
        <v>24</v>
      </c>
      <c r="L653">
        <v>16</v>
      </c>
      <c r="M653" s="2">
        <v>510</v>
      </c>
    </row>
    <row r="654" spans="1:13" s="91" customFormat="1" ht="12.75">
      <c r="A654" s="12"/>
      <c r="B654" s="378">
        <f>SUM(B649:B653)</f>
        <v>13000</v>
      </c>
      <c r="C654" s="12" t="s">
        <v>24</v>
      </c>
      <c r="D654" s="12"/>
      <c r="E654" s="12"/>
      <c r="F654" s="19"/>
      <c r="G654" s="19"/>
      <c r="H654" s="87">
        <v>0</v>
      </c>
      <c r="I654" s="88">
        <f t="shared" si="48"/>
        <v>25.49019607843137</v>
      </c>
      <c r="M654" s="2">
        <v>510</v>
      </c>
    </row>
    <row r="655" spans="2:13" ht="12.75">
      <c r="B655" s="8"/>
      <c r="H655" s="5">
        <f aca="true" t="shared" si="50" ref="H655:H664">H654-B655</f>
        <v>0</v>
      </c>
      <c r="I655" s="23">
        <f t="shared" si="48"/>
        <v>0</v>
      </c>
      <c r="M655" s="2">
        <v>510</v>
      </c>
    </row>
    <row r="656" spans="2:13" ht="12.75">
      <c r="B656" s="8"/>
      <c r="H656" s="5">
        <f t="shared" si="50"/>
        <v>0</v>
      </c>
      <c r="I656" s="23">
        <f t="shared" si="48"/>
        <v>0</v>
      </c>
      <c r="M656" s="2">
        <v>510</v>
      </c>
    </row>
    <row r="657" spans="2:13" ht="12.75">
      <c r="B657" s="8">
        <v>2000</v>
      </c>
      <c r="C657" s="101" t="s">
        <v>464</v>
      </c>
      <c r="D657" s="101" t="s">
        <v>10</v>
      </c>
      <c r="E657" s="101" t="s">
        <v>251</v>
      </c>
      <c r="F657" s="92" t="s">
        <v>465</v>
      </c>
      <c r="G657" s="92" t="s">
        <v>275</v>
      </c>
      <c r="H657" s="5">
        <f t="shared" si="50"/>
        <v>-2000</v>
      </c>
      <c r="I657" s="23">
        <f t="shared" si="48"/>
        <v>3.9215686274509802</v>
      </c>
      <c r="K657" s="102" t="s">
        <v>345</v>
      </c>
      <c r="L657">
        <v>16</v>
      </c>
      <c r="M657" s="2">
        <v>510</v>
      </c>
    </row>
    <row r="658" spans="2:13" ht="12.75">
      <c r="B658" s="8">
        <v>1500</v>
      </c>
      <c r="C658" s="101" t="s">
        <v>466</v>
      </c>
      <c r="D658" s="101" t="s">
        <v>10</v>
      </c>
      <c r="E658" s="101" t="s">
        <v>251</v>
      </c>
      <c r="F658" s="92" t="s">
        <v>467</v>
      </c>
      <c r="G658" s="92" t="s">
        <v>275</v>
      </c>
      <c r="H658" s="5">
        <f t="shared" si="50"/>
        <v>-3500</v>
      </c>
      <c r="I658" s="23">
        <f t="shared" si="48"/>
        <v>2.9411764705882355</v>
      </c>
      <c r="K658" s="102" t="s">
        <v>345</v>
      </c>
      <c r="L658">
        <v>16</v>
      </c>
      <c r="M658" s="2">
        <v>510</v>
      </c>
    </row>
    <row r="659" spans="2:13" ht="12.75">
      <c r="B659" s="8">
        <v>1500</v>
      </c>
      <c r="C659" s="101" t="s">
        <v>468</v>
      </c>
      <c r="D659" s="101" t="s">
        <v>10</v>
      </c>
      <c r="E659" s="101" t="s">
        <v>251</v>
      </c>
      <c r="F659" s="92" t="s">
        <v>467</v>
      </c>
      <c r="G659" s="92" t="s">
        <v>275</v>
      </c>
      <c r="H659" s="5">
        <f t="shared" si="50"/>
        <v>-5000</v>
      </c>
      <c r="I659" s="23">
        <f t="shared" si="48"/>
        <v>2.9411764705882355</v>
      </c>
      <c r="K659" s="102" t="s">
        <v>345</v>
      </c>
      <c r="L659">
        <v>16</v>
      </c>
      <c r="M659" s="2">
        <v>510</v>
      </c>
    </row>
    <row r="660" spans="2:13" ht="12.75">
      <c r="B660" s="8">
        <v>3000</v>
      </c>
      <c r="C660" s="101" t="s">
        <v>469</v>
      </c>
      <c r="D660" s="101" t="s">
        <v>10</v>
      </c>
      <c r="E660" s="101" t="s">
        <v>251</v>
      </c>
      <c r="F660" s="92" t="s">
        <v>467</v>
      </c>
      <c r="G660" s="92" t="s">
        <v>458</v>
      </c>
      <c r="H660" s="5">
        <f t="shared" si="50"/>
        <v>-8000</v>
      </c>
      <c r="I660" s="23">
        <f t="shared" si="48"/>
        <v>5.882352941176471</v>
      </c>
      <c r="K660" s="102" t="s">
        <v>345</v>
      </c>
      <c r="L660">
        <v>16</v>
      </c>
      <c r="M660" s="2">
        <v>510</v>
      </c>
    </row>
    <row r="661" spans="2:13" ht="12.75">
      <c r="B661" s="8">
        <v>3000</v>
      </c>
      <c r="C661" s="101" t="s">
        <v>470</v>
      </c>
      <c r="D661" s="101" t="s">
        <v>10</v>
      </c>
      <c r="E661" s="101" t="s">
        <v>251</v>
      </c>
      <c r="F661" s="92" t="s">
        <v>467</v>
      </c>
      <c r="G661" s="92" t="s">
        <v>458</v>
      </c>
      <c r="H661" s="5">
        <f t="shared" si="50"/>
        <v>-11000</v>
      </c>
      <c r="I661" s="23">
        <f t="shared" si="48"/>
        <v>5.882352941176471</v>
      </c>
      <c r="K661" s="102" t="s">
        <v>345</v>
      </c>
      <c r="L661">
        <v>16</v>
      </c>
      <c r="M661" s="2">
        <v>510</v>
      </c>
    </row>
    <row r="662" spans="2:13" ht="12.75">
      <c r="B662" s="8">
        <v>2000</v>
      </c>
      <c r="C662" s="101" t="s">
        <v>471</v>
      </c>
      <c r="D662" s="101" t="s">
        <v>10</v>
      </c>
      <c r="E662" s="101" t="s">
        <v>251</v>
      </c>
      <c r="F662" s="92" t="s">
        <v>467</v>
      </c>
      <c r="G662" s="92" t="s">
        <v>461</v>
      </c>
      <c r="H662" s="5">
        <f t="shared" si="50"/>
        <v>-13000</v>
      </c>
      <c r="I662" s="23">
        <f t="shared" si="48"/>
        <v>3.9215686274509802</v>
      </c>
      <c r="K662" s="102" t="s">
        <v>345</v>
      </c>
      <c r="L662">
        <v>16</v>
      </c>
      <c r="M662" s="2">
        <v>510</v>
      </c>
    </row>
    <row r="663" spans="2:13" ht="12.75">
      <c r="B663" s="8">
        <v>2000</v>
      </c>
      <c r="C663" s="101" t="s">
        <v>472</v>
      </c>
      <c r="D663" s="101" t="s">
        <v>10</v>
      </c>
      <c r="E663" s="101" t="s">
        <v>251</v>
      </c>
      <c r="F663" s="92" t="s">
        <v>467</v>
      </c>
      <c r="G663" s="92" t="s">
        <v>461</v>
      </c>
      <c r="H663" s="5">
        <f t="shared" si="50"/>
        <v>-15000</v>
      </c>
      <c r="I663" s="23">
        <f t="shared" si="48"/>
        <v>3.9215686274509802</v>
      </c>
      <c r="K663" s="102" t="s">
        <v>345</v>
      </c>
      <c r="L663">
        <v>16</v>
      </c>
      <c r="M663" s="2">
        <v>510</v>
      </c>
    </row>
    <row r="664" spans="2:13" ht="12.75">
      <c r="B664" s="8">
        <v>2000</v>
      </c>
      <c r="C664" s="101" t="s">
        <v>473</v>
      </c>
      <c r="D664" s="101" t="s">
        <v>10</v>
      </c>
      <c r="E664" s="101" t="s">
        <v>251</v>
      </c>
      <c r="F664" s="92" t="s">
        <v>474</v>
      </c>
      <c r="G664" s="92" t="s">
        <v>461</v>
      </c>
      <c r="H664" s="5">
        <f t="shared" si="50"/>
        <v>-17000</v>
      </c>
      <c r="I664" s="23">
        <f t="shared" si="48"/>
        <v>3.9215686274509802</v>
      </c>
      <c r="K664" s="102" t="s">
        <v>345</v>
      </c>
      <c r="L664">
        <v>16</v>
      </c>
      <c r="M664" s="2">
        <v>510</v>
      </c>
    </row>
    <row r="665" spans="1:13" s="108" customFormat="1" ht="12.75">
      <c r="A665" s="103"/>
      <c r="B665" s="376">
        <f>SUM(B657:B664)</f>
        <v>17000</v>
      </c>
      <c r="C665" s="103" t="s">
        <v>248</v>
      </c>
      <c r="D665" s="103"/>
      <c r="E665" s="103"/>
      <c r="F665" s="106"/>
      <c r="G665" s="106"/>
      <c r="H665" s="104">
        <v>0</v>
      </c>
      <c r="I665" s="107">
        <f t="shared" si="48"/>
        <v>33.333333333333336</v>
      </c>
      <c r="M665" s="2">
        <v>510</v>
      </c>
    </row>
    <row r="666" spans="2:13" ht="12.75">
      <c r="B666" s="8"/>
      <c r="H666" s="5">
        <f aca="true" t="shared" si="51" ref="H666:H671">H665-B666</f>
        <v>0</v>
      </c>
      <c r="I666" s="23">
        <f t="shared" si="48"/>
        <v>0</v>
      </c>
      <c r="M666" s="2">
        <v>510</v>
      </c>
    </row>
    <row r="667" spans="2:13" ht="12.75">
      <c r="B667" s="8"/>
      <c r="H667" s="5">
        <f t="shared" si="51"/>
        <v>0</v>
      </c>
      <c r="I667" s="23">
        <f t="shared" si="48"/>
        <v>0</v>
      </c>
      <c r="M667" s="2">
        <v>510</v>
      </c>
    </row>
    <row r="668" spans="2:13" ht="12.75">
      <c r="B668" s="8">
        <v>1400</v>
      </c>
      <c r="C668" s="101" t="s">
        <v>25</v>
      </c>
      <c r="D668" s="101" t="s">
        <v>10</v>
      </c>
      <c r="E668" s="101" t="s">
        <v>32</v>
      </c>
      <c r="F668" s="92" t="s">
        <v>467</v>
      </c>
      <c r="G668" s="92" t="s">
        <v>33</v>
      </c>
      <c r="H668" s="5">
        <f t="shared" si="51"/>
        <v>-1400</v>
      </c>
      <c r="I668" s="23">
        <f t="shared" si="48"/>
        <v>2.7450980392156863</v>
      </c>
      <c r="K668" s="102" t="s">
        <v>345</v>
      </c>
      <c r="L668">
        <v>16</v>
      </c>
      <c r="M668" s="2">
        <v>510</v>
      </c>
    </row>
    <row r="669" spans="2:13" ht="12.75">
      <c r="B669" s="8">
        <v>1000</v>
      </c>
      <c r="C669" s="101" t="s">
        <v>25</v>
      </c>
      <c r="D669" s="101" t="s">
        <v>10</v>
      </c>
      <c r="E669" s="101" t="s">
        <v>32</v>
      </c>
      <c r="F669" s="92" t="s">
        <v>467</v>
      </c>
      <c r="G669" s="92" t="s">
        <v>275</v>
      </c>
      <c r="H669" s="5">
        <f t="shared" si="51"/>
        <v>-2400</v>
      </c>
      <c r="I669" s="23">
        <f t="shared" si="48"/>
        <v>1.9607843137254901</v>
      </c>
      <c r="K669" s="102" t="s">
        <v>345</v>
      </c>
      <c r="L669">
        <v>16</v>
      </c>
      <c r="M669" s="2">
        <v>510</v>
      </c>
    </row>
    <row r="670" spans="2:13" ht="12.75">
      <c r="B670" s="8">
        <v>1300</v>
      </c>
      <c r="C670" s="101" t="s">
        <v>25</v>
      </c>
      <c r="D670" s="101" t="s">
        <v>10</v>
      </c>
      <c r="E670" s="101" t="s">
        <v>32</v>
      </c>
      <c r="F670" s="92" t="s">
        <v>467</v>
      </c>
      <c r="G670" s="92" t="s">
        <v>458</v>
      </c>
      <c r="H670" s="5">
        <f t="shared" si="51"/>
        <v>-3700</v>
      </c>
      <c r="I670" s="23">
        <f t="shared" si="48"/>
        <v>2.549019607843137</v>
      </c>
      <c r="K670" s="102" t="s">
        <v>345</v>
      </c>
      <c r="L670">
        <v>16</v>
      </c>
      <c r="M670" s="2">
        <v>510</v>
      </c>
    </row>
    <row r="671" spans="2:13" ht="12.75">
      <c r="B671" s="8">
        <v>1600</v>
      </c>
      <c r="C671" s="101" t="s">
        <v>25</v>
      </c>
      <c r="D671" s="101" t="s">
        <v>10</v>
      </c>
      <c r="E671" s="101" t="s">
        <v>32</v>
      </c>
      <c r="F671" s="92" t="s">
        <v>467</v>
      </c>
      <c r="G671" s="92" t="s">
        <v>461</v>
      </c>
      <c r="H671" s="5">
        <f t="shared" si="51"/>
        <v>-5300</v>
      </c>
      <c r="I671" s="23">
        <f t="shared" si="48"/>
        <v>3.1372549019607843</v>
      </c>
      <c r="K671" s="102" t="s">
        <v>345</v>
      </c>
      <c r="L671">
        <v>16</v>
      </c>
      <c r="M671" s="2">
        <v>510</v>
      </c>
    </row>
    <row r="672" spans="1:13" s="108" customFormat="1" ht="12.75">
      <c r="A672" s="103"/>
      <c r="B672" s="376">
        <f>SUM(B668:B671)</f>
        <v>5300</v>
      </c>
      <c r="C672" s="103"/>
      <c r="D672" s="103"/>
      <c r="E672" s="103" t="s">
        <v>32</v>
      </c>
      <c r="F672" s="106"/>
      <c r="G672" s="106"/>
      <c r="H672" s="104">
        <v>0</v>
      </c>
      <c r="I672" s="107">
        <f t="shared" si="48"/>
        <v>10.392156862745098</v>
      </c>
      <c r="M672" s="2">
        <v>510</v>
      </c>
    </row>
    <row r="673" spans="2:13" ht="12.75">
      <c r="B673" s="421"/>
      <c r="H673" s="5">
        <f>H672-B673</f>
        <v>0</v>
      </c>
      <c r="I673" s="23">
        <f t="shared" si="48"/>
        <v>0</v>
      </c>
      <c r="M673" s="2">
        <v>510</v>
      </c>
    </row>
    <row r="674" spans="2:13" ht="12.75">
      <c r="B674" s="421"/>
      <c r="H674" s="5">
        <f>H673-B674</f>
        <v>0</v>
      </c>
      <c r="I674" s="23">
        <f t="shared" si="48"/>
        <v>0</v>
      </c>
      <c r="M674" s="2">
        <v>510</v>
      </c>
    </row>
    <row r="675" spans="2:13" ht="12.75">
      <c r="B675" s="421">
        <v>5000</v>
      </c>
      <c r="C675" s="101" t="s">
        <v>26</v>
      </c>
      <c r="D675" s="101" t="s">
        <v>10</v>
      </c>
      <c r="E675" s="101" t="s">
        <v>251</v>
      </c>
      <c r="F675" s="92" t="s">
        <v>475</v>
      </c>
      <c r="G675" s="92" t="s">
        <v>275</v>
      </c>
      <c r="H675" s="5">
        <f>H674-B675</f>
        <v>-5000</v>
      </c>
      <c r="I675" s="23">
        <f aca="true" t="shared" si="52" ref="I675:I691">+B675/M675</f>
        <v>9.803921568627452</v>
      </c>
      <c r="K675" s="102" t="s">
        <v>345</v>
      </c>
      <c r="L675">
        <v>16</v>
      </c>
      <c r="M675" s="2">
        <v>510</v>
      </c>
    </row>
    <row r="676" spans="2:13" ht="12.75">
      <c r="B676" s="8">
        <v>5000</v>
      </c>
      <c r="C676" s="101" t="s">
        <v>26</v>
      </c>
      <c r="D676" s="101" t="s">
        <v>10</v>
      </c>
      <c r="E676" s="101" t="s">
        <v>251</v>
      </c>
      <c r="F676" s="92" t="s">
        <v>475</v>
      </c>
      <c r="G676" s="92" t="s">
        <v>458</v>
      </c>
      <c r="H676" s="5">
        <f>H675-B676</f>
        <v>-10000</v>
      </c>
      <c r="I676" s="23">
        <f t="shared" si="52"/>
        <v>9.803921568627452</v>
      </c>
      <c r="K676" s="102" t="s">
        <v>345</v>
      </c>
      <c r="L676">
        <v>16</v>
      </c>
      <c r="M676" s="2">
        <v>510</v>
      </c>
    </row>
    <row r="677" spans="1:13" s="108" customFormat="1" ht="12.75">
      <c r="A677" s="103"/>
      <c r="B677" s="376">
        <f>SUM(B675:B676)</f>
        <v>10000</v>
      </c>
      <c r="C677" s="103" t="s">
        <v>26</v>
      </c>
      <c r="D677" s="103"/>
      <c r="E677" s="103"/>
      <c r="F677" s="106"/>
      <c r="G677" s="106"/>
      <c r="H677" s="104">
        <v>0</v>
      </c>
      <c r="I677" s="107">
        <f t="shared" si="52"/>
        <v>19.607843137254903</v>
      </c>
      <c r="M677" s="2">
        <v>510</v>
      </c>
    </row>
    <row r="678" spans="2:13" ht="12.75">
      <c r="B678" s="8"/>
      <c r="H678" s="5">
        <f>H677-B678</f>
        <v>0</v>
      </c>
      <c r="I678" s="23">
        <f t="shared" si="52"/>
        <v>0</v>
      </c>
      <c r="M678" s="2">
        <v>510</v>
      </c>
    </row>
    <row r="679" spans="2:13" ht="12.75">
      <c r="B679" s="8"/>
      <c r="H679" s="5">
        <f>H678-B679</f>
        <v>0</v>
      </c>
      <c r="I679" s="23">
        <f t="shared" si="52"/>
        <v>0</v>
      </c>
      <c r="M679" s="2">
        <v>510</v>
      </c>
    </row>
    <row r="680" spans="2:13" ht="12.75">
      <c r="B680" s="8">
        <v>1200</v>
      </c>
      <c r="C680" s="101" t="s">
        <v>252</v>
      </c>
      <c r="D680" s="101" t="s">
        <v>10</v>
      </c>
      <c r="E680" s="101" t="s">
        <v>253</v>
      </c>
      <c r="F680" s="92" t="s">
        <v>467</v>
      </c>
      <c r="G680" s="92" t="s">
        <v>275</v>
      </c>
      <c r="H680" s="5">
        <f>H679-B680</f>
        <v>-1200</v>
      </c>
      <c r="I680" s="23">
        <f t="shared" si="52"/>
        <v>2.3529411764705883</v>
      </c>
      <c r="K680" s="102" t="s">
        <v>345</v>
      </c>
      <c r="L680">
        <v>16</v>
      </c>
      <c r="M680" s="2">
        <v>510</v>
      </c>
    </row>
    <row r="681" spans="2:13" ht="12.75">
      <c r="B681" s="8">
        <v>1200</v>
      </c>
      <c r="C681" s="101" t="s">
        <v>252</v>
      </c>
      <c r="D681" s="101" t="s">
        <v>10</v>
      </c>
      <c r="E681" s="101" t="s">
        <v>253</v>
      </c>
      <c r="F681" s="92" t="s">
        <v>467</v>
      </c>
      <c r="G681" s="92" t="s">
        <v>458</v>
      </c>
      <c r="H681" s="5">
        <f>H680-B681</f>
        <v>-2400</v>
      </c>
      <c r="I681" s="23">
        <f t="shared" si="52"/>
        <v>2.3529411764705883</v>
      </c>
      <c r="K681" s="102" t="s">
        <v>345</v>
      </c>
      <c r="L681">
        <v>16</v>
      </c>
      <c r="M681" s="2">
        <v>510</v>
      </c>
    </row>
    <row r="682" spans="2:13" ht="12.75">
      <c r="B682" s="8">
        <v>1200</v>
      </c>
      <c r="C682" s="101" t="s">
        <v>252</v>
      </c>
      <c r="D682" s="101" t="s">
        <v>10</v>
      </c>
      <c r="E682" s="101" t="s">
        <v>253</v>
      </c>
      <c r="F682" s="92" t="s">
        <v>467</v>
      </c>
      <c r="G682" s="92" t="s">
        <v>461</v>
      </c>
      <c r="H682" s="5">
        <f>H681-B682</f>
        <v>-3600</v>
      </c>
      <c r="I682" s="23">
        <f t="shared" si="52"/>
        <v>2.3529411764705883</v>
      </c>
      <c r="K682" s="102" t="s">
        <v>345</v>
      </c>
      <c r="L682">
        <v>16</v>
      </c>
      <c r="M682" s="2">
        <v>510</v>
      </c>
    </row>
    <row r="683" spans="1:13" s="108" customFormat="1" ht="12.75">
      <c r="A683" s="103"/>
      <c r="B683" s="376">
        <f>SUM(B680:B682)</f>
        <v>3600</v>
      </c>
      <c r="C683" s="103"/>
      <c r="D683" s="103"/>
      <c r="E683" s="103" t="s">
        <v>253</v>
      </c>
      <c r="F683" s="106"/>
      <c r="G683" s="106"/>
      <c r="H683" s="104">
        <v>0</v>
      </c>
      <c r="I683" s="107">
        <f t="shared" si="52"/>
        <v>7.0588235294117645</v>
      </c>
      <c r="M683" s="2">
        <v>510</v>
      </c>
    </row>
    <row r="684" spans="2:13" ht="12.75">
      <c r="B684" s="8"/>
      <c r="H684" s="5">
        <f>H683-B684</f>
        <v>0</v>
      </c>
      <c r="I684" s="23">
        <f t="shared" si="52"/>
        <v>0</v>
      </c>
      <c r="M684" s="2">
        <v>510</v>
      </c>
    </row>
    <row r="685" spans="2:13" ht="12.75">
      <c r="B685" s="8"/>
      <c r="D685" s="13"/>
      <c r="H685" s="5">
        <f>H684-B685</f>
        <v>0</v>
      </c>
      <c r="I685" s="23">
        <f t="shared" si="52"/>
        <v>0</v>
      </c>
      <c r="M685" s="2">
        <v>510</v>
      </c>
    </row>
    <row r="686" spans="2:13" ht="12.75">
      <c r="B686" s="8"/>
      <c r="D686" s="13"/>
      <c r="H686" s="5">
        <f>H685-B686</f>
        <v>0</v>
      </c>
      <c r="I686" s="23">
        <f t="shared" si="52"/>
        <v>0</v>
      </c>
      <c r="M686" s="2">
        <v>510</v>
      </c>
    </row>
    <row r="687" spans="2:13" ht="12.75">
      <c r="B687" s="8"/>
      <c r="D687" s="13"/>
      <c r="H687" s="5">
        <f>H686-B687</f>
        <v>0</v>
      </c>
      <c r="I687" s="23">
        <f t="shared" si="52"/>
        <v>0</v>
      </c>
      <c r="M687" s="2">
        <v>510</v>
      </c>
    </row>
    <row r="688" spans="1:13" s="89" customFormat="1" ht="12.75">
      <c r="A688" s="82"/>
      <c r="B688" s="400">
        <f>+B695+B704+B711+B716+B722+B727</f>
        <v>50300</v>
      </c>
      <c r="C688" s="84" t="s">
        <v>74</v>
      </c>
      <c r="D688" s="84" t="s">
        <v>116</v>
      </c>
      <c r="E688" s="85" t="s">
        <v>72</v>
      </c>
      <c r="F688" s="86" t="s">
        <v>75</v>
      </c>
      <c r="G688" s="86" t="s">
        <v>23</v>
      </c>
      <c r="H688" s="87"/>
      <c r="I688" s="88">
        <f t="shared" si="52"/>
        <v>98.62745098039215</v>
      </c>
      <c r="M688" s="2">
        <v>510</v>
      </c>
    </row>
    <row r="689" spans="2:13" ht="12.75">
      <c r="B689" s="8"/>
      <c r="D689" s="13"/>
      <c r="H689" s="5">
        <f aca="true" t="shared" si="53" ref="H689:H694">H688-B689</f>
        <v>0</v>
      </c>
      <c r="I689" s="23">
        <f t="shared" si="52"/>
        <v>0</v>
      </c>
      <c r="M689" s="2">
        <v>510</v>
      </c>
    </row>
    <row r="690" spans="2:13" ht="12.75">
      <c r="B690" s="8">
        <v>2500</v>
      </c>
      <c r="C690" s="1" t="s">
        <v>24</v>
      </c>
      <c r="D690" s="1" t="s">
        <v>10</v>
      </c>
      <c r="E690" s="1" t="s">
        <v>223</v>
      </c>
      <c r="F690" s="28" t="s">
        <v>476</v>
      </c>
      <c r="G690" s="28" t="s">
        <v>33</v>
      </c>
      <c r="H690" s="5">
        <f t="shared" si="53"/>
        <v>-2500</v>
      </c>
      <c r="I690" s="23">
        <f t="shared" si="52"/>
        <v>4.901960784313726</v>
      </c>
      <c r="K690" t="s">
        <v>24</v>
      </c>
      <c r="L690">
        <v>17</v>
      </c>
      <c r="M690" s="2">
        <v>510</v>
      </c>
    </row>
    <row r="691" spans="2:13" ht="12.75">
      <c r="B691" s="8">
        <v>2500</v>
      </c>
      <c r="C691" s="1" t="s">
        <v>24</v>
      </c>
      <c r="D691" s="1" t="s">
        <v>10</v>
      </c>
      <c r="E691" s="1" t="s">
        <v>230</v>
      </c>
      <c r="F691" s="72" t="s">
        <v>477</v>
      </c>
      <c r="G691" s="28" t="s">
        <v>33</v>
      </c>
      <c r="H691" s="5">
        <f t="shared" si="53"/>
        <v>-5000</v>
      </c>
      <c r="I691" s="23">
        <f t="shared" si="52"/>
        <v>4.901960784313726</v>
      </c>
      <c r="K691" t="s">
        <v>24</v>
      </c>
      <c r="L691">
        <v>17</v>
      </c>
      <c r="M691" s="2">
        <v>510</v>
      </c>
    </row>
    <row r="692" spans="2:13" ht="12.75">
      <c r="B692" s="8">
        <v>2500</v>
      </c>
      <c r="C692" s="1" t="s">
        <v>24</v>
      </c>
      <c r="D692" s="1" t="s">
        <v>10</v>
      </c>
      <c r="E692" s="1" t="s">
        <v>223</v>
      </c>
      <c r="F692" s="28" t="s">
        <v>478</v>
      </c>
      <c r="G692" s="28" t="s">
        <v>275</v>
      </c>
      <c r="H692" s="5">
        <f t="shared" si="53"/>
        <v>-7500</v>
      </c>
      <c r="I692" s="23">
        <v>5</v>
      </c>
      <c r="K692" t="s">
        <v>24</v>
      </c>
      <c r="L692">
        <v>17</v>
      </c>
      <c r="M692" s="2">
        <v>510</v>
      </c>
    </row>
    <row r="693" spans="2:13" ht="12.75">
      <c r="B693" s="8">
        <v>2500</v>
      </c>
      <c r="C693" s="1" t="s">
        <v>24</v>
      </c>
      <c r="D693" s="1" t="s">
        <v>10</v>
      </c>
      <c r="E693" s="1" t="s">
        <v>223</v>
      </c>
      <c r="F693" s="28" t="s">
        <v>479</v>
      </c>
      <c r="G693" s="28" t="s">
        <v>458</v>
      </c>
      <c r="H693" s="5">
        <f t="shared" si="53"/>
        <v>-10000</v>
      </c>
      <c r="I693" s="23">
        <v>5</v>
      </c>
      <c r="K693" t="s">
        <v>24</v>
      </c>
      <c r="L693">
        <v>17</v>
      </c>
      <c r="M693" s="2">
        <v>510</v>
      </c>
    </row>
    <row r="694" spans="2:13" ht="12.75">
      <c r="B694" s="8">
        <v>2500</v>
      </c>
      <c r="C694" s="1" t="s">
        <v>24</v>
      </c>
      <c r="D694" s="1" t="s">
        <v>10</v>
      </c>
      <c r="E694" s="1" t="s">
        <v>223</v>
      </c>
      <c r="F694" s="28" t="s">
        <v>480</v>
      </c>
      <c r="G694" s="28" t="s">
        <v>461</v>
      </c>
      <c r="H694" s="5">
        <f t="shared" si="53"/>
        <v>-12500</v>
      </c>
      <c r="I694" s="23">
        <v>5</v>
      </c>
      <c r="K694" t="s">
        <v>24</v>
      </c>
      <c r="L694">
        <v>17</v>
      </c>
      <c r="M694" s="2">
        <v>510</v>
      </c>
    </row>
    <row r="695" spans="1:13" s="91" customFormat="1" ht="12.75">
      <c r="A695" s="12"/>
      <c r="B695" s="378">
        <f>SUM(B690:B694)</f>
        <v>12500</v>
      </c>
      <c r="C695" s="12" t="s">
        <v>24</v>
      </c>
      <c r="D695" s="12"/>
      <c r="E695" s="12"/>
      <c r="F695" s="19"/>
      <c r="G695" s="19"/>
      <c r="H695" s="87">
        <v>0</v>
      </c>
      <c r="I695" s="88">
        <f>+B695/M695</f>
        <v>24.50980392156863</v>
      </c>
      <c r="M695" s="2">
        <v>510</v>
      </c>
    </row>
    <row r="696" spans="2:13" ht="12.75">
      <c r="B696" s="8"/>
      <c r="D696" s="13"/>
      <c r="H696" s="5">
        <f aca="true" t="shared" si="54" ref="H696:H703">H695-B696</f>
        <v>0</v>
      </c>
      <c r="I696" s="23">
        <f>+B696/M696</f>
        <v>0</v>
      </c>
      <c r="M696" s="2">
        <v>510</v>
      </c>
    </row>
    <row r="697" spans="2:13" ht="12.75">
      <c r="B697" s="8"/>
      <c r="D697" s="13"/>
      <c r="H697" s="5">
        <f t="shared" si="54"/>
        <v>0</v>
      </c>
      <c r="I697" s="23">
        <f>+B697/M697</f>
        <v>0</v>
      </c>
      <c r="M697" s="2">
        <v>510</v>
      </c>
    </row>
    <row r="698" spans="2:13" ht="12.75">
      <c r="B698" s="211">
        <v>2500</v>
      </c>
      <c r="C698" s="34" t="s">
        <v>481</v>
      </c>
      <c r="D698" s="13" t="s">
        <v>239</v>
      </c>
      <c r="E698" s="34" t="s">
        <v>240</v>
      </c>
      <c r="F698" s="92" t="s">
        <v>482</v>
      </c>
      <c r="G698" s="32" t="s">
        <v>275</v>
      </c>
      <c r="H698" s="5">
        <f t="shared" si="54"/>
        <v>-2500</v>
      </c>
      <c r="I698" s="59">
        <f aca="true" t="shared" si="55" ref="I698:I727">+B697/M697</f>
        <v>0</v>
      </c>
      <c r="K698" t="s">
        <v>223</v>
      </c>
      <c r="M698" s="2">
        <v>510</v>
      </c>
    </row>
    <row r="699" spans="2:14" ht="12.75">
      <c r="B699" s="211">
        <v>5000</v>
      </c>
      <c r="C699" s="34" t="s">
        <v>483</v>
      </c>
      <c r="D699" s="13" t="s">
        <v>239</v>
      </c>
      <c r="E699" s="34" t="s">
        <v>240</v>
      </c>
      <c r="F699" s="92" t="s">
        <v>484</v>
      </c>
      <c r="G699" s="32" t="s">
        <v>275</v>
      </c>
      <c r="H699" s="5">
        <f t="shared" si="54"/>
        <v>-7500</v>
      </c>
      <c r="I699" s="59">
        <f t="shared" si="55"/>
        <v>4.901960784313726</v>
      </c>
      <c r="K699" t="s">
        <v>223</v>
      </c>
      <c r="L699" s="412">
        <v>17</v>
      </c>
      <c r="M699" s="2">
        <v>510</v>
      </c>
      <c r="N699" s="413"/>
    </row>
    <row r="700" spans="2:14" ht="12.75">
      <c r="B700" s="211">
        <v>1500</v>
      </c>
      <c r="C700" s="34" t="s">
        <v>485</v>
      </c>
      <c r="D700" s="13" t="s">
        <v>239</v>
      </c>
      <c r="E700" s="34" t="s">
        <v>240</v>
      </c>
      <c r="F700" s="92" t="s">
        <v>484</v>
      </c>
      <c r="G700" s="32" t="s">
        <v>458</v>
      </c>
      <c r="H700" s="5">
        <f t="shared" si="54"/>
        <v>-9000</v>
      </c>
      <c r="I700" s="59">
        <f t="shared" si="55"/>
        <v>9.803921568627452</v>
      </c>
      <c r="K700" t="s">
        <v>223</v>
      </c>
      <c r="L700" s="412">
        <v>17</v>
      </c>
      <c r="M700" s="2">
        <v>510</v>
      </c>
      <c r="N700" s="413"/>
    </row>
    <row r="701" spans="2:14" ht="12.75">
      <c r="B701" s="211">
        <v>1500</v>
      </c>
      <c r="C701" s="34" t="s">
        <v>486</v>
      </c>
      <c r="D701" s="13" t="s">
        <v>239</v>
      </c>
      <c r="E701" s="34" t="s">
        <v>240</v>
      </c>
      <c r="F701" s="92" t="s">
        <v>484</v>
      </c>
      <c r="G701" s="32" t="s">
        <v>458</v>
      </c>
      <c r="H701" s="5">
        <f t="shared" si="54"/>
        <v>-10500</v>
      </c>
      <c r="I701" s="59">
        <f t="shared" si="55"/>
        <v>2.9411764705882355</v>
      </c>
      <c r="K701" t="s">
        <v>223</v>
      </c>
      <c r="L701" s="412">
        <v>17</v>
      </c>
      <c r="M701" s="2">
        <v>510</v>
      </c>
      <c r="N701" s="413"/>
    </row>
    <row r="702" spans="2:14" ht="12.75">
      <c r="B702" s="211">
        <v>5000</v>
      </c>
      <c r="C702" s="34" t="s">
        <v>487</v>
      </c>
      <c r="D702" s="13" t="s">
        <v>239</v>
      </c>
      <c r="E702" s="34" t="s">
        <v>240</v>
      </c>
      <c r="F702" s="92" t="s">
        <v>484</v>
      </c>
      <c r="G702" s="32" t="s">
        <v>461</v>
      </c>
      <c r="H702" s="5">
        <f t="shared" si="54"/>
        <v>-15500</v>
      </c>
      <c r="I702" s="59">
        <f t="shared" si="55"/>
        <v>2.9411764705882355</v>
      </c>
      <c r="K702" t="s">
        <v>223</v>
      </c>
      <c r="L702" s="412">
        <v>17</v>
      </c>
      <c r="M702" s="2">
        <v>510</v>
      </c>
      <c r="N702" s="413"/>
    </row>
    <row r="703" spans="2:14" ht="12.75">
      <c r="B703" s="211">
        <v>2500</v>
      </c>
      <c r="C703" s="34" t="s">
        <v>488</v>
      </c>
      <c r="D703" s="13" t="s">
        <v>239</v>
      </c>
      <c r="E703" s="34" t="s">
        <v>240</v>
      </c>
      <c r="F703" s="92" t="s">
        <v>489</v>
      </c>
      <c r="G703" s="32" t="s">
        <v>461</v>
      </c>
      <c r="H703" s="5">
        <f t="shared" si="54"/>
        <v>-18000</v>
      </c>
      <c r="I703" s="59">
        <f t="shared" si="55"/>
        <v>9.803921568627452</v>
      </c>
      <c r="K703" t="s">
        <v>223</v>
      </c>
      <c r="L703" s="412">
        <v>17</v>
      </c>
      <c r="M703" s="2">
        <v>510</v>
      </c>
      <c r="N703" s="413"/>
    </row>
    <row r="704" spans="1:13" s="91" customFormat="1" ht="12.75">
      <c r="A704" s="12"/>
      <c r="B704" s="378">
        <f>SUM(B698:B703)</f>
        <v>18000</v>
      </c>
      <c r="C704" s="90" t="s">
        <v>248</v>
      </c>
      <c r="D704" s="12"/>
      <c r="E704" s="12"/>
      <c r="F704" s="19"/>
      <c r="G704" s="19"/>
      <c r="H704" s="87">
        <v>0</v>
      </c>
      <c r="I704" s="88">
        <f t="shared" si="55"/>
        <v>4.901960784313726</v>
      </c>
      <c r="M704" s="2">
        <v>510</v>
      </c>
    </row>
    <row r="705" spans="1:13" s="16" customFormat="1" ht="12.75">
      <c r="A705" s="13"/>
      <c r="B705" s="211"/>
      <c r="C705" s="34"/>
      <c r="D705" s="13"/>
      <c r="E705" s="13"/>
      <c r="F705" s="31"/>
      <c r="G705" s="31"/>
      <c r="H705" s="5">
        <f aca="true" t="shared" si="56" ref="H705:H710">H704-B705</f>
        <v>0</v>
      </c>
      <c r="I705" s="59">
        <f t="shared" si="55"/>
        <v>35.294117647058826</v>
      </c>
      <c r="M705" s="2">
        <v>510</v>
      </c>
    </row>
    <row r="706" spans="1:13" s="16" customFormat="1" ht="12.75">
      <c r="A706" s="13"/>
      <c r="B706" s="211"/>
      <c r="C706" s="34"/>
      <c r="D706" s="13"/>
      <c r="E706" s="13"/>
      <c r="F706" s="31"/>
      <c r="G706" s="31"/>
      <c r="H706" s="5">
        <f t="shared" si="56"/>
        <v>0</v>
      </c>
      <c r="I706" s="59">
        <f t="shared" si="55"/>
        <v>0</v>
      </c>
      <c r="M706" s="2">
        <v>510</v>
      </c>
    </row>
    <row r="707" spans="2:13" ht="12.75">
      <c r="B707" s="8">
        <v>1300</v>
      </c>
      <c r="C707" s="1" t="s">
        <v>25</v>
      </c>
      <c r="D707" s="1" t="s">
        <v>249</v>
      </c>
      <c r="E707" s="1" t="s">
        <v>32</v>
      </c>
      <c r="F707" s="28" t="s">
        <v>484</v>
      </c>
      <c r="G707" s="28" t="s">
        <v>33</v>
      </c>
      <c r="H707" s="5">
        <f t="shared" si="56"/>
        <v>-1300</v>
      </c>
      <c r="I707" s="59">
        <f t="shared" si="55"/>
        <v>0</v>
      </c>
      <c r="K707" t="s">
        <v>223</v>
      </c>
      <c r="L707">
        <v>17</v>
      </c>
      <c r="M707" s="2">
        <v>510</v>
      </c>
    </row>
    <row r="708" spans="2:13" ht="12.75">
      <c r="B708" s="8">
        <v>1500</v>
      </c>
      <c r="C708" s="34" t="s">
        <v>25</v>
      </c>
      <c r="D708" s="13" t="s">
        <v>249</v>
      </c>
      <c r="E708" s="1" t="s">
        <v>32</v>
      </c>
      <c r="F708" s="28" t="s">
        <v>484</v>
      </c>
      <c r="G708" s="28" t="s">
        <v>275</v>
      </c>
      <c r="H708" s="5">
        <f t="shared" si="56"/>
        <v>-2800</v>
      </c>
      <c r="I708" s="59">
        <f t="shared" si="55"/>
        <v>2.549019607843137</v>
      </c>
      <c r="K708" t="s">
        <v>223</v>
      </c>
      <c r="L708">
        <v>17</v>
      </c>
      <c r="M708" s="2">
        <v>510</v>
      </c>
    </row>
    <row r="709" spans="2:13" ht="12.75">
      <c r="B709" s="8">
        <v>1000</v>
      </c>
      <c r="C709" s="34" t="s">
        <v>25</v>
      </c>
      <c r="D709" s="13" t="s">
        <v>249</v>
      </c>
      <c r="E709" s="1" t="s">
        <v>32</v>
      </c>
      <c r="F709" s="28" t="s">
        <v>484</v>
      </c>
      <c r="G709" s="28" t="s">
        <v>458</v>
      </c>
      <c r="H709" s="5">
        <f t="shared" si="56"/>
        <v>-3800</v>
      </c>
      <c r="I709" s="59">
        <f t="shared" si="55"/>
        <v>2.9411764705882355</v>
      </c>
      <c r="J709" s="16"/>
      <c r="K709" t="s">
        <v>223</v>
      </c>
      <c r="L709">
        <v>17</v>
      </c>
      <c r="M709" s="2">
        <v>510</v>
      </c>
    </row>
    <row r="710" spans="2:13" ht="12.75">
      <c r="B710" s="8">
        <v>1600</v>
      </c>
      <c r="C710" s="34" t="s">
        <v>25</v>
      </c>
      <c r="D710" s="13" t="s">
        <v>249</v>
      </c>
      <c r="E710" s="1" t="s">
        <v>32</v>
      </c>
      <c r="F710" s="28" t="s">
        <v>484</v>
      </c>
      <c r="G710" s="28" t="s">
        <v>461</v>
      </c>
      <c r="H710" s="5">
        <f t="shared" si="56"/>
        <v>-5400</v>
      </c>
      <c r="I710" s="59">
        <f t="shared" si="55"/>
        <v>1.9607843137254901</v>
      </c>
      <c r="J710" s="16"/>
      <c r="K710" t="s">
        <v>223</v>
      </c>
      <c r="L710">
        <v>17</v>
      </c>
      <c r="M710" s="2">
        <v>510</v>
      </c>
    </row>
    <row r="711" spans="1:13" s="91" customFormat="1" ht="12.75">
      <c r="A711" s="12"/>
      <c r="B711" s="378">
        <f>SUM(B707:B710)</f>
        <v>5400</v>
      </c>
      <c r="C711" s="90"/>
      <c r="D711" s="12"/>
      <c r="E711" s="12" t="s">
        <v>32</v>
      </c>
      <c r="F711" s="19"/>
      <c r="G711" s="19"/>
      <c r="H711" s="87">
        <v>0</v>
      </c>
      <c r="I711" s="88">
        <f t="shared" si="55"/>
        <v>3.1372549019607843</v>
      </c>
      <c r="M711" s="2">
        <v>510</v>
      </c>
    </row>
    <row r="712" spans="2:13" ht="12.75">
      <c r="B712" s="8"/>
      <c r="C712" s="34"/>
      <c r="D712" s="13"/>
      <c r="H712" s="5">
        <f>H711-B712</f>
        <v>0</v>
      </c>
      <c r="I712" s="59">
        <f t="shared" si="55"/>
        <v>10.588235294117647</v>
      </c>
      <c r="M712" s="2">
        <v>510</v>
      </c>
    </row>
    <row r="713" spans="2:13" ht="12.75">
      <c r="B713" s="8"/>
      <c r="D713" s="13"/>
      <c r="H713" s="5">
        <f>H712-B713</f>
        <v>0</v>
      </c>
      <c r="I713" s="59">
        <f t="shared" si="55"/>
        <v>0</v>
      </c>
      <c r="M713" s="2">
        <v>510</v>
      </c>
    </row>
    <row r="714" spans="1:13" ht="12.75">
      <c r="A714" s="13"/>
      <c r="B714" s="8">
        <v>3000</v>
      </c>
      <c r="C714" s="1" t="s">
        <v>26</v>
      </c>
      <c r="D714" s="13" t="s">
        <v>249</v>
      </c>
      <c r="E714" s="1" t="s">
        <v>240</v>
      </c>
      <c r="F714" s="422" t="s">
        <v>490</v>
      </c>
      <c r="G714" s="28" t="s">
        <v>458</v>
      </c>
      <c r="H714" s="5">
        <f>H713-B714</f>
        <v>-3000</v>
      </c>
      <c r="I714" s="59">
        <f t="shared" si="55"/>
        <v>0</v>
      </c>
      <c r="K714" t="s">
        <v>223</v>
      </c>
      <c r="L714">
        <v>17</v>
      </c>
      <c r="M714" s="2">
        <v>510</v>
      </c>
    </row>
    <row r="715" spans="2:13" ht="12.75">
      <c r="B715" s="8">
        <v>3000</v>
      </c>
      <c r="C715" s="1" t="s">
        <v>26</v>
      </c>
      <c r="D715" s="13" t="s">
        <v>249</v>
      </c>
      <c r="E715" s="1" t="s">
        <v>240</v>
      </c>
      <c r="F715" s="422" t="s">
        <v>490</v>
      </c>
      <c r="G715" s="28" t="s">
        <v>461</v>
      </c>
      <c r="H715" s="5">
        <f>H714-B715</f>
        <v>-6000</v>
      </c>
      <c r="I715" s="59">
        <f t="shared" si="55"/>
        <v>5.882352941176471</v>
      </c>
      <c r="K715" t="s">
        <v>223</v>
      </c>
      <c r="L715">
        <v>17</v>
      </c>
      <c r="M715" s="2">
        <v>510</v>
      </c>
    </row>
    <row r="716" spans="1:13" s="91" customFormat="1" ht="12.75">
      <c r="A716" s="12"/>
      <c r="B716" s="378">
        <f>SUM(B714:B715)</f>
        <v>6000</v>
      </c>
      <c r="C716" s="12" t="s">
        <v>26</v>
      </c>
      <c r="D716" s="12"/>
      <c r="E716" s="12"/>
      <c r="F716" s="19"/>
      <c r="G716" s="19"/>
      <c r="H716" s="87">
        <v>0</v>
      </c>
      <c r="I716" s="88">
        <f t="shared" si="55"/>
        <v>5.882352941176471</v>
      </c>
      <c r="M716" s="2">
        <v>510</v>
      </c>
    </row>
    <row r="717" spans="2:13" ht="12.75">
      <c r="B717" s="8"/>
      <c r="D717" s="13"/>
      <c r="H717" s="5">
        <f>H716-B717</f>
        <v>0</v>
      </c>
      <c r="I717" s="59">
        <f t="shared" si="55"/>
        <v>11.764705882352942</v>
      </c>
      <c r="M717" s="2">
        <v>510</v>
      </c>
    </row>
    <row r="718" spans="2:13" ht="12.75">
      <c r="B718" s="8"/>
      <c r="D718" s="13"/>
      <c r="H718" s="5">
        <f>H717-B718</f>
        <v>0</v>
      </c>
      <c r="I718" s="59">
        <f t="shared" si="55"/>
        <v>0</v>
      </c>
      <c r="M718" s="2">
        <v>510</v>
      </c>
    </row>
    <row r="719" spans="1:13" s="16" customFormat="1" ht="12.75">
      <c r="A719" s="13"/>
      <c r="B719" s="211">
        <v>2000</v>
      </c>
      <c r="C719" s="13" t="s">
        <v>27</v>
      </c>
      <c r="D719" s="13" t="s">
        <v>10</v>
      </c>
      <c r="E719" s="13" t="s">
        <v>251</v>
      </c>
      <c r="F719" s="92" t="s">
        <v>484</v>
      </c>
      <c r="G719" s="31" t="s">
        <v>275</v>
      </c>
      <c r="H719" s="5">
        <f>H718-B719</f>
        <v>-2000</v>
      </c>
      <c r="I719" s="59">
        <f t="shared" si="55"/>
        <v>0</v>
      </c>
      <c r="K719" s="16" t="s">
        <v>223</v>
      </c>
      <c r="L719" s="16">
        <v>17</v>
      </c>
      <c r="M719" s="2">
        <v>510</v>
      </c>
    </row>
    <row r="720" spans="1:13" s="16" customFormat="1" ht="12.75">
      <c r="A720" s="13"/>
      <c r="B720" s="211">
        <v>2000</v>
      </c>
      <c r="C720" s="13" t="s">
        <v>27</v>
      </c>
      <c r="D720" s="13" t="s">
        <v>10</v>
      </c>
      <c r="E720" s="13" t="s">
        <v>251</v>
      </c>
      <c r="F720" s="92" t="s">
        <v>484</v>
      </c>
      <c r="G720" s="31" t="s">
        <v>458</v>
      </c>
      <c r="H720" s="5">
        <f>H719-B720</f>
        <v>-4000</v>
      </c>
      <c r="I720" s="59">
        <f t="shared" si="55"/>
        <v>3.9215686274509802</v>
      </c>
      <c r="K720" s="16" t="s">
        <v>223</v>
      </c>
      <c r="L720" s="16">
        <v>17</v>
      </c>
      <c r="M720" s="2">
        <v>510</v>
      </c>
    </row>
    <row r="721" spans="1:13" s="16" customFormat="1" ht="12.75">
      <c r="A721" s="13"/>
      <c r="B721" s="211">
        <v>2000</v>
      </c>
      <c r="C721" s="13" t="s">
        <v>27</v>
      </c>
      <c r="D721" s="13" t="s">
        <v>10</v>
      </c>
      <c r="E721" s="13" t="s">
        <v>251</v>
      </c>
      <c r="F721" s="92" t="s">
        <v>484</v>
      </c>
      <c r="G721" s="31" t="s">
        <v>461</v>
      </c>
      <c r="H721" s="5">
        <f>H720-B721</f>
        <v>-6000</v>
      </c>
      <c r="I721" s="59">
        <f t="shared" si="55"/>
        <v>3.9215686274509802</v>
      </c>
      <c r="K721" s="16" t="s">
        <v>223</v>
      </c>
      <c r="L721" s="16">
        <v>17</v>
      </c>
      <c r="M721" s="2">
        <v>510</v>
      </c>
    </row>
    <row r="722" spans="1:256" s="91" customFormat="1" ht="12.75">
      <c r="A722" s="12"/>
      <c r="B722" s="378">
        <f>SUM(B719:B721)</f>
        <v>6000</v>
      </c>
      <c r="C722" s="90" t="s">
        <v>27</v>
      </c>
      <c r="D722" s="12"/>
      <c r="E722" s="12"/>
      <c r="F722" s="19"/>
      <c r="G722" s="19"/>
      <c r="H722" s="87">
        <v>0</v>
      </c>
      <c r="I722" s="88">
        <f t="shared" si="55"/>
        <v>3.9215686274509802</v>
      </c>
      <c r="M722" s="2">
        <v>510</v>
      </c>
      <c r="IV722" s="91">
        <f>SUM(M722:IU722)</f>
        <v>510</v>
      </c>
    </row>
    <row r="723" spans="2:13" ht="12.75">
      <c r="B723" s="8"/>
      <c r="D723" s="13"/>
      <c r="H723" s="5">
        <f>H722-B723</f>
        <v>0</v>
      </c>
      <c r="I723" s="59">
        <f t="shared" si="55"/>
        <v>11.764705882352942</v>
      </c>
      <c r="M723" s="2">
        <v>510</v>
      </c>
    </row>
    <row r="724" spans="2:13" ht="12.75">
      <c r="B724" s="8"/>
      <c r="D724" s="13"/>
      <c r="H724" s="5">
        <f>H723-B724</f>
        <v>0</v>
      </c>
      <c r="I724" s="59">
        <f t="shared" si="55"/>
        <v>0</v>
      </c>
      <c r="M724" s="2">
        <v>510</v>
      </c>
    </row>
    <row r="725" spans="2:256" ht="12.75">
      <c r="B725" s="8">
        <v>1200</v>
      </c>
      <c r="C725" s="1" t="s">
        <v>252</v>
      </c>
      <c r="D725" s="13" t="s">
        <v>10</v>
      </c>
      <c r="E725" s="1" t="s">
        <v>253</v>
      </c>
      <c r="F725" s="92" t="s">
        <v>484</v>
      </c>
      <c r="G725" s="28" t="s">
        <v>458</v>
      </c>
      <c r="H725" s="5">
        <f>H724-B725</f>
        <v>-1200</v>
      </c>
      <c r="I725" s="59">
        <f t="shared" si="55"/>
        <v>0</v>
      </c>
      <c r="K725" t="s">
        <v>223</v>
      </c>
      <c r="L725">
        <v>17</v>
      </c>
      <c r="M725" s="2">
        <v>510</v>
      </c>
      <c r="IV725" s="1">
        <f>SUM(A725:IU725)</f>
        <v>527</v>
      </c>
    </row>
    <row r="726" spans="2:256" ht="12.75">
      <c r="B726" s="8">
        <v>1200</v>
      </c>
      <c r="C726" s="1" t="s">
        <v>252</v>
      </c>
      <c r="D726" s="13" t="s">
        <v>10</v>
      </c>
      <c r="E726" s="1" t="s">
        <v>253</v>
      </c>
      <c r="F726" s="92" t="s">
        <v>484</v>
      </c>
      <c r="G726" s="28" t="s">
        <v>461</v>
      </c>
      <c r="H726" s="5">
        <f>H725-B726</f>
        <v>-2400</v>
      </c>
      <c r="I726" s="59">
        <f t="shared" si="55"/>
        <v>2.3529411764705883</v>
      </c>
      <c r="K726" t="s">
        <v>223</v>
      </c>
      <c r="L726">
        <v>17</v>
      </c>
      <c r="M726" s="2">
        <v>510</v>
      </c>
      <c r="IV726" s="1"/>
    </row>
    <row r="727" spans="1:256" s="91" customFormat="1" ht="12.75">
      <c r="A727" s="12"/>
      <c r="B727" s="378">
        <f>SUM(B725:B726)</f>
        <v>2400</v>
      </c>
      <c r="C727" s="12"/>
      <c r="D727" s="12"/>
      <c r="E727" s="90" t="s">
        <v>253</v>
      </c>
      <c r="F727" s="19"/>
      <c r="G727" s="19"/>
      <c r="H727" s="87">
        <v>0</v>
      </c>
      <c r="I727" s="88">
        <f t="shared" si="55"/>
        <v>2.3529411764705883</v>
      </c>
      <c r="M727" s="2">
        <v>510</v>
      </c>
      <c r="IV727" s="12">
        <f>SUM(A727:IU727)</f>
        <v>2912.3529411764707</v>
      </c>
    </row>
    <row r="728" spans="2:13" ht="12.75">
      <c r="B728" s="8"/>
      <c r="H728" s="5">
        <f>H727-B728</f>
        <v>0</v>
      </c>
      <c r="I728" s="23">
        <f aca="true" t="shared" si="57" ref="I728:I764">+B728/M728</f>
        <v>0</v>
      </c>
      <c r="M728" s="2">
        <v>510</v>
      </c>
    </row>
    <row r="729" spans="2:13" ht="12.75">
      <c r="B729" s="8"/>
      <c r="H729" s="5">
        <f>H728-B729</f>
        <v>0</v>
      </c>
      <c r="I729" s="23">
        <f t="shared" si="57"/>
        <v>0</v>
      </c>
      <c r="M729" s="2">
        <v>510</v>
      </c>
    </row>
    <row r="730" spans="2:13" ht="12.75">
      <c r="B730" s="8"/>
      <c r="H730" s="5">
        <f>H729-B730</f>
        <v>0</v>
      </c>
      <c r="I730" s="23">
        <f t="shared" si="57"/>
        <v>0</v>
      </c>
      <c r="M730" s="2">
        <v>510</v>
      </c>
    </row>
    <row r="731" spans="2:13" ht="12.75">
      <c r="B731" s="8"/>
      <c r="H731" s="5">
        <f>H730-B731</f>
        <v>0</v>
      </c>
      <c r="I731" s="23">
        <f t="shared" si="57"/>
        <v>0</v>
      </c>
      <c r="M731" s="2">
        <v>510</v>
      </c>
    </row>
    <row r="732" spans="1:13" s="113" customFormat="1" ht="12.75">
      <c r="A732" s="110"/>
      <c r="B732" s="374">
        <f>+B735+B742+B747+B751</f>
        <v>13300</v>
      </c>
      <c r="C732" s="95" t="s">
        <v>76</v>
      </c>
      <c r="D732" s="95" t="s">
        <v>148</v>
      </c>
      <c r="E732" s="95" t="s">
        <v>21</v>
      </c>
      <c r="F732" s="97" t="s">
        <v>77</v>
      </c>
      <c r="G732" s="97" t="s">
        <v>78</v>
      </c>
      <c r="H732" s="111"/>
      <c r="I732" s="112">
        <f t="shared" si="57"/>
        <v>26.07843137254902</v>
      </c>
      <c r="M732" s="2">
        <v>510</v>
      </c>
    </row>
    <row r="733" spans="2:13" ht="12.75">
      <c r="B733" s="8"/>
      <c r="H733" s="5">
        <f>H732-B733</f>
        <v>0</v>
      </c>
      <c r="I733" s="23">
        <f t="shared" si="57"/>
        <v>0</v>
      </c>
      <c r="M733" s="2">
        <v>510</v>
      </c>
    </row>
    <row r="734" spans="2:13" ht="12.75">
      <c r="B734" s="431">
        <v>5000</v>
      </c>
      <c r="C734" s="1" t="s">
        <v>24</v>
      </c>
      <c r="D734" s="1" t="s">
        <v>10</v>
      </c>
      <c r="E734" s="1" t="s">
        <v>491</v>
      </c>
      <c r="F734" s="28" t="s">
        <v>492</v>
      </c>
      <c r="G734" s="28" t="s">
        <v>463</v>
      </c>
      <c r="H734" s="5">
        <f>H1339-B734</f>
        <v>-75000</v>
      </c>
      <c r="I734" s="23">
        <f t="shared" si="57"/>
        <v>9.803921568627452</v>
      </c>
      <c r="K734" t="s">
        <v>24</v>
      </c>
      <c r="L734">
        <v>18</v>
      </c>
      <c r="M734" s="2">
        <v>510</v>
      </c>
    </row>
    <row r="735" spans="1:13" s="91" customFormat="1" ht="12.75">
      <c r="A735" s="12"/>
      <c r="B735" s="378">
        <f>SUM(B734:B734)</f>
        <v>5000</v>
      </c>
      <c r="C735" s="12" t="s">
        <v>24</v>
      </c>
      <c r="D735" s="12"/>
      <c r="E735" s="12"/>
      <c r="F735" s="19"/>
      <c r="G735" s="19"/>
      <c r="H735" s="87">
        <v>0</v>
      </c>
      <c r="I735" s="88">
        <f t="shared" si="57"/>
        <v>9.803921568627452</v>
      </c>
      <c r="M735" s="2">
        <v>510</v>
      </c>
    </row>
    <row r="736" spans="2:13" ht="12.75">
      <c r="B736" s="8"/>
      <c r="H736" s="5">
        <f aca="true" t="shared" si="58" ref="H736:H741">H735-B736</f>
        <v>0</v>
      </c>
      <c r="I736" s="23">
        <f t="shared" si="57"/>
        <v>0</v>
      </c>
      <c r="M736" s="2">
        <v>510</v>
      </c>
    </row>
    <row r="737" spans="2:13" ht="12.75">
      <c r="B737" s="8"/>
      <c r="H737" s="5">
        <f t="shared" si="58"/>
        <v>0</v>
      </c>
      <c r="I737" s="23">
        <f t="shared" si="57"/>
        <v>0</v>
      </c>
      <c r="M737" s="2">
        <v>510</v>
      </c>
    </row>
    <row r="738" spans="1:13" s="424" customFormat="1" ht="12.75">
      <c r="A738" s="36"/>
      <c r="B738" s="211">
        <v>900</v>
      </c>
      <c r="C738" s="36" t="s">
        <v>493</v>
      </c>
      <c r="D738" s="36" t="s">
        <v>10</v>
      </c>
      <c r="E738" s="36" t="s">
        <v>251</v>
      </c>
      <c r="F738" s="422" t="s">
        <v>494</v>
      </c>
      <c r="G738" s="37" t="s">
        <v>458</v>
      </c>
      <c r="H738" s="432">
        <f t="shared" si="58"/>
        <v>-900</v>
      </c>
      <c r="I738" s="433">
        <f t="shared" si="57"/>
        <v>1.7647058823529411</v>
      </c>
      <c r="K738" s="424" t="s">
        <v>491</v>
      </c>
      <c r="L738" s="424">
        <v>18</v>
      </c>
      <c r="M738" s="2">
        <v>510</v>
      </c>
    </row>
    <row r="739" spans="1:13" s="434" customFormat="1" ht="12.75">
      <c r="A739" s="430"/>
      <c r="B739" s="8">
        <v>1000</v>
      </c>
      <c r="C739" s="36" t="s">
        <v>495</v>
      </c>
      <c r="D739" s="36" t="s">
        <v>10</v>
      </c>
      <c r="E739" s="430" t="s">
        <v>251</v>
      </c>
      <c r="F739" s="422" t="s">
        <v>494</v>
      </c>
      <c r="G739" s="422" t="s">
        <v>458</v>
      </c>
      <c r="H739" s="432">
        <f t="shared" si="58"/>
        <v>-1900</v>
      </c>
      <c r="I739" s="433">
        <f t="shared" si="57"/>
        <v>1.9607843137254901</v>
      </c>
      <c r="K739" s="434" t="s">
        <v>491</v>
      </c>
      <c r="L739" s="434">
        <v>18</v>
      </c>
      <c r="M739" s="2">
        <v>510</v>
      </c>
    </row>
    <row r="740" spans="1:13" s="434" customFormat="1" ht="12.75">
      <c r="A740" s="430"/>
      <c r="B740" s="8">
        <v>1000</v>
      </c>
      <c r="C740" s="430" t="s">
        <v>493</v>
      </c>
      <c r="D740" s="36" t="s">
        <v>10</v>
      </c>
      <c r="E740" s="430" t="s">
        <v>251</v>
      </c>
      <c r="F740" s="422" t="s">
        <v>494</v>
      </c>
      <c r="G740" s="422" t="s">
        <v>461</v>
      </c>
      <c r="H740" s="432">
        <f t="shared" si="58"/>
        <v>-2900</v>
      </c>
      <c r="I740" s="433">
        <f t="shared" si="57"/>
        <v>1.9607843137254901</v>
      </c>
      <c r="K740" s="434" t="s">
        <v>491</v>
      </c>
      <c r="L740" s="434">
        <v>18</v>
      </c>
      <c r="M740" s="2">
        <v>510</v>
      </c>
    </row>
    <row r="741" spans="1:13" s="434" customFormat="1" ht="12.75">
      <c r="A741" s="430"/>
      <c r="B741" s="8">
        <v>1200</v>
      </c>
      <c r="C741" s="430" t="s">
        <v>495</v>
      </c>
      <c r="D741" s="36" t="s">
        <v>10</v>
      </c>
      <c r="E741" s="430" t="s">
        <v>251</v>
      </c>
      <c r="F741" s="422" t="s">
        <v>494</v>
      </c>
      <c r="G741" s="422" t="s">
        <v>461</v>
      </c>
      <c r="H741" s="432">
        <f t="shared" si="58"/>
        <v>-4100</v>
      </c>
      <c r="I741" s="433">
        <f t="shared" si="57"/>
        <v>2.3529411764705883</v>
      </c>
      <c r="K741" s="434" t="s">
        <v>491</v>
      </c>
      <c r="L741" s="434">
        <v>18</v>
      </c>
      <c r="M741" s="2">
        <v>510</v>
      </c>
    </row>
    <row r="742" spans="1:14" s="441" customFormat="1" ht="12.75">
      <c r="A742" s="435"/>
      <c r="B742" s="376">
        <f>SUM(B738:B741)</f>
        <v>4100</v>
      </c>
      <c r="C742" s="436" t="s">
        <v>248</v>
      </c>
      <c r="D742" s="435"/>
      <c r="E742" s="436"/>
      <c r="F742" s="437"/>
      <c r="G742" s="437"/>
      <c r="H742" s="438">
        <v>0</v>
      </c>
      <c r="I742" s="439">
        <f t="shared" si="57"/>
        <v>8.03921568627451</v>
      </c>
      <c r="J742" s="436"/>
      <c r="K742" s="436"/>
      <c r="L742" s="436"/>
      <c r="M742" s="2">
        <v>510</v>
      </c>
      <c r="N742" s="440"/>
    </row>
    <row r="743" spans="1:13" s="434" customFormat="1" ht="12.75">
      <c r="A743" s="430"/>
      <c r="B743" s="8"/>
      <c r="C743" s="430"/>
      <c r="D743" s="36"/>
      <c r="E743" s="430"/>
      <c r="F743" s="422"/>
      <c r="G743" s="422"/>
      <c r="H743" s="432">
        <f>H742-B743</f>
        <v>0</v>
      </c>
      <c r="I743" s="433">
        <f t="shared" si="57"/>
        <v>0</v>
      </c>
      <c r="M743" s="2">
        <v>510</v>
      </c>
    </row>
    <row r="744" spans="1:13" s="434" customFormat="1" ht="12.75">
      <c r="A744" s="430"/>
      <c r="B744" s="8"/>
      <c r="C744" s="430"/>
      <c r="D744" s="36"/>
      <c r="E744" s="430"/>
      <c r="F744" s="422"/>
      <c r="G744" s="422"/>
      <c r="H744" s="432">
        <f>H743-B744</f>
        <v>0</v>
      </c>
      <c r="I744" s="433">
        <f t="shared" si="57"/>
        <v>0</v>
      </c>
      <c r="M744" s="2">
        <v>510</v>
      </c>
    </row>
    <row r="745" spans="1:13" s="434" customFormat="1" ht="12.75">
      <c r="A745" s="430"/>
      <c r="B745" s="8">
        <v>1400</v>
      </c>
      <c r="C745" s="430" t="s">
        <v>25</v>
      </c>
      <c r="D745" s="36" t="s">
        <v>10</v>
      </c>
      <c r="E745" s="430" t="s">
        <v>32</v>
      </c>
      <c r="F745" s="422" t="s">
        <v>494</v>
      </c>
      <c r="G745" s="422" t="s">
        <v>458</v>
      </c>
      <c r="H745" s="432">
        <f>H744-B745</f>
        <v>-1400</v>
      </c>
      <c r="I745" s="433">
        <f t="shared" si="57"/>
        <v>2.7450980392156863</v>
      </c>
      <c r="K745" s="434" t="s">
        <v>491</v>
      </c>
      <c r="L745" s="434">
        <v>18</v>
      </c>
      <c r="M745" s="2">
        <v>510</v>
      </c>
    </row>
    <row r="746" spans="1:13" s="434" customFormat="1" ht="12.75">
      <c r="A746" s="430"/>
      <c r="B746" s="8">
        <v>1700</v>
      </c>
      <c r="C746" s="430" t="s">
        <v>25</v>
      </c>
      <c r="D746" s="36" t="s">
        <v>10</v>
      </c>
      <c r="E746" s="430" t="s">
        <v>32</v>
      </c>
      <c r="F746" s="422" t="s">
        <v>494</v>
      </c>
      <c r="G746" s="422" t="s">
        <v>461</v>
      </c>
      <c r="H746" s="432">
        <f>H745-B746</f>
        <v>-3100</v>
      </c>
      <c r="I746" s="433">
        <f t="shared" si="57"/>
        <v>3.3333333333333335</v>
      </c>
      <c r="K746" s="434" t="s">
        <v>491</v>
      </c>
      <c r="L746" s="434">
        <v>18</v>
      </c>
      <c r="M746" s="2">
        <v>510</v>
      </c>
    </row>
    <row r="747" spans="1:13" s="441" customFormat="1" ht="12.75">
      <c r="A747" s="435"/>
      <c r="B747" s="376">
        <f>SUM(B745:B746)</f>
        <v>3100</v>
      </c>
      <c r="C747" s="435"/>
      <c r="D747" s="435"/>
      <c r="E747" s="435" t="s">
        <v>32</v>
      </c>
      <c r="F747" s="437"/>
      <c r="G747" s="437"/>
      <c r="H747" s="438">
        <v>0</v>
      </c>
      <c r="I747" s="439">
        <f t="shared" si="57"/>
        <v>6.078431372549019</v>
      </c>
      <c r="M747" s="2">
        <v>510</v>
      </c>
    </row>
    <row r="748" spans="1:13" s="434" customFormat="1" ht="12.75">
      <c r="A748" s="430"/>
      <c r="B748" s="8"/>
      <c r="C748" s="430"/>
      <c r="D748" s="36"/>
      <c r="E748" s="430"/>
      <c r="F748" s="422"/>
      <c r="G748" s="422"/>
      <c r="H748" s="432">
        <f>H747-B748</f>
        <v>0</v>
      </c>
      <c r="I748" s="433">
        <f t="shared" si="57"/>
        <v>0</v>
      </c>
      <c r="M748" s="2">
        <v>510</v>
      </c>
    </row>
    <row r="749" spans="1:13" s="434" customFormat="1" ht="12.75">
      <c r="A749" s="430"/>
      <c r="B749" s="8"/>
      <c r="C749" s="430"/>
      <c r="D749" s="36"/>
      <c r="E749" s="430"/>
      <c r="F749" s="422"/>
      <c r="G749" s="422"/>
      <c r="H749" s="432">
        <f>H748-B749</f>
        <v>0</v>
      </c>
      <c r="I749" s="433">
        <f t="shared" si="57"/>
        <v>0</v>
      </c>
      <c r="M749" s="2">
        <v>510</v>
      </c>
    </row>
    <row r="750" spans="1:13" s="434" customFormat="1" ht="12.75">
      <c r="A750" s="430"/>
      <c r="B750" s="8">
        <v>1100</v>
      </c>
      <c r="C750" s="36" t="s">
        <v>496</v>
      </c>
      <c r="D750" s="36" t="s">
        <v>10</v>
      </c>
      <c r="E750" s="430" t="s">
        <v>301</v>
      </c>
      <c r="F750" s="422" t="s">
        <v>494</v>
      </c>
      <c r="G750" s="422" t="s">
        <v>461</v>
      </c>
      <c r="H750" s="432">
        <f>H749-B750</f>
        <v>-1100</v>
      </c>
      <c r="I750" s="433">
        <f t="shared" si="57"/>
        <v>2.156862745098039</v>
      </c>
      <c r="K750" s="434" t="s">
        <v>491</v>
      </c>
      <c r="L750" s="434">
        <v>18</v>
      </c>
      <c r="M750" s="2">
        <v>510</v>
      </c>
    </row>
    <row r="751" spans="1:13" s="441" customFormat="1" ht="12.75">
      <c r="A751" s="435"/>
      <c r="B751" s="376">
        <f>SUM(B750)</f>
        <v>1100</v>
      </c>
      <c r="C751" s="435"/>
      <c r="D751" s="435"/>
      <c r="E751" s="435" t="s">
        <v>301</v>
      </c>
      <c r="F751" s="437"/>
      <c r="G751" s="437"/>
      <c r="H751" s="438">
        <v>0</v>
      </c>
      <c r="I751" s="439">
        <f t="shared" si="57"/>
        <v>2.156862745098039</v>
      </c>
      <c r="M751" s="2">
        <v>510</v>
      </c>
    </row>
    <row r="752" spans="2:13" ht="12.75">
      <c r="B752" s="429"/>
      <c r="H752" s="5">
        <f>H751-B752</f>
        <v>0</v>
      </c>
      <c r="I752" s="23">
        <f t="shared" si="57"/>
        <v>0</v>
      </c>
      <c r="M752" s="2">
        <v>510</v>
      </c>
    </row>
    <row r="753" spans="2:13" ht="12.75">
      <c r="B753" s="8"/>
      <c r="C753" s="442"/>
      <c r="H753" s="5">
        <f>H752-B753</f>
        <v>0</v>
      </c>
      <c r="I753" s="23">
        <f t="shared" si="57"/>
        <v>0</v>
      </c>
      <c r="M753" s="2">
        <v>510</v>
      </c>
    </row>
    <row r="754" spans="2:13" ht="12.75">
      <c r="B754" s="8"/>
      <c r="H754" s="5">
        <f>H753-B754</f>
        <v>0</v>
      </c>
      <c r="I754" s="23">
        <f t="shared" si="57"/>
        <v>0</v>
      </c>
      <c r="M754" s="2">
        <v>510</v>
      </c>
    </row>
    <row r="755" spans="2:13" ht="12.75">
      <c r="B755" s="421"/>
      <c r="H755" s="5">
        <f>H754-B755</f>
        <v>0</v>
      </c>
      <c r="I755" s="23">
        <f t="shared" si="57"/>
        <v>0</v>
      </c>
      <c r="M755" s="2">
        <v>510</v>
      </c>
    </row>
    <row r="756" spans="1:13" s="89" customFormat="1" ht="12.75">
      <c r="A756" s="82"/>
      <c r="B756" s="400">
        <f>+B779+B800+B811+B828+B846+B862</f>
        <v>211400</v>
      </c>
      <c r="C756" s="84" t="s">
        <v>79</v>
      </c>
      <c r="D756" s="84" t="s">
        <v>80</v>
      </c>
      <c r="E756" s="85" t="s">
        <v>72</v>
      </c>
      <c r="F756" s="86" t="s">
        <v>81</v>
      </c>
      <c r="G756" s="86" t="s">
        <v>23</v>
      </c>
      <c r="H756" s="87"/>
      <c r="I756" s="88">
        <f t="shared" si="57"/>
        <v>414.5098039215686</v>
      </c>
      <c r="M756" s="2">
        <v>510</v>
      </c>
    </row>
    <row r="757" spans="2:13" ht="12.75">
      <c r="B757" s="8"/>
      <c r="H757" s="5">
        <f aca="true" t="shared" si="59" ref="H757:H778">H756-B757</f>
        <v>0</v>
      </c>
      <c r="I757" s="23">
        <f t="shared" si="57"/>
        <v>0</v>
      </c>
      <c r="M757" s="2">
        <v>510</v>
      </c>
    </row>
    <row r="758" spans="2:13" ht="12.75">
      <c r="B758" s="8">
        <v>1000</v>
      </c>
      <c r="C758" s="1" t="s">
        <v>24</v>
      </c>
      <c r="D758" s="13" t="s">
        <v>10</v>
      </c>
      <c r="E758" s="13" t="s">
        <v>24</v>
      </c>
      <c r="F758" s="28" t="s">
        <v>497</v>
      </c>
      <c r="G758" s="28" t="s">
        <v>498</v>
      </c>
      <c r="H758" s="5">
        <f t="shared" si="59"/>
        <v>-1000</v>
      </c>
      <c r="I758" s="23">
        <f t="shared" si="57"/>
        <v>1.9607843137254901</v>
      </c>
      <c r="K758" t="s">
        <v>254</v>
      </c>
      <c r="L758">
        <v>19</v>
      </c>
      <c r="M758" s="2">
        <v>510</v>
      </c>
    </row>
    <row r="759" spans="2:13" ht="12.75">
      <c r="B759" s="8">
        <v>500</v>
      </c>
      <c r="C759" s="1" t="s">
        <v>24</v>
      </c>
      <c r="D759" s="13" t="s">
        <v>10</v>
      </c>
      <c r="E759" s="13" t="s">
        <v>24</v>
      </c>
      <c r="F759" s="28" t="s">
        <v>497</v>
      </c>
      <c r="G759" s="28" t="s">
        <v>463</v>
      </c>
      <c r="H759" s="5">
        <f t="shared" si="59"/>
        <v>-1500</v>
      </c>
      <c r="I759" s="23">
        <f t="shared" si="57"/>
        <v>0.9803921568627451</v>
      </c>
      <c r="K759" t="s">
        <v>254</v>
      </c>
      <c r="L759">
        <v>19</v>
      </c>
      <c r="M759" s="2">
        <v>510</v>
      </c>
    </row>
    <row r="760" spans="2:13" ht="12.75">
      <c r="B760" s="8">
        <v>3000</v>
      </c>
      <c r="C760" s="1" t="s">
        <v>24</v>
      </c>
      <c r="D760" s="13" t="s">
        <v>10</v>
      </c>
      <c r="E760" s="13" t="s">
        <v>24</v>
      </c>
      <c r="F760" s="28" t="s">
        <v>497</v>
      </c>
      <c r="G760" s="28" t="s">
        <v>499</v>
      </c>
      <c r="H760" s="5">
        <f t="shared" si="59"/>
        <v>-4500</v>
      </c>
      <c r="I760" s="23">
        <f t="shared" si="57"/>
        <v>5.882352941176471</v>
      </c>
      <c r="K760" t="s">
        <v>254</v>
      </c>
      <c r="L760">
        <v>19</v>
      </c>
      <c r="M760" s="2">
        <v>510</v>
      </c>
    </row>
    <row r="761" spans="2:13" ht="12.75">
      <c r="B761" s="8">
        <v>2000</v>
      </c>
      <c r="C761" s="1" t="s">
        <v>24</v>
      </c>
      <c r="D761" s="13" t="s">
        <v>10</v>
      </c>
      <c r="E761" s="13" t="s">
        <v>24</v>
      </c>
      <c r="F761" s="28" t="s">
        <v>497</v>
      </c>
      <c r="G761" s="28" t="s">
        <v>499</v>
      </c>
      <c r="H761" s="5">
        <f t="shared" si="59"/>
        <v>-6500</v>
      </c>
      <c r="I761" s="23">
        <f t="shared" si="57"/>
        <v>3.9215686274509802</v>
      </c>
      <c r="K761" t="s">
        <v>254</v>
      </c>
      <c r="L761">
        <v>19</v>
      </c>
      <c r="M761" s="2">
        <v>510</v>
      </c>
    </row>
    <row r="762" spans="1:13" s="16" customFormat="1" ht="12.75">
      <c r="A762" s="13"/>
      <c r="B762" s="211">
        <v>400</v>
      </c>
      <c r="C762" s="1" t="s">
        <v>24</v>
      </c>
      <c r="D762" s="13" t="s">
        <v>10</v>
      </c>
      <c r="E762" s="13" t="s">
        <v>24</v>
      </c>
      <c r="F762" s="28" t="s">
        <v>497</v>
      </c>
      <c r="G762" s="31" t="s">
        <v>500</v>
      </c>
      <c r="H762" s="5">
        <f t="shared" si="59"/>
        <v>-6900</v>
      </c>
      <c r="I762" s="23">
        <f t="shared" si="57"/>
        <v>0.7843137254901961</v>
      </c>
      <c r="K762" t="s">
        <v>254</v>
      </c>
      <c r="L762">
        <v>19</v>
      </c>
      <c r="M762" s="2">
        <v>510</v>
      </c>
    </row>
    <row r="763" spans="1:13" s="16" customFormat="1" ht="12.75">
      <c r="A763" s="13"/>
      <c r="B763" s="211">
        <v>1000</v>
      </c>
      <c r="C763" s="1" t="s">
        <v>24</v>
      </c>
      <c r="D763" s="13" t="s">
        <v>10</v>
      </c>
      <c r="E763" s="13" t="s">
        <v>24</v>
      </c>
      <c r="F763" s="28" t="s">
        <v>497</v>
      </c>
      <c r="G763" s="31" t="s">
        <v>315</v>
      </c>
      <c r="H763" s="5">
        <f t="shared" si="59"/>
        <v>-7900</v>
      </c>
      <c r="I763" s="23">
        <f t="shared" si="57"/>
        <v>1.9607843137254901</v>
      </c>
      <c r="K763" t="s">
        <v>254</v>
      </c>
      <c r="L763">
        <v>19</v>
      </c>
      <c r="M763" s="2">
        <v>510</v>
      </c>
    </row>
    <row r="764" spans="2:13" ht="12.75">
      <c r="B764" s="211">
        <v>1000</v>
      </c>
      <c r="C764" s="1" t="s">
        <v>24</v>
      </c>
      <c r="D764" s="13" t="s">
        <v>10</v>
      </c>
      <c r="E764" s="13" t="s">
        <v>24</v>
      </c>
      <c r="F764" s="28" t="s">
        <v>497</v>
      </c>
      <c r="G764" s="32" t="s">
        <v>501</v>
      </c>
      <c r="H764" s="5">
        <f t="shared" si="59"/>
        <v>-8900</v>
      </c>
      <c r="I764" s="23">
        <f t="shared" si="57"/>
        <v>1.9607843137254901</v>
      </c>
      <c r="K764" t="s">
        <v>254</v>
      </c>
      <c r="L764">
        <v>19</v>
      </c>
      <c r="M764" s="2">
        <v>510</v>
      </c>
    </row>
    <row r="765" spans="2:13" ht="12.75">
      <c r="B765" s="8">
        <v>2500</v>
      </c>
      <c r="C765" s="1" t="s">
        <v>24</v>
      </c>
      <c r="D765" s="1" t="s">
        <v>10</v>
      </c>
      <c r="E765" s="1" t="s">
        <v>254</v>
      </c>
      <c r="F765" s="28" t="s">
        <v>502</v>
      </c>
      <c r="G765" s="28" t="s">
        <v>458</v>
      </c>
      <c r="H765" s="5">
        <f t="shared" si="59"/>
        <v>-11400</v>
      </c>
      <c r="I765" s="23">
        <v>5</v>
      </c>
      <c r="K765" t="s">
        <v>24</v>
      </c>
      <c r="L765">
        <v>19</v>
      </c>
      <c r="M765" s="2">
        <v>510</v>
      </c>
    </row>
    <row r="766" spans="2:13" ht="12.75">
      <c r="B766" s="8">
        <v>2500</v>
      </c>
      <c r="C766" s="1" t="s">
        <v>24</v>
      </c>
      <c r="D766" s="1" t="s">
        <v>10</v>
      </c>
      <c r="E766" s="1" t="s">
        <v>254</v>
      </c>
      <c r="F766" s="28" t="s">
        <v>503</v>
      </c>
      <c r="G766" s="28" t="s">
        <v>461</v>
      </c>
      <c r="H766" s="5">
        <f t="shared" si="59"/>
        <v>-13900</v>
      </c>
      <c r="I766" s="23">
        <v>5</v>
      </c>
      <c r="K766" t="s">
        <v>24</v>
      </c>
      <c r="L766">
        <v>19</v>
      </c>
      <c r="M766" s="2">
        <v>510</v>
      </c>
    </row>
    <row r="767" spans="1:13" s="16" customFormat="1" ht="12.75">
      <c r="A767" s="1"/>
      <c r="B767" s="431">
        <v>2500</v>
      </c>
      <c r="C767" s="1" t="s">
        <v>24</v>
      </c>
      <c r="D767" s="1" t="s">
        <v>10</v>
      </c>
      <c r="E767" s="1" t="s">
        <v>254</v>
      </c>
      <c r="F767" s="28" t="s">
        <v>504</v>
      </c>
      <c r="G767" s="28" t="s">
        <v>498</v>
      </c>
      <c r="H767" s="5">
        <f t="shared" si="59"/>
        <v>-16400</v>
      </c>
      <c r="I767" s="23">
        <v>5</v>
      </c>
      <c r="J767"/>
      <c r="K767" t="s">
        <v>24</v>
      </c>
      <c r="L767">
        <v>19</v>
      </c>
      <c r="M767" s="2">
        <v>510</v>
      </c>
    </row>
    <row r="768" spans="2:13" ht="12.75">
      <c r="B768" s="431">
        <v>2500</v>
      </c>
      <c r="C768" s="1" t="s">
        <v>24</v>
      </c>
      <c r="D768" s="1" t="s">
        <v>10</v>
      </c>
      <c r="E768" s="1" t="s">
        <v>254</v>
      </c>
      <c r="F768" s="28" t="s">
        <v>505</v>
      </c>
      <c r="G768" s="28" t="s">
        <v>463</v>
      </c>
      <c r="H768" s="5">
        <f t="shared" si="59"/>
        <v>-18900</v>
      </c>
      <c r="I768" s="23">
        <v>5</v>
      </c>
      <c r="K768" t="s">
        <v>24</v>
      </c>
      <c r="L768">
        <v>19</v>
      </c>
      <c r="M768" s="2">
        <v>510</v>
      </c>
    </row>
    <row r="769" spans="2:13" ht="12.75">
      <c r="B769" s="8">
        <v>2500</v>
      </c>
      <c r="C769" s="1" t="s">
        <v>24</v>
      </c>
      <c r="D769" s="1" t="s">
        <v>10</v>
      </c>
      <c r="E769" s="1" t="s">
        <v>254</v>
      </c>
      <c r="F769" s="28" t="s">
        <v>506</v>
      </c>
      <c r="G769" s="28" t="s">
        <v>499</v>
      </c>
      <c r="H769" s="5">
        <f t="shared" si="59"/>
        <v>-21400</v>
      </c>
      <c r="I769" s="23">
        <v>5</v>
      </c>
      <c r="K769" t="s">
        <v>24</v>
      </c>
      <c r="L769">
        <v>19</v>
      </c>
      <c r="M769" s="2">
        <v>510</v>
      </c>
    </row>
    <row r="770" spans="2:13" ht="12.75">
      <c r="B770" s="8">
        <v>2500</v>
      </c>
      <c r="C770" s="1" t="s">
        <v>24</v>
      </c>
      <c r="D770" s="1" t="s">
        <v>10</v>
      </c>
      <c r="E770" s="1" t="s">
        <v>254</v>
      </c>
      <c r="F770" s="28" t="s">
        <v>507</v>
      </c>
      <c r="G770" s="28" t="s">
        <v>508</v>
      </c>
      <c r="H770" s="5">
        <f t="shared" si="59"/>
        <v>-23900</v>
      </c>
      <c r="I770" s="23">
        <v>5</v>
      </c>
      <c r="K770" t="s">
        <v>24</v>
      </c>
      <c r="L770">
        <v>19</v>
      </c>
      <c r="M770" s="2">
        <v>510</v>
      </c>
    </row>
    <row r="771" spans="2:14" ht="12.75">
      <c r="B771" s="8">
        <v>2500</v>
      </c>
      <c r="C771" s="1" t="s">
        <v>24</v>
      </c>
      <c r="D771" s="1" t="s">
        <v>10</v>
      </c>
      <c r="E771" s="1" t="s">
        <v>254</v>
      </c>
      <c r="F771" s="28" t="s">
        <v>509</v>
      </c>
      <c r="G771" s="28" t="s">
        <v>510</v>
      </c>
      <c r="H771" s="5">
        <f t="shared" si="59"/>
        <v>-26400</v>
      </c>
      <c r="I771" s="23">
        <v>5</v>
      </c>
      <c r="K771" t="s">
        <v>24</v>
      </c>
      <c r="L771">
        <v>19</v>
      </c>
      <c r="M771" s="2">
        <v>510</v>
      </c>
      <c r="N771" s="413"/>
    </row>
    <row r="772" spans="2:13" ht="12.75">
      <c r="B772" s="8">
        <v>2500</v>
      </c>
      <c r="C772" s="1" t="s">
        <v>24</v>
      </c>
      <c r="D772" s="1" t="s">
        <v>10</v>
      </c>
      <c r="E772" s="1" t="s">
        <v>254</v>
      </c>
      <c r="F772" s="28" t="s">
        <v>511</v>
      </c>
      <c r="G772" s="28" t="s">
        <v>512</v>
      </c>
      <c r="H772" s="5">
        <f t="shared" si="59"/>
        <v>-28900</v>
      </c>
      <c r="I772" s="23">
        <v>5</v>
      </c>
      <c r="K772" t="s">
        <v>24</v>
      </c>
      <c r="L772">
        <v>19</v>
      </c>
      <c r="M772" s="2">
        <v>510</v>
      </c>
    </row>
    <row r="773" spans="2:13" ht="12.75">
      <c r="B773" s="8">
        <v>2500</v>
      </c>
      <c r="C773" s="1" t="s">
        <v>24</v>
      </c>
      <c r="D773" s="1" t="s">
        <v>10</v>
      </c>
      <c r="E773" s="1" t="s">
        <v>254</v>
      </c>
      <c r="F773" s="28" t="s">
        <v>513</v>
      </c>
      <c r="G773" s="28" t="s">
        <v>500</v>
      </c>
      <c r="H773" s="5">
        <f t="shared" si="59"/>
        <v>-31400</v>
      </c>
      <c r="I773" s="23">
        <v>5</v>
      </c>
      <c r="K773" t="s">
        <v>24</v>
      </c>
      <c r="L773">
        <v>19</v>
      </c>
      <c r="M773" s="2">
        <v>510</v>
      </c>
    </row>
    <row r="774" spans="2:13" ht="12.75">
      <c r="B774" s="8">
        <v>2500</v>
      </c>
      <c r="C774" s="1" t="s">
        <v>24</v>
      </c>
      <c r="D774" s="1" t="s">
        <v>10</v>
      </c>
      <c r="E774" s="1" t="s">
        <v>254</v>
      </c>
      <c r="F774" s="28" t="s">
        <v>514</v>
      </c>
      <c r="G774" s="28" t="s">
        <v>515</v>
      </c>
      <c r="H774" s="5">
        <f t="shared" si="59"/>
        <v>-33900</v>
      </c>
      <c r="I774" s="23">
        <v>5</v>
      </c>
      <c r="K774" t="s">
        <v>24</v>
      </c>
      <c r="L774">
        <v>19</v>
      </c>
      <c r="M774" s="2">
        <v>510</v>
      </c>
    </row>
    <row r="775" spans="2:13" ht="12.75">
      <c r="B775" s="8">
        <v>2500</v>
      </c>
      <c r="C775" s="1" t="s">
        <v>24</v>
      </c>
      <c r="D775" s="1" t="s">
        <v>10</v>
      </c>
      <c r="E775" s="1" t="s">
        <v>254</v>
      </c>
      <c r="F775" s="28" t="s">
        <v>516</v>
      </c>
      <c r="G775" s="28" t="s">
        <v>517</v>
      </c>
      <c r="H775" s="5">
        <f t="shared" si="59"/>
        <v>-36400</v>
      </c>
      <c r="I775" s="23">
        <v>5</v>
      </c>
      <c r="K775" t="s">
        <v>24</v>
      </c>
      <c r="L775">
        <v>19</v>
      </c>
      <c r="M775" s="2">
        <v>510</v>
      </c>
    </row>
    <row r="776" spans="2:13" ht="12.75">
      <c r="B776" s="8">
        <v>2500</v>
      </c>
      <c r="C776" s="1" t="s">
        <v>24</v>
      </c>
      <c r="D776" s="1" t="s">
        <v>10</v>
      </c>
      <c r="E776" s="1" t="s">
        <v>254</v>
      </c>
      <c r="F776" s="28" t="s">
        <v>518</v>
      </c>
      <c r="G776" s="28" t="s">
        <v>318</v>
      </c>
      <c r="H776" s="5">
        <f t="shared" si="59"/>
        <v>-38900</v>
      </c>
      <c r="I776" s="23">
        <v>5</v>
      </c>
      <c r="K776" t="s">
        <v>24</v>
      </c>
      <c r="L776">
        <v>19</v>
      </c>
      <c r="M776" s="2">
        <v>510</v>
      </c>
    </row>
    <row r="777" spans="2:13" ht="12.75">
      <c r="B777" s="8">
        <v>5000</v>
      </c>
      <c r="C777" s="1" t="s">
        <v>24</v>
      </c>
      <c r="D777" s="1" t="s">
        <v>10</v>
      </c>
      <c r="E777" s="1" t="s">
        <v>254</v>
      </c>
      <c r="F777" s="28" t="s">
        <v>519</v>
      </c>
      <c r="G777" s="28" t="s">
        <v>315</v>
      </c>
      <c r="H777" s="5">
        <f t="shared" si="59"/>
        <v>-43900</v>
      </c>
      <c r="I777" s="23">
        <v>10</v>
      </c>
      <c r="K777" t="s">
        <v>24</v>
      </c>
      <c r="L777">
        <v>19</v>
      </c>
      <c r="M777" s="2">
        <v>510</v>
      </c>
    </row>
    <row r="778" spans="2:13" ht="12.75">
      <c r="B778" s="8">
        <v>5000</v>
      </c>
      <c r="C778" s="1" t="s">
        <v>24</v>
      </c>
      <c r="D778" s="1" t="s">
        <v>10</v>
      </c>
      <c r="E778" s="1" t="s">
        <v>254</v>
      </c>
      <c r="F778" s="28" t="s">
        <v>520</v>
      </c>
      <c r="G778" s="28" t="s">
        <v>82</v>
      </c>
      <c r="H778" s="5">
        <f t="shared" si="59"/>
        <v>-48900</v>
      </c>
      <c r="I778" s="23">
        <v>10</v>
      </c>
      <c r="K778" t="s">
        <v>24</v>
      </c>
      <c r="L778">
        <v>19</v>
      </c>
      <c r="M778" s="2">
        <v>510</v>
      </c>
    </row>
    <row r="779" spans="1:13" s="91" customFormat="1" ht="12.75">
      <c r="A779" s="12"/>
      <c r="B779" s="378">
        <f>SUM(B758:B778)</f>
        <v>48900</v>
      </c>
      <c r="C779" s="12" t="s">
        <v>24</v>
      </c>
      <c r="D779" s="12"/>
      <c r="E779" s="12"/>
      <c r="F779" s="19"/>
      <c r="G779" s="19"/>
      <c r="H779" s="87">
        <v>0</v>
      </c>
      <c r="I779" s="88">
        <f aca="true" t="shared" si="60" ref="I779:I842">+B779/M779</f>
        <v>95.88235294117646</v>
      </c>
      <c r="M779" s="2">
        <v>510</v>
      </c>
    </row>
    <row r="780" spans="2:13" ht="12.75">
      <c r="B780" s="8"/>
      <c r="D780" s="13"/>
      <c r="H780" s="5">
        <f aca="true" t="shared" si="61" ref="H780:H799">H779-B780</f>
        <v>0</v>
      </c>
      <c r="I780" s="23">
        <f t="shared" si="60"/>
        <v>0</v>
      </c>
      <c r="M780" s="2">
        <v>510</v>
      </c>
    </row>
    <row r="781" spans="2:13" ht="12.75">
      <c r="B781" s="8"/>
      <c r="D781" s="13"/>
      <c r="H781" s="5">
        <f t="shared" si="61"/>
        <v>0</v>
      </c>
      <c r="I781" s="23">
        <f t="shared" si="60"/>
        <v>0</v>
      </c>
      <c r="M781" s="2">
        <v>510</v>
      </c>
    </row>
    <row r="782" spans="2:13" ht="12.75">
      <c r="B782" s="211">
        <v>2500</v>
      </c>
      <c r="C782" s="34" t="s">
        <v>521</v>
      </c>
      <c r="D782" s="13" t="s">
        <v>10</v>
      </c>
      <c r="E782" s="13" t="s">
        <v>277</v>
      </c>
      <c r="F782" s="28" t="s">
        <v>522</v>
      </c>
      <c r="G782" s="32" t="s">
        <v>458</v>
      </c>
      <c r="H782" s="5">
        <f t="shared" si="61"/>
        <v>-2500</v>
      </c>
      <c r="I782" s="23">
        <f t="shared" si="60"/>
        <v>4.901960784313726</v>
      </c>
      <c r="K782" t="s">
        <v>254</v>
      </c>
      <c r="L782">
        <v>19</v>
      </c>
      <c r="M782" s="2">
        <v>510</v>
      </c>
    </row>
    <row r="783" spans="2:13" ht="12.75">
      <c r="B783" s="211">
        <v>2500</v>
      </c>
      <c r="C783" s="34" t="s">
        <v>523</v>
      </c>
      <c r="D783" s="13" t="s">
        <v>10</v>
      </c>
      <c r="E783" s="13" t="s">
        <v>277</v>
      </c>
      <c r="F783" s="28" t="s">
        <v>524</v>
      </c>
      <c r="G783" s="32" t="s">
        <v>461</v>
      </c>
      <c r="H783" s="5">
        <f t="shared" si="61"/>
        <v>-5000</v>
      </c>
      <c r="I783" s="23">
        <f t="shared" si="60"/>
        <v>4.901960784313726</v>
      </c>
      <c r="K783" t="s">
        <v>254</v>
      </c>
      <c r="L783">
        <v>19</v>
      </c>
      <c r="M783" s="2">
        <v>510</v>
      </c>
    </row>
    <row r="784" spans="2:14" ht="12.75">
      <c r="B784" s="211">
        <v>1250</v>
      </c>
      <c r="C784" s="34" t="s">
        <v>525</v>
      </c>
      <c r="D784" s="13" t="s">
        <v>10</v>
      </c>
      <c r="E784" s="13" t="s">
        <v>277</v>
      </c>
      <c r="F784" s="28" t="s">
        <v>497</v>
      </c>
      <c r="G784" s="32" t="s">
        <v>463</v>
      </c>
      <c r="H784" s="5">
        <f t="shared" si="61"/>
        <v>-6250</v>
      </c>
      <c r="I784" s="23">
        <f t="shared" si="60"/>
        <v>2.450980392156863</v>
      </c>
      <c r="K784" t="s">
        <v>254</v>
      </c>
      <c r="L784">
        <v>19</v>
      </c>
      <c r="M784" s="2">
        <v>510</v>
      </c>
      <c r="N784" s="413"/>
    </row>
    <row r="785" spans="2:14" ht="12.75">
      <c r="B785" s="211">
        <v>1250</v>
      </c>
      <c r="C785" s="34" t="s">
        <v>526</v>
      </c>
      <c r="D785" s="13" t="s">
        <v>10</v>
      </c>
      <c r="E785" s="13" t="s">
        <v>277</v>
      </c>
      <c r="F785" s="28" t="s">
        <v>497</v>
      </c>
      <c r="G785" s="32" t="s">
        <v>463</v>
      </c>
      <c r="H785" s="5">
        <f t="shared" si="61"/>
        <v>-7500</v>
      </c>
      <c r="I785" s="23">
        <f t="shared" si="60"/>
        <v>2.450980392156863</v>
      </c>
      <c r="K785" t="s">
        <v>254</v>
      </c>
      <c r="L785">
        <v>19</v>
      </c>
      <c r="M785" s="2">
        <v>510</v>
      </c>
      <c r="N785" s="413"/>
    </row>
    <row r="786" spans="1:13" s="16" customFormat="1" ht="12.75">
      <c r="A786" s="13"/>
      <c r="B786" s="211">
        <v>1250</v>
      </c>
      <c r="C786" s="34" t="s">
        <v>525</v>
      </c>
      <c r="D786" s="13" t="s">
        <v>10</v>
      </c>
      <c r="E786" s="13" t="s">
        <v>277</v>
      </c>
      <c r="F786" s="28" t="s">
        <v>497</v>
      </c>
      <c r="G786" s="31" t="s">
        <v>499</v>
      </c>
      <c r="H786" s="30">
        <f t="shared" si="61"/>
        <v>-8750</v>
      </c>
      <c r="I786" s="59">
        <f t="shared" si="60"/>
        <v>2.450980392156863</v>
      </c>
      <c r="K786" t="s">
        <v>254</v>
      </c>
      <c r="L786">
        <v>19</v>
      </c>
      <c r="M786" s="2">
        <v>510</v>
      </c>
    </row>
    <row r="787" spans="1:13" s="16" customFormat="1" ht="12.75">
      <c r="A787" s="13"/>
      <c r="B787" s="211">
        <v>1250</v>
      </c>
      <c r="C787" s="34" t="s">
        <v>526</v>
      </c>
      <c r="D787" s="13" t="s">
        <v>10</v>
      </c>
      <c r="E787" s="13" t="s">
        <v>277</v>
      </c>
      <c r="F787" s="28" t="s">
        <v>497</v>
      </c>
      <c r="G787" s="31" t="s">
        <v>499</v>
      </c>
      <c r="H787" s="5">
        <f t="shared" si="61"/>
        <v>-10000</v>
      </c>
      <c r="I787" s="23">
        <f t="shared" si="60"/>
        <v>2.450980392156863</v>
      </c>
      <c r="K787" t="s">
        <v>254</v>
      </c>
      <c r="L787">
        <v>19</v>
      </c>
      <c r="M787" s="2">
        <v>510</v>
      </c>
    </row>
    <row r="788" spans="1:13" s="16" customFormat="1" ht="12.75">
      <c r="A788" s="13"/>
      <c r="B788" s="211">
        <v>1500</v>
      </c>
      <c r="C788" s="34" t="s">
        <v>525</v>
      </c>
      <c r="D788" s="13" t="s">
        <v>10</v>
      </c>
      <c r="E788" s="13" t="s">
        <v>277</v>
      </c>
      <c r="F788" s="28" t="s">
        <v>497</v>
      </c>
      <c r="G788" s="31" t="s">
        <v>508</v>
      </c>
      <c r="H788" s="5">
        <f t="shared" si="61"/>
        <v>-11500</v>
      </c>
      <c r="I788" s="23">
        <f t="shared" si="60"/>
        <v>2.9411764705882355</v>
      </c>
      <c r="K788" t="s">
        <v>254</v>
      </c>
      <c r="L788">
        <v>19</v>
      </c>
      <c r="M788" s="2">
        <v>510</v>
      </c>
    </row>
    <row r="789" spans="2:13" ht="12.75">
      <c r="B789" s="8">
        <v>1500</v>
      </c>
      <c r="C789" s="34" t="s">
        <v>526</v>
      </c>
      <c r="D789" s="13" t="s">
        <v>10</v>
      </c>
      <c r="E789" s="13" t="s">
        <v>277</v>
      </c>
      <c r="F789" s="28" t="s">
        <v>497</v>
      </c>
      <c r="G789" s="28" t="s">
        <v>508</v>
      </c>
      <c r="H789" s="5">
        <f t="shared" si="61"/>
        <v>-13000</v>
      </c>
      <c r="I789" s="23">
        <f t="shared" si="60"/>
        <v>2.9411764705882355</v>
      </c>
      <c r="K789" t="s">
        <v>254</v>
      </c>
      <c r="L789">
        <v>19</v>
      </c>
      <c r="M789" s="2">
        <v>510</v>
      </c>
    </row>
    <row r="790" spans="2:13" ht="12.75">
      <c r="B790" s="8">
        <v>2000</v>
      </c>
      <c r="C790" s="34" t="s">
        <v>527</v>
      </c>
      <c r="D790" s="13" t="s">
        <v>10</v>
      </c>
      <c r="E790" s="13" t="s">
        <v>277</v>
      </c>
      <c r="F790" s="28" t="s">
        <v>497</v>
      </c>
      <c r="G790" s="28" t="s">
        <v>510</v>
      </c>
      <c r="H790" s="5">
        <f t="shared" si="61"/>
        <v>-15000</v>
      </c>
      <c r="I790" s="23">
        <f t="shared" si="60"/>
        <v>3.9215686274509802</v>
      </c>
      <c r="K790" t="s">
        <v>254</v>
      </c>
      <c r="L790">
        <v>19</v>
      </c>
      <c r="M790" s="2">
        <v>510</v>
      </c>
    </row>
    <row r="791" spans="2:13" ht="12.75">
      <c r="B791" s="8">
        <v>2000</v>
      </c>
      <c r="C791" s="34" t="s">
        <v>528</v>
      </c>
      <c r="D791" s="13" t="s">
        <v>10</v>
      </c>
      <c r="E791" s="13" t="s">
        <v>277</v>
      </c>
      <c r="F791" s="28" t="s">
        <v>497</v>
      </c>
      <c r="G791" s="28" t="s">
        <v>510</v>
      </c>
      <c r="H791" s="5">
        <f t="shared" si="61"/>
        <v>-17000</v>
      </c>
      <c r="I791" s="23">
        <f t="shared" si="60"/>
        <v>3.9215686274509802</v>
      </c>
      <c r="K791" t="s">
        <v>254</v>
      </c>
      <c r="L791">
        <v>19</v>
      </c>
      <c r="M791" s="2">
        <v>510</v>
      </c>
    </row>
    <row r="792" spans="1:13" s="16" customFormat="1" ht="12.75">
      <c r="A792" s="13"/>
      <c r="B792" s="211">
        <v>1250</v>
      </c>
      <c r="C792" s="34" t="s">
        <v>525</v>
      </c>
      <c r="D792" s="13" t="s">
        <v>10</v>
      </c>
      <c r="E792" s="13" t="s">
        <v>277</v>
      </c>
      <c r="F792" s="28" t="s">
        <v>497</v>
      </c>
      <c r="G792" s="31" t="s">
        <v>517</v>
      </c>
      <c r="H792" s="5">
        <f t="shared" si="61"/>
        <v>-18250</v>
      </c>
      <c r="I792" s="59">
        <f t="shared" si="60"/>
        <v>2.450980392156863</v>
      </c>
      <c r="K792" t="s">
        <v>254</v>
      </c>
      <c r="L792">
        <v>19</v>
      </c>
      <c r="M792" s="2">
        <v>510</v>
      </c>
    </row>
    <row r="793" spans="1:13" ht="12.75">
      <c r="A793" s="13"/>
      <c r="B793" s="211">
        <v>1250</v>
      </c>
      <c r="C793" s="34" t="s">
        <v>526</v>
      </c>
      <c r="D793" s="13" t="s">
        <v>10</v>
      </c>
      <c r="E793" s="13" t="s">
        <v>277</v>
      </c>
      <c r="F793" s="28" t="s">
        <v>497</v>
      </c>
      <c r="G793" s="28" t="s">
        <v>517</v>
      </c>
      <c r="H793" s="5">
        <f t="shared" si="61"/>
        <v>-19500</v>
      </c>
      <c r="I793" s="59">
        <f t="shared" si="60"/>
        <v>2.450980392156863</v>
      </c>
      <c r="K793" t="s">
        <v>254</v>
      </c>
      <c r="L793">
        <v>19</v>
      </c>
      <c r="M793" s="2">
        <v>510</v>
      </c>
    </row>
    <row r="794" spans="2:13" ht="12.75">
      <c r="B794" s="8">
        <v>12000</v>
      </c>
      <c r="C794" s="34" t="s">
        <v>529</v>
      </c>
      <c r="D794" s="13" t="s">
        <v>10</v>
      </c>
      <c r="E794" s="13" t="s">
        <v>277</v>
      </c>
      <c r="F794" s="28" t="s">
        <v>497</v>
      </c>
      <c r="G794" s="28" t="s">
        <v>515</v>
      </c>
      <c r="H794" s="5">
        <f t="shared" si="61"/>
        <v>-31500</v>
      </c>
      <c r="I794" s="59">
        <f t="shared" si="60"/>
        <v>23.529411764705884</v>
      </c>
      <c r="K794" t="s">
        <v>254</v>
      </c>
      <c r="L794">
        <v>19</v>
      </c>
      <c r="M794" s="2">
        <v>510</v>
      </c>
    </row>
    <row r="795" spans="2:13" ht="12.75">
      <c r="B795" s="8">
        <v>12000</v>
      </c>
      <c r="C795" s="34" t="s">
        <v>530</v>
      </c>
      <c r="D795" s="13" t="s">
        <v>10</v>
      </c>
      <c r="E795" s="13" t="s">
        <v>277</v>
      </c>
      <c r="F795" s="28" t="s">
        <v>497</v>
      </c>
      <c r="G795" s="28" t="s">
        <v>515</v>
      </c>
      <c r="H795" s="5">
        <f t="shared" si="61"/>
        <v>-43500</v>
      </c>
      <c r="I795" s="59">
        <f t="shared" si="60"/>
        <v>23.529411764705884</v>
      </c>
      <c r="K795" t="s">
        <v>254</v>
      </c>
      <c r="L795">
        <v>19</v>
      </c>
      <c r="M795" s="2">
        <v>510</v>
      </c>
    </row>
    <row r="796" spans="1:13" s="16" customFormat="1" ht="12.75">
      <c r="A796" s="13"/>
      <c r="B796" s="211">
        <v>1300</v>
      </c>
      <c r="C796" s="34" t="s">
        <v>525</v>
      </c>
      <c r="D796" s="13" t="s">
        <v>10</v>
      </c>
      <c r="E796" s="13" t="s">
        <v>277</v>
      </c>
      <c r="F796" s="28" t="s">
        <v>497</v>
      </c>
      <c r="G796" s="31" t="s">
        <v>82</v>
      </c>
      <c r="H796" s="5">
        <f t="shared" si="61"/>
        <v>-44800</v>
      </c>
      <c r="I796" s="59">
        <f t="shared" si="60"/>
        <v>2.549019607843137</v>
      </c>
      <c r="K796" t="s">
        <v>254</v>
      </c>
      <c r="L796">
        <v>19</v>
      </c>
      <c r="M796" s="2">
        <v>510</v>
      </c>
    </row>
    <row r="797" spans="2:13" ht="12.75">
      <c r="B797" s="211">
        <v>1300</v>
      </c>
      <c r="C797" s="34" t="s">
        <v>526</v>
      </c>
      <c r="D797" s="13" t="s">
        <v>10</v>
      </c>
      <c r="E797" s="13" t="s">
        <v>277</v>
      </c>
      <c r="F797" s="28" t="s">
        <v>497</v>
      </c>
      <c r="G797" s="28" t="s">
        <v>82</v>
      </c>
      <c r="H797" s="5">
        <f t="shared" si="61"/>
        <v>-46100</v>
      </c>
      <c r="I797" s="59">
        <f t="shared" si="60"/>
        <v>2.549019607843137</v>
      </c>
      <c r="K797" t="s">
        <v>254</v>
      </c>
      <c r="L797">
        <v>19</v>
      </c>
      <c r="M797" s="2">
        <v>510</v>
      </c>
    </row>
    <row r="798" spans="2:14" ht="12.75">
      <c r="B798" s="211">
        <v>2500</v>
      </c>
      <c r="C798" s="34" t="s">
        <v>531</v>
      </c>
      <c r="D798" s="13" t="s">
        <v>10</v>
      </c>
      <c r="E798" s="13" t="s">
        <v>277</v>
      </c>
      <c r="F798" s="443" t="s">
        <v>497</v>
      </c>
      <c r="G798" s="32" t="s">
        <v>532</v>
      </c>
      <c r="H798" s="5">
        <f t="shared" si="61"/>
        <v>-48600</v>
      </c>
      <c r="I798" s="23">
        <f t="shared" si="60"/>
        <v>4.901960784313726</v>
      </c>
      <c r="K798" t="s">
        <v>254</v>
      </c>
      <c r="L798">
        <v>19</v>
      </c>
      <c r="M798" s="2">
        <v>510</v>
      </c>
      <c r="N798" s="413"/>
    </row>
    <row r="799" spans="2:14" ht="12.75">
      <c r="B799" s="211">
        <v>2500</v>
      </c>
      <c r="C799" s="34" t="s">
        <v>533</v>
      </c>
      <c r="D799" s="13" t="s">
        <v>10</v>
      </c>
      <c r="E799" s="13" t="s">
        <v>277</v>
      </c>
      <c r="F799" s="28" t="s">
        <v>534</v>
      </c>
      <c r="G799" s="32" t="s">
        <v>532</v>
      </c>
      <c r="H799" s="5">
        <f t="shared" si="61"/>
        <v>-51100</v>
      </c>
      <c r="I799" s="23">
        <f t="shared" si="60"/>
        <v>4.901960784313726</v>
      </c>
      <c r="K799" t="s">
        <v>254</v>
      </c>
      <c r="L799">
        <v>19</v>
      </c>
      <c r="M799" s="2">
        <v>510</v>
      </c>
      <c r="N799" s="413"/>
    </row>
    <row r="800" spans="1:13" s="91" customFormat="1" ht="12.75">
      <c r="A800" s="12"/>
      <c r="B800" s="378">
        <f>SUM(B782:B799)</f>
        <v>51100</v>
      </c>
      <c r="C800" s="90" t="s">
        <v>248</v>
      </c>
      <c r="D800" s="12"/>
      <c r="E800" s="12"/>
      <c r="F800" s="19"/>
      <c r="G800" s="19"/>
      <c r="H800" s="87">
        <v>0</v>
      </c>
      <c r="I800" s="88">
        <f t="shared" si="60"/>
        <v>100.19607843137256</v>
      </c>
      <c r="M800" s="2">
        <v>510</v>
      </c>
    </row>
    <row r="801" spans="2:13" ht="12.75">
      <c r="B801" s="8"/>
      <c r="C801" s="34"/>
      <c r="D801" s="13"/>
      <c r="H801" s="5">
        <f aca="true" t="shared" si="62" ref="H801:H810">H800-B801</f>
        <v>0</v>
      </c>
      <c r="I801" s="23">
        <f t="shared" si="60"/>
        <v>0</v>
      </c>
      <c r="J801" s="16"/>
      <c r="M801" s="2">
        <v>510</v>
      </c>
    </row>
    <row r="802" spans="1:13" s="16" customFormat="1" ht="12.75">
      <c r="A802" s="13"/>
      <c r="B802" s="211"/>
      <c r="C802" s="34"/>
      <c r="D802" s="13"/>
      <c r="E802" s="13"/>
      <c r="F802" s="418"/>
      <c r="G802" s="31"/>
      <c r="H802" s="30">
        <f t="shared" si="62"/>
        <v>0</v>
      </c>
      <c r="I802" s="59">
        <f t="shared" si="60"/>
        <v>0</v>
      </c>
      <c r="M802" s="2">
        <v>510</v>
      </c>
    </row>
    <row r="803" spans="2:13" ht="12.75">
      <c r="B803" s="8">
        <v>200</v>
      </c>
      <c r="C803" s="1" t="s">
        <v>25</v>
      </c>
      <c r="D803" s="1" t="s">
        <v>10</v>
      </c>
      <c r="E803" s="1" t="s">
        <v>32</v>
      </c>
      <c r="F803" s="28" t="s">
        <v>497</v>
      </c>
      <c r="G803" s="28" t="s">
        <v>458</v>
      </c>
      <c r="H803" s="5">
        <f t="shared" si="62"/>
        <v>-200</v>
      </c>
      <c r="I803" s="23">
        <f t="shared" si="60"/>
        <v>0.39215686274509803</v>
      </c>
      <c r="K803" t="s">
        <v>254</v>
      </c>
      <c r="L803">
        <v>19</v>
      </c>
      <c r="M803" s="2">
        <v>510</v>
      </c>
    </row>
    <row r="804" spans="2:13" ht="12.75">
      <c r="B804" s="8">
        <v>400</v>
      </c>
      <c r="C804" s="1" t="s">
        <v>25</v>
      </c>
      <c r="D804" s="1" t="s">
        <v>10</v>
      </c>
      <c r="E804" s="1" t="s">
        <v>32</v>
      </c>
      <c r="F804" s="28" t="s">
        <v>497</v>
      </c>
      <c r="G804" s="28" t="s">
        <v>461</v>
      </c>
      <c r="H804" s="5">
        <f t="shared" si="62"/>
        <v>-600</v>
      </c>
      <c r="I804" s="23">
        <f t="shared" si="60"/>
        <v>0.7843137254901961</v>
      </c>
      <c r="K804" t="s">
        <v>254</v>
      </c>
      <c r="L804">
        <v>19</v>
      </c>
      <c r="M804" s="2">
        <v>510</v>
      </c>
    </row>
    <row r="805" spans="2:13" ht="12.75">
      <c r="B805" s="8">
        <v>1000</v>
      </c>
      <c r="C805" s="1" t="s">
        <v>25</v>
      </c>
      <c r="D805" s="1" t="s">
        <v>10</v>
      </c>
      <c r="E805" s="1" t="s">
        <v>32</v>
      </c>
      <c r="F805" s="28" t="s">
        <v>497</v>
      </c>
      <c r="G805" s="28" t="s">
        <v>498</v>
      </c>
      <c r="H805" s="5">
        <f t="shared" si="62"/>
        <v>-1600</v>
      </c>
      <c r="I805" s="23">
        <f t="shared" si="60"/>
        <v>1.9607843137254901</v>
      </c>
      <c r="K805" t="s">
        <v>254</v>
      </c>
      <c r="L805">
        <v>19</v>
      </c>
      <c r="M805" s="2">
        <v>510</v>
      </c>
    </row>
    <row r="806" spans="2:13" ht="12.75">
      <c r="B806" s="8">
        <v>700</v>
      </c>
      <c r="C806" s="1" t="s">
        <v>25</v>
      </c>
      <c r="D806" s="1" t="s">
        <v>10</v>
      </c>
      <c r="E806" s="1" t="s">
        <v>32</v>
      </c>
      <c r="F806" s="28" t="s">
        <v>497</v>
      </c>
      <c r="G806" s="28" t="s">
        <v>510</v>
      </c>
      <c r="H806" s="5">
        <f t="shared" si="62"/>
        <v>-2300</v>
      </c>
      <c r="I806" s="23">
        <f t="shared" si="60"/>
        <v>1.3725490196078431</v>
      </c>
      <c r="K806" t="s">
        <v>254</v>
      </c>
      <c r="L806">
        <v>19</v>
      </c>
      <c r="M806" s="2">
        <v>510</v>
      </c>
    </row>
    <row r="807" spans="2:13" ht="12.75">
      <c r="B807" s="8">
        <v>1400</v>
      </c>
      <c r="C807" s="1" t="s">
        <v>25</v>
      </c>
      <c r="D807" s="1" t="s">
        <v>10</v>
      </c>
      <c r="E807" s="1" t="s">
        <v>32</v>
      </c>
      <c r="F807" s="28" t="s">
        <v>497</v>
      </c>
      <c r="G807" s="28" t="s">
        <v>515</v>
      </c>
      <c r="H807" s="5">
        <f t="shared" si="62"/>
        <v>-3700</v>
      </c>
      <c r="I807" s="23">
        <f t="shared" si="60"/>
        <v>2.7450980392156863</v>
      </c>
      <c r="K807" t="s">
        <v>254</v>
      </c>
      <c r="L807">
        <v>19</v>
      </c>
      <c r="M807" s="2">
        <v>510</v>
      </c>
    </row>
    <row r="808" spans="1:13" s="16" customFormat="1" ht="12.75">
      <c r="A808" s="13"/>
      <c r="B808" s="211">
        <v>700</v>
      </c>
      <c r="C808" s="1" t="s">
        <v>25</v>
      </c>
      <c r="D808" s="1" t="s">
        <v>10</v>
      </c>
      <c r="E808" s="1" t="s">
        <v>32</v>
      </c>
      <c r="F808" s="28" t="s">
        <v>497</v>
      </c>
      <c r="G808" s="31" t="s">
        <v>318</v>
      </c>
      <c r="H808" s="30">
        <f t="shared" si="62"/>
        <v>-4400</v>
      </c>
      <c r="I808" s="59">
        <f t="shared" si="60"/>
        <v>1.3725490196078431</v>
      </c>
      <c r="K808" t="s">
        <v>254</v>
      </c>
      <c r="L808">
        <v>19</v>
      </c>
      <c r="M808" s="2">
        <v>510</v>
      </c>
    </row>
    <row r="809" spans="2:13" ht="12.75">
      <c r="B809" s="8">
        <v>500</v>
      </c>
      <c r="C809" s="1" t="s">
        <v>25</v>
      </c>
      <c r="D809" s="1" t="s">
        <v>10</v>
      </c>
      <c r="E809" s="1" t="s">
        <v>32</v>
      </c>
      <c r="F809" s="28" t="s">
        <v>497</v>
      </c>
      <c r="G809" s="28" t="s">
        <v>315</v>
      </c>
      <c r="H809" s="5">
        <f t="shared" si="62"/>
        <v>-4900</v>
      </c>
      <c r="I809" s="23">
        <f t="shared" si="60"/>
        <v>0.9803921568627451</v>
      </c>
      <c r="K809" t="s">
        <v>254</v>
      </c>
      <c r="L809">
        <v>19</v>
      </c>
      <c r="M809" s="2">
        <v>510</v>
      </c>
    </row>
    <row r="810" spans="2:13" ht="12.75">
      <c r="B810" s="8">
        <v>700</v>
      </c>
      <c r="C810" s="1" t="s">
        <v>25</v>
      </c>
      <c r="D810" s="1" t="s">
        <v>10</v>
      </c>
      <c r="E810" s="1" t="s">
        <v>32</v>
      </c>
      <c r="F810" s="28" t="s">
        <v>497</v>
      </c>
      <c r="G810" s="28" t="s">
        <v>532</v>
      </c>
      <c r="H810" s="5">
        <f t="shared" si="62"/>
        <v>-5600</v>
      </c>
      <c r="I810" s="23">
        <f t="shared" si="60"/>
        <v>1.3725490196078431</v>
      </c>
      <c r="K810" t="s">
        <v>254</v>
      </c>
      <c r="L810">
        <v>19</v>
      </c>
      <c r="M810" s="2">
        <v>510</v>
      </c>
    </row>
    <row r="811" spans="1:13" s="91" customFormat="1" ht="12.75">
      <c r="A811" s="12"/>
      <c r="B811" s="378">
        <f>SUM(B803:B810)</f>
        <v>5600</v>
      </c>
      <c r="C811" s="12"/>
      <c r="D811" s="12"/>
      <c r="E811" s="12" t="s">
        <v>32</v>
      </c>
      <c r="F811" s="94"/>
      <c r="G811" s="417"/>
      <c r="H811" s="87">
        <v>0</v>
      </c>
      <c r="I811" s="88">
        <f t="shared" si="60"/>
        <v>10.980392156862745</v>
      </c>
      <c r="M811" s="2">
        <v>510</v>
      </c>
    </row>
    <row r="812" spans="1:13" s="16" customFormat="1" ht="12.75">
      <c r="A812" s="13"/>
      <c r="B812" s="211"/>
      <c r="C812" s="13"/>
      <c r="D812" s="13"/>
      <c r="E812" s="13"/>
      <c r="F812" s="92"/>
      <c r="G812" s="418"/>
      <c r="H812" s="5">
        <f aca="true" t="shared" si="63" ref="H812:H827">H811-B812</f>
        <v>0</v>
      </c>
      <c r="I812" s="23">
        <f t="shared" si="60"/>
        <v>0</v>
      </c>
      <c r="M812" s="2">
        <v>510</v>
      </c>
    </row>
    <row r="813" spans="1:13" s="16" customFormat="1" ht="12.75">
      <c r="A813" s="13"/>
      <c r="B813" s="211"/>
      <c r="C813" s="13"/>
      <c r="D813" s="13"/>
      <c r="E813" s="13"/>
      <c r="F813" s="92"/>
      <c r="G813" s="418"/>
      <c r="H813" s="5">
        <f t="shared" si="63"/>
        <v>0</v>
      </c>
      <c r="I813" s="23">
        <f t="shared" si="60"/>
        <v>0</v>
      </c>
      <c r="M813" s="2">
        <v>510</v>
      </c>
    </row>
    <row r="814" spans="1:13" s="16" customFormat="1" ht="12.75">
      <c r="A814" s="13"/>
      <c r="B814" s="211">
        <v>3500</v>
      </c>
      <c r="C814" s="13" t="s">
        <v>26</v>
      </c>
      <c r="D814" s="1" t="s">
        <v>10</v>
      </c>
      <c r="E814" s="13" t="s">
        <v>277</v>
      </c>
      <c r="F814" s="28" t="s">
        <v>535</v>
      </c>
      <c r="G814" s="31" t="s">
        <v>458</v>
      </c>
      <c r="H814" s="5">
        <f t="shared" si="63"/>
        <v>-3500</v>
      </c>
      <c r="I814" s="23">
        <f t="shared" si="60"/>
        <v>6.862745098039215</v>
      </c>
      <c r="K814" t="s">
        <v>254</v>
      </c>
      <c r="L814" s="16">
        <v>19</v>
      </c>
      <c r="M814" s="2">
        <v>510</v>
      </c>
    </row>
    <row r="815" spans="1:13" s="16" customFormat="1" ht="12.75">
      <c r="A815" s="13"/>
      <c r="B815" s="211">
        <v>4000</v>
      </c>
      <c r="C815" s="13" t="s">
        <v>26</v>
      </c>
      <c r="D815" s="1" t="s">
        <v>10</v>
      </c>
      <c r="E815" s="13" t="s">
        <v>277</v>
      </c>
      <c r="F815" s="28" t="s">
        <v>536</v>
      </c>
      <c r="G815" s="31" t="s">
        <v>461</v>
      </c>
      <c r="H815" s="30">
        <f t="shared" si="63"/>
        <v>-7500</v>
      </c>
      <c r="I815" s="59">
        <f t="shared" si="60"/>
        <v>7.8431372549019605</v>
      </c>
      <c r="K815" t="s">
        <v>254</v>
      </c>
      <c r="L815" s="16">
        <v>19</v>
      </c>
      <c r="M815" s="2">
        <v>510</v>
      </c>
    </row>
    <row r="816" spans="2:13" ht="12.75">
      <c r="B816" s="211">
        <v>4000</v>
      </c>
      <c r="C816" s="13" t="s">
        <v>26</v>
      </c>
      <c r="D816" s="1" t="s">
        <v>10</v>
      </c>
      <c r="E816" s="13" t="s">
        <v>277</v>
      </c>
      <c r="F816" s="28" t="s">
        <v>536</v>
      </c>
      <c r="G816" s="28" t="s">
        <v>498</v>
      </c>
      <c r="H816" s="5">
        <f t="shared" si="63"/>
        <v>-11500</v>
      </c>
      <c r="I816" s="23">
        <f t="shared" si="60"/>
        <v>7.8431372549019605</v>
      </c>
      <c r="K816" t="s">
        <v>254</v>
      </c>
      <c r="L816" s="16">
        <v>19</v>
      </c>
      <c r="M816" s="2">
        <v>510</v>
      </c>
    </row>
    <row r="817" spans="2:13" ht="12.75">
      <c r="B817" s="211">
        <v>4000</v>
      </c>
      <c r="C817" s="13" t="s">
        <v>26</v>
      </c>
      <c r="D817" s="1" t="s">
        <v>10</v>
      </c>
      <c r="E817" s="13" t="s">
        <v>277</v>
      </c>
      <c r="F817" s="28" t="s">
        <v>536</v>
      </c>
      <c r="G817" s="28" t="s">
        <v>463</v>
      </c>
      <c r="H817" s="5">
        <f t="shared" si="63"/>
        <v>-15500</v>
      </c>
      <c r="I817" s="23">
        <f t="shared" si="60"/>
        <v>7.8431372549019605</v>
      </c>
      <c r="K817" t="s">
        <v>254</v>
      </c>
      <c r="L817" s="16">
        <v>19</v>
      </c>
      <c r="M817" s="2">
        <v>510</v>
      </c>
    </row>
    <row r="818" spans="2:256" ht="12.75">
      <c r="B818" s="211">
        <v>4000</v>
      </c>
      <c r="C818" s="13" t="s">
        <v>26</v>
      </c>
      <c r="D818" s="1" t="s">
        <v>10</v>
      </c>
      <c r="E818" s="13" t="s">
        <v>277</v>
      </c>
      <c r="F818" s="28" t="s">
        <v>536</v>
      </c>
      <c r="G818" s="28" t="s">
        <v>499</v>
      </c>
      <c r="H818" s="5">
        <f t="shared" si="63"/>
        <v>-19500</v>
      </c>
      <c r="I818" s="23">
        <f t="shared" si="60"/>
        <v>7.8431372549019605</v>
      </c>
      <c r="K818" t="s">
        <v>254</v>
      </c>
      <c r="L818" s="16">
        <v>19</v>
      </c>
      <c r="M818" s="2">
        <v>510</v>
      </c>
      <c r="IV818" s="1">
        <f>SUM(A818:IU818)</f>
        <v>-14963.156862745098</v>
      </c>
    </row>
    <row r="819" spans="2:256" ht="12.75">
      <c r="B819" s="211">
        <v>4000</v>
      </c>
      <c r="C819" s="13" t="s">
        <v>26</v>
      </c>
      <c r="D819" s="1" t="s">
        <v>10</v>
      </c>
      <c r="E819" s="13" t="s">
        <v>277</v>
      </c>
      <c r="F819" s="28" t="s">
        <v>536</v>
      </c>
      <c r="G819" s="28" t="s">
        <v>508</v>
      </c>
      <c r="H819" s="5">
        <f t="shared" si="63"/>
        <v>-23500</v>
      </c>
      <c r="I819" s="23">
        <f t="shared" si="60"/>
        <v>7.8431372549019605</v>
      </c>
      <c r="K819" t="s">
        <v>254</v>
      </c>
      <c r="L819" s="16">
        <v>19</v>
      </c>
      <c r="M819" s="2">
        <v>510</v>
      </c>
      <c r="IV819" s="1"/>
    </row>
    <row r="820" spans="1:256" s="16" customFormat="1" ht="12.75">
      <c r="A820" s="13"/>
      <c r="B820" s="211">
        <v>4000</v>
      </c>
      <c r="C820" s="13" t="s">
        <v>26</v>
      </c>
      <c r="D820" s="1" t="s">
        <v>10</v>
      </c>
      <c r="E820" s="13" t="s">
        <v>277</v>
      </c>
      <c r="F820" s="28" t="s">
        <v>536</v>
      </c>
      <c r="G820" s="31" t="s">
        <v>510</v>
      </c>
      <c r="H820" s="30">
        <f t="shared" si="63"/>
        <v>-27500</v>
      </c>
      <c r="I820" s="59">
        <f t="shared" si="60"/>
        <v>7.8431372549019605</v>
      </c>
      <c r="K820" t="s">
        <v>254</v>
      </c>
      <c r="L820" s="16">
        <v>19</v>
      </c>
      <c r="M820" s="2">
        <v>510</v>
      </c>
      <c r="IV820" s="13">
        <f>SUM(A820:IU820)</f>
        <v>-22963.156862745098</v>
      </c>
    </row>
    <row r="821" spans="2:13" ht="12.75">
      <c r="B821" s="211">
        <v>4000</v>
      </c>
      <c r="C821" s="13" t="s">
        <v>26</v>
      </c>
      <c r="D821" s="1" t="s">
        <v>10</v>
      </c>
      <c r="E821" s="13" t="s">
        <v>277</v>
      </c>
      <c r="F821" s="28" t="s">
        <v>536</v>
      </c>
      <c r="G821" s="28" t="s">
        <v>512</v>
      </c>
      <c r="H821" s="5">
        <f t="shared" si="63"/>
        <v>-31500</v>
      </c>
      <c r="I821" s="23">
        <f t="shared" si="60"/>
        <v>7.8431372549019605</v>
      </c>
      <c r="K821" t="s">
        <v>254</v>
      </c>
      <c r="L821" s="16">
        <v>19</v>
      </c>
      <c r="M821" s="2">
        <v>510</v>
      </c>
    </row>
    <row r="822" spans="2:13" ht="12.75">
      <c r="B822" s="211">
        <v>4000</v>
      </c>
      <c r="C822" s="13" t="s">
        <v>26</v>
      </c>
      <c r="D822" s="1" t="s">
        <v>10</v>
      </c>
      <c r="E822" s="13" t="s">
        <v>277</v>
      </c>
      <c r="F822" s="28" t="s">
        <v>536</v>
      </c>
      <c r="G822" s="28" t="s">
        <v>500</v>
      </c>
      <c r="H822" s="5">
        <f t="shared" si="63"/>
        <v>-35500</v>
      </c>
      <c r="I822" s="23">
        <f t="shared" si="60"/>
        <v>7.8431372549019605</v>
      </c>
      <c r="K822" t="s">
        <v>254</v>
      </c>
      <c r="L822" s="16">
        <v>19</v>
      </c>
      <c r="M822" s="2">
        <v>510</v>
      </c>
    </row>
    <row r="823" spans="2:13" ht="12.75">
      <c r="B823" s="211">
        <v>4000</v>
      </c>
      <c r="C823" s="13" t="s">
        <v>26</v>
      </c>
      <c r="D823" s="1" t="s">
        <v>10</v>
      </c>
      <c r="E823" s="13" t="s">
        <v>277</v>
      </c>
      <c r="F823" s="28" t="s">
        <v>536</v>
      </c>
      <c r="G823" s="28" t="s">
        <v>515</v>
      </c>
      <c r="H823" s="5">
        <f t="shared" si="63"/>
        <v>-39500</v>
      </c>
      <c r="I823" s="23">
        <f t="shared" si="60"/>
        <v>7.8431372549019605</v>
      </c>
      <c r="K823" t="s">
        <v>254</v>
      </c>
      <c r="L823" s="16">
        <v>19</v>
      </c>
      <c r="M823" s="2">
        <v>510</v>
      </c>
    </row>
    <row r="824" spans="2:13" ht="12.75">
      <c r="B824" s="211">
        <v>4000</v>
      </c>
      <c r="C824" s="13" t="s">
        <v>26</v>
      </c>
      <c r="D824" s="1" t="s">
        <v>10</v>
      </c>
      <c r="E824" s="13" t="s">
        <v>277</v>
      </c>
      <c r="F824" s="28" t="s">
        <v>536</v>
      </c>
      <c r="G824" s="28" t="s">
        <v>517</v>
      </c>
      <c r="H824" s="5">
        <f t="shared" si="63"/>
        <v>-43500</v>
      </c>
      <c r="I824" s="23">
        <f t="shared" si="60"/>
        <v>7.8431372549019605</v>
      </c>
      <c r="K824" t="s">
        <v>254</v>
      </c>
      <c r="L824" s="16">
        <v>19</v>
      </c>
      <c r="M824" s="2">
        <v>510</v>
      </c>
    </row>
    <row r="825" spans="1:256" s="115" customFormat="1" ht="12.75">
      <c r="A825" s="114"/>
      <c r="B825" s="211">
        <v>4000</v>
      </c>
      <c r="C825" s="13" t="s">
        <v>26</v>
      </c>
      <c r="D825" s="1" t="s">
        <v>10</v>
      </c>
      <c r="E825" s="13" t="s">
        <v>277</v>
      </c>
      <c r="F825" s="28" t="s">
        <v>536</v>
      </c>
      <c r="G825" s="28" t="s">
        <v>318</v>
      </c>
      <c r="H825" s="30">
        <f t="shared" si="63"/>
        <v>-47500</v>
      </c>
      <c r="I825" s="59">
        <f t="shared" si="60"/>
        <v>7.8431372549019605</v>
      </c>
      <c r="K825" t="s">
        <v>254</v>
      </c>
      <c r="L825" s="16">
        <v>19</v>
      </c>
      <c r="M825" s="2">
        <v>510</v>
      </c>
      <c r="IV825" s="114">
        <f>SUM(A825:IU825)</f>
        <v>-42963.1568627451</v>
      </c>
    </row>
    <row r="826" spans="2:13" ht="12.75">
      <c r="B826" s="211">
        <v>4000</v>
      </c>
      <c r="C826" s="13" t="s">
        <v>26</v>
      </c>
      <c r="D826" s="1" t="s">
        <v>10</v>
      </c>
      <c r="E826" s="13" t="s">
        <v>277</v>
      </c>
      <c r="F826" s="28" t="s">
        <v>536</v>
      </c>
      <c r="G826" s="28" t="s">
        <v>315</v>
      </c>
      <c r="H826" s="5">
        <f t="shared" si="63"/>
        <v>-51500</v>
      </c>
      <c r="I826" s="23">
        <f t="shared" si="60"/>
        <v>7.8431372549019605</v>
      </c>
      <c r="K826" t="s">
        <v>254</v>
      </c>
      <c r="L826" s="16">
        <v>19</v>
      </c>
      <c r="M826" s="2">
        <v>510</v>
      </c>
    </row>
    <row r="827" spans="2:13" ht="12.75">
      <c r="B827" s="211">
        <v>4000</v>
      </c>
      <c r="C827" s="13" t="s">
        <v>26</v>
      </c>
      <c r="D827" s="1" t="s">
        <v>10</v>
      </c>
      <c r="E827" s="13" t="s">
        <v>277</v>
      </c>
      <c r="F827" s="28" t="s">
        <v>536</v>
      </c>
      <c r="G827" s="28" t="s">
        <v>82</v>
      </c>
      <c r="H827" s="5">
        <f t="shared" si="63"/>
        <v>-55500</v>
      </c>
      <c r="I827" s="23">
        <f t="shared" si="60"/>
        <v>7.8431372549019605</v>
      </c>
      <c r="K827" t="s">
        <v>254</v>
      </c>
      <c r="L827" s="16">
        <v>19</v>
      </c>
      <c r="M827" s="2">
        <v>510</v>
      </c>
    </row>
    <row r="828" spans="1:13" s="91" customFormat="1" ht="12.75">
      <c r="A828" s="12"/>
      <c r="B828" s="378">
        <f>SUM(B814:B827)</f>
        <v>55500</v>
      </c>
      <c r="C828" s="12" t="s">
        <v>26</v>
      </c>
      <c r="D828" s="12"/>
      <c r="E828" s="90"/>
      <c r="F828" s="94"/>
      <c r="G828" s="94"/>
      <c r="H828" s="87">
        <v>0</v>
      </c>
      <c r="I828" s="88">
        <f t="shared" si="60"/>
        <v>108.82352941176471</v>
      </c>
      <c r="M828" s="2">
        <v>510</v>
      </c>
    </row>
    <row r="829" spans="2:13" ht="12.75">
      <c r="B829" s="211"/>
      <c r="C829" s="13"/>
      <c r="D829" s="13"/>
      <c r="E829" s="34"/>
      <c r="F829" s="92"/>
      <c r="G829" s="32"/>
      <c r="H829" s="5">
        <f aca="true" t="shared" si="64" ref="H829:H845">H828-B829</f>
        <v>0</v>
      </c>
      <c r="I829" s="23">
        <f t="shared" si="60"/>
        <v>0</v>
      </c>
      <c r="M829" s="2">
        <v>510</v>
      </c>
    </row>
    <row r="830" spans="2:14" ht="12.75">
      <c r="B830" s="211"/>
      <c r="C830" s="13"/>
      <c r="D830" s="13"/>
      <c r="E830" s="34"/>
      <c r="F830" s="92"/>
      <c r="G830" s="32"/>
      <c r="H830" s="5">
        <f t="shared" si="64"/>
        <v>0</v>
      </c>
      <c r="I830" s="23">
        <f t="shared" si="60"/>
        <v>0</v>
      </c>
      <c r="M830" s="2">
        <v>510</v>
      </c>
      <c r="N830" s="413"/>
    </row>
    <row r="831" spans="2:14" ht="12.75">
      <c r="B831" s="211">
        <v>2000</v>
      </c>
      <c r="C831" s="13" t="s">
        <v>27</v>
      </c>
      <c r="D831" s="1" t="s">
        <v>10</v>
      </c>
      <c r="E831" s="13" t="s">
        <v>277</v>
      </c>
      <c r="F831" s="28" t="s">
        <v>497</v>
      </c>
      <c r="G831" s="31" t="s">
        <v>458</v>
      </c>
      <c r="H831" s="5">
        <f t="shared" si="64"/>
        <v>-2000</v>
      </c>
      <c r="I831" s="23">
        <f t="shared" si="60"/>
        <v>3.9215686274509802</v>
      </c>
      <c r="K831" t="s">
        <v>254</v>
      </c>
      <c r="L831">
        <v>19</v>
      </c>
      <c r="M831" s="2">
        <v>510</v>
      </c>
      <c r="N831" s="413"/>
    </row>
    <row r="832" spans="2:14" ht="12.75">
      <c r="B832" s="211">
        <v>2000</v>
      </c>
      <c r="C832" s="13" t="s">
        <v>27</v>
      </c>
      <c r="D832" s="1" t="s">
        <v>10</v>
      </c>
      <c r="E832" s="13" t="s">
        <v>277</v>
      </c>
      <c r="F832" s="28" t="s">
        <v>497</v>
      </c>
      <c r="G832" s="31" t="s">
        <v>461</v>
      </c>
      <c r="H832" s="5">
        <f t="shared" si="64"/>
        <v>-4000</v>
      </c>
      <c r="I832" s="23">
        <f t="shared" si="60"/>
        <v>3.9215686274509802</v>
      </c>
      <c r="K832" t="s">
        <v>254</v>
      </c>
      <c r="L832">
        <v>19</v>
      </c>
      <c r="M832" s="2">
        <v>510</v>
      </c>
      <c r="N832" s="413"/>
    </row>
    <row r="833" spans="2:14" ht="12.75">
      <c r="B833" s="211">
        <v>2000</v>
      </c>
      <c r="C833" s="13" t="s">
        <v>27</v>
      </c>
      <c r="D833" s="1" t="s">
        <v>10</v>
      </c>
      <c r="E833" s="13" t="s">
        <v>277</v>
      </c>
      <c r="F833" s="28" t="s">
        <v>497</v>
      </c>
      <c r="G833" s="28" t="s">
        <v>498</v>
      </c>
      <c r="H833" s="5">
        <f t="shared" si="64"/>
        <v>-6000</v>
      </c>
      <c r="I833" s="23">
        <f t="shared" si="60"/>
        <v>3.9215686274509802</v>
      </c>
      <c r="K833" t="s">
        <v>254</v>
      </c>
      <c r="L833">
        <v>19</v>
      </c>
      <c r="M833" s="2">
        <v>510</v>
      </c>
      <c r="N833" s="413"/>
    </row>
    <row r="834" spans="2:14" ht="12.75">
      <c r="B834" s="211">
        <v>2000</v>
      </c>
      <c r="C834" s="13" t="s">
        <v>27</v>
      </c>
      <c r="D834" s="1" t="s">
        <v>10</v>
      </c>
      <c r="E834" s="13" t="s">
        <v>277</v>
      </c>
      <c r="F834" s="28" t="s">
        <v>497</v>
      </c>
      <c r="G834" s="28" t="s">
        <v>463</v>
      </c>
      <c r="H834" s="5">
        <f t="shared" si="64"/>
        <v>-8000</v>
      </c>
      <c r="I834" s="23">
        <f t="shared" si="60"/>
        <v>3.9215686274509802</v>
      </c>
      <c r="K834" t="s">
        <v>254</v>
      </c>
      <c r="L834">
        <v>19</v>
      </c>
      <c r="M834" s="2">
        <v>510</v>
      </c>
      <c r="N834" s="413"/>
    </row>
    <row r="835" spans="1:13" s="16" customFormat="1" ht="12.75">
      <c r="A835" s="13"/>
      <c r="B835" s="211">
        <v>2000</v>
      </c>
      <c r="C835" s="13" t="s">
        <v>27</v>
      </c>
      <c r="D835" s="1" t="s">
        <v>10</v>
      </c>
      <c r="E835" s="13" t="s">
        <v>277</v>
      </c>
      <c r="F835" s="28" t="s">
        <v>497</v>
      </c>
      <c r="G835" s="28" t="s">
        <v>499</v>
      </c>
      <c r="H835" s="30">
        <f t="shared" si="64"/>
        <v>-10000</v>
      </c>
      <c r="I835" s="59">
        <f t="shared" si="60"/>
        <v>3.9215686274509802</v>
      </c>
      <c r="K835" t="s">
        <v>254</v>
      </c>
      <c r="L835">
        <v>19</v>
      </c>
      <c r="M835" s="2">
        <v>510</v>
      </c>
    </row>
    <row r="836" spans="1:13" s="16" customFormat="1" ht="12.75">
      <c r="A836" s="13"/>
      <c r="B836" s="211">
        <v>2000</v>
      </c>
      <c r="C836" s="13" t="s">
        <v>27</v>
      </c>
      <c r="D836" s="1" t="s">
        <v>10</v>
      </c>
      <c r="E836" s="13" t="s">
        <v>277</v>
      </c>
      <c r="F836" s="28" t="s">
        <v>497</v>
      </c>
      <c r="G836" s="28" t="s">
        <v>508</v>
      </c>
      <c r="H836" s="5">
        <f t="shared" si="64"/>
        <v>-12000</v>
      </c>
      <c r="I836" s="23">
        <f t="shared" si="60"/>
        <v>3.9215686274509802</v>
      </c>
      <c r="K836" t="s">
        <v>254</v>
      </c>
      <c r="L836">
        <v>19</v>
      </c>
      <c r="M836" s="2">
        <v>510</v>
      </c>
    </row>
    <row r="837" spans="1:13" s="16" customFormat="1" ht="12.75">
      <c r="A837" s="13"/>
      <c r="B837" s="211">
        <v>2000</v>
      </c>
      <c r="C837" s="13" t="s">
        <v>27</v>
      </c>
      <c r="D837" s="1" t="s">
        <v>10</v>
      </c>
      <c r="E837" s="13" t="s">
        <v>277</v>
      </c>
      <c r="F837" s="28" t="s">
        <v>497</v>
      </c>
      <c r="G837" s="31" t="s">
        <v>510</v>
      </c>
      <c r="H837" s="5">
        <f t="shared" si="64"/>
        <v>-14000</v>
      </c>
      <c r="I837" s="23">
        <f t="shared" si="60"/>
        <v>3.9215686274509802</v>
      </c>
      <c r="K837" t="s">
        <v>254</v>
      </c>
      <c r="L837">
        <v>19</v>
      </c>
      <c r="M837" s="2">
        <v>510</v>
      </c>
    </row>
    <row r="838" spans="2:13" ht="12.75">
      <c r="B838" s="211">
        <v>2000</v>
      </c>
      <c r="C838" s="13" t="s">
        <v>27</v>
      </c>
      <c r="D838" s="1" t="s">
        <v>10</v>
      </c>
      <c r="E838" s="13" t="s">
        <v>277</v>
      </c>
      <c r="F838" s="28" t="s">
        <v>497</v>
      </c>
      <c r="G838" s="28" t="s">
        <v>512</v>
      </c>
      <c r="H838" s="5">
        <f t="shared" si="64"/>
        <v>-16000</v>
      </c>
      <c r="I838" s="23">
        <f t="shared" si="60"/>
        <v>3.9215686274509802</v>
      </c>
      <c r="K838" t="s">
        <v>254</v>
      </c>
      <c r="L838">
        <v>19</v>
      </c>
      <c r="M838" s="2">
        <v>510</v>
      </c>
    </row>
    <row r="839" spans="2:13" ht="12.75">
      <c r="B839" s="211">
        <v>2000</v>
      </c>
      <c r="C839" s="13" t="s">
        <v>27</v>
      </c>
      <c r="D839" s="1" t="s">
        <v>10</v>
      </c>
      <c r="E839" s="13" t="s">
        <v>277</v>
      </c>
      <c r="F839" s="28" t="s">
        <v>497</v>
      </c>
      <c r="G839" s="28" t="s">
        <v>500</v>
      </c>
      <c r="H839" s="5">
        <f t="shared" si="64"/>
        <v>-18000</v>
      </c>
      <c r="I839" s="23">
        <f t="shared" si="60"/>
        <v>3.9215686274509802</v>
      </c>
      <c r="K839" t="s">
        <v>254</v>
      </c>
      <c r="L839">
        <v>19</v>
      </c>
      <c r="M839" s="2">
        <v>510</v>
      </c>
    </row>
    <row r="840" spans="2:13" ht="12.75">
      <c r="B840" s="211">
        <v>2000</v>
      </c>
      <c r="C840" s="13" t="s">
        <v>27</v>
      </c>
      <c r="D840" s="1" t="s">
        <v>10</v>
      </c>
      <c r="E840" s="13" t="s">
        <v>277</v>
      </c>
      <c r="F840" s="28" t="s">
        <v>497</v>
      </c>
      <c r="G840" s="28" t="s">
        <v>515</v>
      </c>
      <c r="H840" s="5">
        <f t="shared" si="64"/>
        <v>-20000</v>
      </c>
      <c r="I840" s="23">
        <f t="shared" si="60"/>
        <v>3.9215686274509802</v>
      </c>
      <c r="J840" s="16"/>
      <c r="K840" t="s">
        <v>254</v>
      </c>
      <c r="L840">
        <v>19</v>
      </c>
      <c r="M840" s="2">
        <v>510</v>
      </c>
    </row>
    <row r="841" spans="2:13" ht="12.75">
      <c r="B841" s="211">
        <v>2600</v>
      </c>
      <c r="C841" s="13" t="s">
        <v>27</v>
      </c>
      <c r="D841" s="1" t="s">
        <v>10</v>
      </c>
      <c r="E841" s="13" t="s">
        <v>277</v>
      </c>
      <c r="F841" s="28" t="s">
        <v>497</v>
      </c>
      <c r="G841" s="28" t="s">
        <v>517</v>
      </c>
      <c r="H841" s="5">
        <f t="shared" si="64"/>
        <v>-22600</v>
      </c>
      <c r="I841" s="23">
        <f t="shared" si="60"/>
        <v>5.098039215686274</v>
      </c>
      <c r="J841" s="16"/>
      <c r="K841" t="s">
        <v>254</v>
      </c>
      <c r="L841">
        <v>19</v>
      </c>
      <c r="M841" s="2">
        <v>510</v>
      </c>
    </row>
    <row r="842" spans="2:13" ht="12.75">
      <c r="B842" s="211">
        <v>2000</v>
      </c>
      <c r="C842" s="13" t="s">
        <v>27</v>
      </c>
      <c r="D842" s="1" t="s">
        <v>10</v>
      </c>
      <c r="E842" s="13" t="s">
        <v>277</v>
      </c>
      <c r="F842" s="28" t="s">
        <v>497</v>
      </c>
      <c r="G842" s="28" t="s">
        <v>318</v>
      </c>
      <c r="H842" s="5">
        <f t="shared" si="64"/>
        <v>-24600</v>
      </c>
      <c r="I842" s="23">
        <f t="shared" si="60"/>
        <v>3.9215686274509802</v>
      </c>
      <c r="J842" s="16"/>
      <c r="K842" t="s">
        <v>254</v>
      </c>
      <c r="L842">
        <v>19</v>
      </c>
      <c r="M842" s="2">
        <v>510</v>
      </c>
    </row>
    <row r="843" spans="2:13" ht="12.75">
      <c r="B843" s="211">
        <v>2000</v>
      </c>
      <c r="C843" s="13" t="s">
        <v>27</v>
      </c>
      <c r="D843" s="1" t="s">
        <v>10</v>
      </c>
      <c r="E843" s="13" t="s">
        <v>277</v>
      </c>
      <c r="F843" s="28" t="s">
        <v>497</v>
      </c>
      <c r="G843" s="28" t="s">
        <v>315</v>
      </c>
      <c r="H843" s="5">
        <f t="shared" si="64"/>
        <v>-26600</v>
      </c>
      <c r="I843" s="23">
        <f aca="true" t="shared" si="65" ref="I843:I906">+B843/M843</f>
        <v>3.9215686274509802</v>
      </c>
      <c r="J843" s="16"/>
      <c r="K843" t="s">
        <v>254</v>
      </c>
      <c r="L843">
        <v>19</v>
      </c>
      <c r="M843" s="2">
        <v>510</v>
      </c>
    </row>
    <row r="844" spans="1:13" s="16" customFormat="1" ht="12.75">
      <c r="A844" s="13"/>
      <c r="B844" s="211">
        <v>2000</v>
      </c>
      <c r="C844" s="13" t="s">
        <v>27</v>
      </c>
      <c r="D844" s="1" t="s">
        <v>10</v>
      </c>
      <c r="E844" s="13" t="s">
        <v>277</v>
      </c>
      <c r="F844" s="28" t="s">
        <v>497</v>
      </c>
      <c r="G844" s="28" t="s">
        <v>82</v>
      </c>
      <c r="H844" s="30">
        <f t="shared" si="64"/>
        <v>-28600</v>
      </c>
      <c r="I844" s="59">
        <f t="shared" si="65"/>
        <v>3.9215686274509802</v>
      </c>
      <c r="K844" t="s">
        <v>254</v>
      </c>
      <c r="L844">
        <v>19</v>
      </c>
      <c r="M844" s="2">
        <v>510</v>
      </c>
    </row>
    <row r="845" spans="2:13" ht="12.75">
      <c r="B845" s="211">
        <v>2000</v>
      </c>
      <c r="C845" s="13" t="s">
        <v>27</v>
      </c>
      <c r="D845" s="1" t="s">
        <v>10</v>
      </c>
      <c r="E845" s="13" t="s">
        <v>277</v>
      </c>
      <c r="F845" s="28" t="s">
        <v>497</v>
      </c>
      <c r="G845" s="28" t="s">
        <v>532</v>
      </c>
      <c r="H845" s="5">
        <f t="shared" si="64"/>
        <v>-30600</v>
      </c>
      <c r="I845" s="23">
        <f t="shared" si="65"/>
        <v>3.9215686274509802</v>
      </c>
      <c r="J845" s="16"/>
      <c r="K845" t="s">
        <v>254</v>
      </c>
      <c r="L845">
        <v>19</v>
      </c>
      <c r="M845" s="2">
        <v>510</v>
      </c>
    </row>
    <row r="846" spans="1:13" s="91" customFormat="1" ht="12.75">
      <c r="A846" s="12"/>
      <c r="B846" s="378">
        <f>SUM(B831:B845)</f>
        <v>30600</v>
      </c>
      <c r="C846" s="90" t="s">
        <v>27</v>
      </c>
      <c r="D846" s="12"/>
      <c r="E846" s="12"/>
      <c r="F846" s="19"/>
      <c r="G846" s="19"/>
      <c r="H846" s="87">
        <v>0</v>
      </c>
      <c r="I846" s="88">
        <f t="shared" si="65"/>
        <v>60</v>
      </c>
      <c r="M846" s="2">
        <v>510</v>
      </c>
    </row>
    <row r="847" spans="2:13" ht="12.75">
      <c r="B847" s="8"/>
      <c r="D847" s="13"/>
      <c r="H847" s="5">
        <f aca="true" t="shared" si="66" ref="H847:H861">H846-B847</f>
        <v>0</v>
      </c>
      <c r="I847" s="23">
        <f t="shared" si="65"/>
        <v>0</v>
      </c>
      <c r="M847" s="2">
        <v>510</v>
      </c>
    </row>
    <row r="848" spans="2:13" ht="12.75">
      <c r="B848" s="8"/>
      <c r="D848" s="13"/>
      <c r="H848" s="5">
        <f t="shared" si="66"/>
        <v>0</v>
      </c>
      <c r="I848" s="23">
        <f t="shared" si="65"/>
        <v>0</v>
      </c>
      <c r="M848" s="2">
        <v>510</v>
      </c>
    </row>
    <row r="849" spans="2:13" ht="12.75">
      <c r="B849" s="8">
        <v>1000</v>
      </c>
      <c r="C849" s="34" t="s">
        <v>300</v>
      </c>
      <c r="D849" s="13" t="s">
        <v>10</v>
      </c>
      <c r="E849" s="13" t="s">
        <v>301</v>
      </c>
      <c r="F849" s="28" t="s">
        <v>497</v>
      </c>
      <c r="G849" s="28" t="s">
        <v>498</v>
      </c>
      <c r="H849" s="5">
        <f t="shared" si="66"/>
        <v>-1000</v>
      </c>
      <c r="I849" s="23">
        <f t="shared" si="65"/>
        <v>1.9607843137254901</v>
      </c>
      <c r="K849" t="s">
        <v>254</v>
      </c>
      <c r="L849">
        <v>19</v>
      </c>
      <c r="M849" s="2">
        <v>510</v>
      </c>
    </row>
    <row r="850" spans="2:13" ht="12.75">
      <c r="B850" s="8">
        <v>1000</v>
      </c>
      <c r="C850" s="34" t="s">
        <v>300</v>
      </c>
      <c r="D850" s="13" t="s">
        <v>10</v>
      </c>
      <c r="E850" s="13" t="s">
        <v>301</v>
      </c>
      <c r="F850" s="28" t="s">
        <v>497</v>
      </c>
      <c r="G850" s="28" t="s">
        <v>463</v>
      </c>
      <c r="H850" s="5">
        <f t="shared" si="66"/>
        <v>-2000</v>
      </c>
      <c r="I850" s="23">
        <f t="shared" si="65"/>
        <v>1.9607843137254901</v>
      </c>
      <c r="K850" t="s">
        <v>254</v>
      </c>
      <c r="L850">
        <v>19</v>
      </c>
      <c r="M850" s="2">
        <v>510</v>
      </c>
    </row>
    <row r="851" spans="1:13" s="16" customFormat="1" ht="12.75">
      <c r="A851" s="13"/>
      <c r="B851" s="211">
        <v>1500</v>
      </c>
      <c r="C851" s="34" t="s">
        <v>300</v>
      </c>
      <c r="D851" s="13" t="s">
        <v>10</v>
      </c>
      <c r="E851" s="13" t="s">
        <v>301</v>
      </c>
      <c r="F851" s="28" t="s">
        <v>497</v>
      </c>
      <c r="G851" s="31" t="s">
        <v>499</v>
      </c>
      <c r="H851" s="5">
        <f t="shared" si="66"/>
        <v>-3500</v>
      </c>
      <c r="I851" s="59">
        <f t="shared" si="65"/>
        <v>2.9411764705882355</v>
      </c>
      <c r="K851" t="s">
        <v>254</v>
      </c>
      <c r="L851">
        <v>19</v>
      </c>
      <c r="M851" s="2">
        <v>510</v>
      </c>
    </row>
    <row r="852" spans="2:13" ht="12.75">
      <c r="B852" s="8">
        <v>500</v>
      </c>
      <c r="C852" s="34" t="s">
        <v>300</v>
      </c>
      <c r="D852" s="13" t="s">
        <v>10</v>
      </c>
      <c r="E852" s="13" t="s">
        <v>301</v>
      </c>
      <c r="F852" s="28" t="s">
        <v>497</v>
      </c>
      <c r="G852" s="28" t="s">
        <v>508</v>
      </c>
      <c r="H852" s="5">
        <f t="shared" si="66"/>
        <v>-4000</v>
      </c>
      <c r="I852" s="23">
        <f t="shared" si="65"/>
        <v>0.9803921568627451</v>
      </c>
      <c r="K852" t="s">
        <v>254</v>
      </c>
      <c r="L852">
        <v>19</v>
      </c>
      <c r="M852" s="2">
        <v>510</v>
      </c>
    </row>
    <row r="853" spans="1:13" s="16" customFormat="1" ht="12.75">
      <c r="A853" s="13"/>
      <c r="B853" s="211">
        <v>1000</v>
      </c>
      <c r="C853" s="34" t="s">
        <v>300</v>
      </c>
      <c r="D853" s="13" t="s">
        <v>10</v>
      </c>
      <c r="E853" s="13" t="s">
        <v>301</v>
      </c>
      <c r="F853" s="28" t="s">
        <v>497</v>
      </c>
      <c r="G853" s="31" t="s">
        <v>510</v>
      </c>
      <c r="H853" s="5">
        <f t="shared" si="66"/>
        <v>-5000</v>
      </c>
      <c r="I853" s="23">
        <f t="shared" si="65"/>
        <v>1.9607843137254901</v>
      </c>
      <c r="K853" t="s">
        <v>254</v>
      </c>
      <c r="L853">
        <v>19</v>
      </c>
      <c r="M853" s="2">
        <v>510</v>
      </c>
    </row>
    <row r="854" spans="1:13" s="16" customFormat="1" ht="12.75">
      <c r="A854" s="13"/>
      <c r="B854" s="211">
        <v>1500</v>
      </c>
      <c r="C854" s="34" t="s">
        <v>537</v>
      </c>
      <c r="D854" s="13" t="s">
        <v>10</v>
      </c>
      <c r="E854" s="13" t="s">
        <v>301</v>
      </c>
      <c r="F854" s="28" t="s">
        <v>497</v>
      </c>
      <c r="G854" s="31" t="s">
        <v>500</v>
      </c>
      <c r="H854" s="5">
        <f t="shared" si="66"/>
        <v>-6500</v>
      </c>
      <c r="I854" s="23">
        <f t="shared" si="65"/>
        <v>2.9411764705882355</v>
      </c>
      <c r="K854" t="s">
        <v>254</v>
      </c>
      <c r="L854">
        <v>19</v>
      </c>
      <c r="M854" s="2">
        <v>510</v>
      </c>
    </row>
    <row r="855" spans="1:13" s="16" customFormat="1" ht="12.75">
      <c r="A855" s="13"/>
      <c r="B855" s="211">
        <v>2000</v>
      </c>
      <c r="C855" s="34" t="s">
        <v>300</v>
      </c>
      <c r="D855" s="13" t="s">
        <v>10</v>
      </c>
      <c r="E855" s="13" t="s">
        <v>301</v>
      </c>
      <c r="F855" s="28" t="s">
        <v>497</v>
      </c>
      <c r="G855" s="31" t="s">
        <v>500</v>
      </c>
      <c r="H855" s="5">
        <f t="shared" si="66"/>
        <v>-8500</v>
      </c>
      <c r="I855" s="23">
        <f t="shared" si="65"/>
        <v>3.9215686274509802</v>
      </c>
      <c r="K855" t="s">
        <v>254</v>
      </c>
      <c r="L855">
        <v>19</v>
      </c>
      <c r="M855" s="2">
        <v>510</v>
      </c>
    </row>
    <row r="856" spans="2:256" ht="12.75">
      <c r="B856" s="8">
        <v>1500</v>
      </c>
      <c r="C856" s="1" t="s">
        <v>537</v>
      </c>
      <c r="D856" s="13" t="s">
        <v>10</v>
      </c>
      <c r="E856" s="13" t="s">
        <v>301</v>
      </c>
      <c r="F856" s="28" t="s">
        <v>497</v>
      </c>
      <c r="G856" s="28" t="s">
        <v>515</v>
      </c>
      <c r="H856" s="5">
        <f t="shared" si="66"/>
        <v>-10000</v>
      </c>
      <c r="I856" s="23">
        <f t="shared" si="65"/>
        <v>2.9411764705882355</v>
      </c>
      <c r="K856" t="s">
        <v>254</v>
      </c>
      <c r="L856">
        <v>19</v>
      </c>
      <c r="M856" s="2">
        <v>510</v>
      </c>
      <c r="IV856" s="1"/>
    </row>
    <row r="857" spans="1:13" ht="12.75">
      <c r="A857"/>
      <c r="B857" s="8">
        <v>1000</v>
      </c>
      <c r="C857" s="1" t="s">
        <v>252</v>
      </c>
      <c r="D857" s="13" t="s">
        <v>10</v>
      </c>
      <c r="E857" s="13" t="s">
        <v>301</v>
      </c>
      <c r="F857" s="28" t="s">
        <v>497</v>
      </c>
      <c r="G857" s="28" t="s">
        <v>515</v>
      </c>
      <c r="H857" s="5">
        <f t="shared" si="66"/>
        <v>-11000</v>
      </c>
      <c r="I857" s="23">
        <f t="shared" si="65"/>
        <v>1.9607843137254901</v>
      </c>
      <c r="K857" t="s">
        <v>254</v>
      </c>
      <c r="L857">
        <v>19</v>
      </c>
      <c r="M857" s="2">
        <v>510</v>
      </c>
    </row>
    <row r="858" spans="1:13" s="16" customFormat="1" ht="12.75">
      <c r="A858" s="13"/>
      <c r="B858" s="211">
        <v>4500</v>
      </c>
      <c r="C858" s="34" t="s">
        <v>300</v>
      </c>
      <c r="D858" s="13" t="s">
        <v>10</v>
      </c>
      <c r="E858" s="13" t="s">
        <v>301</v>
      </c>
      <c r="F858" s="28" t="s">
        <v>497</v>
      </c>
      <c r="G858" s="31" t="s">
        <v>515</v>
      </c>
      <c r="H858" s="5">
        <f t="shared" si="66"/>
        <v>-15500</v>
      </c>
      <c r="I858" s="23">
        <f t="shared" si="65"/>
        <v>8.823529411764707</v>
      </c>
      <c r="K858" t="s">
        <v>254</v>
      </c>
      <c r="L858">
        <v>19</v>
      </c>
      <c r="M858" s="2">
        <v>510</v>
      </c>
    </row>
    <row r="859" spans="1:13" s="16" customFormat="1" ht="12.75">
      <c r="A859" s="13"/>
      <c r="B859" s="211">
        <v>1000</v>
      </c>
      <c r="C859" s="34" t="s">
        <v>300</v>
      </c>
      <c r="D859" s="13" t="s">
        <v>10</v>
      </c>
      <c r="E859" s="13" t="s">
        <v>301</v>
      </c>
      <c r="F859" s="28" t="s">
        <v>497</v>
      </c>
      <c r="G859" s="31" t="s">
        <v>318</v>
      </c>
      <c r="H859" s="5">
        <f t="shared" si="66"/>
        <v>-16500</v>
      </c>
      <c r="I859" s="59">
        <f t="shared" si="65"/>
        <v>1.9607843137254901</v>
      </c>
      <c r="K859" t="s">
        <v>254</v>
      </c>
      <c r="L859">
        <v>19</v>
      </c>
      <c r="M859" s="2">
        <v>510</v>
      </c>
    </row>
    <row r="860" spans="2:13" ht="12.75">
      <c r="B860" s="8">
        <v>1200</v>
      </c>
      <c r="C860" s="34" t="s">
        <v>300</v>
      </c>
      <c r="D860" s="13" t="s">
        <v>10</v>
      </c>
      <c r="E860" s="13" t="s">
        <v>301</v>
      </c>
      <c r="F860" s="28" t="s">
        <v>497</v>
      </c>
      <c r="G860" s="28" t="s">
        <v>315</v>
      </c>
      <c r="H860" s="5">
        <f t="shared" si="66"/>
        <v>-17700</v>
      </c>
      <c r="I860" s="23">
        <f t="shared" si="65"/>
        <v>2.3529411764705883</v>
      </c>
      <c r="K860" t="s">
        <v>254</v>
      </c>
      <c r="L860">
        <v>19</v>
      </c>
      <c r="M860" s="2">
        <v>510</v>
      </c>
    </row>
    <row r="861" spans="2:13" ht="12.75">
      <c r="B861" s="8">
        <v>2000</v>
      </c>
      <c r="C861" s="34" t="s">
        <v>300</v>
      </c>
      <c r="D861" s="13" t="s">
        <v>10</v>
      </c>
      <c r="E861" s="13" t="s">
        <v>301</v>
      </c>
      <c r="F861" s="28" t="s">
        <v>497</v>
      </c>
      <c r="G861" s="28" t="s">
        <v>82</v>
      </c>
      <c r="H861" s="30">
        <f t="shared" si="66"/>
        <v>-19700</v>
      </c>
      <c r="I861" s="23">
        <f t="shared" si="65"/>
        <v>3.9215686274509802</v>
      </c>
      <c r="K861" t="s">
        <v>254</v>
      </c>
      <c r="L861">
        <v>19</v>
      </c>
      <c r="M861" s="2">
        <v>510</v>
      </c>
    </row>
    <row r="862" spans="1:256" s="91" customFormat="1" ht="12.75">
      <c r="A862" s="12"/>
      <c r="B862" s="378">
        <f>SUM(B849:B861)</f>
        <v>19700</v>
      </c>
      <c r="C862" s="12"/>
      <c r="D862" s="12"/>
      <c r="E862" s="12" t="s">
        <v>301</v>
      </c>
      <c r="F862" s="94"/>
      <c r="G862" s="19"/>
      <c r="H862" s="87">
        <v>0</v>
      </c>
      <c r="I862" s="88">
        <f t="shared" si="65"/>
        <v>38.627450980392155</v>
      </c>
      <c r="M862" s="2">
        <v>510</v>
      </c>
      <c r="IV862" s="12">
        <f>SUM(A862:IU862)</f>
        <v>20248.62745098039</v>
      </c>
    </row>
    <row r="863" spans="2:13" ht="12.75">
      <c r="B863" s="8"/>
      <c r="H863" s="5">
        <v>0</v>
      </c>
      <c r="I863" s="23">
        <f t="shared" si="65"/>
        <v>0</v>
      </c>
      <c r="M863" s="2">
        <v>510</v>
      </c>
    </row>
    <row r="864" spans="2:13" ht="12.75">
      <c r="B864" s="211"/>
      <c r="C864" s="34"/>
      <c r="D864" s="13"/>
      <c r="E864" s="34"/>
      <c r="G864" s="32"/>
      <c r="H864" s="5">
        <f>H863-B864</f>
        <v>0</v>
      </c>
      <c r="I864" s="23">
        <f t="shared" si="65"/>
        <v>0</v>
      </c>
      <c r="M864" s="2">
        <v>510</v>
      </c>
    </row>
    <row r="865" spans="2:13" ht="12.75">
      <c r="B865" s="211"/>
      <c r="C865" s="34"/>
      <c r="D865" s="13"/>
      <c r="E865" s="36"/>
      <c r="G865" s="37"/>
      <c r="H865" s="5">
        <f>H864-B865</f>
        <v>0</v>
      </c>
      <c r="I865" s="23">
        <f t="shared" si="65"/>
        <v>0</v>
      </c>
      <c r="M865" s="2">
        <v>510</v>
      </c>
    </row>
    <row r="866" spans="2:13" ht="12.75">
      <c r="B866" s="211"/>
      <c r="C866" s="34"/>
      <c r="D866" s="13"/>
      <c r="E866" s="13"/>
      <c r="G866" s="31"/>
      <c r="H866" s="5">
        <f>H865-B866</f>
        <v>0</v>
      </c>
      <c r="I866" s="23">
        <f t="shared" si="65"/>
        <v>0</v>
      </c>
      <c r="M866" s="2">
        <v>510</v>
      </c>
    </row>
    <row r="867" spans="1:13" s="89" customFormat="1" ht="12.75">
      <c r="A867" s="82"/>
      <c r="B867" s="400">
        <f>+B872+B876</f>
        <v>57000</v>
      </c>
      <c r="C867" s="84" t="s">
        <v>83</v>
      </c>
      <c r="D867" s="84" t="s">
        <v>149</v>
      </c>
      <c r="E867" s="85" t="s">
        <v>72</v>
      </c>
      <c r="F867" s="86" t="s">
        <v>84</v>
      </c>
      <c r="G867" s="86" t="s">
        <v>23</v>
      </c>
      <c r="H867" s="87"/>
      <c r="I867" s="88">
        <f t="shared" si="65"/>
        <v>111.76470588235294</v>
      </c>
      <c r="M867" s="2">
        <v>510</v>
      </c>
    </row>
    <row r="868" spans="2:13" ht="12.75">
      <c r="B868" s="8"/>
      <c r="C868" s="34"/>
      <c r="D868" s="13"/>
      <c r="H868" s="5">
        <f>H867-B868</f>
        <v>0</v>
      </c>
      <c r="I868" s="23">
        <f t="shared" si="65"/>
        <v>0</v>
      </c>
      <c r="M868" s="2">
        <v>510</v>
      </c>
    </row>
    <row r="869" spans="2:13" ht="12.75">
      <c r="B869" s="8">
        <v>2500</v>
      </c>
      <c r="C869" s="1" t="s">
        <v>24</v>
      </c>
      <c r="D869" s="1" t="s">
        <v>10</v>
      </c>
      <c r="E869" s="1" t="s">
        <v>230</v>
      </c>
      <c r="F869" s="73" t="s">
        <v>538</v>
      </c>
      <c r="G869" s="28" t="s">
        <v>458</v>
      </c>
      <c r="H869" s="5">
        <f>H868-B869</f>
        <v>-2500</v>
      </c>
      <c r="I869" s="23">
        <f t="shared" si="65"/>
        <v>4.901960784313726</v>
      </c>
      <c r="K869" t="s">
        <v>24</v>
      </c>
      <c r="L869">
        <v>20</v>
      </c>
      <c r="M869" s="2">
        <v>510</v>
      </c>
    </row>
    <row r="870" spans="2:14" ht="12.75">
      <c r="B870" s="8">
        <v>2500</v>
      </c>
      <c r="C870" s="1" t="s">
        <v>24</v>
      </c>
      <c r="D870" s="1" t="s">
        <v>10</v>
      </c>
      <c r="E870" s="1" t="s">
        <v>220</v>
      </c>
      <c r="F870" s="28" t="s">
        <v>539</v>
      </c>
      <c r="G870" s="28" t="s">
        <v>463</v>
      </c>
      <c r="H870" s="5">
        <f>H869-B870</f>
        <v>-5000</v>
      </c>
      <c r="I870" s="23">
        <f t="shared" si="65"/>
        <v>4.901960784313726</v>
      </c>
      <c r="K870" t="s">
        <v>24</v>
      </c>
      <c r="L870">
        <v>20</v>
      </c>
      <c r="M870" s="2">
        <v>510</v>
      </c>
      <c r="N870" s="413"/>
    </row>
    <row r="871" spans="2:13" ht="12.75">
      <c r="B871" s="8">
        <v>2000</v>
      </c>
      <c r="C871" s="1" t="s">
        <v>24</v>
      </c>
      <c r="D871" s="1" t="s">
        <v>10</v>
      </c>
      <c r="E871" s="1" t="s">
        <v>302</v>
      </c>
      <c r="F871" s="28" t="s">
        <v>540</v>
      </c>
      <c r="G871" s="28" t="s">
        <v>499</v>
      </c>
      <c r="H871" s="5">
        <f>H870-B871</f>
        <v>-7000</v>
      </c>
      <c r="I871" s="23">
        <f t="shared" si="65"/>
        <v>3.9215686274509802</v>
      </c>
      <c r="K871" t="s">
        <v>24</v>
      </c>
      <c r="L871">
        <v>20</v>
      </c>
      <c r="M871" s="2">
        <v>510</v>
      </c>
    </row>
    <row r="872" spans="1:13" s="91" customFormat="1" ht="12.75">
      <c r="A872" s="12"/>
      <c r="B872" s="378">
        <f>SUM(B869:B871)</f>
        <v>7000</v>
      </c>
      <c r="C872" s="90" t="s">
        <v>24</v>
      </c>
      <c r="D872" s="12"/>
      <c r="E872" s="12"/>
      <c r="F872" s="19"/>
      <c r="G872" s="19"/>
      <c r="H872" s="87">
        <v>0</v>
      </c>
      <c r="I872" s="88">
        <f t="shared" si="65"/>
        <v>13.72549019607843</v>
      </c>
      <c r="M872" s="2">
        <v>510</v>
      </c>
    </row>
    <row r="873" spans="2:13" ht="12.75">
      <c r="B873" s="8"/>
      <c r="C873" s="34"/>
      <c r="D873" s="13"/>
      <c r="H873" s="5">
        <f>H872-B873</f>
        <v>0</v>
      </c>
      <c r="I873" s="23">
        <f t="shared" si="65"/>
        <v>0</v>
      </c>
      <c r="M873" s="2">
        <v>510</v>
      </c>
    </row>
    <row r="874" spans="2:13" ht="12.75">
      <c r="B874" s="8"/>
      <c r="C874" s="34"/>
      <c r="D874" s="13"/>
      <c r="H874" s="5">
        <f>H873-B874</f>
        <v>0</v>
      </c>
      <c r="I874" s="23">
        <f t="shared" si="65"/>
        <v>0</v>
      </c>
      <c r="M874" s="2">
        <v>510</v>
      </c>
    </row>
    <row r="875" spans="1:13" s="445" customFormat="1" ht="12.75">
      <c r="A875" s="444"/>
      <c r="B875" s="211">
        <v>50000</v>
      </c>
      <c r="C875" s="13" t="s">
        <v>325</v>
      </c>
      <c r="D875" s="13" t="s">
        <v>10</v>
      </c>
      <c r="E875" s="13" t="s">
        <v>322</v>
      </c>
      <c r="F875" s="32" t="s">
        <v>541</v>
      </c>
      <c r="G875" s="31" t="s">
        <v>499</v>
      </c>
      <c r="H875" s="5">
        <f>H874-B875</f>
        <v>-50000</v>
      </c>
      <c r="I875" s="23">
        <f t="shared" si="65"/>
        <v>98.03921568627452</v>
      </c>
      <c r="K875" s="102" t="s">
        <v>542</v>
      </c>
      <c r="M875" s="2">
        <v>510</v>
      </c>
    </row>
    <row r="876" spans="1:13" s="91" customFormat="1" ht="12.75">
      <c r="A876" s="12"/>
      <c r="B876" s="378">
        <f>SUM(B875)</f>
        <v>50000</v>
      </c>
      <c r="C876" s="12"/>
      <c r="D876" s="12"/>
      <c r="E876" s="12" t="s">
        <v>322</v>
      </c>
      <c r="F876" s="19"/>
      <c r="G876" s="19"/>
      <c r="H876" s="87">
        <v>0</v>
      </c>
      <c r="I876" s="88">
        <f t="shared" si="65"/>
        <v>98.03921568627452</v>
      </c>
      <c r="M876" s="144">
        <v>510</v>
      </c>
    </row>
    <row r="877" spans="1:13" s="16" customFormat="1" ht="12.75">
      <c r="A877" s="13"/>
      <c r="B877" s="211"/>
      <c r="C877" s="13"/>
      <c r="D877" s="13"/>
      <c r="E877" s="13"/>
      <c r="F877" s="31"/>
      <c r="G877" s="31"/>
      <c r="H877" s="5">
        <f>H876-B877</f>
        <v>0</v>
      </c>
      <c r="I877" s="23">
        <f t="shared" si="65"/>
        <v>0</v>
      </c>
      <c r="M877" s="2">
        <v>510</v>
      </c>
    </row>
    <row r="878" spans="1:13" s="16" customFormat="1" ht="12.75">
      <c r="A878" s="13"/>
      <c r="B878" s="211"/>
      <c r="C878" s="13"/>
      <c r="D878" s="13"/>
      <c r="E878" s="13"/>
      <c r="F878" s="31"/>
      <c r="G878" s="31"/>
      <c r="H878" s="5">
        <f>H877-B878</f>
        <v>0</v>
      </c>
      <c r="I878" s="23">
        <f t="shared" si="65"/>
        <v>0</v>
      </c>
      <c r="M878" s="2">
        <v>510</v>
      </c>
    </row>
    <row r="879" spans="2:13" ht="12.75">
      <c r="B879" s="8"/>
      <c r="C879" s="34"/>
      <c r="D879" s="13"/>
      <c r="H879" s="5">
        <f>H878-B879</f>
        <v>0</v>
      </c>
      <c r="I879" s="23">
        <f t="shared" si="65"/>
        <v>0</v>
      </c>
      <c r="M879" s="2">
        <v>510</v>
      </c>
    </row>
    <row r="880" spans="2:13" ht="12.75">
      <c r="B880" s="8"/>
      <c r="C880" s="34"/>
      <c r="D880" s="13"/>
      <c r="H880" s="5">
        <f>H879-B880</f>
        <v>0</v>
      </c>
      <c r="I880" s="23">
        <f t="shared" si="65"/>
        <v>0</v>
      </c>
      <c r="M880" s="2">
        <v>510</v>
      </c>
    </row>
    <row r="881" spans="1:13" s="89" customFormat="1" ht="12.75">
      <c r="A881" s="82"/>
      <c r="B881" s="400">
        <f>+B885+B894+B900+B905+B914+B920</f>
        <v>48300</v>
      </c>
      <c r="C881" s="84" t="s">
        <v>85</v>
      </c>
      <c r="D881" s="84" t="s">
        <v>86</v>
      </c>
      <c r="E881" s="85" t="s">
        <v>72</v>
      </c>
      <c r="F881" s="86" t="s">
        <v>81</v>
      </c>
      <c r="G881" s="86" t="s">
        <v>23</v>
      </c>
      <c r="H881" s="87"/>
      <c r="I881" s="88">
        <f t="shared" si="65"/>
        <v>94.70588235294117</v>
      </c>
      <c r="M881" s="2">
        <v>510</v>
      </c>
    </row>
    <row r="882" spans="2:13" ht="12.75">
      <c r="B882" s="8"/>
      <c r="D882" s="13"/>
      <c r="H882" s="5">
        <f>H881-B882</f>
        <v>0</v>
      </c>
      <c r="I882" s="23">
        <f t="shared" si="65"/>
        <v>0</v>
      </c>
      <c r="M882" s="2">
        <v>510</v>
      </c>
    </row>
    <row r="883" spans="2:13" ht="12.75">
      <c r="B883" s="8">
        <v>2500</v>
      </c>
      <c r="C883" s="1" t="s">
        <v>24</v>
      </c>
      <c r="D883" s="1" t="s">
        <v>10</v>
      </c>
      <c r="E883" s="1" t="s">
        <v>220</v>
      </c>
      <c r="F883" s="28" t="s">
        <v>543</v>
      </c>
      <c r="G883" s="28" t="s">
        <v>499</v>
      </c>
      <c r="H883" s="5">
        <f>H882-B883</f>
        <v>-2500</v>
      </c>
      <c r="I883" s="23">
        <f t="shared" si="65"/>
        <v>4.901960784313726</v>
      </c>
      <c r="K883" t="s">
        <v>24</v>
      </c>
      <c r="L883">
        <v>21</v>
      </c>
      <c r="M883" s="2">
        <v>510</v>
      </c>
    </row>
    <row r="884" spans="2:13" ht="12.75">
      <c r="B884" s="8">
        <v>2500</v>
      </c>
      <c r="C884" s="1" t="s">
        <v>24</v>
      </c>
      <c r="D884" s="1" t="s">
        <v>10</v>
      </c>
      <c r="E884" s="1" t="s">
        <v>220</v>
      </c>
      <c r="F884" s="28" t="s">
        <v>544</v>
      </c>
      <c r="G884" s="28" t="s">
        <v>508</v>
      </c>
      <c r="H884" s="5">
        <f>H883-B884</f>
        <v>-5000</v>
      </c>
      <c r="I884" s="23">
        <f t="shared" si="65"/>
        <v>4.901960784313726</v>
      </c>
      <c r="K884" t="s">
        <v>24</v>
      </c>
      <c r="L884">
        <v>21</v>
      </c>
      <c r="M884" s="2">
        <v>510</v>
      </c>
    </row>
    <row r="885" spans="1:13" s="91" customFormat="1" ht="12.75">
      <c r="A885" s="12"/>
      <c r="B885" s="378">
        <f>SUM(B883:B884)</f>
        <v>5000</v>
      </c>
      <c r="C885" s="12" t="s">
        <v>24</v>
      </c>
      <c r="D885" s="12"/>
      <c r="E885" s="12"/>
      <c r="F885" s="19"/>
      <c r="G885" s="19"/>
      <c r="H885" s="87">
        <v>0</v>
      </c>
      <c r="I885" s="88">
        <f t="shared" si="65"/>
        <v>9.803921568627452</v>
      </c>
      <c r="M885" s="2">
        <v>510</v>
      </c>
    </row>
    <row r="886" spans="2:13" ht="12.75">
      <c r="B886" s="8"/>
      <c r="D886" s="13"/>
      <c r="H886" s="5">
        <f aca="true" t="shared" si="67" ref="H886:H893">H885-B886</f>
        <v>0</v>
      </c>
      <c r="I886" s="23">
        <f t="shared" si="65"/>
        <v>0</v>
      </c>
      <c r="M886" s="2">
        <v>510</v>
      </c>
    </row>
    <row r="887" spans="2:13" ht="12.75">
      <c r="B887" s="8"/>
      <c r="D887" s="13"/>
      <c r="H887" s="5">
        <f t="shared" si="67"/>
        <v>0</v>
      </c>
      <c r="I887" s="23">
        <f t="shared" si="65"/>
        <v>0</v>
      </c>
      <c r="M887" s="2">
        <v>510</v>
      </c>
    </row>
    <row r="888" spans="2:13" ht="12.75">
      <c r="B888" s="211">
        <v>2500</v>
      </c>
      <c r="C888" s="34" t="s">
        <v>521</v>
      </c>
      <c r="D888" s="13" t="s">
        <v>10</v>
      </c>
      <c r="E888" s="36" t="s">
        <v>251</v>
      </c>
      <c r="F888" s="28" t="s">
        <v>545</v>
      </c>
      <c r="G888" s="37" t="s">
        <v>463</v>
      </c>
      <c r="H888" s="5">
        <f t="shared" si="67"/>
        <v>-2500</v>
      </c>
      <c r="I888" s="23">
        <f t="shared" si="65"/>
        <v>4.901960784313726</v>
      </c>
      <c r="K888" t="s">
        <v>220</v>
      </c>
      <c r="L888">
        <v>21</v>
      </c>
      <c r="M888" s="2">
        <v>510</v>
      </c>
    </row>
    <row r="889" spans="2:13" ht="12.75">
      <c r="B889" s="211">
        <v>2500</v>
      </c>
      <c r="C889" s="34" t="s">
        <v>523</v>
      </c>
      <c r="D889" s="13" t="s">
        <v>10</v>
      </c>
      <c r="E889" s="13" t="s">
        <v>251</v>
      </c>
      <c r="F889" s="28" t="s">
        <v>546</v>
      </c>
      <c r="G889" s="31" t="s">
        <v>499</v>
      </c>
      <c r="H889" s="5">
        <f t="shared" si="67"/>
        <v>-5000</v>
      </c>
      <c r="I889" s="23">
        <f t="shared" si="65"/>
        <v>4.901960784313726</v>
      </c>
      <c r="K889" t="s">
        <v>220</v>
      </c>
      <c r="L889">
        <v>21</v>
      </c>
      <c r="M889" s="2">
        <v>510</v>
      </c>
    </row>
    <row r="890" spans="1:13" s="16" customFormat="1" ht="12.75">
      <c r="A890" s="13"/>
      <c r="B890" s="211">
        <v>5000</v>
      </c>
      <c r="C890" s="34" t="s">
        <v>547</v>
      </c>
      <c r="D890" s="13" t="s">
        <v>10</v>
      </c>
      <c r="E890" s="13" t="s">
        <v>251</v>
      </c>
      <c r="F890" s="28" t="s">
        <v>548</v>
      </c>
      <c r="G890" s="31" t="s">
        <v>499</v>
      </c>
      <c r="H890" s="5">
        <f t="shared" si="67"/>
        <v>-10000</v>
      </c>
      <c r="I890" s="23">
        <f t="shared" si="65"/>
        <v>9.803921568627452</v>
      </c>
      <c r="K890" t="s">
        <v>220</v>
      </c>
      <c r="L890">
        <v>21</v>
      </c>
      <c r="M890" s="2">
        <v>510</v>
      </c>
    </row>
    <row r="891" spans="2:13" ht="12.75">
      <c r="B891" s="8">
        <v>5000</v>
      </c>
      <c r="C891" s="34" t="s">
        <v>549</v>
      </c>
      <c r="D891" s="13" t="s">
        <v>10</v>
      </c>
      <c r="E891" s="1" t="s">
        <v>251</v>
      </c>
      <c r="F891" s="28" t="s">
        <v>548</v>
      </c>
      <c r="G891" s="28" t="s">
        <v>499</v>
      </c>
      <c r="H891" s="5">
        <f t="shared" si="67"/>
        <v>-15000</v>
      </c>
      <c r="I891" s="23">
        <f t="shared" si="65"/>
        <v>9.803921568627452</v>
      </c>
      <c r="K891" t="s">
        <v>220</v>
      </c>
      <c r="L891">
        <v>21</v>
      </c>
      <c r="M891" s="2">
        <v>510</v>
      </c>
    </row>
    <row r="892" spans="2:13" ht="12.75">
      <c r="B892" s="8">
        <v>2500</v>
      </c>
      <c r="C892" s="34" t="s">
        <v>531</v>
      </c>
      <c r="D892" s="13" t="s">
        <v>10</v>
      </c>
      <c r="E892" s="1" t="s">
        <v>251</v>
      </c>
      <c r="F892" s="28" t="s">
        <v>550</v>
      </c>
      <c r="G892" s="28" t="s">
        <v>508</v>
      </c>
      <c r="H892" s="5">
        <f t="shared" si="67"/>
        <v>-17500</v>
      </c>
      <c r="I892" s="23">
        <f t="shared" si="65"/>
        <v>4.901960784313726</v>
      </c>
      <c r="K892" t="s">
        <v>220</v>
      </c>
      <c r="L892">
        <v>21</v>
      </c>
      <c r="M892" s="2">
        <v>510</v>
      </c>
    </row>
    <row r="893" spans="2:13" ht="12.75">
      <c r="B893" s="8">
        <v>2500</v>
      </c>
      <c r="C893" s="34" t="s">
        <v>533</v>
      </c>
      <c r="D893" s="13" t="s">
        <v>10</v>
      </c>
      <c r="E893" s="1" t="s">
        <v>251</v>
      </c>
      <c r="F893" s="28" t="s">
        <v>551</v>
      </c>
      <c r="G893" s="28" t="s">
        <v>508</v>
      </c>
      <c r="H893" s="5">
        <f t="shared" si="67"/>
        <v>-20000</v>
      </c>
      <c r="I893" s="23">
        <f t="shared" si="65"/>
        <v>4.901960784313726</v>
      </c>
      <c r="K893" t="s">
        <v>220</v>
      </c>
      <c r="L893">
        <v>21</v>
      </c>
      <c r="M893" s="2">
        <v>510</v>
      </c>
    </row>
    <row r="894" spans="1:14" s="91" customFormat="1" ht="12.75">
      <c r="A894" s="12"/>
      <c r="B894" s="378">
        <f>SUM(B888:B893)</f>
        <v>20000</v>
      </c>
      <c r="C894" s="90" t="s">
        <v>248</v>
      </c>
      <c r="D894" s="12"/>
      <c r="E894" s="415"/>
      <c r="F894" s="19"/>
      <c r="G894" s="19"/>
      <c r="H894" s="87">
        <v>0</v>
      </c>
      <c r="I894" s="88">
        <f t="shared" si="65"/>
        <v>39.21568627450981</v>
      </c>
      <c r="J894" s="415"/>
      <c r="L894" s="415"/>
      <c r="M894" s="2">
        <v>510</v>
      </c>
      <c r="N894" s="416"/>
    </row>
    <row r="895" spans="2:13" ht="12.75">
      <c r="B895" s="8"/>
      <c r="C895" s="34"/>
      <c r="D895" s="13"/>
      <c r="H895" s="5">
        <f>H894-B895</f>
        <v>0</v>
      </c>
      <c r="I895" s="23">
        <f t="shared" si="65"/>
        <v>0</v>
      </c>
      <c r="M895" s="2">
        <v>510</v>
      </c>
    </row>
    <row r="896" spans="2:13" ht="12.75">
      <c r="B896" s="8"/>
      <c r="C896" s="34"/>
      <c r="D896" s="13"/>
      <c r="H896" s="5">
        <f>H895-B896</f>
        <v>0</v>
      </c>
      <c r="I896" s="23">
        <f t="shared" si="65"/>
        <v>0</v>
      </c>
      <c r="M896" s="2">
        <v>510</v>
      </c>
    </row>
    <row r="897" spans="1:13" ht="12.75">
      <c r="A897" s="13"/>
      <c r="B897" s="8">
        <v>1000</v>
      </c>
      <c r="C897" s="34" t="s">
        <v>25</v>
      </c>
      <c r="D897" s="13" t="s">
        <v>10</v>
      </c>
      <c r="E897" s="1" t="s">
        <v>32</v>
      </c>
      <c r="F897" s="28" t="s">
        <v>548</v>
      </c>
      <c r="G897" s="28" t="s">
        <v>463</v>
      </c>
      <c r="H897" s="5">
        <f>H896-B897</f>
        <v>-1000</v>
      </c>
      <c r="I897" s="23">
        <f t="shared" si="65"/>
        <v>1.9607843137254901</v>
      </c>
      <c r="J897" s="16"/>
      <c r="K897" t="s">
        <v>220</v>
      </c>
      <c r="L897">
        <v>21</v>
      </c>
      <c r="M897" s="2">
        <v>510</v>
      </c>
    </row>
    <row r="898" spans="2:13" ht="12.75">
      <c r="B898" s="8">
        <v>1000</v>
      </c>
      <c r="C898" s="34" t="s">
        <v>25</v>
      </c>
      <c r="D898" s="13" t="s">
        <v>10</v>
      </c>
      <c r="E898" s="1" t="s">
        <v>32</v>
      </c>
      <c r="F898" s="28" t="s">
        <v>548</v>
      </c>
      <c r="G898" s="28" t="s">
        <v>499</v>
      </c>
      <c r="H898" s="5">
        <f>H897-B898</f>
        <v>-2000</v>
      </c>
      <c r="I898" s="23">
        <f t="shared" si="65"/>
        <v>1.9607843137254901</v>
      </c>
      <c r="J898" s="16"/>
      <c r="K898" t="s">
        <v>220</v>
      </c>
      <c r="L898">
        <v>21</v>
      </c>
      <c r="M898" s="2">
        <v>510</v>
      </c>
    </row>
    <row r="899" spans="2:13" ht="12.75">
      <c r="B899" s="8">
        <v>1000</v>
      </c>
      <c r="C899" s="34" t="s">
        <v>25</v>
      </c>
      <c r="D899" s="13" t="s">
        <v>10</v>
      </c>
      <c r="E899" s="1" t="s">
        <v>32</v>
      </c>
      <c r="F899" s="28" t="s">
        <v>548</v>
      </c>
      <c r="G899" s="28" t="s">
        <v>508</v>
      </c>
      <c r="H899" s="5">
        <f>H898-B899</f>
        <v>-3000</v>
      </c>
      <c r="I899" s="23">
        <f t="shared" si="65"/>
        <v>1.9607843137254901</v>
      </c>
      <c r="J899" s="16"/>
      <c r="K899" t="s">
        <v>220</v>
      </c>
      <c r="L899">
        <v>21</v>
      </c>
      <c r="M899" s="2">
        <v>510</v>
      </c>
    </row>
    <row r="900" spans="1:13" s="91" customFormat="1" ht="12.75">
      <c r="A900" s="12"/>
      <c r="B900" s="378">
        <f>SUM(B897:B899)</f>
        <v>3000</v>
      </c>
      <c r="C900" s="90"/>
      <c r="D900" s="12"/>
      <c r="E900" s="12" t="s">
        <v>32</v>
      </c>
      <c r="F900" s="19"/>
      <c r="G900" s="19"/>
      <c r="H900" s="87">
        <v>0</v>
      </c>
      <c r="I900" s="88">
        <f t="shared" si="65"/>
        <v>5.882352941176471</v>
      </c>
      <c r="M900" s="2">
        <v>510</v>
      </c>
    </row>
    <row r="901" spans="2:13" ht="12.75">
      <c r="B901" s="8"/>
      <c r="D901" s="13"/>
      <c r="H901" s="5">
        <f>H900-B901</f>
        <v>0</v>
      </c>
      <c r="I901" s="23">
        <f t="shared" si="65"/>
        <v>0</v>
      </c>
      <c r="M901" s="2">
        <v>510</v>
      </c>
    </row>
    <row r="902" spans="2:13" ht="12.75">
      <c r="B902" s="8"/>
      <c r="D902" s="13"/>
      <c r="H902" s="5">
        <f>H901-B902</f>
        <v>0</v>
      </c>
      <c r="I902" s="23">
        <f t="shared" si="65"/>
        <v>0</v>
      </c>
      <c r="M902" s="2">
        <v>510</v>
      </c>
    </row>
    <row r="903" spans="2:13" ht="12.75">
      <c r="B903" s="8">
        <v>7000</v>
      </c>
      <c r="C903" s="1" t="s">
        <v>26</v>
      </c>
      <c r="D903" s="13" t="s">
        <v>10</v>
      </c>
      <c r="E903" s="1" t="s">
        <v>251</v>
      </c>
      <c r="F903" s="28" t="s">
        <v>552</v>
      </c>
      <c r="G903" s="28" t="s">
        <v>463</v>
      </c>
      <c r="H903" s="5">
        <f>H902-B903</f>
        <v>-7000</v>
      </c>
      <c r="I903" s="23">
        <f t="shared" si="65"/>
        <v>13.72549019607843</v>
      </c>
      <c r="K903" t="s">
        <v>220</v>
      </c>
      <c r="L903">
        <v>21</v>
      </c>
      <c r="M903" s="2">
        <v>510</v>
      </c>
    </row>
    <row r="904" spans="1:13" ht="12.75">
      <c r="A904" s="13"/>
      <c r="B904" s="8">
        <v>4000</v>
      </c>
      <c r="C904" s="1" t="s">
        <v>26</v>
      </c>
      <c r="D904" s="13" t="s">
        <v>10</v>
      </c>
      <c r="E904" s="1" t="s">
        <v>251</v>
      </c>
      <c r="F904" s="28" t="s">
        <v>553</v>
      </c>
      <c r="G904" s="28" t="s">
        <v>499</v>
      </c>
      <c r="H904" s="5">
        <f>H903-B904</f>
        <v>-11000</v>
      </c>
      <c r="I904" s="23">
        <f t="shared" si="65"/>
        <v>7.8431372549019605</v>
      </c>
      <c r="K904" t="s">
        <v>220</v>
      </c>
      <c r="L904">
        <v>21</v>
      </c>
      <c r="M904" s="2">
        <v>510</v>
      </c>
    </row>
    <row r="905" spans="1:13" s="91" customFormat="1" ht="12.75">
      <c r="A905" s="12"/>
      <c r="B905" s="378">
        <f>SUM(B903:B904)</f>
        <v>11000</v>
      </c>
      <c r="C905" s="12" t="s">
        <v>26</v>
      </c>
      <c r="D905" s="12"/>
      <c r="E905" s="12"/>
      <c r="F905" s="19"/>
      <c r="G905" s="19"/>
      <c r="H905" s="87">
        <v>0</v>
      </c>
      <c r="I905" s="88">
        <f t="shared" si="65"/>
        <v>21.568627450980394</v>
      </c>
      <c r="M905" s="2">
        <v>510</v>
      </c>
    </row>
    <row r="906" spans="2:13" ht="12.75">
      <c r="B906" s="8"/>
      <c r="D906" s="13"/>
      <c r="H906" s="5">
        <f aca="true" t="shared" si="68" ref="H906:H913">H905-B906</f>
        <v>0</v>
      </c>
      <c r="I906" s="23">
        <f t="shared" si="65"/>
        <v>0</v>
      </c>
      <c r="M906" s="2">
        <v>510</v>
      </c>
    </row>
    <row r="907" spans="2:13" ht="12.75">
      <c r="B907" s="8"/>
      <c r="D907" s="13"/>
      <c r="H907" s="5">
        <f t="shared" si="68"/>
        <v>0</v>
      </c>
      <c r="I907" s="23">
        <f aca="true" t="shared" si="69" ref="I907:I970">+B907/M907</f>
        <v>0</v>
      </c>
      <c r="M907" s="2">
        <v>510</v>
      </c>
    </row>
    <row r="908" spans="2:13" ht="12.75">
      <c r="B908" s="8">
        <v>2000</v>
      </c>
      <c r="C908" s="1" t="s">
        <v>27</v>
      </c>
      <c r="D908" s="13" t="s">
        <v>10</v>
      </c>
      <c r="E908" s="1" t="s">
        <v>251</v>
      </c>
      <c r="F908" s="28" t="s">
        <v>548</v>
      </c>
      <c r="G908" s="28" t="s">
        <v>463</v>
      </c>
      <c r="H908" s="5">
        <f t="shared" si="68"/>
        <v>-2000</v>
      </c>
      <c r="I908" s="23">
        <f t="shared" si="69"/>
        <v>3.9215686274509802</v>
      </c>
      <c r="K908" t="s">
        <v>220</v>
      </c>
      <c r="L908">
        <v>21</v>
      </c>
      <c r="M908" s="2">
        <v>510</v>
      </c>
    </row>
    <row r="909" spans="2:13" ht="12.75">
      <c r="B909" s="8">
        <v>500</v>
      </c>
      <c r="C909" s="1" t="s">
        <v>27</v>
      </c>
      <c r="D909" s="13" t="s">
        <v>10</v>
      </c>
      <c r="E909" s="1" t="s">
        <v>251</v>
      </c>
      <c r="F909" s="28" t="s">
        <v>548</v>
      </c>
      <c r="G909" s="28" t="s">
        <v>463</v>
      </c>
      <c r="H909" s="5">
        <f t="shared" si="68"/>
        <v>-2500</v>
      </c>
      <c r="I909" s="23">
        <f t="shared" si="69"/>
        <v>0.9803921568627451</v>
      </c>
      <c r="K909" t="s">
        <v>220</v>
      </c>
      <c r="L909">
        <v>21</v>
      </c>
      <c r="M909" s="2">
        <v>510</v>
      </c>
    </row>
    <row r="910" spans="2:13" ht="12.75">
      <c r="B910" s="8">
        <v>2000</v>
      </c>
      <c r="C910" s="1" t="s">
        <v>27</v>
      </c>
      <c r="D910" s="13" t="s">
        <v>10</v>
      </c>
      <c r="E910" s="1" t="s">
        <v>251</v>
      </c>
      <c r="F910" s="28" t="s">
        <v>548</v>
      </c>
      <c r="G910" s="28" t="s">
        <v>499</v>
      </c>
      <c r="H910" s="5">
        <f t="shared" si="68"/>
        <v>-4500</v>
      </c>
      <c r="I910" s="23">
        <f t="shared" si="69"/>
        <v>3.9215686274509802</v>
      </c>
      <c r="K910" t="s">
        <v>220</v>
      </c>
      <c r="L910">
        <v>21</v>
      </c>
      <c r="M910" s="2">
        <v>510</v>
      </c>
    </row>
    <row r="911" spans="2:13" ht="12.75">
      <c r="B911" s="8">
        <v>500</v>
      </c>
      <c r="C911" s="1" t="s">
        <v>27</v>
      </c>
      <c r="D911" s="13" t="s">
        <v>10</v>
      </c>
      <c r="E911" s="1" t="s">
        <v>251</v>
      </c>
      <c r="F911" s="28" t="s">
        <v>548</v>
      </c>
      <c r="G911" s="28" t="s">
        <v>499</v>
      </c>
      <c r="H911" s="5">
        <f t="shared" si="68"/>
        <v>-5000</v>
      </c>
      <c r="I911" s="23">
        <f t="shared" si="69"/>
        <v>0.9803921568627451</v>
      </c>
      <c r="K911" t="s">
        <v>220</v>
      </c>
      <c r="L911">
        <v>21</v>
      </c>
      <c r="M911" s="2">
        <v>510</v>
      </c>
    </row>
    <row r="912" spans="2:13" ht="12.75">
      <c r="B912" s="8">
        <v>2000</v>
      </c>
      <c r="C912" s="1" t="s">
        <v>27</v>
      </c>
      <c r="D912" s="13" t="s">
        <v>10</v>
      </c>
      <c r="E912" s="1" t="s">
        <v>251</v>
      </c>
      <c r="F912" s="28" t="s">
        <v>548</v>
      </c>
      <c r="G912" s="28" t="s">
        <v>508</v>
      </c>
      <c r="H912" s="5">
        <f t="shared" si="68"/>
        <v>-7000</v>
      </c>
      <c r="I912" s="23">
        <f t="shared" si="69"/>
        <v>3.9215686274509802</v>
      </c>
      <c r="K912" t="s">
        <v>220</v>
      </c>
      <c r="L912">
        <v>21</v>
      </c>
      <c r="M912" s="2">
        <v>510</v>
      </c>
    </row>
    <row r="913" spans="2:13" ht="12.75">
      <c r="B913" s="8">
        <v>500</v>
      </c>
      <c r="C913" s="1" t="s">
        <v>27</v>
      </c>
      <c r="D913" s="13" t="s">
        <v>10</v>
      </c>
      <c r="E913" s="1" t="s">
        <v>251</v>
      </c>
      <c r="F913" s="28" t="s">
        <v>548</v>
      </c>
      <c r="G913" s="28" t="s">
        <v>508</v>
      </c>
      <c r="H913" s="5">
        <f t="shared" si="68"/>
        <v>-7500</v>
      </c>
      <c r="I913" s="23">
        <f t="shared" si="69"/>
        <v>0.9803921568627451</v>
      </c>
      <c r="K913" t="s">
        <v>220</v>
      </c>
      <c r="L913">
        <v>21</v>
      </c>
      <c r="M913" s="2">
        <v>510</v>
      </c>
    </row>
    <row r="914" spans="1:13" s="91" customFormat="1" ht="12.75">
      <c r="A914" s="12"/>
      <c r="B914" s="378">
        <f>SUM(B908:B913)</f>
        <v>7500</v>
      </c>
      <c r="C914" s="12" t="s">
        <v>27</v>
      </c>
      <c r="D914" s="12"/>
      <c r="E914" s="12"/>
      <c r="F914" s="19"/>
      <c r="G914" s="19"/>
      <c r="H914" s="87">
        <v>0</v>
      </c>
      <c r="I914" s="88">
        <f t="shared" si="69"/>
        <v>14.705882352941176</v>
      </c>
      <c r="M914" s="2">
        <v>510</v>
      </c>
    </row>
    <row r="915" spans="2:13" ht="12.75">
      <c r="B915" s="8"/>
      <c r="D915" s="13"/>
      <c r="H915" s="5">
        <f>H914-B915</f>
        <v>0</v>
      </c>
      <c r="I915" s="23">
        <f t="shared" si="69"/>
        <v>0</v>
      </c>
      <c r="M915" s="2">
        <v>510</v>
      </c>
    </row>
    <row r="916" spans="2:13" ht="12.75">
      <c r="B916" s="8"/>
      <c r="D916" s="13"/>
      <c r="H916" s="5">
        <f>H915-B916</f>
        <v>0</v>
      </c>
      <c r="I916" s="23">
        <f t="shared" si="69"/>
        <v>0</v>
      </c>
      <c r="M916" s="2">
        <v>510</v>
      </c>
    </row>
    <row r="917" spans="2:13" ht="12.75">
      <c r="B917" s="8">
        <v>600</v>
      </c>
      <c r="C917" s="1" t="s">
        <v>311</v>
      </c>
      <c r="D917" s="13" t="s">
        <v>10</v>
      </c>
      <c r="E917" s="1" t="s">
        <v>301</v>
      </c>
      <c r="F917" s="28" t="s">
        <v>548</v>
      </c>
      <c r="G917" s="28" t="s">
        <v>499</v>
      </c>
      <c r="H917" s="5">
        <f>H916-B917</f>
        <v>-600</v>
      </c>
      <c r="I917" s="23">
        <f t="shared" si="69"/>
        <v>1.1764705882352942</v>
      </c>
      <c r="K917" t="s">
        <v>220</v>
      </c>
      <c r="L917">
        <v>21</v>
      </c>
      <c r="M917" s="2">
        <v>510</v>
      </c>
    </row>
    <row r="918" spans="2:13" ht="12.75">
      <c r="B918" s="8">
        <v>600</v>
      </c>
      <c r="C918" s="1" t="s">
        <v>311</v>
      </c>
      <c r="D918" s="13" t="s">
        <v>10</v>
      </c>
      <c r="E918" s="1" t="s">
        <v>301</v>
      </c>
      <c r="F918" s="28" t="s">
        <v>548</v>
      </c>
      <c r="G918" s="28" t="s">
        <v>499</v>
      </c>
      <c r="H918" s="5">
        <f>H917-B918</f>
        <v>-1200</v>
      </c>
      <c r="I918" s="23">
        <f t="shared" si="69"/>
        <v>1.1764705882352942</v>
      </c>
      <c r="K918" t="s">
        <v>220</v>
      </c>
      <c r="L918">
        <v>21</v>
      </c>
      <c r="M918" s="2">
        <v>510</v>
      </c>
    </row>
    <row r="919" spans="2:13" ht="12.75">
      <c r="B919" s="8">
        <v>600</v>
      </c>
      <c r="C919" s="1" t="s">
        <v>311</v>
      </c>
      <c r="D919" s="13" t="s">
        <v>10</v>
      </c>
      <c r="E919" s="1" t="s">
        <v>301</v>
      </c>
      <c r="F919" s="28" t="s">
        <v>548</v>
      </c>
      <c r="G919" s="28" t="s">
        <v>508</v>
      </c>
      <c r="H919" s="5">
        <f>H918-B919</f>
        <v>-1800</v>
      </c>
      <c r="I919" s="23">
        <f t="shared" si="69"/>
        <v>1.1764705882352942</v>
      </c>
      <c r="K919" t="s">
        <v>220</v>
      </c>
      <c r="L919">
        <v>21</v>
      </c>
      <c r="M919" s="2">
        <v>510</v>
      </c>
    </row>
    <row r="920" spans="1:13" s="91" customFormat="1" ht="12.75">
      <c r="A920" s="12"/>
      <c r="B920" s="378">
        <f>SUM(B917:B919)</f>
        <v>1800</v>
      </c>
      <c r="C920" s="12"/>
      <c r="D920" s="12"/>
      <c r="E920" s="12" t="s">
        <v>301</v>
      </c>
      <c r="F920" s="19"/>
      <c r="G920" s="19"/>
      <c r="H920" s="87">
        <v>0</v>
      </c>
      <c r="I920" s="88">
        <f t="shared" si="69"/>
        <v>3.5294117647058822</v>
      </c>
      <c r="M920" s="2">
        <v>510</v>
      </c>
    </row>
    <row r="921" spans="2:13" ht="12.75">
      <c r="B921" s="8"/>
      <c r="D921" s="13"/>
      <c r="H921" s="5">
        <f>H920-B921</f>
        <v>0</v>
      </c>
      <c r="I921" s="23">
        <f t="shared" si="69"/>
        <v>0</v>
      </c>
      <c r="M921" s="2">
        <v>510</v>
      </c>
    </row>
    <row r="922" spans="2:13" ht="12.75">
      <c r="B922" s="8"/>
      <c r="D922" s="13"/>
      <c r="H922" s="5">
        <f>H921-B922</f>
        <v>0</v>
      </c>
      <c r="I922" s="23">
        <f t="shared" si="69"/>
        <v>0</v>
      </c>
      <c r="M922" s="2">
        <v>510</v>
      </c>
    </row>
    <row r="923" spans="2:13" ht="12.75">
      <c r="B923" s="8"/>
      <c r="D923" s="13"/>
      <c r="H923" s="5">
        <f>H922-B923</f>
        <v>0</v>
      </c>
      <c r="I923" s="23">
        <f t="shared" si="69"/>
        <v>0</v>
      </c>
      <c r="M923" s="2">
        <v>510</v>
      </c>
    </row>
    <row r="924" spans="2:13" ht="12.75">
      <c r="B924" s="8"/>
      <c r="D924" s="13"/>
      <c r="H924" s="5">
        <f>H923-B924</f>
        <v>0</v>
      </c>
      <c r="I924" s="23">
        <f t="shared" si="69"/>
        <v>0</v>
      </c>
      <c r="M924" s="2">
        <v>510</v>
      </c>
    </row>
    <row r="925" spans="1:13" s="100" customFormat="1" ht="12.75">
      <c r="A925" s="95"/>
      <c r="B925" s="374">
        <f>+B930+B940+B949+B960+B965+B971+B975</f>
        <v>71400</v>
      </c>
      <c r="C925" s="95" t="s">
        <v>87</v>
      </c>
      <c r="D925" s="95" t="s">
        <v>172</v>
      </c>
      <c r="E925" s="95" t="s">
        <v>88</v>
      </c>
      <c r="F925" s="126" t="s">
        <v>89</v>
      </c>
      <c r="G925" s="126" t="s">
        <v>167</v>
      </c>
      <c r="H925" s="96"/>
      <c r="I925" s="98">
        <f t="shared" si="69"/>
        <v>140</v>
      </c>
      <c r="M925" s="2">
        <v>510</v>
      </c>
    </row>
    <row r="926" spans="2:13" ht="12.75">
      <c r="B926" s="8"/>
      <c r="D926" s="13"/>
      <c r="H926" s="5">
        <f>H925-B926</f>
        <v>0</v>
      </c>
      <c r="I926" s="23">
        <f t="shared" si="69"/>
        <v>0</v>
      </c>
      <c r="M926" s="2">
        <v>510</v>
      </c>
    </row>
    <row r="927" spans="2:13" ht="12.75">
      <c r="B927" s="8">
        <v>5000</v>
      </c>
      <c r="C927" s="1" t="s">
        <v>24</v>
      </c>
      <c r="D927" s="1" t="s">
        <v>10</v>
      </c>
      <c r="E927" s="1" t="s">
        <v>491</v>
      </c>
      <c r="F927" s="28" t="s">
        <v>554</v>
      </c>
      <c r="G927" s="28" t="s">
        <v>499</v>
      </c>
      <c r="H927" s="5">
        <f>H926-B927</f>
        <v>-5000</v>
      </c>
      <c r="I927" s="23">
        <f t="shared" si="69"/>
        <v>9.803921568627452</v>
      </c>
      <c r="K927" t="s">
        <v>24</v>
      </c>
      <c r="L927">
        <v>22</v>
      </c>
      <c r="M927" s="2">
        <v>510</v>
      </c>
    </row>
    <row r="928" spans="2:13" ht="12.75">
      <c r="B928" s="8">
        <v>5000</v>
      </c>
      <c r="C928" s="1" t="s">
        <v>24</v>
      </c>
      <c r="D928" s="1" t="s">
        <v>10</v>
      </c>
      <c r="E928" s="1" t="s">
        <v>491</v>
      </c>
      <c r="F928" s="28" t="s">
        <v>555</v>
      </c>
      <c r="G928" s="28" t="s">
        <v>508</v>
      </c>
      <c r="H928" s="5">
        <f>H927-B928</f>
        <v>-10000</v>
      </c>
      <c r="I928" s="23">
        <f t="shared" si="69"/>
        <v>9.803921568627452</v>
      </c>
      <c r="K928" t="s">
        <v>24</v>
      </c>
      <c r="L928">
        <v>22</v>
      </c>
      <c r="M928" s="2">
        <v>510</v>
      </c>
    </row>
    <row r="929" spans="2:13" ht="12.75">
      <c r="B929" s="8">
        <v>5000</v>
      </c>
      <c r="C929" s="1" t="s">
        <v>24</v>
      </c>
      <c r="D929" s="1" t="s">
        <v>10</v>
      </c>
      <c r="E929" s="1" t="s">
        <v>491</v>
      </c>
      <c r="F929" s="28" t="s">
        <v>556</v>
      </c>
      <c r="G929" s="28" t="s">
        <v>510</v>
      </c>
      <c r="H929" s="5">
        <f>H928-B929</f>
        <v>-15000</v>
      </c>
      <c r="I929" s="23">
        <f t="shared" si="69"/>
        <v>9.803921568627452</v>
      </c>
      <c r="K929" t="s">
        <v>24</v>
      </c>
      <c r="L929">
        <v>22</v>
      </c>
      <c r="M929" s="2">
        <v>510</v>
      </c>
    </row>
    <row r="930" spans="1:13" s="91" customFormat="1" ht="12.75">
      <c r="A930" s="12"/>
      <c r="B930" s="378">
        <f>SUM(B927:B929)</f>
        <v>15000</v>
      </c>
      <c r="C930" s="12" t="s">
        <v>24</v>
      </c>
      <c r="D930" s="12"/>
      <c r="E930" s="12"/>
      <c r="F930" s="19"/>
      <c r="G930" s="19"/>
      <c r="H930" s="87">
        <v>0</v>
      </c>
      <c r="I930" s="88">
        <f t="shared" si="69"/>
        <v>29.41176470588235</v>
      </c>
      <c r="M930" s="2">
        <v>510</v>
      </c>
    </row>
    <row r="931" spans="2:13" ht="12.75">
      <c r="B931" s="8"/>
      <c r="H931" s="5">
        <f aca="true" t="shared" si="70" ref="H931:H939">H930-B931</f>
        <v>0</v>
      </c>
      <c r="I931" s="23">
        <f t="shared" si="69"/>
        <v>0</v>
      </c>
      <c r="M931" s="2">
        <v>510</v>
      </c>
    </row>
    <row r="932" spans="2:13" ht="12.75">
      <c r="B932" s="8"/>
      <c r="H932" s="5">
        <f t="shared" si="70"/>
        <v>0</v>
      </c>
      <c r="I932" s="23">
        <f t="shared" si="69"/>
        <v>0</v>
      </c>
      <c r="M932" s="2">
        <v>510</v>
      </c>
    </row>
    <row r="933" spans="1:13" s="434" customFormat="1" ht="12.75">
      <c r="A933" s="430"/>
      <c r="B933" s="8">
        <v>1000</v>
      </c>
      <c r="C933" s="430" t="s">
        <v>557</v>
      </c>
      <c r="D933" s="36" t="s">
        <v>10</v>
      </c>
      <c r="E933" s="430" t="s">
        <v>558</v>
      </c>
      <c r="F933" s="422" t="s">
        <v>559</v>
      </c>
      <c r="G933" s="422" t="s">
        <v>499</v>
      </c>
      <c r="H933" s="432">
        <f t="shared" si="70"/>
        <v>-1000</v>
      </c>
      <c r="I933" s="433">
        <f t="shared" si="69"/>
        <v>1.9607843137254901</v>
      </c>
      <c r="K933" s="434" t="s">
        <v>491</v>
      </c>
      <c r="L933" s="434">
        <v>22</v>
      </c>
      <c r="M933" s="2">
        <v>510</v>
      </c>
    </row>
    <row r="934" spans="1:13" s="434" customFormat="1" ht="12.75">
      <c r="A934" s="430"/>
      <c r="B934" s="8">
        <v>2000</v>
      </c>
      <c r="C934" s="430" t="s">
        <v>560</v>
      </c>
      <c r="D934" s="36" t="s">
        <v>10</v>
      </c>
      <c r="E934" s="430" t="s">
        <v>558</v>
      </c>
      <c r="F934" s="422" t="s">
        <v>561</v>
      </c>
      <c r="G934" s="422" t="s">
        <v>499</v>
      </c>
      <c r="H934" s="432">
        <f t="shared" si="70"/>
        <v>-3000</v>
      </c>
      <c r="I934" s="433">
        <f t="shared" si="69"/>
        <v>3.9215686274509802</v>
      </c>
      <c r="K934" s="434" t="s">
        <v>491</v>
      </c>
      <c r="L934" s="434">
        <v>22</v>
      </c>
      <c r="M934" s="2">
        <v>510</v>
      </c>
    </row>
    <row r="935" spans="1:13" s="434" customFormat="1" ht="12.75">
      <c r="A935" s="430"/>
      <c r="B935" s="8">
        <v>500</v>
      </c>
      <c r="C935" s="430" t="s">
        <v>562</v>
      </c>
      <c r="D935" s="36" t="s">
        <v>10</v>
      </c>
      <c r="E935" s="430" t="s">
        <v>558</v>
      </c>
      <c r="F935" s="422" t="s">
        <v>559</v>
      </c>
      <c r="G935" s="422" t="s">
        <v>508</v>
      </c>
      <c r="H935" s="432">
        <f t="shared" si="70"/>
        <v>-3500</v>
      </c>
      <c r="I935" s="433">
        <f t="shared" si="69"/>
        <v>0.9803921568627451</v>
      </c>
      <c r="K935" s="434" t="s">
        <v>491</v>
      </c>
      <c r="L935" s="434">
        <v>22</v>
      </c>
      <c r="M935" s="2">
        <v>510</v>
      </c>
    </row>
    <row r="936" spans="1:13" s="434" customFormat="1" ht="12.75">
      <c r="A936" s="430"/>
      <c r="B936" s="8">
        <v>2000</v>
      </c>
      <c r="C936" s="430" t="s">
        <v>560</v>
      </c>
      <c r="D936" s="36" t="s">
        <v>10</v>
      </c>
      <c r="E936" s="430" t="s">
        <v>558</v>
      </c>
      <c r="F936" s="422" t="s">
        <v>561</v>
      </c>
      <c r="G936" s="422" t="s">
        <v>508</v>
      </c>
      <c r="H936" s="432">
        <f t="shared" si="70"/>
        <v>-5500</v>
      </c>
      <c r="I936" s="433">
        <f t="shared" si="69"/>
        <v>3.9215686274509802</v>
      </c>
      <c r="K936" s="434" t="s">
        <v>491</v>
      </c>
      <c r="L936" s="434">
        <v>22</v>
      </c>
      <c r="M936" s="2">
        <v>510</v>
      </c>
    </row>
    <row r="937" spans="1:13" s="434" customFormat="1" ht="12.75">
      <c r="A937" s="430"/>
      <c r="B937" s="8">
        <v>2000</v>
      </c>
      <c r="C937" s="430" t="s">
        <v>560</v>
      </c>
      <c r="D937" s="36" t="s">
        <v>10</v>
      </c>
      <c r="E937" s="430" t="s">
        <v>558</v>
      </c>
      <c r="F937" s="422" t="s">
        <v>561</v>
      </c>
      <c r="G937" s="422" t="s">
        <v>510</v>
      </c>
      <c r="H937" s="432">
        <f t="shared" si="70"/>
        <v>-7500</v>
      </c>
      <c r="I937" s="433">
        <f t="shared" si="69"/>
        <v>3.9215686274509802</v>
      </c>
      <c r="K937" s="434" t="s">
        <v>491</v>
      </c>
      <c r="L937" s="434">
        <v>22</v>
      </c>
      <c r="M937" s="2">
        <v>510</v>
      </c>
    </row>
    <row r="938" spans="1:13" s="434" customFormat="1" ht="12.75">
      <c r="A938" s="430"/>
      <c r="B938" s="8">
        <v>2000</v>
      </c>
      <c r="C938" s="430" t="s">
        <v>560</v>
      </c>
      <c r="D938" s="36" t="s">
        <v>10</v>
      </c>
      <c r="E938" s="430" t="s">
        <v>558</v>
      </c>
      <c r="F938" s="422" t="s">
        <v>561</v>
      </c>
      <c r="G938" s="422" t="s">
        <v>512</v>
      </c>
      <c r="H938" s="432">
        <f t="shared" si="70"/>
        <v>-9500</v>
      </c>
      <c r="I938" s="433">
        <f t="shared" si="69"/>
        <v>3.9215686274509802</v>
      </c>
      <c r="K938" s="434" t="s">
        <v>491</v>
      </c>
      <c r="L938" s="434">
        <v>22</v>
      </c>
      <c r="M938" s="2">
        <v>510</v>
      </c>
    </row>
    <row r="939" spans="1:13" s="434" customFormat="1" ht="12.75">
      <c r="A939" s="430"/>
      <c r="B939" s="8">
        <v>2000</v>
      </c>
      <c r="C939" s="430" t="s">
        <v>560</v>
      </c>
      <c r="D939" s="36" t="s">
        <v>10</v>
      </c>
      <c r="E939" s="430" t="s">
        <v>558</v>
      </c>
      <c r="F939" s="422" t="s">
        <v>561</v>
      </c>
      <c r="G939" s="422" t="s">
        <v>500</v>
      </c>
      <c r="H939" s="432">
        <f t="shared" si="70"/>
        <v>-11500</v>
      </c>
      <c r="I939" s="433">
        <f t="shared" si="69"/>
        <v>3.9215686274509802</v>
      </c>
      <c r="K939" s="434" t="s">
        <v>491</v>
      </c>
      <c r="L939" s="434">
        <v>22</v>
      </c>
      <c r="M939" s="2">
        <v>510</v>
      </c>
    </row>
    <row r="940" spans="1:13" s="441" customFormat="1" ht="12.75">
      <c r="A940" s="435"/>
      <c r="B940" s="376">
        <f>SUM(B933:B939)</f>
        <v>11500</v>
      </c>
      <c r="C940" s="435"/>
      <c r="D940" s="435"/>
      <c r="E940" s="435" t="s">
        <v>558</v>
      </c>
      <c r="F940" s="437"/>
      <c r="G940" s="437"/>
      <c r="H940" s="438">
        <v>0</v>
      </c>
      <c r="I940" s="439">
        <f t="shared" si="69"/>
        <v>22.54901960784314</v>
      </c>
      <c r="M940" s="2">
        <v>510</v>
      </c>
    </row>
    <row r="941" spans="1:13" s="434" customFormat="1" ht="12.75">
      <c r="A941" s="430"/>
      <c r="B941" s="8"/>
      <c r="C941" s="430"/>
      <c r="D941" s="36"/>
      <c r="E941" s="430"/>
      <c r="F941" s="422"/>
      <c r="G941" s="422"/>
      <c r="H941" s="432">
        <f aca="true" t="shared" si="71" ref="H941:H948">H940-B941</f>
        <v>0</v>
      </c>
      <c r="I941" s="433">
        <f t="shared" si="69"/>
        <v>0</v>
      </c>
      <c r="M941" s="2">
        <v>510</v>
      </c>
    </row>
    <row r="942" spans="1:13" s="434" customFormat="1" ht="12.75">
      <c r="A942" s="430"/>
      <c r="B942" s="8"/>
      <c r="C942" s="430"/>
      <c r="D942" s="36"/>
      <c r="E942" s="430"/>
      <c r="F942" s="422"/>
      <c r="G942" s="422"/>
      <c r="H942" s="432">
        <f t="shared" si="71"/>
        <v>0</v>
      </c>
      <c r="I942" s="433">
        <f t="shared" si="69"/>
        <v>0</v>
      </c>
      <c r="M942" s="2">
        <v>510</v>
      </c>
    </row>
    <row r="943" spans="1:13" s="434" customFormat="1" ht="12.75">
      <c r="A943" s="430"/>
      <c r="B943" s="8">
        <v>4000</v>
      </c>
      <c r="C943" s="430" t="s">
        <v>563</v>
      </c>
      <c r="D943" s="36" t="s">
        <v>10</v>
      </c>
      <c r="E943" s="430" t="s">
        <v>251</v>
      </c>
      <c r="F943" s="422" t="s">
        <v>564</v>
      </c>
      <c r="G943" s="422" t="s">
        <v>499</v>
      </c>
      <c r="H943" s="432">
        <f t="shared" si="71"/>
        <v>-4000</v>
      </c>
      <c r="I943" s="433">
        <f t="shared" si="69"/>
        <v>7.8431372549019605</v>
      </c>
      <c r="K943" s="434" t="s">
        <v>491</v>
      </c>
      <c r="L943" s="434">
        <v>22</v>
      </c>
      <c r="M943" s="2">
        <v>510</v>
      </c>
    </row>
    <row r="944" spans="1:13" s="434" customFormat="1" ht="12.75">
      <c r="A944" s="430"/>
      <c r="B944" s="8">
        <v>1000</v>
      </c>
      <c r="C944" s="430" t="s">
        <v>565</v>
      </c>
      <c r="D944" s="36" t="s">
        <v>10</v>
      </c>
      <c r="E944" s="430" t="s">
        <v>251</v>
      </c>
      <c r="F944" s="422" t="s">
        <v>559</v>
      </c>
      <c r="G944" s="422" t="s">
        <v>508</v>
      </c>
      <c r="H944" s="432">
        <f t="shared" si="71"/>
        <v>-5000</v>
      </c>
      <c r="I944" s="433">
        <f t="shared" si="69"/>
        <v>1.9607843137254901</v>
      </c>
      <c r="K944" s="434" t="s">
        <v>491</v>
      </c>
      <c r="L944" s="434">
        <v>22</v>
      </c>
      <c r="M944" s="2">
        <v>510</v>
      </c>
    </row>
    <row r="945" spans="1:13" s="434" customFormat="1" ht="12.75">
      <c r="A945" s="430"/>
      <c r="B945" s="8">
        <v>3000</v>
      </c>
      <c r="C945" s="430" t="s">
        <v>566</v>
      </c>
      <c r="D945" s="36" t="s">
        <v>10</v>
      </c>
      <c r="E945" s="430" t="s">
        <v>251</v>
      </c>
      <c r="F945" s="422" t="s">
        <v>559</v>
      </c>
      <c r="G945" s="422" t="s">
        <v>508</v>
      </c>
      <c r="H945" s="432">
        <f t="shared" si="71"/>
        <v>-8000</v>
      </c>
      <c r="I945" s="433">
        <f t="shared" si="69"/>
        <v>5.882352941176471</v>
      </c>
      <c r="K945" s="434" t="s">
        <v>491</v>
      </c>
      <c r="L945" s="434">
        <v>22</v>
      </c>
      <c r="M945" s="2">
        <v>510</v>
      </c>
    </row>
    <row r="946" spans="1:13" s="434" customFormat="1" ht="12.75">
      <c r="A946" s="430"/>
      <c r="B946" s="8">
        <v>3000</v>
      </c>
      <c r="C946" s="430" t="s">
        <v>567</v>
      </c>
      <c r="D946" s="36" t="s">
        <v>10</v>
      </c>
      <c r="E946" s="430" t="s">
        <v>251</v>
      </c>
      <c r="F946" s="422" t="s">
        <v>559</v>
      </c>
      <c r="G946" s="422" t="s">
        <v>508</v>
      </c>
      <c r="H946" s="432">
        <f t="shared" si="71"/>
        <v>-11000</v>
      </c>
      <c r="I946" s="433">
        <f t="shared" si="69"/>
        <v>5.882352941176471</v>
      </c>
      <c r="K946" s="434" t="s">
        <v>491</v>
      </c>
      <c r="L946" s="434">
        <v>22</v>
      </c>
      <c r="M946" s="2">
        <v>510</v>
      </c>
    </row>
    <row r="947" spans="1:13" s="434" customFormat="1" ht="12.75">
      <c r="A947" s="430"/>
      <c r="B947" s="8">
        <v>1000</v>
      </c>
      <c r="C947" s="430" t="s">
        <v>568</v>
      </c>
      <c r="D947" s="36" t="s">
        <v>10</v>
      </c>
      <c r="E947" s="430" t="s">
        <v>251</v>
      </c>
      <c r="F947" s="422" t="s">
        <v>559</v>
      </c>
      <c r="G947" s="422" t="s">
        <v>508</v>
      </c>
      <c r="H947" s="432">
        <f t="shared" si="71"/>
        <v>-12000</v>
      </c>
      <c r="I947" s="433">
        <f t="shared" si="69"/>
        <v>1.9607843137254901</v>
      </c>
      <c r="K947" s="434" t="s">
        <v>491</v>
      </c>
      <c r="L947" s="434">
        <v>22</v>
      </c>
      <c r="M947" s="2">
        <v>510</v>
      </c>
    </row>
    <row r="948" spans="1:13" s="434" customFormat="1" ht="12.75">
      <c r="A948" s="430"/>
      <c r="B948" s="8">
        <v>4000</v>
      </c>
      <c r="C948" s="430" t="s">
        <v>569</v>
      </c>
      <c r="D948" s="36" t="s">
        <v>10</v>
      </c>
      <c r="E948" s="430" t="s">
        <v>251</v>
      </c>
      <c r="F948" s="422" t="s">
        <v>570</v>
      </c>
      <c r="G948" s="422" t="s">
        <v>510</v>
      </c>
      <c r="H948" s="432">
        <f t="shared" si="71"/>
        <v>-16000</v>
      </c>
      <c r="I948" s="433">
        <f t="shared" si="69"/>
        <v>7.8431372549019605</v>
      </c>
      <c r="K948" s="434" t="s">
        <v>491</v>
      </c>
      <c r="L948" s="434">
        <v>22</v>
      </c>
      <c r="M948" s="2">
        <v>510</v>
      </c>
    </row>
    <row r="949" spans="1:13" s="441" customFormat="1" ht="12.75">
      <c r="A949" s="435"/>
      <c r="B949" s="376">
        <f>SUM(B943:B948)</f>
        <v>16000</v>
      </c>
      <c r="C949" s="435" t="s">
        <v>248</v>
      </c>
      <c r="D949" s="435"/>
      <c r="E949" s="435"/>
      <c r="F949" s="437"/>
      <c r="G949" s="437"/>
      <c r="H949" s="438">
        <v>0</v>
      </c>
      <c r="I949" s="439">
        <f t="shared" si="69"/>
        <v>31.372549019607842</v>
      </c>
      <c r="M949" s="2">
        <v>510</v>
      </c>
    </row>
    <row r="950" spans="1:13" s="434" customFormat="1" ht="12.75">
      <c r="A950" s="430"/>
      <c r="B950" s="8"/>
      <c r="C950" s="430"/>
      <c r="D950" s="36"/>
      <c r="E950" s="430"/>
      <c r="F950" s="422"/>
      <c r="G950" s="422"/>
      <c r="H950" s="432">
        <f aca="true" t="shared" si="72" ref="H950:H959">H949-B950</f>
        <v>0</v>
      </c>
      <c r="I950" s="433">
        <f t="shared" si="69"/>
        <v>0</v>
      </c>
      <c r="M950" s="2">
        <v>510</v>
      </c>
    </row>
    <row r="951" spans="1:13" s="434" customFormat="1" ht="12.75">
      <c r="A951" s="430"/>
      <c r="B951" s="8"/>
      <c r="C951" s="430"/>
      <c r="D951" s="36"/>
      <c r="E951" s="430"/>
      <c r="F951" s="422"/>
      <c r="G951" s="422"/>
      <c r="H951" s="432">
        <f t="shared" si="72"/>
        <v>0</v>
      </c>
      <c r="I951" s="433">
        <f t="shared" si="69"/>
        <v>0</v>
      </c>
      <c r="M951" s="2">
        <v>510</v>
      </c>
    </row>
    <row r="952" spans="1:13" s="434" customFormat="1" ht="12.75">
      <c r="A952" s="430"/>
      <c r="B952" s="8">
        <v>1600</v>
      </c>
      <c r="C952" s="430" t="s">
        <v>25</v>
      </c>
      <c r="D952" s="36" t="s">
        <v>10</v>
      </c>
      <c r="E952" s="430" t="s">
        <v>32</v>
      </c>
      <c r="F952" s="422" t="s">
        <v>559</v>
      </c>
      <c r="G952" s="422" t="s">
        <v>499</v>
      </c>
      <c r="H952" s="432">
        <f t="shared" si="72"/>
        <v>-1600</v>
      </c>
      <c r="I952" s="433">
        <f t="shared" si="69"/>
        <v>3.1372549019607843</v>
      </c>
      <c r="K952" s="434" t="s">
        <v>491</v>
      </c>
      <c r="L952" s="434">
        <v>22</v>
      </c>
      <c r="M952" s="2">
        <v>510</v>
      </c>
    </row>
    <row r="953" spans="1:13" s="434" customFormat="1" ht="12.75">
      <c r="A953" s="430"/>
      <c r="B953" s="8">
        <v>1000</v>
      </c>
      <c r="C953" s="430" t="s">
        <v>25</v>
      </c>
      <c r="D953" s="36" t="s">
        <v>10</v>
      </c>
      <c r="E953" s="430" t="s">
        <v>32</v>
      </c>
      <c r="F953" s="422" t="s">
        <v>571</v>
      </c>
      <c r="G953" s="422" t="s">
        <v>499</v>
      </c>
      <c r="H953" s="432">
        <f t="shared" si="72"/>
        <v>-2600</v>
      </c>
      <c r="I953" s="433">
        <f t="shared" si="69"/>
        <v>1.9607843137254901</v>
      </c>
      <c r="K953" s="434" t="s">
        <v>491</v>
      </c>
      <c r="L953" s="434">
        <v>22</v>
      </c>
      <c r="M953" s="2">
        <v>510</v>
      </c>
    </row>
    <row r="954" spans="1:13" s="434" customFormat="1" ht="12.75">
      <c r="A954" s="430"/>
      <c r="B954" s="8">
        <v>1800</v>
      </c>
      <c r="C954" s="430" t="s">
        <v>25</v>
      </c>
      <c r="D954" s="36" t="s">
        <v>10</v>
      </c>
      <c r="E954" s="430" t="s">
        <v>32</v>
      </c>
      <c r="F954" s="422" t="s">
        <v>559</v>
      </c>
      <c r="G954" s="422" t="s">
        <v>508</v>
      </c>
      <c r="H954" s="432">
        <f t="shared" si="72"/>
        <v>-4400</v>
      </c>
      <c r="I954" s="433">
        <f t="shared" si="69"/>
        <v>3.5294117647058822</v>
      </c>
      <c r="K954" s="434" t="s">
        <v>491</v>
      </c>
      <c r="L954" s="434">
        <v>22</v>
      </c>
      <c r="M954" s="2">
        <v>510</v>
      </c>
    </row>
    <row r="955" spans="1:13" s="434" customFormat="1" ht="12.75">
      <c r="A955" s="430"/>
      <c r="B955" s="8">
        <v>1000</v>
      </c>
      <c r="C955" s="430" t="s">
        <v>25</v>
      </c>
      <c r="D955" s="36" t="s">
        <v>10</v>
      </c>
      <c r="E955" s="430" t="s">
        <v>32</v>
      </c>
      <c r="F955" s="422" t="s">
        <v>571</v>
      </c>
      <c r="G955" s="422" t="s">
        <v>508</v>
      </c>
      <c r="H955" s="432">
        <f t="shared" si="72"/>
        <v>-5400</v>
      </c>
      <c r="I955" s="433">
        <f t="shared" si="69"/>
        <v>1.9607843137254901</v>
      </c>
      <c r="K955" s="434" t="s">
        <v>491</v>
      </c>
      <c r="L955" s="434">
        <v>22</v>
      </c>
      <c r="M955" s="2">
        <v>510</v>
      </c>
    </row>
    <row r="956" spans="1:13" s="434" customFormat="1" ht="12.75">
      <c r="A956" s="430"/>
      <c r="B956" s="8">
        <v>1300</v>
      </c>
      <c r="C956" s="430" t="s">
        <v>25</v>
      </c>
      <c r="D956" s="36" t="s">
        <v>10</v>
      </c>
      <c r="E956" s="430" t="s">
        <v>32</v>
      </c>
      <c r="F956" s="422" t="s">
        <v>559</v>
      </c>
      <c r="G956" s="422" t="s">
        <v>510</v>
      </c>
      <c r="H956" s="432">
        <f t="shared" si="72"/>
        <v>-6700</v>
      </c>
      <c r="I956" s="433">
        <f t="shared" si="69"/>
        <v>2.549019607843137</v>
      </c>
      <c r="K956" s="434" t="s">
        <v>491</v>
      </c>
      <c r="L956" s="434">
        <v>22</v>
      </c>
      <c r="M956" s="2">
        <v>510</v>
      </c>
    </row>
    <row r="957" spans="1:13" s="434" customFormat="1" ht="12.75">
      <c r="A957" s="430"/>
      <c r="B957" s="8">
        <v>1000</v>
      </c>
      <c r="C957" s="430" t="s">
        <v>25</v>
      </c>
      <c r="D957" s="36" t="s">
        <v>10</v>
      </c>
      <c r="E957" s="430" t="s">
        <v>32</v>
      </c>
      <c r="F957" s="422" t="s">
        <v>571</v>
      </c>
      <c r="G957" s="422" t="s">
        <v>510</v>
      </c>
      <c r="H957" s="432">
        <f t="shared" si="72"/>
        <v>-7700</v>
      </c>
      <c r="I957" s="433">
        <f t="shared" si="69"/>
        <v>1.9607843137254901</v>
      </c>
      <c r="K957" s="434" t="s">
        <v>491</v>
      </c>
      <c r="L957" s="434">
        <v>22</v>
      </c>
      <c r="M957" s="2">
        <v>510</v>
      </c>
    </row>
    <row r="958" spans="1:13" s="434" customFormat="1" ht="12.75">
      <c r="A958" s="430"/>
      <c r="B958" s="8">
        <v>1000</v>
      </c>
      <c r="C958" s="430" t="s">
        <v>25</v>
      </c>
      <c r="D958" s="36" t="s">
        <v>10</v>
      </c>
      <c r="E958" s="430" t="s">
        <v>32</v>
      </c>
      <c r="F958" s="422" t="s">
        <v>571</v>
      </c>
      <c r="G958" s="422" t="s">
        <v>512</v>
      </c>
      <c r="H958" s="432">
        <f t="shared" si="72"/>
        <v>-8700</v>
      </c>
      <c r="I958" s="433">
        <f t="shared" si="69"/>
        <v>1.9607843137254901</v>
      </c>
      <c r="K958" s="434" t="s">
        <v>491</v>
      </c>
      <c r="L958" s="434">
        <v>22</v>
      </c>
      <c r="M958" s="2">
        <v>510</v>
      </c>
    </row>
    <row r="959" spans="1:13" s="434" customFormat="1" ht="12.75">
      <c r="A959" s="430"/>
      <c r="B959" s="8">
        <v>1000</v>
      </c>
      <c r="C959" s="430" t="s">
        <v>25</v>
      </c>
      <c r="D959" s="36" t="s">
        <v>10</v>
      </c>
      <c r="E959" s="430" t="s">
        <v>32</v>
      </c>
      <c r="F959" s="422" t="s">
        <v>571</v>
      </c>
      <c r="G959" s="422" t="s">
        <v>500</v>
      </c>
      <c r="H959" s="432">
        <f t="shared" si="72"/>
        <v>-9700</v>
      </c>
      <c r="I959" s="433">
        <f t="shared" si="69"/>
        <v>1.9607843137254901</v>
      </c>
      <c r="K959" s="434" t="s">
        <v>491</v>
      </c>
      <c r="L959" s="434">
        <v>22</v>
      </c>
      <c r="M959" s="2">
        <v>510</v>
      </c>
    </row>
    <row r="960" spans="1:13" s="441" customFormat="1" ht="12.75">
      <c r="A960" s="435"/>
      <c r="B960" s="376">
        <f>SUM(B952:B959)</f>
        <v>9700</v>
      </c>
      <c r="C960" s="435"/>
      <c r="D960" s="435"/>
      <c r="E960" s="435" t="s">
        <v>32</v>
      </c>
      <c r="F960" s="437"/>
      <c r="G960" s="437"/>
      <c r="H960" s="438">
        <v>0</v>
      </c>
      <c r="I960" s="439">
        <f t="shared" si="69"/>
        <v>19.019607843137255</v>
      </c>
      <c r="M960" s="2">
        <v>510</v>
      </c>
    </row>
    <row r="961" spans="1:13" s="41" customFormat="1" ht="12.75">
      <c r="A961" s="40"/>
      <c r="B961" s="375"/>
      <c r="C961" s="446"/>
      <c r="D961" s="36"/>
      <c r="E961" s="40"/>
      <c r="F961" s="37"/>
      <c r="G961" s="37"/>
      <c r="H961" s="432">
        <f>H960-B961</f>
        <v>0</v>
      </c>
      <c r="I961" s="433">
        <f t="shared" si="69"/>
        <v>0</v>
      </c>
      <c r="M961" s="2">
        <v>510</v>
      </c>
    </row>
    <row r="962" spans="1:13" s="434" customFormat="1" ht="12.75">
      <c r="A962" s="430"/>
      <c r="B962" s="8"/>
      <c r="C962" s="430"/>
      <c r="D962" s="36"/>
      <c r="E962" s="430"/>
      <c r="F962" s="422"/>
      <c r="G962" s="422"/>
      <c r="H962" s="432">
        <f>H961-B962</f>
        <v>0</v>
      </c>
      <c r="I962" s="433">
        <f t="shared" si="69"/>
        <v>0</v>
      </c>
      <c r="M962" s="2">
        <v>510</v>
      </c>
    </row>
    <row r="963" spans="1:13" s="434" customFormat="1" ht="12.75">
      <c r="A963" s="430"/>
      <c r="B963" s="8">
        <v>6000</v>
      </c>
      <c r="C963" s="430" t="s">
        <v>26</v>
      </c>
      <c r="D963" s="36" t="s">
        <v>10</v>
      </c>
      <c r="E963" s="430" t="s">
        <v>251</v>
      </c>
      <c r="F963" s="422" t="s">
        <v>572</v>
      </c>
      <c r="G963" s="422" t="s">
        <v>499</v>
      </c>
      <c r="H963" s="432">
        <f>H962-B963</f>
        <v>-6000</v>
      </c>
      <c r="I963" s="433">
        <f t="shared" si="69"/>
        <v>11.764705882352942</v>
      </c>
      <c r="K963" s="434" t="s">
        <v>491</v>
      </c>
      <c r="L963" s="434">
        <v>22</v>
      </c>
      <c r="M963" s="2">
        <v>510</v>
      </c>
    </row>
    <row r="964" spans="1:13" s="434" customFormat="1" ht="12.75">
      <c r="A964" s="430"/>
      <c r="B964" s="8">
        <v>6000</v>
      </c>
      <c r="C964" s="430" t="s">
        <v>26</v>
      </c>
      <c r="D964" s="36" t="s">
        <v>10</v>
      </c>
      <c r="E964" s="430" t="s">
        <v>251</v>
      </c>
      <c r="F964" s="422" t="s">
        <v>572</v>
      </c>
      <c r="G964" s="422" t="s">
        <v>508</v>
      </c>
      <c r="H964" s="432">
        <f>H963-B964</f>
        <v>-12000</v>
      </c>
      <c r="I964" s="433">
        <f t="shared" si="69"/>
        <v>11.764705882352942</v>
      </c>
      <c r="K964" s="434" t="s">
        <v>491</v>
      </c>
      <c r="L964" s="434">
        <v>22</v>
      </c>
      <c r="M964" s="2">
        <v>510</v>
      </c>
    </row>
    <row r="965" spans="1:13" s="441" customFormat="1" ht="12.75">
      <c r="A965" s="435"/>
      <c r="B965" s="376">
        <f>SUM(B963:B964)</f>
        <v>12000</v>
      </c>
      <c r="C965" s="435" t="s">
        <v>26</v>
      </c>
      <c r="D965" s="435"/>
      <c r="E965" s="435"/>
      <c r="F965" s="437"/>
      <c r="G965" s="437"/>
      <c r="H965" s="438">
        <v>0</v>
      </c>
      <c r="I965" s="439">
        <f t="shared" si="69"/>
        <v>23.529411764705884</v>
      </c>
      <c r="M965" s="2">
        <v>510</v>
      </c>
    </row>
    <row r="966" spans="1:13" s="434" customFormat="1" ht="12.75">
      <c r="A966" s="430"/>
      <c r="B966" s="8"/>
      <c r="C966" s="430"/>
      <c r="D966" s="36"/>
      <c r="E966" s="430"/>
      <c r="F966" s="422"/>
      <c r="G966" s="422"/>
      <c r="H966" s="432">
        <f>H965-B966</f>
        <v>0</v>
      </c>
      <c r="I966" s="433">
        <f t="shared" si="69"/>
        <v>0</v>
      </c>
      <c r="M966" s="2">
        <v>510</v>
      </c>
    </row>
    <row r="967" spans="1:13" s="434" customFormat="1" ht="12.75">
      <c r="A967" s="430"/>
      <c r="B967" s="8"/>
      <c r="C967" s="430"/>
      <c r="D967" s="36"/>
      <c r="E967" s="430"/>
      <c r="F967" s="422"/>
      <c r="G967" s="422"/>
      <c r="H967" s="432">
        <f>H966-B967</f>
        <v>0</v>
      </c>
      <c r="I967" s="433">
        <f t="shared" si="69"/>
        <v>0</v>
      </c>
      <c r="M967" s="2">
        <v>510</v>
      </c>
    </row>
    <row r="968" spans="1:13" s="434" customFormat="1" ht="12.75">
      <c r="A968" s="430"/>
      <c r="B968" s="8">
        <v>2000</v>
      </c>
      <c r="C968" s="430" t="s">
        <v>27</v>
      </c>
      <c r="D968" s="36" t="s">
        <v>10</v>
      </c>
      <c r="E968" s="430" t="s">
        <v>251</v>
      </c>
      <c r="F968" s="422" t="s">
        <v>559</v>
      </c>
      <c r="G968" s="422" t="s">
        <v>499</v>
      </c>
      <c r="H968" s="432">
        <f>H967-B968</f>
        <v>-2000</v>
      </c>
      <c r="I968" s="433">
        <f t="shared" si="69"/>
        <v>3.9215686274509802</v>
      </c>
      <c r="K968" s="434" t="s">
        <v>491</v>
      </c>
      <c r="L968" s="434">
        <v>22</v>
      </c>
      <c r="M968" s="2">
        <v>510</v>
      </c>
    </row>
    <row r="969" spans="1:13" s="434" customFormat="1" ht="12.75">
      <c r="A969" s="430"/>
      <c r="B969" s="8">
        <v>2000</v>
      </c>
      <c r="C969" s="430" t="s">
        <v>27</v>
      </c>
      <c r="D969" s="36" t="s">
        <v>10</v>
      </c>
      <c r="E969" s="430" t="s">
        <v>251</v>
      </c>
      <c r="F969" s="422" t="s">
        <v>559</v>
      </c>
      <c r="G969" s="422" t="s">
        <v>508</v>
      </c>
      <c r="H969" s="432">
        <f>H968-B969</f>
        <v>-4000</v>
      </c>
      <c r="I969" s="433">
        <f t="shared" si="69"/>
        <v>3.9215686274509802</v>
      </c>
      <c r="K969" s="434" t="s">
        <v>491</v>
      </c>
      <c r="L969" s="434">
        <v>22</v>
      </c>
      <c r="M969" s="2">
        <v>510</v>
      </c>
    </row>
    <row r="970" spans="1:13" s="434" customFormat="1" ht="12.75">
      <c r="A970" s="430"/>
      <c r="B970" s="8">
        <v>2000</v>
      </c>
      <c r="C970" s="430" t="s">
        <v>27</v>
      </c>
      <c r="D970" s="36" t="s">
        <v>10</v>
      </c>
      <c r="E970" s="430" t="s">
        <v>251</v>
      </c>
      <c r="F970" s="422" t="s">
        <v>559</v>
      </c>
      <c r="G970" s="422" t="s">
        <v>510</v>
      </c>
      <c r="H970" s="432">
        <f>H969-B970</f>
        <v>-6000</v>
      </c>
      <c r="I970" s="433">
        <f t="shared" si="69"/>
        <v>3.9215686274509802</v>
      </c>
      <c r="K970" s="434" t="s">
        <v>491</v>
      </c>
      <c r="L970" s="434">
        <v>22</v>
      </c>
      <c r="M970" s="2">
        <v>510</v>
      </c>
    </row>
    <row r="971" spans="1:13" s="441" customFormat="1" ht="12.75">
      <c r="A971" s="435"/>
      <c r="B971" s="376">
        <f>SUM(B968:B970)</f>
        <v>6000</v>
      </c>
      <c r="C971" s="435" t="s">
        <v>27</v>
      </c>
      <c r="D971" s="435"/>
      <c r="E971" s="435"/>
      <c r="F971" s="437"/>
      <c r="G971" s="437"/>
      <c r="H971" s="438">
        <v>0</v>
      </c>
      <c r="I971" s="439">
        <f aca="true" t="shared" si="73" ref="I971:I983">+B971/M971</f>
        <v>11.764705882352942</v>
      </c>
      <c r="M971" s="2">
        <v>510</v>
      </c>
    </row>
    <row r="972" spans="1:13" s="434" customFormat="1" ht="12.75">
      <c r="A972" s="430"/>
      <c r="B972" s="8"/>
      <c r="C972" s="430"/>
      <c r="D972" s="36"/>
      <c r="E972" s="430"/>
      <c r="F972" s="422"/>
      <c r="G972" s="422"/>
      <c r="H972" s="432">
        <f>H971-B972</f>
        <v>0</v>
      </c>
      <c r="I972" s="433">
        <f t="shared" si="73"/>
        <v>0</v>
      </c>
      <c r="M972" s="2">
        <v>510</v>
      </c>
    </row>
    <row r="973" spans="1:13" s="434" customFormat="1" ht="12.75">
      <c r="A973" s="430"/>
      <c r="B973" s="8"/>
      <c r="C973" s="430"/>
      <c r="D973" s="430"/>
      <c r="E973" s="430"/>
      <c r="F973" s="422"/>
      <c r="G973" s="422"/>
      <c r="H973" s="432">
        <f>H972-B973</f>
        <v>0</v>
      </c>
      <c r="I973" s="433">
        <f t="shared" si="73"/>
        <v>0</v>
      </c>
      <c r="M973" s="2">
        <v>510</v>
      </c>
    </row>
    <row r="974" spans="1:13" s="434" customFormat="1" ht="12.75">
      <c r="A974" s="430"/>
      <c r="B974" s="8">
        <v>1200</v>
      </c>
      <c r="C974" s="430" t="s">
        <v>252</v>
      </c>
      <c r="D974" s="430" t="s">
        <v>10</v>
      </c>
      <c r="E974" s="430" t="s">
        <v>301</v>
      </c>
      <c r="F974" s="422" t="s">
        <v>559</v>
      </c>
      <c r="G974" s="422" t="s">
        <v>508</v>
      </c>
      <c r="H974" s="432">
        <f>H973-B974</f>
        <v>-1200</v>
      </c>
      <c r="I974" s="433">
        <f t="shared" si="73"/>
        <v>2.3529411764705883</v>
      </c>
      <c r="K974" s="434" t="s">
        <v>491</v>
      </c>
      <c r="L974" s="434">
        <v>22</v>
      </c>
      <c r="M974" s="2">
        <v>510</v>
      </c>
    </row>
    <row r="975" spans="1:13" s="441" customFormat="1" ht="12.75">
      <c r="A975" s="435"/>
      <c r="B975" s="376">
        <f>SUM(B974)</f>
        <v>1200</v>
      </c>
      <c r="C975" s="435"/>
      <c r="D975" s="435"/>
      <c r="E975" s="435" t="s">
        <v>301</v>
      </c>
      <c r="F975" s="437"/>
      <c r="G975" s="437"/>
      <c r="H975" s="438">
        <v>0</v>
      </c>
      <c r="I975" s="439">
        <f t="shared" si="73"/>
        <v>2.3529411764705883</v>
      </c>
      <c r="M975" s="2">
        <v>510</v>
      </c>
    </row>
    <row r="976" spans="2:13" ht="12.75">
      <c r="B976" s="8"/>
      <c r="C976" s="34"/>
      <c r="D976" s="13"/>
      <c r="H976" s="5">
        <f>H975-B976</f>
        <v>0</v>
      </c>
      <c r="I976" s="23">
        <f t="shared" si="73"/>
        <v>0</v>
      </c>
      <c r="M976" s="2">
        <v>510</v>
      </c>
    </row>
    <row r="977" spans="2:14" ht="12.75">
      <c r="B977" s="419"/>
      <c r="C977" s="34"/>
      <c r="D977" s="13"/>
      <c r="E977" s="411"/>
      <c r="H977" s="5">
        <f>H976-B977</f>
        <v>0</v>
      </c>
      <c r="I977" s="23">
        <f t="shared" si="73"/>
        <v>0</v>
      </c>
      <c r="J977" s="412"/>
      <c r="L977" s="412"/>
      <c r="M977" s="2">
        <v>510</v>
      </c>
      <c r="N977" s="413"/>
    </row>
    <row r="978" spans="2:13" ht="12.75">
      <c r="B978" s="8"/>
      <c r="C978" s="34"/>
      <c r="D978" s="13"/>
      <c r="H978" s="5">
        <f>H977-B978</f>
        <v>0</v>
      </c>
      <c r="I978" s="23">
        <f t="shared" si="73"/>
        <v>0</v>
      </c>
      <c r="M978" s="2">
        <v>510</v>
      </c>
    </row>
    <row r="979" spans="2:13" ht="12.75">
      <c r="B979" s="8"/>
      <c r="C979" s="34"/>
      <c r="D979" s="13"/>
      <c r="H979" s="5">
        <f>H978-B979</f>
        <v>0</v>
      </c>
      <c r="I979" s="23">
        <f t="shared" si="73"/>
        <v>0</v>
      </c>
      <c r="M979" s="2">
        <v>510</v>
      </c>
    </row>
    <row r="980" spans="1:13" s="100" customFormat="1" ht="12.75">
      <c r="A980" s="95"/>
      <c r="B980" s="374">
        <f>+B987+B1000+B1008+B1014+B1021+B1027</f>
        <v>59000</v>
      </c>
      <c r="C980" s="95" t="s">
        <v>90</v>
      </c>
      <c r="D980" s="95" t="s">
        <v>117</v>
      </c>
      <c r="E980" s="95" t="s">
        <v>36</v>
      </c>
      <c r="F980" s="126" t="s">
        <v>91</v>
      </c>
      <c r="G980" s="97" t="s">
        <v>23</v>
      </c>
      <c r="H980" s="96"/>
      <c r="I980" s="98">
        <f t="shared" si="73"/>
        <v>115.68627450980392</v>
      </c>
      <c r="J980" s="99"/>
      <c r="M980" s="2">
        <v>510</v>
      </c>
    </row>
    <row r="981" spans="2:13" ht="12.75">
      <c r="B981" s="8"/>
      <c r="C981" s="34"/>
      <c r="D981" s="13"/>
      <c r="H981" s="5">
        <f aca="true" t="shared" si="74" ref="H981:H986">H980-B981</f>
        <v>0</v>
      </c>
      <c r="I981" s="23">
        <f t="shared" si="73"/>
        <v>0</v>
      </c>
      <c r="M981" s="2">
        <v>510</v>
      </c>
    </row>
    <row r="982" spans="2:13" ht="12.75">
      <c r="B982" s="8">
        <v>2500</v>
      </c>
      <c r="C982" s="1" t="s">
        <v>24</v>
      </c>
      <c r="D982" s="1" t="s">
        <v>10</v>
      </c>
      <c r="E982" s="1" t="s">
        <v>345</v>
      </c>
      <c r="F982" s="28" t="s">
        <v>573</v>
      </c>
      <c r="G982" s="28" t="s">
        <v>499</v>
      </c>
      <c r="H982" s="5">
        <f t="shared" si="74"/>
        <v>-2500</v>
      </c>
      <c r="I982" s="23">
        <f t="shared" si="73"/>
        <v>4.901960784313726</v>
      </c>
      <c r="K982" t="s">
        <v>24</v>
      </c>
      <c r="L982">
        <v>23</v>
      </c>
      <c r="M982" s="2">
        <v>510</v>
      </c>
    </row>
    <row r="983" spans="2:13" ht="12.75">
      <c r="B983" s="8">
        <v>2500</v>
      </c>
      <c r="C983" s="1" t="s">
        <v>24</v>
      </c>
      <c r="D983" s="1" t="s">
        <v>10</v>
      </c>
      <c r="E983" s="1" t="s">
        <v>345</v>
      </c>
      <c r="F983" s="28" t="s">
        <v>574</v>
      </c>
      <c r="G983" s="28" t="s">
        <v>508</v>
      </c>
      <c r="H983" s="5">
        <f t="shared" si="74"/>
        <v>-5000</v>
      </c>
      <c r="I983" s="23">
        <f t="shared" si="73"/>
        <v>4.901960784313726</v>
      </c>
      <c r="K983" t="s">
        <v>24</v>
      </c>
      <c r="L983">
        <v>23</v>
      </c>
      <c r="M983" s="2">
        <v>510</v>
      </c>
    </row>
    <row r="984" spans="2:13" ht="12.75">
      <c r="B984" s="8">
        <v>2500</v>
      </c>
      <c r="C984" s="1" t="s">
        <v>24</v>
      </c>
      <c r="D984" s="1" t="s">
        <v>10</v>
      </c>
      <c r="E984" s="1" t="s">
        <v>345</v>
      </c>
      <c r="F984" s="28" t="s">
        <v>575</v>
      </c>
      <c r="G984" s="28" t="s">
        <v>510</v>
      </c>
      <c r="H984" s="5">
        <f t="shared" si="74"/>
        <v>-7500</v>
      </c>
      <c r="I984" s="23">
        <v>5</v>
      </c>
      <c r="K984" t="s">
        <v>24</v>
      </c>
      <c r="L984">
        <v>23</v>
      </c>
      <c r="M984" s="2">
        <v>510</v>
      </c>
    </row>
    <row r="985" spans="2:13" ht="12.75">
      <c r="B985" s="8">
        <v>2500</v>
      </c>
      <c r="C985" s="1" t="s">
        <v>24</v>
      </c>
      <c r="D985" s="1" t="s">
        <v>10</v>
      </c>
      <c r="E985" s="1" t="s">
        <v>345</v>
      </c>
      <c r="F985" s="28" t="s">
        <v>576</v>
      </c>
      <c r="G985" s="28" t="s">
        <v>512</v>
      </c>
      <c r="H985" s="5">
        <f t="shared" si="74"/>
        <v>-10000</v>
      </c>
      <c r="I985" s="23">
        <v>5</v>
      </c>
      <c r="K985" t="s">
        <v>24</v>
      </c>
      <c r="L985">
        <v>23</v>
      </c>
      <c r="M985" s="2">
        <v>510</v>
      </c>
    </row>
    <row r="986" spans="2:13" ht="12.75">
      <c r="B986" s="8">
        <v>2500</v>
      </c>
      <c r="C986" s="1" t="s">
        <v>24</v>
      </c>
      <c r="D986" s="1" t="s">
        <v>10</v>
      </c>
      <c r="E986" s="1" t="s">
        <v>345</v>
      </c>
      <c r="F986" s="28" t="s">
        <v>577</v>
      </c>
      <c r="G986" s="28" t="s">
        <v>515</v>
      </c>
      <c r="H986" s="5">
        <f t="shared" si="74"/>
        <v>-12500</v>
      </c>
      <c r="I986" s="23">
        <v>5</v>
      </c>
      <c r="K986" t="s">
        <v>24</v>
      </c>
      <c r="L986">
        <v>23</v>
      </c>
      <c r="M986" s="2">
        <v>510</v>
      </c>
    </row>
    <row r="987" spans="1:13" s="91" customFormat="1" ht="12.75">
      <c r="A987" s="12"/>
      <c r="B987" s="378">
        <f>SUM(B982:B986)</f>
        <v>12500</v>
      </c>
      <c r="C987" s="12" t="s">
        <v>24</v>
      </c>
      <c r="D987" s="12"/>
      <c r="E987" s="12"/>
      <c r="F987" s="19"/>
      <c r="G987" s="19"/>
      <c r="H987" s="87">
        <v>0</v>
      </c>
      <c r="I987" s="88">
        <f aca="true" t="shared" si="75" ref="I987:I1018">+B987/M987</f>
        <v>24.50980392156863</v>
      </c>
      <c r="M987" s="2">
        <v>510</v>
      </c>
    </row>
    <row r="988" spans="2:13" ht="12.75">
      <c r="B988" s="8"/>
      <c r="D988" s="13"/>
      <c r="H988" s="5">
        <f aca="true" t="shared" si="76" ref="H988:H999">H987-B988</f>
        <v>0</v>
      </c>
      <c r="I988" s="23">
        <f t="shared" si="75"/>
        <v>0</v>
      </c>
      <c r="M988" s="2">
        <v>510</v>
      </c>
    </row>
    <row r="989" spans="2:13" ht="12.75">
      <c r="B989" s="8"/>
      <c r="D989" s="13"/>
      <c r="H989" s="5">
        <f t="shared" si="76"/>
        <v>0</v>
      </c>
      <c r="I989" s="23">
        <f t="shared" si="75"/>
        <v>0</v>
      </c>
      <c r="M989" s="2">
        <v>510</v>
      </c>
    </row>
    <row r="990" spans="2:13" ht="12.75">
      <c r="B990" s="8">
        <v>3000</v>
      </c>
      <c r="C990" s="101" t="s">
        <v>578</v>
      </c>
      <c r="D990" s="101" t="s">
        <v>10</v>
      </c>
      <c r="E990" s="101" t="s">
        <v>251</v>
      </c>
      <c r="F990" s="92" t="s">
        <v>579</v>
      </c>
      <c r="G990" s="92" t="s">
        <v>499</v>
      </c>
      <c r="H990" s="5">
        <f t="shared" si="76"/>
        <v>-3000</v>
      </c>
      <c r="I990" s="23">
        <f t="shared" si="75"/>
        <v>5.882352941176471</v>
      </c>
      <c r="K990" s="102" t="s">
        <v>345</v>
      </c>
      <c r="L990">
        <v>23</v>
      </c>
      <c r="M990" s="2">
        <v>510</v>
      </c>
    </row>
    <row r="991" spans="2:13" ht="12.75">
      <c r="B991" s="8">
        <v>1000</v>
      </c>
      <c r="C991" s="101" t="s">
        <v>580</v>
      </c>
      <c r="D991" s="101" t="s">
        <v>10</v>
      </c>
      <c r="E991" s="101" t="s">
        <v>251</v>
      </c>
      <c r="F991" s="92" t="s">
        <v>581</v>
      </c>
      <c r="G991" s="92" t="s">
        <v>499</v>
      </c>
      <c r="H991" s="5">
        <f t="shared" si="76"/>
        <v>-4000</v>
      </c>
      <c r="I991" s="23">
        <f t="shared" si="75"/>
        <v>1.9607843137254901</v>
      </c>
      <c r="K991" s="102" t="s">
        <v>345</v>
      </c>
      <c r="L991">
        <v>23</v>
      </c>
      <c r="M991" s="2">
        <v>510</v>
      </c>
    </row>
    <row r="992" spans="2:13" ht="12.75">
      <c r="B992" s="8">
        <v>1000</v>
      </c>
      <c r="C992" s="101" t="s">
        <v>582</v>
      </c>
      <c r="D992" s="101" t="s">
        <v>10</v>
      </c>
      <c r="E992" s="101" t="s">
        <v>251</v>
      </c>
      <c r="F992" s="92" t="s">
        <v>581</v>
      </c>
      <c r="G992" s="92" t="s">
        <v>499</v>
      </c>
      <c r="H992" s="5">
        <f t="shared" si="76"/>
        <v>-5000</v>
      </c>
      <c r="I992" s="23">
        <f t="shared" si="75"/>
        <v>1.9607843137254901</v>
      </c>
      <c r="K992" s="102" t="s">
        <v>345</v>
      </c>
      <c r="L992">
        <v>23</v>
      </c>
      <c r="M992" s="2">
        <v>510</v>
      </c>
    </row>
    <row r="993" spans="2:13" ht="12.75">
      <c r="B993" s="8">
        <v>2000</v>
      </c>
      <c r="C993" s="101" t="s">
        <v>583</v>
      </c>
      <c r="D993" s="101" t="s">
        <v>10</v>
      </c>
      <c r="E993" s="101" t="s">
        <v>251</v>
      </c>
      <c r="F993" s="92" t="s">
        <v>581</v>
      </c>
      <c r="G993" s="92" t="s">
        <v>508</v>
      </c>
      <c r="H993" s="5">
        <f t="shared" si="76"/>
        <v>-7000</v>
      </c>
      <c r="I993" s="23">
        <f t="shared" si="75"/>
        <v>3.9215686274509802</v>
      </c>
      <c r="K993" s="102" t="s">
        <v>345</v>
      </c>
      <c r="L993">
        <v>23</v>
      </c>
      <c r="M993" s="2">
        <v>510</v>
      </c>
    </row>
    <row r="994" spans="2:13" ht="12.75">
      <c r="B994" s="8">
        <v>1500</v>
      </c>
      <c r="C994" s="101" t="s">
        <v>584</v>
      </c>
      <c r="D994" s="101" t="s">
        <v>10</v>
      </c>
      <c r="E994" s="101" t="s">
        <v>251</v>
      </c>
      <c r="F994" s="92" t="s">
        <v>581</v>
      </c>
      <c r="G994" s="92" t="s">
        <v>508</v>
      </c>
      <c r="H994" s="5">
        <f t="shared" si="76"/>
        <v>-8500</v>
      </c>
      <c r="I994" s="23">
        <f t="shared" si="75"/>
        <v>2.9411764705882355</v>
      </c>
      <c r="K994" s="102" t="s">
        <v>345</v>
      </c>
      <c r="L994">
        <v>23</v>
      </c>
      <c r="M994" s="2">
        <v>510</v>
      </c>
    </row>
    <row r="995" spans="2:13" ht="12.75">
      <c r="B995" s="8">
        <v>1500</v>
      </c>
      <c r="C995" s="101" t="s">
        <v>585</v>
      </c>
      <c r="D995" s="101" t="s">
        <v>10</v>
      </c>
      <c r="E995" s="101" t="s">
        <v>251</v>
      </c>
      <c r="F995" s="92" t="s">
        <v>581</v>
      </c>
      <c r="G995" s="92" t="s">
        <v>508</v>
      </c>
      <c r="H995" s="5">
        <f t="shared" si="76"/>
        <v>-10000</v>
      </c>
      <c r="I995" s="23">
        <f t="shared" si="75"/>
        <v>2.9411764705882355</v>
      </c>
      <c r="K995" s="102" t="s">
        <v>345</v>
      </c>
      <c r="L995">
        <v>23</v>
      </c>
      <c r="M995" s="2">
        <v>510</v>
      </c>
    </row>
    <row r="996" spans="2:13" ht="12.75">
      <c r="B996" s="8">
        <v>2500</v>
      </c>
      <c r="C996" s="101" t="s">
        <v>586</v>
      </c>
      <c r="D996" s="101" t="s">
        <v>10</v>
      </c>
      <c r="E996" s="101" t="s">
        <v>251</v>
      </c>
      <c r="F996" s="92" t="s">
        <v>581</v>
      </c>
      <c r="G996" s="92" t="s">
        <v>510</v>
      </c>
      <c r="H996" s="5">
        <f t="shared" si="76"/>
        <v>-12500</v>
      </c>
      <c r="I996" s="23">
        <f t="shared" si="75"/>
        <v>4.901960784313726</v>
      </c>
      <c r="K996" s="102" t="s">
        <v>345</v>
      </c>
      <c r="L996">
        <v>23</v>
      </c>
      <c r="M996" s="2">
        <v>510</v>
      </c>
    </row>
    <row r="997" spans="2:13" ht="12.75">
      <c r="B997" s="8">
        <v>2500</v>
      </c>
      <c r="C997" s="101" t="s">
        <v>587</v>
      </c>
      <c r="D997" s="101" t="s">
        <v>10</v>
      </c>
      <c r="E997" s="101" t="s">
        <v>251</v>
      </c>
      <c r="F997" s="92" t="s">
        <v>581</v>
      </c>
      <c r="G997" s="92" t="s">
        <v>510</v>
      </c>
      <c r="H997" s="5">
        <f t="shared" si="76"/>
        <v>-15000</v>
      </c>
      <c r="I997" s="23">
        <f t="shared" si="75"/>
        <v>4.901960784313726</v>
      </c>
      <c r="K997" s="102" t="s">
        <v>345</v>
      </c>
      <c r="L997">
        <v>23</v>
      </c>
      <c r="M997" s="2">
        <v>510</v>
      </c>
    </row>
    <row r="998" spans="2:13" ht="12.75">
      <c r="B998" s="8">
        <v>2000</v>
      </c>
      <c r="C998" s="101" t="s">
        <v>588</v>
      </c>
      <c r="D998" s="101" t="s">
        <v>10</v>
      </c>
      <c r="E998" s="101" t="s">
        <v>251</v>
      </c>
      <c r="F998" s="92" t="s">
        <v>581</v>
      </c>
      <c r="G998" s="92" t="s">
        <v>512</v>
      </c>
      <c r="H998" s="5">
        <f t="shared" si="76"/>
        <v>-17000</v>
      </c>
      <c r="I998" s="23">
        <f t="shared" si="75"/>
        <v>3.9215686274509802</v>
      </c>
      <c r="K998" s="102" t="s">
        <v>345</v>
      </c>
      <c r="L998">
        <v>23</v>
      </c>
      <c r="M998" s="2">
        <v>510</v>
      </c>
    </row>
    <row r="999" spans="2:13" ht="12.75">
      <c r="B999" s="8">
        <v>3000</v>
      </c>
      <c r="C999" s="101" t="s">
        <v>589</v>
      </c>
      <c r="D999" s="101" t="s">
        <v>10</v>
      </c>
      <c r="E999" s="101" t="s">
        <v>251</v>
      </c>
      <c r="F999" s="92" t="s">
        <v>590</v>
      </c>
      <c r="G999" s="92" t="s">
        <v>512</v>
      </c>
      <c r="H999" s="5">
        <f t="shared" si="76"/>
        <v>-20000</v>
      </c>
      <c r="I999" s="23">
        <f t="shared" si="75"/>
        <v>5.882352941176471</v>
      </c>
      <c r="K999" s="102" t="s">
        <v>345</v>
      </c>
      <c r="L999">
        <v>23</v>
      </c>
      <c r="M999" s="2">
        <v>510</v>
      </c>
    </row>
    <row r="1000" spans="1:13" s="108" customFormat="1" ht="12.75">
      <c r="A1000" s="103"/>
      <c r="B1000" s="376">
        <f>SUM(B990:B999)</f>
        <v>20000</v>
      </c>
      <c r="C1000" s="103" t="s">
        <v>248</v>
      </c>
      <c r="D1000" s="103"/>
      <c r="E1000" s="103"/>
      <c r="F1000" s="106"/>
      <c r="G1000" s="106"/>
      <c r="H1000" s="104">
        <v>0</v>
      </c>
      <c r="I1000" s="107">
        <f t="shared" si="75"/>
        <v>39.21568627450981</v>
      </c>
      <c r="M1000" s="2">
        <v>510</v>
      </c>
    </row>
    <row r="1001" spans="2:13" ht="12.75">
      <c r="B1001" s="8"/>
      <c r="H1001" s="5">
        <f aca="true" t="shared" si="77" ref="H1001:H1007">H1000-B1001</f>
        <v>0</v>
      </c>
      <c r="I1001" s="23">
        <f t="shared" si="75"/>
        <v>0</v>
      </c>
      <c r="M1001" s="2">
        <v>510</v>
      </c>
    </row>
    <row r="1002" spans="2:13" ht="12.75">
      <c r="B1002" s="8"/>
      <c r="H1002" s="5">
        <f t="shared" si="77"/>
        <v>0</v>
      </c>
      <c r="I1002" s="23">
        <f t="shared" si="75"/>
        <v>0</v>
      </c>
      <c r="M1002" s="2">
        <v>510</v>
      </c>
    </row>
    <row r="1003" spans="2:13" ht="12.75">
      <c r="B1003" s="8">
        <v>1400</v>
      </c>
      <c r="C1003" s="101" t="s">
        <v>25</v>
      </c>
      <c r="D1003" s="101" t="s">
        <v>10</v>
      </c>
      <c r="E1003" s="101" t="s">
        <v>32</v>
      </c>
      <c r="F1003" s="92" t="s">
        <v>581</v>
      </c>
      <c r="G1003" s="92" t="s">
        <v>463</v>
      </c>
      <c r="H1003" s="5">
        <f t="shared" si="77"/>
        <v>-1400</v>
      </c>
      <c r="I1003" s="23">
        <f t="shared" si="75"/>
        <v>2.7450980392156863</v>
      </c>
      <c r="K1003" s="102" t="s">
        <v>345</v>
      </c>
      <c r="L1003">
        <v>23</v>
      </c>
      <c r="M1003" s="2">
        <v>510</v>
      </c>
    </row>
    <row r="1004" spans="2:13" ht="12.75">
      <c r="B1004" s="8">
        <v>1600</v>
      </c>
      <c r="C1004" s="101" t="s">
        <v>25</v>
      </c>
      <c r="D1004" s="101" t="s">
        <v>10</v>
      </c>
      <c r="E1004" s="101" t="s">
        <v>32</v>
      </c>
      <c r="F1004" s="92" t="s">
        <v>581</v>
      </c>
      <c r="G1004" s="92" t="s">
        <v>499</v>
      </c>
      <c r="H1004" s="5">
        <f t="shared" si="77"/>
        <v>-3000</v>
      </c>
      <c r="I1004" s="23">
        <f t="shared" si="75"/>
        <v>3.1372549019607843</v>
      </c>
      <c r="K1004" s="102" t="s">
        <v>345</v>
      </c>
      <c r="L1004">
        <v>23</v>
      </c>
      <c r="M1004" s="2">
        <v>510</v>
      </c>
    </row>
    <row r="1005" spans="2:13" ht="12.75">
      <c r="B1005" s="8">
        <v>1300</v>
      </c>
      <c r="C1005" s="101" t="s">
        <v>25</v>
      </c>
      <c r="D1005" s="101" t="s">
        <v>10</v>
      </c>
      <c r="E1005" s="101" t="s">
        <v>32</v>
      </c>
      <c r="F1005" s="92" t="s">
        <v>581</v>
      </c>
      <c r="G1005" s="92" t="s">
        <v>508</v>
      </c>
      <c r="H1005" s="5">
        <f t="shared" si="77"/>
        <v>-4300</v>
      </c>
      <c r="I1005" s="23">
        <f t="shared" si="75"/>
        <v>2.549019607843137</v>
      </c>
      <c r="K1005" s="102" t="s">
        <v>345</v>
      </c>
      <c r="L1005">
        <v>23</v>
      </c>
      <c r="M1005" s="2">
        <v>510</v>
      </c>
    </row>
    <row r="1006" spans="2:13" ht="12.75">
      <c r="B1006" s="8">
        <v>1200</v>
      </c>
      <c r="C1006" s="101" t="s">
        <v>25</v>
      </c>
      <c r="D1006" s="101" t="s">
        <v>10</v>
      </c>
      <c r="E1006" s="101" t="s">
        <v>32</v>
      </c>
      <c r="F1006" s="92" t="s">
        <v>581</v>
      </c>
      <c r="G1006" s="92" t="s">
        <v>510</v>
      </c>
      <c r="H1006" s="5">
        <f t="shared" si="77"/>
        <v>-5500</v>
      </c>
      <c r="I1006" s="23">
        <f t="shared" si="75"/>
        <v>2.3529411764705883</v>
      </c>
      <c r="K1006" s="102" t="s">
        <v>345</v>
      </c>
      <c r="L1006">
        <v>23</v>
      </c>
      <c r="M1006" s="2">
        <v>510</v>
      </c>
    </row>
    <row r="1007" spans="2:13" ht="12.75">
      <c r="B1007" s="8">
        <v>1000</v>
      </c>
      <c r="C1007" s="101" t="s">
        <v>25</v>
      </c>
      <c r="D1007" s="101" t="s">
        <v>10</v>
      </c>
      <c r="E1007" s="101" t="s">
        <v>32</v>
      </c>
      <c r="F1007" s="92" t="s">
        <v>581</v>
      </c>
      <c r="G1007" s="92" t="s">
        <v>512</v>
      </c>
      <c r="H1007" s="5">
        <f t="shared" si="77"/>
        <v>-6500</v>
      </c>
      <c r="I1007" s="23">
        <f t="shared" si="75"/>
        <v>1.9607843137254901</v>
      </c>
      <c r="K1007" s="102" t="s">
        <v>345</v>
      </c>
      <c r="L1007">
        <v>23</v>
      </c>
      <c r="M1007" s="2">
        <v>510</v>
      </c>
    </row>
    <row r="1008" spans="1:13" s="108" customFormat="1" ht="12.75">
      <c r="A1008" s="103"/>
      <c r="B1008" s="376">
        <f>SUM(B1003:B1007)</f>
        <v>6500</v>
      </c>
      <c r="C1008" s="103"/>
      <c r="D1008" s="103"/>
      <c r="E1008" s="103" t="s">
        <v>32</v>
      </c>
      <c r="F1008" s="106"/>
      <c r="G1008" s="106"/>
      <c r="H1008" s="104">
        <v>0</v>
      </c>
      <c r="I1008" s="107">
        <f t="shared" si="75"/>
        <v>12.745098039215685</v>
      </c>
      <c r="M1008" s="2">
        <v>510</v>
      </c>
    </row>
    <row r="1009" spans="2:13" ht="12.75">
      <c r="B1009" s="8"/>
      <c r="H1009" s="5">
        <f>H1008-B1009</f>
        <v>0</v>
      </c>
      <c r="I1009" s="23">
        <f t="shared" si="75"/>
        <v>0</v>
      </c>
      <c r="M1009" s="2">
        <v>510</v>
      </c>
    </row>
    <row r="1010" spans="2:13" ht="12.75">
      <c r="B1010" s="8"/>
      <c r="H1010" s="5">
        <f>H1009-B1010</f>
        <v>0</v>
      </c>
      <c r="I1010" s="23">
        <f t="shared" si="75"/>
        <v>0</v>
      </c>
      <c r="M1010" s="2">
        <v>510</v>
      </c>
    </row>
    <row r="1011" spans="2:13" ht="12.75">
      <c r="B1011" s="8">
        <v>3000</v>
      </c>
      <c r="C1011" s="101" t="s">
        <v>26</v>
      </c>
      <c r="D1011" s="101" t="s">
        <v>10</v>
      </c>
      <c r="E1011" s="101" t="s">
        <v>251</v>
      </c>
      <c r="F1011" s="92" t="s">
        <v>591</v>
      </c>
      <c r="G1011" s="92" t="s">
        <v>499</v>
      </c>
      <c r="H1011" s="5">
        <f>H1010-B1011</f>
        <v>-3000</v>
      </c>
      <c r="I1011" s="23">
        <f t="shared" si="75"/>
        <v>5.882352941176471</v>
      </c>
      <c r="K1011" s="102" t="s">
        <v>345</v>
      </c>
      <c r="L1011">
        <v>23</v>
      </c>
      <c r="M1011" s="2">
        <v>510</v>
      </c>
    </row>
    <row r="1012" spans="2:13" ht="12.75">
      <c r="B1012" s="8">
        <v>3000</v>
      </c>
      <c r="C1012" s="101" t="s">
        <v>26</v>
      </c>
      <c r="D1012" s="101" t="s">
        <v>10</v>
      </c>
      <c r="E1012" s="101" t="s">
        <v>251</v>
      </c>
      <c r="F1012" s="32" t="s">
        <v>581</v>
      </c>
      <c r="G1012" s="92" t="s">
        <v>508</v>
      </c>
      <c r="H1012" s="5">
        <f>H1011-B1012</f>
        <v>-6000</v>
      </c>
      <c r="I1012" s="23">
        <f t="shared" si="75"/>
        <v>5.882352941176471</v>
      </c>
      <c r="K1012" s="102" t="s">
        <v>345</v>
      </c>
      <c r="L1012">
        <v>23</v>
      </c>
      <c r="M1012" s="2">
        <v>510</v>
      </c>
    </row>
    <row r="1013" spans="2:13" ht="12.75">
      <c r="B1013" s="8">
        <v>3000</v>
      </c>
      <c r="C1013" s="101" t="s">
        <v>26</v>
      </c>
      <c r="D1013" s="101" t="s">
        <v>10</v>
      </c>
      <c r="E1013" s="101" t="s">
        <v>251</v>
      </c>
      <c r="F1013" s="32" t="s">
        <v>581</v>
      </c>
      <c r="G1013" s="92" t="s">
        <v>510</v>
      </c>
      <c r="H1013" s="5">
        <f>H1012-B1013</f>
        <v>-9000</v>
      </c>
      <c r="I1013" s="23">
        <f t="shared" si="75"/>
        <v>5.882352941176471</v>
      </c>
      <c r="K1013" s="102" t="s">
        <v>345</v>
      </c>
      <c r="L1013">
        <v>23</v>
      </c>
      <c r="M1013" s="2">
        <v>510</v>
      </c>
    </row>
    <row r="1014" spans="1:13" s="108" customFormat="1" ht="12.75">
      <c r="A1014" s="103"/>
      <c r="B1014" s="376">
        <f>SUM(B1011:B1013)</f>
        <v>9000</v>
      </c>
      <c r="C1014" s="103" t="s">
        <v>26</v>
      </c>
      <c r="D1014" s="103"/>
      <c r="E1014" s="103"/>
      <c r="F1014" s="106"/>
      <c r="G1014" s="106"/>
      <c r="H1014" s="104">
        <v>0</v>
      </c>
      <c r="I1014" s="107">
        <f t="shared" si="75"/>
        <v>17.647058823529413</v>
      </c>
      <c r="M1014" s="2">
        <v>510</v>
      </c>
    </row>
    <row r="1015" spans="2:13" ht="12.75">
      <c r="B1015" s="8"/>
      <c r="H1015" s="5">
        <f aca="true" t="shared" si="78" ref="H1015:H1020">H1014-B1015</f>
        <v>0</v>
      </c>
      <c r="I1015" s="23">
        <f t="shared" si="75"/>
        <v>0</v>
      </c>
      <c r="M1015" s="2">
        <v>510</v>
      </c>
    </row>
    <row r="1016" spans="2:13" ht="12.75">
      <c r="B1016" s="8"/>
      <c r="H1016" s="5">
        <f t="shared" si="78"/>
        <v>0</v>
      </c>
      <c r="I1016" s="23">
        <f t="shared" si="75"/>
        <v>0</v>
      </c>
      <c r="M1016" s="2">
        <v>510</v>
      </c>
    </row>
    <row r="1017" spans="2:13" ht="12.75">
      <c r="B1017" s="8">
        <v>2000</v>
      </c>
      <c r="C1017" s="101" t="s">
        <v>27</v>
      </c>
      <c r="D1017" s="101" t="s">
        <v>10</v>
      </c>
      <c r="E1017" s="101" t="s">
        <v>251</v>
      </c>
      <c r="F1017" s="92" t="s">
        <v>581</v>
      </c>
      <c r="G1017" s="92" t="s">
        <v>499</v>
      </c>
      <c r="H1017" s="5">
        <f t="shared" si="78"/>
        <v>-2000</v>
      </c>
      <c r="I1017" s="23">
        <f t="shared" si="75"/>
        <v>3.9215686274509802</v>
      </c>
      <c r="K1017" s="102" t="s">
        <v>345</v>
      </c>
      <c r="L1017">
        <v>23</v>
      </c>
      <c r="M1017" s="2">
        <v>510</v>
      </c>
    </row>
    <row r="1018" spans="2:13" ht="12.75">
      <c r="B1018" s="8">
        <v>2000</v>
      </c>
      <c r="C1018" s="101" t="s">
        <v>27</v>
      </c>
      <c r="D1018" s="101" t="s">
        <v>10</v>
      </c>
      <c r="E1018" s="101" t="s">
        <v>251</v>
      </c>
      <c r="F1018" s="92" t="s">
        <v>581</v>
      </c>
      <c r="G1018" s="92" t="s">
        <v>508</v>
      </c>
      <c r="H1018" s="5">
        <f t="shared" si="78"/>
        <v>-4000</v>
      </c>
      <c r="I1018" s="23">
        <f t="shared" si="75"/>
        <v>3.9215686274509802</v>
      </c>
      <c r="K1018" s="102" t="s">
        <v>345</v>
      </c>
      <c r="L1018">
        <v>23</v>
      </c>
      <c r="M1018" s="2">
        <v>510</v>
      </c>
    </row>
    <row r="1019" spans="2:13" ht="12.75">
      <c r="B1019" s="8">
        <v>2000</v>
      </c>
      <c r="C1019" s="101" t="s">
        <v>27</v>
      </c>
      <c r="D1019" s="101" t="s">
        <v>10</v>
      </c>
      <c r="E1019" s="101" t="s">
        <v>251</v>
      </c>
      <c r="F1019" s="92" t="s">
        <v>581</v>
      </c>
      <c r="G1019" s="92" t="s">
        <v>510</v>
      </c>
      <c r="H1019" s="5">
        <f t="shared" si="78"/>
        <v>-6000</v>
      </c>
      <c r="I1019" s="23">
        <f aca="true" t="shared" si="79" ref="I1019:I1035">+B1019/M1019</f>
        <v>3.9215686274509802</v>
      </c>
      <c r="K1019" s="102" t="s">
        <v>345</v>
      </c>
      <c r="L1019">
        <v>23</v>
      </c>
      <c r="M1019" s="2">
        <v>510</v>
      </c>
    </row>
    <row r="1020" spans="2:13" ht="12.75">
      <c r="B1020" s="8">
        <v>2000</v>
      </c>
      <c r="C1020" s="101" t="s">
        <v>27</v>
      </c>
      <c r="D1020" s="101" t="s">
        <v>10</v>
      </c>
      <c r="E1020" s="101" t="s">
        <v>251</v>
      </c>
      <c r="F1020" s="92" t="s">
        <v>581</v>
      </c>
      <c r="G1020" s="92" t="s">
        <v>512</v>
      </c>
      <c r="H1020" s="5">
        <f t="shared" si="78"/>
        <v>-8000</v>
      </c>
      <c r="I1020" s="23">
        <f t="shared" si="79"/>
        <v>3.9215686274509802</v>
      </c>
      <c r="K1020" s="102" t="s">
        <v>345</v>
      </c>
      <c r="L1020">
        <v>23</v>
      </c>
      <c r="M1020" s="2">
        <v>510</v>
      </c>
    </row>
    <row r="1021" spans="1:13" s="108" customFormat="1" ht="12.75">
      <c r="A1021" s="103"/>
      <c r="B1021" s="376">
        <f>SUM(B1017:B1020)</f>
        <v>8000</v>
      </c>
      <c r="C1021" s="103" t="s">
        <v>27</v>
      </c>
      <c r="D1021" s="103"/>
      <c r="E1021" s="103"/>
      <c r="F1021" s="106"/>
      <c r="G1021" s="106"/>
      <c r="H1021" s="104">
        <v>0</v>
      </c>
      <c r="I1021" s="107">
        <f t="shared" si="79"/>
        <v>15.686274509803921</v>
      </c>
      <c r="M1021" s="2">
        <v>510</v>
      </c>
    </row>
    <row r="1022" spans="2:13" ht="12.75">
      <c r="B1022" s="8"/>
      <c r="H1022" s="5">
        <f>H1021-B1022</f>
        <v>0</v>
      </c>
      <c r="I1022" s="23">
        <f t="shared" si="79"/>
        <v>0</v>
      </c>
      <c r="M1022" s="2">
        <v>510</v>
      </c>
    </row>
    <row r="1023" spans="2:13" ht="12.75">
      <c r="B1023" s="8"/>
      <c r="H1023" s="5">
        <f>H1022-B1023</f>
        <v>0</v>
      </c>
      <c r="I1023" s="23">
        <f t="shared" si="79"/>
        <v>0</v>
      </c>
      <c r="M1023" s="2">
        <v>510</v>
      </c>
    </row>
    <row r="1024" spans="2:13" ht="12.75">
      <c r="B1024" s="8">
        <v>1000</v>
      </c>
      <c r="C1024" s="101" t="s">
        <v>252</v>
      </c>
      <c r="D1024" s="101" t="s">
        <v>10</v>
      </c>
      <c r="E1024" s="101" t="s">
        <v>253</v>
      </c>
      <c r="F1024" s="92" t="s">
        <v>581</v>
      </c>
      <c r="G1024" s="92" t="s">
        <v>499</v>
      </c>
      <c r="H1024" s="5">
        <f>H1023-B1024</f>
        <v>-1000</v>
      </c>
      <c r="I1024" s="23">
        <f t="shared" si="79"/>
        <v>1.9607843137254901</v>
      </c>
      <c r="K1024" s="102" t="s">
        <v>345</v>
      </c>
      <c r="L1024">
        <v>23</v>
      </c>
      <c r="M1024" s="2">
        <v>510</v>
      </c>
    </row>
    <row r="1025" spans="2:13" ht="12.75">
      <c r="B1025" s="8">
        <v>1000</v>
      </c>
      <c r="C1025" s="101" t="s">
        <v>252</v>
      </c>
      <c r="D1025" s="101" t="s">
        <v>10</v>
      </c>
      <c r="E1025" s="101" t="s">
        <v>253</v>
      </c>
      <c r="F1025" s="92" t="s">
        <v>581</v>
      </c>
      <c r="G1025" s="92" t="s">
        <v>508</v>
      </c>
      <c r="H1025" s="5">
        <f>H1024-B1025</f>
        <v>-2000</v>
      </c>
      <c r="I1025" s="23">
        <f t="shared" si="79"/>
        <v>1.9607843137254901</v>
      </c>
      <c r="K1025" s="102" t="s">
        <v>345</v>
      </c>
      <c r="L1025">
        <v>23</v>
      </c>
      <c r="M1025" s="2">
        <v>510</v>
      </c>
    </row>
    <row r="1026" spans="2:13" ht="12.75">
      <c r="B1026" s="8">
        <v>1000</v>
      </c>
      <c r="C1026" s="101" t="s">
        <v>252</v>
      </c>
      <c r="D1026" s="101" t="s">
        <v>10</v>
      </c>
      <c r="E1026" s="101" t="s">
        <v>253</v>
      </c>
      <c r="F1026" s="92" t="s">
        <v>581</v>
      </c>
      <c r="G1026" s="92" t="s">
        <v>510</v>
      </c>
      <c r="H1026" s="5">
        <f>H1025-B1026</f>
        <v>-3000</v>
      </c>
      <c r="I1026" s="23">
        <f t="shared" si="79"/>
        <v>1.9607843137254901</v>
      </c>
      <c r="K1026" s="102" t="s">
        <v>345</v>
      </c>
      <c r="L1026">
        <v>23</v>
      </c>
      <c r="M1026" s="2">
        <v>510</v>
      </c>
    </row>
    <row r="1027" spans="1:13" s="108" customFormat="1" ht="12.75">
      <c r="A1027" s="103"/>
      <c r="B1027" s="376">
        <f>SUM(B1024:B1026)</f>
        <v>3000</v>
      </c>
      <c r="C1027" s="103"/>
      <c r="D1027" s="103"/>
      <c r="E1027" s="103" t="s">
        <v>253</v>
      </c>
      <c r="F1027" s="106"/>
      <c r="G1027" s="106"/>
      <c r="H1027" s="104">
        <v>0</v>
      </c>
      <c r="I1027" s="107">
        <f t="shared" si="79"/>
        <v>5.882352941176471</v>
      </c>
      <c r="M1027" s="2">
        <v>510</v>
      </c>
    </row>
    <row r="1028" spans="2:13" ht="12.75">
      <c r="B1028" s="8"/>
      <c r="D1028" s="13"/>
      <c r="H1028" s="5">
        <f>H1027-B1028</f>
        <v>0</v>
      </c>
      <c r="I1028" s="23">
        <f t="shared" si="79"/>
        <v>0</v>
      </c>
      <c r="M1028" s="2">
        <v>510</v>
      </c>
    </row>
    <row r="1029" spans="2:13" ht="12.75">
      <c r="B1029" s="8"/>
      <c r="D1029" s="13"/>
      <c r="H1029" s="5">
        <f>H1028-B1029</f>
        <v>0</v>
      </c>
      <c r="I1029" s="23">
        <f t="shared" si="79"/>
        <v>0</v>
      </c>
      <c r="M1029" s="2">
        <v>510</v>
      </c>
    </row>
    <row r="1030" spans="2:13" ht="12.75">
      <c r="B1030" s="8"/>
      <c r="D1030" s="13"/>
      <c r="H1030" s="5">
        <f>H1029-B1030</f>
        <v>0</v>
      </c>
      <c r="I1030" s="23">
        <f t="shared" si="79"/>
        <v>0</v>
      </c>
      <c r="M1030" s="2">
        <v>510</v>
      </c>
    </row>
    <row r="1031" spans="2:13" ht="12.75">
      <c r="B1031" s="8"/>
      <c r="D1031" s="13"/>
      <c r="H1031" s="5">
        <f>H1030-B1031</f>
        <v>0</v>
      </c>
      <c r="I1031" s="23">
        <f t="shared" si="79"/>
        <v>0</v>
      </c>
      <c r="M1031" s="2">
        <v>510</v>
      </c>
    </row>
    <row r="1032" spans="1:13" s="89" customFormat="1" ht="12.75">
      <c r="A1032" s="82"/>
      <c r="B1032" s="400">
        <f>+B1039+B1056+B1064+B1071+B1079+B1084</f>
        <v>89900</v>
      </c>
      <c r="C1032" s="84" t="s">
        <v>92</v>
      </c>
      <c r="D1032" s="84" t="s">
        <v>151</v>
      </c>
      <c r="E1032" s="85" t="s">
        <v>93</v>
      </c>
      <c r="F1032" s="86" t="s">
        <v>94</v>
      </c>
      <c r="G1032" s="86" t="s">
        <v>23</v>
      </c>
      <c r="H1032" s="87"/>
      <c r="I1032" s="88">
        <f t="shared" si="79"/>
        <v>176.27450980392157</v>
      </c>
      <c r="M1032" s="2">
        <v>510</v>
      </c>
    </row>
    <row r="1033" spans="2:13" ht="12.75">
      <c r="B1033" s="8"/>
      <c r="H1033" s="5">
        <f aca="true" t="shared" si="80" ref="H1033:H1038">H1032-B1033</f>
        <v>0</v>
      </c>
      <c r="I1033" s="23">
        <f t="shared" si="79"/>
        <v>0</v>
      </c>
      <c r="M1033" s="2">
        <v>510</v>
      </c>
    </row>
    <row r="1034" spans="2:13" ht="12.75">
      <c r="B1034" s="431">
        <v>2500</v>
      </c>
      <c r="C1034" s="1" t="s">
        <v>24</v>
      </c>
      <c r="D1034" s="1" t="s">
        <v>10</v>
      </c>
      <c r="E1034" s="1" t="s">
        <v>223</v>
      </c>
      <c r="F1034" s="28" t="s">
        <v>592</v>
      </c>
      <c r="G1034" s="28" t="s">
        <v>463</v>
      </c>
      <c r="H1034" s="5">
        <f t="shared" si="80"/>
        <v>-2500</v>
      </c>
      <c r="I1034" s="23">
        <f t="shared" si="79"/>
        <v>4.901960784313726</v>
      </c>
      <c r="K1034" t="s">
        <v>24</v>
      </c>
      <c r="L1034">
        <v>24</v>
      </c>
      <c r="M1034" s="2">
        <v>510</v>
      </c>
    </row>
    <row r="1035" spans="2:13" ht="12.75">
      <c r="B1035" s="8">
        <v>2500</v>
      </c>
      <c r="C1035" s="1" t="s">
        <v>24</v>
      </c>
      <c r="D1035" s="1" t="s">
        <v>10</v>
      </c>
      <c r="E1035" s="1" t="s">
        <v>223</v>
      </c>
      <c r="F1035" s="28" t="s">
        <v>593</v>
      </c>
      <c r="G1035" s="28" t="s">
        <v>499</v>
      </c>
      <c r="H1035" s="5">
        <f t="shared" si="80"/>
        <v>-5000</v>
      </c>
      <c r="I1035" s="23">
        <f t="shared" si="79"/>
        <v>4.901960784313726</v>
      </c>
      <c r="K1035" t="s">
        <v>24</v>
      </c>
      <c r="L1035">
        <v>24</v>
      </c>
      <c r="M1035" s="2">
        <v>510</v>
      </c>
    </row>
    <row r="1036" spans="2:13" ht="12.75">
      <c r="B1036" s="8">
        <v>2500</v>
      </c>
      <c r="C1036" s="1" t="s">
        <v>24</v>
      </c>
      <c r="D1036" s="1" t="s">
        <v>10</v>
      </c>
      <c r="E1036" s="1" t="s">
        <v>223</v>
      </c>
      <c r="F1036" s="28" t="s">
        <v>594</v>
      </c>
      <c r="G1036" s="28" t="s">
        <v>508</v>
      </c>
      <c r="H1036" s="5">
        <f t="shared" si="80"/>
        <v>-7500</v>
      </c>
      <c r="I1036" s="23">
        <v>5</v>
      </c>
      <c r="K1036" t="s">
        <v>24</v>
      </c>
      <c r="L1036">
        <v>24</v>
      </c>
      <c r="M1036" s="2">
        <v>510</v>
      </c>
    </row>
    <row r="1037" spans="2:13" ht="12.75">
      <c r="B1037" s="8">
        <v>2500</v>
      </c>
      <c r="C1037" s="1" t="s">
        <v>24</v>
      </c>
      <c r="D1037" s="1" t="s">
        <v>10</v>
      </c>
      <c r="E1037" s="1" t="s">
        <v>223</v>
      </c>
      <c r="F1037" s="28" t="s">
        <v>595</v>
      </c>
      <c r="G1037" s="28" t="s">
        <v>510</v>
      </c>
      <c r="H1037" s="5">
        <f t="shared" si="80"/>
        <v>-10000</v>
      </c>
      <c r="I1037" s="23">
        <v>5</v>
      </c>
      <c r="K1037" t="s">
        <v>24</v>
      </c>
      <c r="L1037">
        <v>24</v>
      </c>
      <c r="M1037" s="2">
        <v>510</v>
      </c>
    </row>
    <row r="1038" spans="2:13" ht="12.75">
      <c r="B1038" s="8">
        <v>2500</v>
      </c>
      <c r="C1038" s="1" t="s">
        <v>24</v>
      </c>
      <c r="D1038" s="1" t="s">
        <v>10</v>
      </c>
      <c r="E1038" s="1" t="s">
        <v>223</v>
      </c>
      <c r="F1038" s="28" t="s">
        <v>596</v>
      </c>
      <c r="G1038" s="28" t="s">
        <v>512</v>
      </c>
      <c r="H1038" s="5">
        <f t="shared" si="80"/>
        <v>-12500</v>
      </c>
      <c r="I1038" s="23">
        <v>5</v>
      </c>
      <c r="K1038" t="s">
        <v>24</v>
      </c>
      <c r="L1038">
        <v>24</v>
      </c>
      <c r="M1038" s="2">
        <v>510</v>
      </c>
    </row>
    <row r="1039" spans="1:13" s="91" customFormat="1" ht="12.75">
      <c r="A1039" s="12"/>
      <c r="B1039" s="378">
        <f>SUM(B1034:B1038)</f>
        <v>12500</v>
      </c>
      <c r="C1039" s="12" t="s">
        <v>24</v>
      </c>
      <c r="D1039" s="12"/>
      <c r="E1039" s="12"/>
      <c r="F1039" s="19"/>
      <c r="G1039" s="19"/>
      <c r="H1039" s="87">
        <v>0</v>
      </c>
      <c r="I1039" s="88">
        <f>+B1039/M1039</f>
        <v>24.50980392156863</v>
      </c>
      <c r="M1039" s="2">
        <v>510</v>
      </c>
    </row>
    <row r="1040" spans="2:13" ht="12.75">
      <c r="B1040" s="8"/>
      <c r="H1040" s="5">
        <f aca="true" t="shared" si="81" ref="H1040:H1055">H1039-B1040</f>
        <v>0</v>
      </c>
      <c r="I1040" s="23">
        <f>+B1040/M1040</f>
        <v>0</v>
      </c>
      <c r="M1040" s="2">
        <v>510</v>
      </c>
    </row>
    <row r="1041" spans="2:13" ht="12.75">
      <c r="B1041" s="8"/>
      <c r="H1041" s="5">
        <f t="shared" si="81"/>
        <v>0</v>
      </c>
      <c r="I1041" s="23">
        <f>+B1041/M1041</f>
        <v>0</v>
      </c>
      <c r="M1041" s="2">
        <v>510</v>
      </c>
    </row>
    <row r="1042" spans="2:13" ht="12.75">
      <c r="B1042" s="211">
        <v>4000</v>
      </c>
      <c r="C1042" s="34" t="s">
        <v>563</v>
      </c>
      <c r="D1042" s="13" t="s">
        <v>239</v>
      </c>
      <c r="E1042" s="34" t="s">
        <v>277</v>
      </c>
      <c r="F1042" s="92" t="s">
        <v>597</v>
      </c>
      <c r="G1042" s="32" t="s">
        <v>499</v>
      </c>
      <c r="H1042" s="5">
        <f t="shared" si="81"/>
        <v>-4000</v>
      </c>
      <c r="I1042" s="59">
        <f aca="true" t="shared" si="82" ref="I1042:I1084">+B1041/M1041</f>
        <v>0</v>
      </c>
      <c r="K1042" t="s">
        <v>223</v>
      </c>
      <c r="L1042">
        <v>24</v>
      </c>
      <c r="M1042" s="2">
        <v>510</v>
      </c>
    </row>
    <row r="1043" spans="2:14" ht="12.75">
      <c r="B1043" s="211">
        <v>1000</v>
      </c>
      <c r="C1043" s="34" t="s">
        <v>598</v>
      </c>
      <c r="D1043" s="13" t="s">
        <v>239</v>
      </c>
      <c r="E1043" s="34" t="s">
        <v>277</v>
      </c>
      <c r="F1043" s="92" t="s">
        <v>599</v>
      </c>
      <c r="G1043" s="32" t="s">
        <v>508</v>
      </c>
      <c r="H1043" s="5">
        <f t="shared" si="81"/>
        <v>-5000</v>
      </c>
      <c r="I1043" s="59">
        <f t="shared" si="82"/>
        <v>7.8431372549019605</v>
      </c>
      <c r="K1043" t="s">
        <v>223</v>
      </c>
      <c r="L1043">
        <v>24</v>
      </c>
      <c r="M1043" s="2">
        <v>510</v>
      </c>
      <c r="N1043" s="413"/>
    </row>
    <row r="1044" spans="2:14" ht="12.75">
      <c r="B1044" s="211">
        <v>4500</v>
      </c>
      <c r="C1044" s="34" t="s">
        <v>600</v>
      </c>
      <c r="D1044" s="13" t="s">
        <v>239</v>
      </c>
      <c r="E1044" s="34" t="s">
        <v>277</v>
      </c>
      <c r="F1044" s="92" t="s">
        <v>599</v>
      </c>
      <c r="G1044" s="32" t="s">
        <v>508</v>
      </c>
      <c r="H1044" s="5">
        <f t="shared" si="81"/>
        <v>-9500</v>
      </c>
      <c r="I1044" s="59">
        <f t="shared" si="82"/>
        <v>1.9607843137254901</v>
      </c>
      <c r="K1044" t="s">
        <v>223</v>
      </c>
      <c r="L1044">
        <v>24</v>
      </c>
      <c r="M1044" s="2">
        <v>510</v>
      </c>
      <c r="N1044" s="413"/>
    </row>
    <row r="1045" spans="2:14" ht="12.75">
      <c r="B1045" s="211">
        <v>4500</v>
      </c>
      <c r="C1045" s="34" t="s">
        <v>601</v>
      </c>
      <c r="D1045" s="13" t="s">
        <v>239</v>
      </c>
      <c r="E1045" s="34" t="s">
        <v>277</v>
      </c>
      <c r="F1045" s="92" t="s">
        <v>599</v>
      </c>
      <c r="G1045" s="32" t="s">
        <v>508</v>
      </c>
      <c r="H1045" s="5">
        <f t="shared" si="81"/>
        <v>-14000</v>
      </c>
      <c r="I1045" s="59">
        <f t="shared" si="82"/>
        <v>8.823529411764707</v>
      </c>
      <c r="K1045" t="s">
        <v>223</v>
      </c>
      <c r="L1045">
        <v>24</v>
      </c>
      <c r="M1045" s="2">
        <v>510</v>
      </c>
      <c r="N1045" s="413"/>
    </row>
    <row r="1046" spans="2:14" ht="12.75">
      <c r="B1046" s="211">
        <v>1000</v>
      </c>
      <c r="C1046" s="34" t="s">
        <v>602</v>
      </c>
      <c r="D1046" s="13" t="s">
        <v>239</v>
      </c>
      <c r="E1046" s="34" t="s">
        <v>277</v>
      </c>
      <c r="F1046" s="92" t="s">
        <v>599</v>
      </c>
      <c r="G1046" s="32" t="s">
        <v>508</v>
      </c>
      <c r="H1046" s="5">
        <f t="shared" si="81"/>
        <v>-15000</v>
      </c>
      <c r="I1046" s="59">
        <f t="shared" si="82"/>
        <v>8.823529411764707</v>
      </c>
      <c r="K1046" t="s">
        <v>223</v>
      </c>
      <c r="L1046">
        <v>24</v>
      </c>
      <c r="M1046" s="2">
        <v>510</v>
      </c>
      <c r="N1046" s="413"/>
    </row>
    <row r="1047" spans="2:14" ht="12.75">
      <c r="B1047" s="211">
        <v>800</v>
      </c>
      <c r="C1047" s="34" t="s">
        <v>603</v>
      </c>
      <c r="D1047" s="13" t="s">
        <v>239</v>
      </c>
      <c r="E1047" s="34" t="s">
        <v>277</v>
      </c>
      <c r="F1047" s="92" t="s">
        <v>599</v>
      </c>
      <c r="G1047" s="32" t="s">
        <v>510</v>
      </c>
      <c r="H1047" s="5">
        <f t="shared" si="81"/>
        <v>-15800</v>
      </c>
      <c r="I1047" s="59">
        <f t="shared" si="82"/>
        <v>1.9607843137254901</v>
      </c>
      <c r="K1047" t="s">
        <v>223</v>
      </c>
      <c r="L1047">
        <v>24</v>
      </c>
      <c r="M1047" s="2">
        <v>510</v>
      </c>
      <c r="N1047" s="413"/>
    </row>
    <row r="1048" spans="2:14" ht="12.75">
      <c r="B1048" s="211">
        <v>1500</v>
      </c>
      <c r="C1048" s="34" t="s">
        <v>604</v>
      </c>
      <c r="D1048" s="13" t="s">
        <v>239</v>
      </c>
      <c r="E1048" s="34" t="s">
        <v>277</v>
      </c>
      <c r="F1048" s="92" t="s">
        <v>599</v>
      </c>
      <c r="G1048" s="32" t="s">
        <v>510</v>
      </c>
      <c r="H1048" s="5">
        <f t="shared" si="81"/>
        <v>-17300</v>
      </c>
      <c r="I1048" s="59">
        <f t="shared" si="82"/>
        <v>1.5686274509803921</v>
      </c>
      <c r="K1048" t="s">
        <v>223</v>
      </c>
      <c r="L1048">
        <v>24</v>
      </c>
      <c r="M1048" s="2">
        <v>510</v>
      </c>
      <c r="N1048" s="413"/>
    </row>
    <row r="1049" spans="2:14" ht="12.75">
      <c r="B1049" s="211">
        <v>4000</v>
      </c>
      <c r="C1049" s="34" t="s">
        <v>605</v>
      </c>
      <c r="D1049" s="13" t="s">
        <v>239</v>
      </c>
      <c r="E1049" s="34" t="s">
        <v>277</v>
      </c>
      <c r="F1049" s="92" t="s">
        <v>599</v>
      </c>
      <c r="G1049" s="32" t="s">
        <v>510</v>
      </c>
      <c r="H1049" s="5">
        <f t="shared" si="81"/>
        <v>-21300</v>
      </c>
      <c r="I1049" s="59">
        <f t="shared" si="82"/>
        <v>2.9411764705882355</v>
      </c>
      <c r="K1049" t="s">
        <v>223</v>
      </c>
      <c r="L1049">
        <v>24</v>
      </c>
      <c r="M1049" s="2">
        <v>510</v>
      </c>
      <c r="N1049" s="413"/>
    </row>
    <row r="1050" spans="2:14" ht="12.75">
      <c r="B1050" s="211">
        <v>4000</v>
      </c>
      <c r="C1050" s="34" t="s">
        <v>606</v>
      </c>
      <c r="D1050" s="13" t="s">
        <v>239</v>
      </c>
      <c r="E1050" s="34" t="s">
        <v>277</v>
      </c>
      <c r="F1050" s="92" t="s">
        <v>599</v>
      </c>
      <c r="G1050" s="32" t="s">
        <v>510</v>
      </c>
      <c r="H1050" s="5">
        <f t="shared" si="81"/>
        <v>-25300</v>
      </c>
      <c r="I1050" s="59">
        <f t="shared" si="82"/>
        <v>7.8431372549019605</v>
      </c>
      <c r="K1050" t="s">
        <v>223</v>
      </c>
      <c r="L1050">
        <v>24</v>
      </c>
      <c r="M1050" s="2">
        <v>510</v>
      </c>
      <c r="N1050" s="413"/>
    </row>
    <row r="1051" spans="2:14" ht="12.75">
      <c r="B1051" s="211">
        <v>4000</v>
      </c>
      <c r="C1051" s="34" t="s">
        <v>605</v>
      </c>
      <c r="D1051" s="13" t="s">
        <v>239</v>
      </c>
      <c r="E1051" s="34" t="s">
        <v>277</v>
      </c>
      <c r="F1051" s="92" t="s">
        <v>599</v>
      </c>
      <c r="G1051" s="32" t="s">
        <v>500</v>
      </c>
      <c r="H1051" s="5">
        <f t="shared" si="81"/>
        <v>-29300</v>
      </c>
      <c r="I1051" s="59">
        <f t="shared" si="82"/>
        <v>7.8431372549019605</v>
      </c>
      <c r="K1051" t="s">
        <v>223</v>
      </c>
      <c r="L1051">
        <v>24</v>
      </c>
      <c r="M1051" s="2">
        <v>510</v>
      </c>
      <c r="N1051" s="413"/>
    </row>
    <row r="1052" spans="2:14" ht="12.75">
      <c r="B1052" s="211">
        <v>4000</v>
      </c>
      <c r="C1052" s="34" t="s">
        <v>606</v>
      </c>
      <c r="D1052" s="13" t="s">
        <v>239</v>
      </c>
      <c r="E1052" s="34" t="s">
        <v>277</v>
      </c>
      <c r="F1052" s="92" t="s">
        <v>599</v>
      </c>
      <c r="G1052" s="32" t="s">
        <v>500</v>
      </c>
      <c r="H1052" s="5">
        <f t="shared" si="81"/>
        <v>-33300</v>
      </c>
      <c r="I1052" s="59">
        <f t="shared" si="82"/>
        <v>7.8431372549019605</v>
      </c>
      <c r="K1052" t="s">
        <v>223</v>
      </c>
      <c r="L1052">
        <v>24</v>
      </c>
      <c r="M1052" s="2">
        <v>510</v>
      </c>
      <c r="N1052" s="413"/>
    </row>
    <row r="1053" spans="2:14" ht="12.75">
      <c r="B1053" s="211">
        <v>1500</v>
      </c>
      <c r="C1053" s="34" t="s">
        <v>607</v>
      </c>
      <c r="D1053" s="13" t="s">
        <v>239</v>
      </c>
      <c r="E1053" s="34" t="s">
        <v>277</v>
      </c>
      <c r="F1053" s="92" t="s">
        <v>599</v>
      </c>
      <c r="G1053" s="32" t="s">
        <v>500</v>
      </c>
      <c r="H1053" s="5">
        <f t="shared" si="81"/>
        <v>-34800</v>
      </c>
      <c r="I1053" s="59">
        <f t="shared" si="82"/>
        <v>7.8431372549019605</v>
      </c>
      <c r="K1053" t="s">
        <v>223</v>
      </c>
      <c r="L1053">
        <v>24</v>
      </c>
      <c r="M1053" s="2">
        <v>510</v>
      </c>
      <c r="N1053" s="413"/>
    </row>
    <row r="1054" spans="2:14" ht="12.75">
      <c r="B1054" s="211">
        <v>800</v>
      </c>
      <c r="C1054" s="34" t="s">
        <v>608</v>
      </c>
      <c r="D1054" s="13" t="s">
        <v>239</v>
      </c>
      <c r="E1054" s="34" t="s">
        <v>277</v>
      </c>
      <c r="F1054" s="92" t="s">
        <v>599</v>
      </c>
      <c r="G1054" s="32" t="s">
        <v>500</v>
      </c>
      <c r="H1054" s="5">
        <f t="shared" si="81"/>
        <v>-35600</v>
      </c>
      <c r="I1054" s="59">
        <f t="shared" si="82"/>
        <v>2.9411764705882355</v>
      </c>
      <c r="K1054" t="s">
        <v>223</v>
      </c>
      <c r="L1054">
        <v>24</v>
      </c>
      <c r="M1054" s="2">
        <v>510</v>
      </c>
      <c r="N1054" s="413"/>
    </row>
    <row r="1055" spans="2:14" ht="12.75">
      <c r="B1055" s="211">
        <v>4000</v>
      </c>
      <c r="C1055" s="34" t="s">
        <v>569</v>
      </c>
      <c r="D1055" s="13" t="s">
        <v>239</v>
      </c>
      <c r="E1055" s="34" t="s">
        <v>277</v>
      </c>
      <c r="F1055" s="92" t="s">
        <v>609</v>
      </c>
      <c r="G1055" s="32" t="s">
        <v>500</v>
      </c>
      <c r="H1055" s="5">
        <f t="shared" si="81"/>
        <v>-39600</v>
      </c>
      <c r="I1055" s="59">
        <f t="shared" si="82"/>
        <v>1.5686274509803921</v>
      </c>
      <c r="K1055" t="s">
        <v>223</v>
      </c>
      <c r="L1055">
        <v>24</v>
      </c>
      <c r="M1055" s="2">
        <v>510</v>
      </c>
      <c r="N1055" s="413"/>
    </row>
    <row r="1056" spans="1:13" s="91" customFormat="1" ht="12.75">
      <c r="A1056" s="12"/>
      <c r="B1056" s="378">
        <f>SUM(B1042:B1055)</f>
        <v>39600</v>
      </c>
      <c r="C1056" s="90" t="s">
        <v>248</v>
      </c>
      <c r="D1056" s="12"/>
      <c r="E1056" s="12"/>
      <c r="F1056" s="19"/>
      <c r="G1056" s="19"/>
      <c r="H1056" s="447"/>
      <c r="I1056" s="88">
        <f t="shared" si="82"/>
        <v>7.8431372549019605</v>
      </c>
      <c r="M1056" s="2">
        <v>510</v>
      </c>
    </row>
    <row r="1057" spans="1:13" s="16" customFormat="1" ht="12.75">
      <c r="A1057" s="13"/>
      <c r="B1057" s="211"/>
      <c r="C1057" s="34"/>
      <c r="D1057" s="13"/>
      <c r="E1057" s="13"/>
      <c r="F1057" s="31"/>
      <c r="G1057" s="31"/>
      <c r="H1057" s="5">
        <f aca="true" t="shared" si="83" ref="H1057:H1063">H1056-B1057</f>
        <v>0</v>
      </c>
      <c r="I1057" s="59">
        <f t="shared" si="82"/>
        <v>77.6470588235294</v>
      </c>
      <c r="M1057" s="2">
        <v>510</v>
      </c>
    </row>
    <row r="1058" spans="1:13" s="16" customFormat="1" ht="12.75">
      <c r="A1058" s="13"/>
      <c r="B1058" s="211"/>
      <c r="C1058" s="34"/>
      <c r="D1058" s="13"/>
      <c r="E1058" s="13"/>
      <c r="F1058" s="31"/>
      <c r="G1058" s="31"/>
      <c r="H1058" s="5">
        <f t="shared" si="83"/>
        <v>0</v>
      </c>
      <c r="I1058" s="59">
        <f t="shared" si="82"/>
        <v>0</v>
      </c>
      <c r="M1058" s="2">
        <v>510</v>
      </c>
    </row>
    <row r="1059" spans="2:13" ht="12.75">
      <c r="B1059" s="8">
        <v>1300</v>
      </c>
      <c r="C1059" s="1" t="s">
        <v>25</v>
      </c>
      <c r="D1059" s="1" t="s">
        <v>249</v>
      </c>
      <c r="E1059" s="1" t="s">
        <v>32</v>
      </c>
      <c r="F1059" s="28" t="s">
        <v>599</v>
      </c>
      <c r="G1059" s="92" t="s">
        <v>463</v>
      </c>
      <c r="H1059" s="5">
        <f t="shared" si="83"/>
        <v>-1300</v>
      </c>
      <c r="I1059" s="59">
        <f t="shared" si="82"/>
        <v>0</v>
      </c>
      <c r="K1059" t="s">
        <v>223</v>
      </c>
      <c r="L1059">
        <v>24</v>
      </c>
      <c r="M1059" s="2">
        <v>510</v>
      </c>
    </row>
    <row r="1060" spans="2:13" ht="12.75">
      <c r="B1060" s="8">
        <v>1500</v>
      </c>
      <c r="C1060" s="34" t="s">
        <v>25</v>
      </c>
      <c r="D1060" s="13" t="s">
        <v>249</v>
      </c>
      <c r="E1060" s="1" t="s">
        <v>32</v>
      </c>
      <c r="F1060" s="28" t="s">
        <v>599</v>
      </c>
      <c r="G1060" s="92" t="s">
        <v>499</v>
      </c>
      <c r="H1060" s="5">
        <f t="shared" si="83"/>
        <v>-2800</v>
      </c>
      <c r="I1060" s="59">
        <f t="shared" si="82"/>
        <v>2.549019607843137</v>
      </c>
      <c r="K1060" t="s">
        <v>223</v>
      </c>
      <c r="L1060">
        <v>24</v>
      </c>
      <c r="M1060" s="2">
        <v>510</v>
      </c>
    </row>
    <row r="1061" spans="2:13" ht="12.75">
      <c r="B1061" s="8">
        <v>1000</v>
      </c>
      <c r="C1061" s="34" t="s">
        <v>25</v>
      </c>
      <c r="D1061" s="13" t="s">
        <v>249</v>
      </c>
      <c r="E1061" s="1" t="s">
        <v>32</v>
      </c>
      <c r="F1061" s="28" t="s">
        <v>599</v>
      </c>
      <c r="G1061" s="92" t="s">
        <v>510</v>
      </c>
      <c r="H1061" s="5">
        <f t="shared" si="83"/>
        <v>-3800</v>
      </c>
      <c r="I1061" s="59">
        <f t="shared" si="82"/>
        <v>2.9411764705882355</v>
      </c>
      <c r="J1061" s="16"/>
      <c r="K1061" t="s">
        <v>223</v>
      </c>
      <c r="L1061">
        <v>24</v>
      </c>
      <c r="M1061" s="2">
        <v>510</v>
      </c>
    </row>
    <row r="1062" spans="2:13" ht="12.75">
      <c r="B1062" s="8">
        <v>1000</v>
      </c>
      <c r="C1062" s="34" t="s">
        <v>25</v>
      </c>
      <c r="D1062" s="13" t="s">
        <v>249</v>
      </c>
      <c r="E1062" s="1" t="s">
        <v>32</v>
      </c>
      <c r="F1062" s="28" t="s">
        <v>599</v>
      </c>
      <c r="G1062" s="92" t="s">
        <v>512</v>
      </c>
      <c r="H1062" s="5">
        <f t="shared" si="83"/>
        <v>-4800</v>
      </c>
      <c r="I1062" s="59">
        <f t="shared" si="82"/>
        <v>1.9607843137254901</v>
      </c>
      <c r="J1062" s="16"/>
      <c r="K1062" t="s">
        <v>223</v>
      </c>
      <c r="L1062">
        <v>24</v>
      </c>
      <c r="M1062" s="2">
        <v>510</v>
      </c>
    </row>
    <row r="1063" spans="2:13" ht="12.75">
      <c r="B1063" s="8">
        <v>1600</v>
      </c>
      <c r="C1063" s="34" t="s">
        <v>25</v>
      </c>
      <c r="D1063" s="13" t="s">
        <v>249</v>
      </c>
      <c r="E1063" s="1" t="s">
        <v>32</v>
      </c>
      <c r="F1063" s="28" t="s">
        <v>599</v>
      </c>
      <c r="G1063" s="92" t="s">
        <v>500</v>
      </c>
      <c r="H1063" s="5">
        <f t="shared" si="83"/>
        <v>-6400</v>
      </c>
      <c r="I1063" s="59">
        <f t="shared" si="82"/>
        <v>1.9607843137254901</v>
      </c>
      <c r="J1063" s="16"/>
      <c r="K1063" s="102" t="s">
        <v>223</v>
      </c>
      <c r="L1063">
        <v>24</v>
      </c>
      <c r="M1063" s="2">
        <v>510</v>
      </c>
    </row>
    <row r="1064" spans="1:13" s="91" customFormat="1" ht="12.75">
      <c r="A1064" s="12"/>
      <c r="B1064" s="378">
        <f>SUM(B1059:B1063)</f>
        <v>6400</v>
      </c>
      <c r="C1064" s="90"/>
      <c r="D1064" s="12"/>
      <c r="E1064" s="12" t="s">
        <v>32</v>
      </c>
      <c r="F1064" s="19"/>
      <c r="G1064" s="19"/>
      <c r="H1064" s="87">
        <v>0</v>
      </c>
      <c r="I1064" s="88">
        <f t="shared" si="82"/>
        <v>3.1372549019607843</v>
      </c>
      <c r="M1064" s="2">
        <v>510</v>
      </c>
    </row>
    <row r="1065" spans="2:13" ht="12.75">
      <c r="B1065" s="8"/>
      <c r="C1065" s="34"/>
      <c r="D1065" s="13"/>
      <c r="H1065" s="5">
        <f aca="true" t="shared" si="84" ref="H1065:H1070">H1064-B1065</f>
        <v>0</v>
      </c>
      <c r="I1065" s="59">
        <f t="shared" si="82"/>
        <v>12.549019607843137</v>
      </c>
      <c r="M1065" s="2">
        <v>510</v>
      </c>
    </row>
    <row r="1066" spans="2:13" ht="12.75">
      <c r="B1066" s="8"/>
      <c r="D1066" s="13"/>
      <c r="H1066" s="5">
        <f t="shared" si="84"/>
        <v>0</v>
      </c>
      <c r="I1066" s="23">
        <f t="shared" si="82"/>
        <v>0</v>
      </c>
      <c r="M1066" s="2">
        <v>510</v>
      </c>
    </row>
    <row r="1067" spans="2:13" ht="12.75">
      <c r="B1067" s="8">
        <v>6000</v>
      </c>
      <c r="C1067" s="1" t="s">
        <v>26</v>
      </c>
      <c r="D1067" s="13" t="s">
        <v>249</v>
      </c>
      <c r="E1067" s="1" t="s">
        <v>240</v>
      </c>
      <c r="F1067" s="422" t="s">
        <v>610</v>
      </c>
      <c r="G1067" s="92" t="s">
        <v>508</v>
      </c>
      <c r="H1067" s="5">
        <f t="shared" si="84"/>
        <v>-6000</v>
      </c>
      <c r="I1067" s="23">
        <f t="shared" si="82"/>
        <v>0</v>
      </c>
      <c r="K1067" t="s">
        <v>223</v>
      </c>
      <c r="L1067">
        <v>24</v>
      </c>
      <c r="M1067" s="2">
        <v>510</v>
      </c>
    </row>
    <row r="1068" spans="2:13" ht="12.75">
      <c r="B1068" s="8">
        <v>6000</v>
      </c>
      <c r="C1068" s="1" t="s">
        <v>26</v>
      </c>
      <c r="D1068" s="13" t="s">
        <v>249</v>
      </c>
      <c r="E1068" s="1" t="s">
        <v>240</v>
      </c>
      <c r="F1068" s="422" t="s">
        <v>610</v>
      </c>
      <c r="G1068" s="92" t="s">
        <v>510</v>
      </c>
      <c r="H1068" s="5">
        <f t="shared" si="84"/>
        <v>-12000</v>
      </c>
      <c r="I1068" s="23">
        <f t="shared" si="82"/>
        <v>11.764705882352942</v>
      </c>
      <c r="K1068" t="s">
        <v>223</v>
      </c>
      <c r="L1068">
        <v>24</v>
      </c>
      <c r="M1068" s="2">
        <v>510</v>
      </c>
    </row>
    <row r="1069" spans="2:13" ht="12.75">
      <c r="B1069" s="8">
        <v>3500</v>
      </c>
      <c r="C1069" s="1" t="s">
        <v>26</v>
      </c>
      <c r="D1069" s="13" t="s">
        <v>249</v>
      </c>
      <c r="E1069" s="1" t="s">
        <v>240</v>
      </c>
      <c r="F1069" s="422" t="s">
        <v>611</v>
      </c>
      <c r="G1069" s="92" t="s">
        <v>512</v>
      </c>
      <c r="H1069" s="5">
        <f t="shared" si="84"/>
        <v>-15500</v>
      </c>
      <c r="I1069" s="23">
        <f t="shared" si="82"/>
        <v>11.764705882352942</v>
      </c>
      <c r="K1069" s="102" t="s">
        <v>223</v>
      </c>
      <c r="L1069">
        <v>24</v>
      </c>
      <c r="M1069" s="2">
        <v>510</v>
      </c>
    </row>
    <row r="1070" spans="2:13" ht="12.75">
      <c r="B1070" s="8">
        <v>3500</v>
      </c>
      <c r="C1070" s="1" t="s">
        <v>26</v>
      </c>
      <c r="D1070" s="13" t="s">
        <v>249</v>
      </c>
      <c r="E1070" s="1" t="s">
        <v>240</v>
      </c>
      <c r="F1070" s="422" t="s">
        <v>611</v>
      </c>
      <c r="G1070" s="92" t="s">
        <v>500</v>
      </c>
      <c r="H1070" s="5">
        <f t="shared" si="84"/>
        <v>-19000</v>
      </c>
      <c r="I1070" s="23">
        <f t="shared" si="82"/>
        <v>6.862745098039215</v>
      </c>
      <c r="K1070" s="102" t="s">
        <v>223</v>
      </c>
      <c r="L1070">
        <v>24</v>
      </c>
      <c r="M1070" s="2">
        <v>510</v>
      </c>
    </row>
    <row r="1071" spans="1:13" s="91" customFormat="1" ht="12.75">
      <c r="A1071" s="12"/>
      <c r="B1071" s="378">
        <f>SUM(B1067:B1070)</f>
        <v>19000</v>
      </c>
      <c r="C1071" s="12" t="s">
        <v>26</v>
      </c>
      <c r="D1071" s="12"/>
      <c r="E1071" s="12"/>
      <c r="F1071" s="19"/>
      <c r="G1071" s="19"/>
      <c r="H1071" s="87">
        <v>0</v>
      </c>
      <c r="I1071" s="88">
        <f t="shared" si="82"/>
        <v>6.862745098039215</v>
      </c>
      <c r="M1071" s="2">
        <v>510</v>
      </c>
    </row>
    <row r="1072" spans="2:13" ht="12.75">
      <c r="B1072" s="8"/>
      <c r="D1072" s="13"/>
      <c r="H1072" s="5">
        <f aca="true" t="shared" si="85" ref="H1072:H1078">H1071-B1072</f>
        <v>0</v>
      </c>
      <c r="I1072" s="23">
        <f t="shared" si="82"/>
        <v>37.254901960784316</v>
      </c>
      <c r="M1072" s="2">
        <v>510</v>
      </c>
    </row>
    <row r="1073" spans="2:13" ht="12.75">
      <c r="B1073" s="8"/>
      <c r="D1073" s="13"/>
      <c r="H1073" s="5">
        <f t="shared" si="85"/>
        <v>0</v>
      </c>
      <c r="I1073" s="23">
        <f t="shared" si="82"/>
        <v>0</v>
      </c>
      <c r="M1073" s="2">
        <v>510</v>
      </c>
    </row>
    <row r="1074" spans="1:13" s="16" customFormat="1" ht="12.75">
      <c r="A1074" s="13"/>
      <c r="B1074" s="211">
        <v>2000</v>
      </c>
      <c r="C1074" s="13" t="s">
        <v>27</v>
      </c>
      <c r="D1074" s="13" t="s">
        <v>10</v>
      </c>
      <c r="E1074" s="13" t="s">
        <v>251</v>
      </c>
      <c r="F1074" s="92" t="s">
        <v>599</v>
      </c>
      <c r="G1074" s="32" t="s">
        <v>499</v>
      </c>
      <c r="H1074" s="5">
        <f t="shared" si="85"/>
        <v>-2000</v>
      </c>
      <c r="I1074" s="23">
        <f t="shared" si="82"/>
        <v>0</v>
      </c>
      <c r="K1074" s="16" t="s">
        <v>223</v>
      </c>
      <c r="L1074" s="16">
        <v>24</v>
      </c>
      <c r="M1074" s="2">
        <v>510</v>
      </c>
    </row>
    <row r="1075" spans="1:13" s="16" customFormat="1" ht="12.75">
      <c r="A1075" s="13"/>
      <c r="B1075" s="211">
        <v>2000</v>
      </c>
      <c r="C1075" s="13" t="s">
        <v>27</v>
      </c>
      <c r="D1075" s="13" t="s">
        <v>10</v>
      </c>
      <c r="E1075" s="13" t="s">
        <v>251</v>
      </c>
      <c r="F1075" s="92" t="s">
        <v>599</v>
      </c>
      <c r="G1075" s="32" t="s">
        <v>508</v>
      </c>
      <c r="H1075" s="5">
        <f t="shared" si="85"/>
        <v>-4000</v>
      </c>
      <c r="I1075" s="23">
        <f t="shared" si="82"/>
        <v>3.9215686274509802</v>
      </c>
      <c r="K1075" s="16" t="s">
        <v>223</v>
      </c>
      <c r="L1075" s="16">
        <v>24</v>
      </c>
      <c r="M1075" s="2">
        <v>510</v>
      </c>
    </row>
    <row r="1076" spans="1:13" s="16" customFormat="1" ht="12.75">
      <c r="A1076" s="13"/>
      <c r="B1076" s="211">
        <v>2000</v>
      </c>
      <c r="C1076" s="13" t="s">
        <v>27</v>
      </c>
      <c r="D1076" s="13" t="s">
        <v>10</v>
      </c>
      <c r="E1076" s="13" t="s">
        <v>251</v>
      </c>
      <c r="F1076" s="92" t="s">
        <v>599</v>
      </c>
      <c r="G1076" s="32" t="s">
        <v>510</v>
      </c>
      <c r="H1076" s="5">
        <f t="shared" si="85"/>
        <v>-6000</v>
      </c>
      <c r="I1076" s="23">
        <f t="shared" si="82"/>
        <v>3.9215686274509802</v>
      </c>
      <c r="K1076" s="16" t="s">
        <v>223</v>
      </c>
      <c r="L1076" s="16">
        <v>24</v>
      </c>
      <c r="M1076" s="2">
        <v>510</v>
      </c>
    </row>
    <row r="1077" spans="1:13" s="16" customFormat="1" ht="12.75">
      <c r="A1077" s="13"/>
      <c r="B1077" s="211">
        <v>2000</v>
      </c>
      <c r="C1077" s="13" t="s">
        <v>27</v>
      </c>
      <c r="D1077" s="13" t="s">
        <v>10</v>
      </c>
      <c r="E1077" s="13" t="s">
        <v>251</v>
      </c>
      <c r="F1077" s="92" t="s">
        <v>599</v>
      </c>
      <c r="G1077" s="32" t="s">
        <v>512</v>
      </c>
      <c r="H1077" s="5">
        <f t="shared" si="85"/>
        <v>-8000</v>
      </c>
      <c r="I1077" s="23">
        <f t="shared" si="82"/>
        <v>3.9215686274509802</v>
      </c>
      <c r="K1077" s="116" t="s">
        <v>223</v>
      </c>
      <c r="L1077" s="16">
        <v>24</v>
      </c>
      <c r="M1077" s="2">
        <v>510</v>
      </c>
    </row>
    <row r="1078" spans="1:13" s="16" customFormat="1" ht="12.75">
      <c r="A1078" s="13"/>
      <c r="B1078" s="211">
        <v>2000</v>
      </c>
      <c r="C1078" s="13" t="s">
        <v>27</v>
      </c>
      <c r="D1078" s="13" t="s">
        <v>10</v>
      </c>
      <c r="E1078" s="13" t="s">
        <v>251</v>
      </c>
      <c r="F1078" s="92" t="s">
        <v>599</v>
      </c>
      <c r="G1078" s="32" t="s">
        <v>500</v>
      </c>
      <c r="H1078" s="5">
        <f t="shared" si="85"/>
        <v>-10000</v>
      </c>
      <c r="I1078" s="23">
        <f t="shared" si="82"/>
        <v>3.9215686274509802</v>
      </c>
      <c r="K1078" s="116" t="s">
        <v>223</v>
      </c>
      <c r="L1078" s="16">
        <v>24</v>
      </c>
      <c r="M1078" s="2">
        <v>510</v>
      </c>
    </row>
    <row r="1079" spans="1:256" s="91" customFormat="1" ht="12.75">
      <c r="A1079" s="12"/>
      <c r="B1079" s="378">
        <f>SUM(B1074:B1078)</f>
        <v>10000</v>
      </c>
      <c r="C1079" s="90" t="s">
        <v>27</v>
      </c>
      <c r="D1079" s="12"/>
      <c r="E1079" s="12"/>
      <c r="F1079" s="19"/>
      <c r="G1079" s="19"/>
      <c r="H1079" s="87">
        <v>0</v>
      </c>
      <c r="I1079" s="88">
        <f t="shared" si="82"/>
        <v>3.9215686274509802</v>
      </c>
      <c r="M1079" s="2">
        <v>510</v>
      </c>
      <c r="IV1079" s="91">
        <f>SUM(M1079:IU1079)</f>
        <v>510</v>
      </c>
    </row>
    <row r="1080" spans="2:13" ht="12.75">
      <c r="B1080" s="8"/>
      <c r="D1080" s="13"/>
      <c r="H1080" s="5">
        <f>H1079-B1080</f>
        <v>0</v>
      </c>
      <c r="I1080" s="59">
        <f t="shared" si="82"/>
        <v>19.607843137254903</v>
      </c>
      <c r="M1080" s="2">
        <v>510</v>
      </c>
    </row>
    <row r="1081" spans="2:13" ht="12.75">
      <c r="B1081" s="8"/>
      <c r="D1081" s="13"/>
      <c r="H1081" s="5">
        <f>H1080-B1081</f>
        <v>0</v>
      </c>
      <c r="I1081" s="23">
        <f t="shared" si="82"/>
        <v>0</v>
      </c>
      <c r="M1081" s="2">
        <v>510</v>
      </c>
    </row>
    <row r="1082" spans="2:256" ht="12.75">
      <c r="B1082" s="8">
        <v>1200</v>
      </c>
      <c r="C1082" s="1" t="s">
        <v>252</v>
      </c>
      <c r="D1082" s="13" t="s">
        <v>10</v>
      </c>
      <c r="E1082" s="1" t="s">
        <v>253</v>
      </c>
      <c r="F1082" s="92" t="s">
        <v>599</v>
      </c>
      <c r="G1082" s="92" t="s">
        <v>508</v>
      </c>
      <c r="H1082" s="5">
        <f>H1081-B1082</f>
        <v>-1200</v>
      </c>
      <c r="I1082" s="23">
        <f t="shared" si="82"/>
        <v>0</v>
      </c>
      <c r="K1082" t="s">
        <v>223</v>
      </c>
      <c r="L1082">
        <v>24</v>
      </c>
      <c r="M1082" s="2">
        <v>510</v>
      </c>
      <c r="IV1082" s="1">
        <f>SUM(A1082:IU1082)</f>
        <v>534</v>
      </c>
    </row>
    <row r="1083" spans="2:256" ht="12.75">
      <c r="B1083" s="8">
        <v>1200</v>
      </c>
      <c r="C1083" s="1" t="s">
        <v>252</v>
      </c>
      <c r="D1083" s="13" t="s">
        <v>10</v>
      </c>
      <c r="E1083" s="1" t="s">
        <v>253</v>
      </c>
      <c r="F1083" s="92" t="s">
        <v>599</v>
      </c>
      <c r="G1083" s="92" t="s">
        <v>510</v>
      </c>
      <c r="H1083" s="5">
        <f>H1082-B1083</f>
        <v>-2400</v>
      </c>
      <c r="I1083" s="23">
        <f t="shared" si="82"/>
        <v>2.3529411764705883</v>
      </c>
      <c r="K1083" t="s">
        <v>223</v>
      </c>
      <c r="L1083">
        <v>24</v>
      </c>
      <c r="M1083" s="2">
        <v>510</v>
      </c>
      <c r="IV1083" s="1"/>
    </row>
    <row r="1084" spans="1:256" s="91" customFormat="1" ht="12.75">
      <c r="A1084" s="12"/>
      <c r="B1084" s="378">
        <f>SUM(B1082:B1083)</f>
        <v>2400</v>
      </c>
      <c r="C1084" s="12"/>
      <c r="D1084" s="12"/>
      <c r="E1084" s="90" t="s">
        <v>253</v>
      </c>
      <c r="F1084" s="19"/>
      <c r="G1084" s="19"/>
      <c r="H1084" s="87">
        <v>0</v>
      </c>
      <c r="I1084" s="88">
        <f t="shared" si="82"/>
        <v>2.3529411764705883</v>
      </c>
      <c r="M1084" s="2">
        <v>510</v>
      </c>
      <c r="IV1084" s="12">
        <f>SUM(A1084:IU1084)</f>
        <v>2912.3529411764707</v>
      </c>
    </row>
    <row r="1085" spans="2:13" ht="12.75">
      <c r="B1085" s="8"/>
      <c r="C1085" s="34"/>
      <c r="D1085" s="13"/>
      <c r="H1085" s="5">
        <f>H1084-B1085</f>
        <v>0</v>
      </c>
      <c r="I1085" s="23">
        <f aca="true" t="shared" si="86" ref="I1085:I1113">+B1085/M1085</f>
        <v>0</v>
      </c>
      <c r="M1085" s="2">
        <v>510</v>
      </c>
    </row>
    <row r="1086" spans="2:13" ht="12.75">
      <c r="B1086" s="8"/>
      <c r="C1086" s="34"/>
      <c r="D1086" s="13"/>
      <c r="H1086" s="5">
        <f>H1085-B1086</f>
        <v>0</v>
      </c>
      <c r="I1086" s="23">
        <f t="shared" si="86"/>
        <v>0</v>
      </c>
      <c r="M1086" s="2">
        <v>510</v>
      </c>
    </row>
    <row r="1087" spans="2:13" ht="12.75">
      <c r="B1087" s="8"/>
      <c r="C1087" s="34"/>
      <c r="D1087" s="13"/>
      <c r="H1087" s="5">
        <f>H1086-B1087</f>
        <v>0</v>
      </c>
      <c r="I1087" s="23">
        <f t="shared" si="86"/>
        <v>0</v>
      </c>
      <c r="M1087" s="2">
        <v>510</v>
      </c>
    </row>
    <row r="1088" spans="2:13" ht="12.75">
      <c r="B1088" s="8"/>
      <c r="C1088" s="34"/>
      <c r="D1088" s="13"/>
      <c r="H1088" s="5">
        <f>H1087-B1088</f>
        <v>0</v>
      </c>
      <c r="I1088" s="23">
        <f t="shared" si="86"/>
        <v>0</v>
      </c>
      <c r="M1088" s="2">
        <v>510</v>
      </c>
    </row>
    <row r="1089" spans="1:13" s="100" customFormat="1" ht="12.75">
      <c r="A1089" s="95"/>
      <c r="B1089" s="374">
        <f>+B1093+B1100+B1105</f>
        <v>14800</v>
      </c>
      <c r="C1089" s="95" t="s">
        <v>95</v>
      </c>
      <c r="D1089" s="95" t="s">
        <v>96</v>
      </c>
      <c r="E1089" s="95" t="s">
        <v>21</v>
      </c>
      <c r="F1089" s="97" t="s">
        <v>77</v>
      </c>
      <c r="G1089" s="97" t="s">
        <v>78</v>
      </c>
      <c r="H1089" s="96"/>
      <c r="I1089" s="98">
        <f t="shared" si="86"/>
        <v>29.019607843137255</v>
      </c>
      <c r="M1089" s="2">
        <v>510</v>
      </c>
    </row>
    <row r="1090" spans="1:13" s="102" customFormat="1" ht="12.75">
      <c r="A1090" s="101"/>
      <c r="B1090" s="8"/>
      <c r="C1090" s="34"/>
      <c r="D1090" s="34"/>
      <c r="E1090" s="101"/>
      <c r="F1090" s="92"/>
      <c r="G1090" s="92"/>
      <c r="H1090" s="39">
        <f>H1089-B1090</f>
        <v>0</v>
      </c>
      <c r="I1090" s="117">
        <f t="shared" si="86"/>
        <v>0</v>
      </c>
      <c r="M1090" s="2">
        <v>510</v>
      </c>
    </row>
    <row r="1091" spans="1:13" s="102" customFormat="1" ht="12.75">
      <c r="A1091" s="101"/>
      <c r="B1091" s="8">
        <v>2500</v>
      </c>
      <c r="C1091" s="101" t="s">
        <v>24</v>
      </c>
      <c r="D1091" s="101" t="s">
        <v>10</v>
      </c>
      <c r="E1091" s="101" t="s">
        <v>491</v>
      </c>
      <c r="F1091" s="92" t="s">
        <v>612</v>
      </c>
      <c r="G1091" s="92" t="s">
        <v>512</v>
      </c>
      <c r="H1091" s="39">
        <f>H1090-B1091</f>
        <v>-2500</v>
      </c>
      <c r="I1091" s="117">
        <f t="shared" si="86"/>
        <v>4.901960784313726</v>
      </c>
      <c r="K1091" s="102" t="s">
        <v>24</v>
      </c>
      <c r="L1091" s="102">
        <v>25</v>
      </c>
      <c r="M1091" s="2">
        <v>510</v>
      </c>
    </row>
    <row r="1092" spans="1:13" s="102" customFormat="1" ht="12.75">
      <c r="A1092" s="101"/>
      <c r="B1092" s="8">
        <v>5000</v>
      </c>
      <c r="C1092" s="101" t="s">
        <v>24</v>
      </c>
      <c r="D1092" s="101" t="s">
        <v>10</v>
      </c>
      <c r="E1092" s="101" t="s">
        <v>491</v>
      </c>
      <c r="F1092" s="92" t="s">
        <v>613</v>
      </c>
      <c r="G1092" s="92" t="s">
        <v>515</v>
      </c>
      <c r="H1092" s="39">
        <f>H1091-B1092</f>
        <v>-7500</v>
      </c>
      <c r="I1092" s="117">
        <f t="shared" si="86"/>
        <v>9.803921568627452</v>
      </c>
      <c r="K1092" s="102" t="s">
        <v>24</v>
      </c>
      <c r="L1092" s="102">
        <v>25</v>
      </c>
      <c r="M1092" s="2">
        <v>510</v>
      </c>
    </row>
    <row r="1093" spans="1:13" s="119" customFormat="1" ht="12.75">
      <c r="A1093" s="90"/>
      <c r="B1093" s="378">
        <f>SUM(B1091:B1092)</f>
        <v>7500</v>
      </c>
      <c r="C1093" s="90" t="s">
        <v>24</v>
      </c>
      <c r="D1093" s="90"/>
      <c r="E1093" s="90"/>
      <c r="F1093" s="94"/>
      <c r="G1093" s="94"/>
      <c r="H1093" s="93">
        <v>0</v>
      </c>
      <c r="I1093" s="118">
        <f t="shared" si="86"/>
        <v>14.705882352941176</v>
      </c>
      <c r="M1093" s="2">
        <v>510</v>
      </c>
    </row>
    <row r="1094" spans="1:13" s="102" customFormat="1" ht="12.75">
      <c r="A1094" s="101"/>
      <c r="B1094" s="8"/>
      <c r="C1094" s="101"/>
      <c r="D1094" s="34"/>
      <c r="E1094" s="101"/>
      <c r="F1094" s="92"/>
      <c r="G1094" s="92"/>
      <c r="H1094" s="39">
        <f aca="true" t="shared" si="87" ref="H1094:H1099">H1093-B1094</f>
        <v>0</v>
      </c>
      <c r="I1094" s="117">
        <f t="shared" si="86"/>
        <v>0</v>
      </c>
      <c r="M1094" s="2">
        <v>510</v>
      </c>
    </row>
    <row r="1095" spans="1:13" s="102" customFormat="1" ht="12.75">
      <c r="A1095" s="101"/>
      <c r="B1095" s="8"/>
      <c r="C1095" s="101"/>
      <c r="D1095" s="34"/>
      <c r="E1095" s="101"/>
      <c r="F1095" s="92"/>
      <c r="G1095" s="92"/>
      <c r="H1095" s="39">
        <f t="shared" si="87"/>
        <v>0</v>
      </c>
      <c r="I1095" s="117">
        <f t="shared" si="86"/>
        <v>0</v>
      </c>
      <c r="M1095" s="2">
        <v>510</v>
      </c>
    </row>
    <row r="1096" spans="1:13" s="102" customFormat="1" ht="12.75">
      <c r="A1096" s="101"/>
      <c r="B1096" s="8">
        <v>1000</v>
      </c>
      <c r="C1096" s="101" t="s">
        <v>493</v>
      </c>
      <c r="D1096" s="101" t="s">
        <v>10</v>
      </c>
      <c r="E1096" s="101" t="s">
        <v>251</v>
      </c>
      <c r="F1096" s="92" t="s">
        <v>614</v>
      </c>
      <c r="G1096" s="92" t="s">
        <v>512</v>
      </c>
      <c r="H1096" s="39">
        <f t="shared" si="87"/>
        <v>-1000</v>
      </c>
      <c r="I1096" s="117">
        <f t="shared" si="86"/>
        <v>1.9607843137254901</v>
      </c>
      <c r="K1096" s="102" t="s">
        <v>491</v>
      </c>
      <c r="L1096" s="102">
        <v>25</v>
      </c>
      <c r="M1096" s="2">
        <v>510</v>
      </c>
    </row>
    <row r="1097" spans="1:13" s="102" customFormat="1" ht="12.75">
      <c r="A1097" s="101"/>
      <c r="B1097" s="8">
        <v>1300</v>
      </c>
      <c r="C1097" s="101" t="s">
        <v>495</v>
      </c>
      <c r="D1097" s="101" t="s">
        <v>10</v>
      </c>
      <c r="E1097" s="101" t="s">
        <v>251</v>
      </c>
      <c r="F1097" s="92" t="s">
        <v>614</v>
      </c>
      <c r="G1097" s="92" t="s">
        <v>512</v>
      </c>
      <c r="H1097" s="39">
        <f t="shared" si="87"/>
        <v>-2300</v>
      </c>
      <c r="I1097" s="117">
        <f t="shared" si="86"/>
        <v>2.549019607843137</v>
      </c>
      <c r="K1097" s="102" t="s">
        <v>491</v>
      </c>
      <c r="L1097" s="102">
        <v>25</v>
      </c>
      <c r="M1097" s="2">
        <v>510</v>
      </c>
    </row>
    <row r="1098" spans="1:13" s="102" customFormat="1" ht="12.75">
      <c r="A1098" s="101"/>
      <c r="B1098" s="8">
        <v>800</v>
      </c>
      <c r="C1098" s="101" t="s">
        <v>493</v>
      </c>
      <c r="D1098" s="101" t="s">
        <v>10</v>
      </c>
      <c r="E1098" s="101" t="s">
        <v>251</v>
      </c>
      <c r="F1098" s="92" t="s">
        <v>614</v>
      </c>
      <c r="G1098" s="92" t="s">
        <v>500</v>
      </c>
      <c r="H1098" s="39">
        <f t="shared" si="87"/>
        <v>-3100</v>
      </c>
      <c r="I1098" s="117">
        <f t="shared" si="86"/>
        <v>1.5686274509803921</v>
      </c>
      <c r="K1098" s="102" t="s">
        <v>491</v>
      </c>
      <c r="L1098" s="102">
        <v>25</v>
      </c>
      <c r="M1098" s="2">
        <v>510</v>
      </c>
    </row>
    <row r="1099" spans="1:13" s="102" customFormat="1" ht="12.75">
      <c r="A1099" s="101"/>
      <c r="B1099" s="8">
        <v>1100</v>
      </c>
      <c r="C1099" s="101" t="s">
        <v>495</v>
      </c>
      <c r="D1099" s="101" t="s">
        <v>10</v>
      </c>
      <c r="E1099" s="101" t="s">
        <v>251</v>
      </c>
      <c r="F1099" s="92" t="s">
        <v>614</v>
      </c>
      <c r="G1099" s="92" t="s">
        <v>500</v>
      </c>
      <c r="H1099" s="39">
        <f t="shared" si="87"/>
        <v>-4200</v>
      </c>
      <c r="I1099" s="117">
        <f t="shared" si="86"/>
        <v>2.156862745098039</v>
      </c>
      <c r="K1099" s="102" t="s">
        <v>491</v>
      </c>
      <c r="L1099" s="102">
        <v>25</v>
      </c>
      <c r="M1099" s="2">
        <v>510</v>
      </c>
    </row>
    <row r="1100" spans="1:13" s="122" customFormat="1" ht="12.75">
      <c r="A1100" s="105"/>
      <c r="B1100" s="376">
        <f>SUM(B1096:B1099)</f>
        <v>4200</v>
      </c>
      <c r="C1100" s="105" t="s">
        <v>248</v>
      </c>
      <c r="D1100" s="105"/>
      <c r="E1100" s="105"/>
      <c r="F1100" s="120"/>
      <c r="G1100" s="120"/>
      <c r="H1100" s="109">
        <v>0</v>
      </c>
      <c r="I1100" s="121">
        <f t="shared" si="86"/>
        <v>8.235294117647058</v>
      </c>
      <c r="M1100" s="2">
        <v>510</v>
      </c>
    </row>
    <row r="1101" spans="1:13" s="102" customFormat="1" ht="12.75">
      <c r="A1101" s="101"/>
      <c r="B1101" s="8"/>
      <c r="C1101" s="101"/>
      <c r="D1101" s="101"/>
      <c r="E1101" s="101"/>
      <c r="F1101" s="92"/>
      <c r="G1101" s="92"/>
      <c r="H1101" s="39">
        <f>H1100-B1101</f>
        <v>0</v>
      </c>
      <c r="I1101" s="117">
        <f t="shared" si="86"/>
        <v>0</v>
      </c>
      <c r="M1101" s="2">
        <v>510</v>
      </c>
    </row>
    <row r="1102" spans="1:13" s="102" customFormat="1" ht="12.75">
      <c r="A1102" s="101"/>
      <c r="B1102" s="8"/>
      <c r="C1102" s="101"/>
      <c r="D1102" s="101"/>
      <c r="E1102" s="101"/>
      <c r="F1102" s="92"/>
      <c r="G1102" s="92"/>
      <c r="H1102" s="39">
        <f>H1101-B1102</f>
        <v>0</v>
      </c>
      <c r="I1102" s="117">
        <f t="shared" si="86"/>
        <v>0</v>
      </c>
      <c r="M1102" s="2">
        <v>510</v>
      </c>
    </row>
    <row r="1103" spans="1:13" s="102" customFormat="1" ht="12.75">
      <c r="A1103" s="101"/>
      <c r="B1103" s="8">
        <v>1400</v>
      </c>
      <c r="C1103" s="101" t="s">
        <v>25</v>
      </c>
      <c r="D1103" s="101" t="s">
        <v>10</v>
      </c>
      <c r="E1103" s="101" t="s">
        <v>32</v>
      </c>
      <c r="F1103" s="92" t="s">
        <v>614</v>
      </c>
      <c r="G1103" s="92" t="s">
        <v>512</v>
      </c>
      <c r="H1103" s="39">
        <f>H1102-B1103</f>
        <v>-1400</v>
      </c>
      <c r="I1103" s="117">
        <f t="shared" si="86"/>
        <v>2.7450980392156863</v>
      </c>
      <c r="K1103" s="102" t="s">
        <v>491</v>
      </c>
      <c r="L1103" s="102">
        <v>25</v>
      </c>
      <c r="M1103" s="2">
        <v>510</v>
      </c>
    </row>
    <row r="1104" spans="1:13" s="102" customFormat="1" ht="12.75">
      <c r="A1104" s="101"/>
      <c r="B1104" s="8">
        <v>1700</v>
      </c>
      <c r="C1104" s="101" t="s">
        <v>25</v>
      </c>
      <c r="D1104" s="101" t="s">
        <v>10</v>
      </c>
      <c r="E1104" s="101" t="s">
        <v>32</v>
      </c>
      <c r="F1104" s="92" t="s">
        <v>614</v>
      </c>
      <c r="G1104" s="92" t="s">
        <v>500</v>
      </c>
      <c r="H1104" s="39">
        <f>H1103-B1104</f>
        <v>-3100</v>
      </c>
      <c r="I1104" s="117">
        <f t="shared" si="86"/>
        <v>3.3333333333333335</v>
      </c>
      <c r="K1104" s="102" t="s">
        <v>491</v>
      </c>
      <c r="L1104" s="102">
        <v>25</v>
      </c>
      <c r="M1104" s="2">
        <v>510</v>
      </c>
    </row>
    <row r="1105" spans="1:13" s="122" customFormat="1" ht="12.75">
      <c r="A1105" s="105"/>
      <c r="B1105" s="376">
        <f>SUM(B1103:B1104)</f>
        <v>3100</v>
      </c>
      <c r="C1105" s="105"/>
      <c r="D1105" s="105"/>
      <c r="E1105" s="105" t="s">
        <v>32</v>
      </c>
      <c r="F1105" s="120"/>
      <c r="G1105" s="120"/>
      <c r="H1105" s="109">
        <v>0</v>
      </c>
      <c r="I1105" s="121">
        <f t="shared" si="86"/>
        <v>6.078431372549019</v>
      </c>
      <c r="M1105" s="2">
        <v>510</v>
      </c>
    </row>
    <row r="1106" spans="1:13" s="102" customFormat="1" ht="12.75">
      <c r="A1106" s="101"/>
      <c r="B1106" s="8"/>
      <c r="C1106" s="101"/>
      <c r="D1106" s="34"/>
      <c r="E1106" s="101"/>
      <c r="F1106" s="92"/>
      <c r="G1106" s="92"/>
      <c r="H1106" s="39">
        <f>H1105-B1106</f>
        <v>0</v>
      </c>
      <c r="I1106" s="117">
        <f t="shared" si="86"/>
        <v>0</v>
      </c>
      <c r="M1106" s="2">
        <v>510</v>
      </c>
    </row>
    <row r="1107" spans="1:13" s="102" customFormat="1" ht="12.75">
      <c r="A1107" s="101"/>
      <c r="B1107" s="8"/>
      <c r="C1107" s="101"/>
      <c r="D1107" s="34"/>
      <c r="E1107" s="101"/>
      <c r="F1107" s="92"/>
      <c r="G1107" s="92"/>
      <c r="H1107" s="39">
        <f>H1106-B1107</f>
        <v>0</v>
      </c>
      <c r="I1107" s="117">
        <f t="shared" si="86"/>
        <v>0</v>
      </c>
      <c r="M1107" s="2">
        <v>510</v>
      </c>
    </row>
    <row r="1108" spans="2:13" ht="12.75">
      <c r="B1108" s="8"/>
      <c r="H1108" s="5">
        <f>H1107-B1108</f>
        <v>0</v>
      </c>
      <c r="I1108" s="23">
        <f t="shared" si="86"/>
        <v>0</v>
      </c>
      <c r="M1108" s="2">
        <v>510</v>
      </c>
    </row>
    <row r="1109" spans="2:13" ht="12.75">
      <c r="B1109" s="8"/>
      <c r="H1109" s="5">
        <f>H1108-B1109</f>
        <v>0</v>
      </c>
      <c r="I1109" s="23">
        <f t="shared" si="86"/>
        <v>0</v>
      </c>
      <c r="M1109" s="2">
        <v>510</v>
      </c>
    </row>
    <row r="1110" spans="1:13" s="89" customFormat="1" ht="12.75">
      <c r="A1110" s="82"/>
      <c r="B1110" s="400">
        <f>+B1119+B1131+B1142+B1153+B1172+B1178</f>
        <v>121600</v>
      </c>
      <c r="C1110" s="84" t="s">
        <v>97</v>
      </c>
      <c r="D1110" s="84" t="s">
        <v>65</v>
      </c>
      <c r="E1110" s="85" t="s">
        <v>72</v>
      </c>
      <c r="F1110" s="86" t="s">
        <v>81</v>
      </c>
      <c r="G1110" s="86" t="s">
        <v>23</v>
      </c>
      <c r="H1110" s="87"/>
      <c r="I1110" s="88">
        <f t="shared" si="86"/>
        <v>238.4313725490196</v>
      </c>
      <c r="M1110" s="2">
        <v>510</v>
      </c>
    </row>
    <row r="1111" spans="2:13" ht="12.75">
      <c r="B1111" s="8"/>
      <c r="D1111" s="13"/>
      <c r="H1111" s="5">
        <f aca="true" t="shared" si="88" ref="H1111:H1118">H1110-B1111</f>
        <v>0</v>
      </c>
      <c r="I1111" s="23">
        <f t="shared" si="86"/>
        <v>0</v>
      </c>
      <c r="M1111" s="2">
        <v>510</v>
      </c>
    </row>
    <row r="1112" spans="2:13" ht="12.75">
      <c r="B1112" s="8">
        <v>2500</v>
      </c>
      <c r="C1112" s="1" t="s">
        <v>24</v>
      </c>
      <c r="D1112" s="1" t="s">
        <v>10</v>
      </c>
      <c r="E1112" s="1" t="s">
        <v>220</v>
      </c>
      <c r="F1112" s="28" t="s">
        <v>615</v>
      </c>
      <c r="G1112" s="28" t="s">
        <v>515</v>
      </c>
      <c r="H1112" s="5">
        <f t="shared" si="88"/>
        <v>-2500</v>
      </c>
      <c r="I1112" s="23">
        <f t="shared" si="86"/>
        <v>4.901960784313726</v>
      </c>
      <c r="K1112" t="s">
        <v>24</v>
      </c>
      <c r="L1112">
        <v>26</v>
      </c>
      <c r="M1112" s="2">
        <v>510</v>
      </c>
    </row>
    <row r="1113" spans="2:13" ht="12.75">
      <c r="B1113" s="8">
        <v>2500</v>
      </c>
      <c r="C1113" s="1" t="s">
        <v>24</v>
      </c>
      <c r="D1113" s="1" t="s">
        <v>10</v>
      </c>
      <c r="E1113" s="1" t="s">
        <v>389</v>
      </c>
      <c r="F1113" s="28" t="s">
        <v>616</v>
      </c>
      <c r="G1113" s="28" t="s">
        <v>515</v>
      </c>
      <c r="H1113" s="5">
        <f t="shared" si="88"/>
        <v>-5000</v>
      </c>
      <c r="I1113" s="23">
        <f t="shared" si="86"/>
        <v>4.901960784313726</v>
      </c>
      <c r="K1113" t="s">
        <v>24</v>
      </c>
      <c r="L1113">
        <v>26</v>
      </c>
      <c r="M1113" s="2">
        <v>510</v>
      </c>
    </row>
    <row r="1114" spans="2:13" ht="12.75">
      <c r="B1114" s="8">
        <v>2500</v>
      </c>
      <c r="C1114" s="1" t="s">
        <v>24</v>
      </c>
      <c r="D1114" s="1" t="s">
        <v>10</v>
      </c>
      <c r="E1114" s="1" t="s">
        <v>220</v>
      </c>
      <c r="F1114" s="28" t="s">
        <v>617</v>
      </c>
      <c r="G1114" s="28" t="s">
        <v>517</v>
      </c>
      <c r="H1114" s="5">
        <f t="shared" si="88"/>
        <v>-7500</v>
      </c>
      <c r="I1114" s="23">
        <v>5</v>
      </c>
      <c r="K1114" t="s">
        <v>24</v>
      </c>
      <c r="L1114">
        <v>26</v>
      </c>
      <c r="M1114" s="2">
        <v>510</v>
      </c>
    </row>
    <row r="1115" spans="2:13" ht="12.75">
      <c r="B1115" s="8">
        <v>2500</v>
      </c>
      <c r="C1115" s="1" t="s">
        <v>24</v>
      </c>
      <c r="D1115" s="1" t="s">
        <v>10</v>
      </c>
      <c r="E1115" s="1" t="s">
        <v>220</v>
      </c>
      <c r="F1115" s="28" t="s">
        <v>618</v>
      </c>
      <c r="G1115" s="28" t="s">
        <v>318</v>
      </c>
      <c r="H1115" s="5">
        <f t="shared" si="88"/>
        <v>-10000</v>
      </c>
      <c r="I1115" s="23">
        <v>5</v>
      </c>
      <c r="K1115" t="s">
        <v>24</v>
      </c>
      <c r="L1115">
        <v>26</v>
      </c>
      <c r="M1115" s="2">
        <v>510</v>
      </c>
    </row>
    <row r="1116" spans="2:13" ht="12.75">
      <c r="B1116" s="8">
        <v>2500</v>
      </c>
      <c r="C1116" s="1" t="s">
        <v>24</v>
      </c>
      <c r="D1116" s="1" t="s">
        <v>10</v>
      </c>
      <c r="E1116" s="1" t="s">
        <v>220</v>
      </c>
      <c r="F1116" s="28" t="s">
        <v>619</v>
      </c>
      <c r="G1116" s="28" t="s">
        <v>318</v>
      </c>
      <c r="H1116" s="5">
        <f t="shared" si="88"/>
        <v>-12500</v>
      </c>
      <c r="I1116" s="23">
        <v>5</v>
      </c>
      <c r="K1116" t="s">
        <v>24</v>
      </c>
      <c r="L1116">
        <v>26</v>
      </c>
      <c r="M1116" s="2">
        <v>510</v>
      </c>
    </row>
    <row r="1117" spans="2:13" ht="12.75">
      <c r="B1117" s="8">
        <v>2500</v>
      </c>
      <c r="C1117" s="1" t="s">
        <v>24</v>
      </c>
      <c r="D1117" s="1" t="s">
        <v>10</v>
      </c>
      <c r="E1117" s="1" t="s">
        <v>220</v>
      </c>
      <c r="F1117" s="28" t="s">
        <v>620</v>
      </c>
      <c r="G1117" s="28" t="s">
        <v>315</v>
      </c>
      <c r="H1117" s="5">
        <f t="shared" si="88"/>
        <v>-15000</v>
      </c>
      <c r="I1117" s="23">
        <v>5</v>
      </c>
      <c r="K1117" t="s">
        <v>24</v>
      </c>
      <c r="L1117">
        <v>26</v>
      </c>
      <c r="M1117" s="2">
        <v>510</v>
      </c>
    </row>
    <row r="1118" spans="2:13" ht="12.75">
      <c r="B1118" s="8">
        <v>2500</v>
      </c>
      <c r="C1118" s="1" t="s">
        <v>24</v>
      </c>
      <c r="D1118" s="1" t="s">
        <v>10</v>
      </c>
      <c r="E1118" s="1" t="s">
        <v>220</v>
      </c>
      <c r="F1118" s="28" t="s">
        <v>621</v>
      </c>
      <c r="G1118" s="28" t="s">
        <v>82</v>
      </c>
      <c r="H1118" s="5">
        <f t="shared" si="88"/>
        <v>-17500</v>
      </c>
      <c r="I1118" s="23">
        <v>5</v>
      </c>
      <c r="K1118" t="s">
        <v>24</v>
      </c>
      <c r="L1118">
        <v>26</v>
      </c>
      <c r="M1118" s="2">
        <v>510</v>
      </c>
    </row>
    <row r="1119" spans="1:13" s="91" customFormat="1" ht="12.75">
      <c r="A1119" s="12"/>
      <c r="B1119" s="378">
        <f>SUM(B1112:B1118)</f>
        <v>17500</v>
      </c>
      <c r="C1119" s="12" t="s">
        <v>24</v>
      </c>
      <c r="D1119" s="12"/>
      <c r="E1119" s="12"/>
      <c r="F1119" s="19"/>
      <c r="G1119" s="19"/>
      <c r="H1119" s="87">
        <v>0</v>
      </c>
      <c r="I1119" s="88">
        <f aca="true" t="shared" si="89" ref="I1119:I1150">+B1119/M1119</f>
        <v>34.31372549019608</v>
      </c>
      <c r="M1119" s="2">
        <v>510</v>
      </c>
    </row>
    <row r="1120" spans="2:13" ht="12.75">
      <c r="B1120" s="8"/>
      <c r="D1120" s="13"/>
      <c r="H1120" s="5">
        <f aca="true" t="shared" si="90" ref="H1120:H1130">H1119-B1120</f>
        <v>0</v>
      </c>
      <c r="I1120" s="23">
        <f t="shared" si="89"/>
        <v>0</v>
      </c>
      <c r="M1120" s="2">
        <v>510</v>
      </c>
    </row>
    <row r="1121" spans="2:13" ht="12.75">
      <c r="B1121" s="8"/>
      <c r="D1121" s="13"/>
      <c r="H1121" s="5">
        <f t="shared" si="90"/>
        <v>0</v>
      </c>
      <c r="I1121" s="23">
        <f t="shared" si="89"/>
        <v>0</v>
      </c>
      <c r="M1121" s="2">
        <v>510</v>
      </c>
    </row>
    <row r="1122" spans="2:13" ht="12.75">
      <c r="B1122" s="8">
        <v>2500</v>
      </c>
      <c r="C1122" s="34" t="s">
        <v>521</v>
      </c>
      <c r="D1122" s="13" t="s">
        <v>10</v>
      </c>
      <c r="E1122" s="1" t="s">
        <v>251</v>
      </c>
      <c r="F1122" s="28" t="s">
        <v>622</v>
      </c>
      <c r="G1122" s="28" t="s">
        <v>515</v>
      </c>
      <c r="H1122" s="5">
        <f t="shared" si="90"/>
        <v>-2500</v>
      </c>
      <c r="I1122" s="23">
        <f t="shared" si="89"/>
        <v>4.901960784313726</v>
      </c>
      <c r="K1122" t="s">
        <v>220</v>
      </c>
      <c r="L1122">
        <v>26</v>
      </c>
      <c r="M1122" s="2">
        <v>510</v>
      </c>
    </row>
    <row r="1123" spans="2:13" ht="12.75">
      <c r="B1123" s="8">
        <v>2500</v>
      </c>
      <c r="C1123" s="34" t="s">
        <v>523</v>
      </c>
      <c r="D1123" s="13" t="s">
        <v>10</v>
      </c>
      <c r="E1123" s="1" t="s">
        <v>251</v>
      </c>
      <c r="F1123" s="28" t="s">
        <v>623</v>
      </c>
      <c r="G1123" s="28" t="s">
        <v>517</v>
      </c>
      <c r="H1123" s="5">
        <f t="shared" si="90"/>
        <v>-5000</v>
      </c>
      <c r="I1123" s="23">
        <f t="shared" si="89"/>
        <v>4.901960784313726</v>
      </c>
      <c r="K1123" t="s">
        <v>220</v>
      </c>
      <c r="L1123">
        <v>26</v>
      </c>
      <c r="M1123" s="2">
        <v>510</v>
      </c>
    </row>
    <row r="1124" spans="2:13" ht="12.75">
      <c r="B1124" s="8">
        <v>5000</v>
      </c>
      <c r="C1124" s="13" t="s">
        <v>624</v>
      </c>
      <c r="D1124" s="13" t="s">
        <v>10</v>
      </c>
      <c r="E1124" s="1" t="s">
        <v>251</v>
      </c>
      <c r="F1124" s="28" t="s">
        <v>625</v>
      </c>
      <c r="G1124" s="28" t="s">
        <v>318</v>
      </c>
      <c r="H1124" s="5">
        <f t="shared" si="90"/>
        <v>-10000</v>
      </c>
      <c r="I1124" s="23">
        <f t="shared" si="89"/>
        <v>9.803921568627452</v>
      </c>
      <c r="K1124" t="s">
        <v>220</v>
      </c>
      <c r="L1124">
        <v>26</v>
      </c>
      <c r="M1124" s="2">
        <v>510</v>
      </c>
    </row>
    <row r="1125" spans="2:13" ht="12.75">
      <c r="B1125" s="8">
        <v>5000</v>
      </c>
      <c r="C1125" s="13" t="s">
        <v>626</v>
      </c>
      <c r="D1125" s="13" t="s">
        <v>10</v>
      </c>
      <c r="E1125" s="1" t="s">
        <v>251</v>
      </c>
      <c r="F1125" s="28" t="s">
        <v>625</v>
      </c>
      <c r="G1125" s="28" t="s">
        <v>318</v>
      </c>
      <c r="H1125" s="5">
        <f t="shared" si="90"/>
        <v>-15000</v>
      </c>
      <c r="I1125" s="23">
        <f t="shared" si="89"/>
        <v>9.803921568627452</v>
      </c>
      <c r="K1125" t="s">
        <v>220</v>
      </c>
      <c r="L1125">
        <v>26</v>
      </c>
      <c r="M1125" s="2">
        <v>510</v>
      </c>
    </row>
    <row r="1126" spans="1:13" ht="12.75">
      <c r="A1126" s="13"/>
      <c r="B1126" s="8">
        <v>2500</v>
      </c>
      <c r="C1126" s="34" t="s">
        <v>531</v>
      </c>
      <c r="D1126" s="13" t="s">
        <v>10</v>
      </c>
      <c r="E1126" s="1" t="s">
        <v>251</v>
      </c>
      <c r="F1126" s="28" t="s">
        <v>627</v>
      </c>
      <c r="G1126" s="28" t="s">
        <v>315</v>
      </c>
      <c r="H1126" s="5">
        <f t="shared" si="90"/>
        <v>-17500</v>
      </c>
      <c r="I1126" s="23">
        <f t="shared" si="89"/>
        <v>4.901960784313726</v>
      </c>
      <c r="K1126" t="s">
        <v>220</v>
      </c>
      <c r="L1126">
        <v>26</v>
      </c>
      <c r="M1126" s="2">
        <v>510</v>
      </c>
    </row>
    <row r="1127" spans="2:13" ht="12.75">
      <c r="B1127" s="8">
        <v>2500</v>
      </c>
      <c r="C1127" s="1" t="s">
        <v>521</v>
      </c>
      <c r="D1127" s="13" t="s">
        <v>10</v>
      </c>
      <c r="E1127" s="36" t="s">
        <v>251</v>
      </c>
      <c r="F1127" s="28" t="s">
        <v>628</v>
      </c>
      <c r="G1127" s="28" t="s">
        <v>515</v>
      </c>
      <c r="H1127" s="5">
        <f t="shared" si="90"/>
        <v>-20000</v>
      </c>
      <c r="I1127" s="23">
        <f t="shared" si="89"/>
        <v>4.901960784313726</v>
      </c>
      <c r="K1127" t="s">
        <v>389</v>
      </c>
      <c r="L1127">
        <v>26</v>
      </c>
      <c r="M1127" s="2">
        <v>510</v>
      </c>
    </row>
    <row r="1128" spans="2:13" ht="12.75">
      <c r="B1128" s="8">
        <v>2500</v>
      </c>
      <c r="C1128" s="1" t="s">
        <v>629</v>
      </c>
      <c r="D1128" s="13" t="s">
        <v>10</v>
      </c>
      <c r="E1128" s="36" t="s">
        <v>251</v>
      </c>
      <c r="F1128" s="28" t="s">
        <v>630</v>
      </c>
      <c r="G1128" s="28" t="s">
        <v>517</v>
      </c>
      <c r="H1128" s="5">
        <f t="shared" si="90"/>
        <v>-22500</v>
      </c>
      <c r="I1128" s="23">
        <f t="shared" si="89"/>
        <v>4.901960784313726</v>
      </c>
      <c r="K1128" t="s">
        <v>389</v>
      </c>
      <c r="L1128">
        <v>26</v>
      </c>
      <c r="M1128" s="2">
        <v>510</v>
      </c>
    </row>
    <row r="1129" spans="2:13" ht="12.75">
      <c r="B1129" s="8">
        <v>2500</v>
      </c>
      <c r="C1129" s="1" t="s">
        <v>531</v>
      </c>
      <c r="D1129" s="13" t="s">
        <v>10</v>
      </c>
      <c r="E1129" s="36" t="s">
        <v>251</v>
      </c>
      <c r="F1129" s="28" t="s">
        <v>631</v>
      </c>
      <c r="G1129" s="28" t="s">
        <v>318</v>
      </c>
      <c r="H1129" s="5">
        <f t="shared" si="90"/>
        <v>-25000</v>
      </c>
      <c r="I1129" s="23">
        <f t="shared" si="89"/>
        <v>4.901960784313726</v>
      </c>
      <c r="K1129" t="s">
        <v>389</v>
      </c>
      <c r="L1129">
        <v>26</v>
      </c>
      <c r="M1129" s="2">
        <v>510</v>
      </c>
    </row>
    <row r="1130" spans="2:13" ht="12.75">
      <c r="B1130" s="8">
        <v>2500</v>
      </c>
      <c r="C1130" s="1" t="s">
        <v>533</v>
      </c>
      <c r="D1130" s="13" t="s">
        <v>10</v>
      </c>
      <c r="E1130" s="36" t="s">
        <v>251</v>
      </c>
      <c r="F1130" s="28" t="s">
        <v>632</v>
      </c>
      <c r="G1130" s="28" t="s">
        <v>315</v>
      </c>
      <c r="H1130" s="5">
        <f t="shared" si="90"/>
        <v>-27500</v>
      </c>
      <c r="I1130" s="23">
        <f t="shared" si="89"/>
        <v>4.901960784313726</v>
      </c>
      <c r="K1130" t="s">
        <v>389</v>
      </c>
      <c r="L1130">
        <v>26</v>
      </c>
      <c r="M1130" s="2">
        <v>510</v>
      </c>
    </row>
    <row r="1131" spans="1:13" s="91" customFormat="1" ht="12.75">
      <c r="A1131" s="12"/>
      <c r="B1131" s="378">
        <f>SUM(B1122:B1130)</f>
        <v>27500</v>
      </c>
      <c r="C1131" s="12" t="s">
        <v>248</v>
      </c>
      <c r="D1131" s="12"/>
      <c r="E1131" s="12"/>
      <c r="F1131" s="19"/>
      <c r="G1131" s="19"/>
      <c r="H1131" s="87">
        <v>0</v>
      </c>
      <c r="I1131" s="88">
        <f t="shared" si="89"/>
        <v>53.92156862745098</v>
      </c>
      <c r="M1131" s="2">
        <v>510</v>
      </c>
    </row>
    <row r="1132" spans="2:13" ht="12.75">
      <c r="B1132" s="8"/>
      <c r="D1132" s="13"/>
      <c r="H1132" s="5">
        <f aca="true" t="shared" si="91" ref="H1132:H1141">H1131-B1132</f>
        <v>0</v>
      </c>
      <c r="I1132" s="23">
        <f t="shared" si="89"/>
        <v>0</v>
      </c>
      <c r="M1132" s="2">
        <v>510</v>
      </c>
    </row>
    <row r="1133" spans="2:13" ht="12.75">
      <c r="B1133" s="8"/>
      <c r="D1133" s="13"/>
      <c r="H1133" s="5">
        <f t="shared" si="91"/>
        <v>0</v>
      </c>
      <c r="I1133" s="23">
        <f t="shared" si="89"/>
        <v>0</v>
      </c>
      <c r="M1133" s="2">
        <v>510</v>
      </c>
    </row>
    <row r="1134" spans="2:13" ht="12.75">
      <c r="B1134" s="8">
        <v>1500</v>
      </c>
      <c r="C1134" s="1" t="s">
        <v>25</v>
      </c>
      <c r="D1134" s="13" t="s">
        <v>10</v>
      </c>
      <c r="E1134" s="1" t="s">
        <v>32</v>
      </c>
      <c r="F1134" s="28" t="s">
        <v>625</v>
      </c>
      <c r="G1134" s="28" t="s">
        <v>515</v>
      </c>
      <c r="H1134" s="5">
        <f t="shared" si="91"/>
        <v>-1500</v>
      </c>
      <c r="I1134" s="23">
        <f t="shared" si="89"/>
        <v>2.9411764705882355</v>
      </c>
      <c r="K1134" t="s">
        <v>220</v>
      </c>
      <c r="L1134">
        <v>26</v>
      </c>
      <c r="M1134" s="2">
        <v>510</v>
      </c>
    </row>
    <row r="1135" spans="1:13" s="41" customFormat="1" ht="12.75">
      <c r="A1135" s="40"/>
      <c r="B1135" s="211">
        <v>1300</v>
      </c>
      <c r="C1135" s="1" t="s">
        <v>25</v>
      </c>
      <c r="D1135" s="13" t="s">
        <v>10</v>
      </c>
      <c r="E1135" s="1" t="s">
        <v>32</v>
      </c>
      <c r="F1135" s="28" t="s">
        <v>625</v>
      </c>
      <c r="G1135" s="37" t="s">
        <v>517</v>
      </c>
      <c r="H1135" s="5">
        <f t="shared" si="91"/>
        <v>-2800</v>
      </c>
      <c r="I1135" s="23">
        <f t="shared" si="89"/>
        <v>2.549019607843137</v>
      </c>
      <c r="K1135" s="424" t="s">
        <v>220</v>
      </c>
      <c r="L1135">
        <v>26</v>
      </c>
      <c r="M1135" s="2">
        <v>510</v>
      </c>
    </row>
    <row r="1136" spans="2:13" ht="12.75">
      <c r="B1136" s="8">
        <v>1000</v>
      </c>
      <c r="C1136" s="1" t="s">
        <v>25</v>
      </c>
      <c r="D1136" s="13" t="s">
        <v>10</v>
      </c>
      <c r="E1136" s="1" t="s">
        <v>32</v>
      </c>
      <c r="F1136" s="28" t="s">
        <v>625</v>
      </c>
      <c r="G1136" s="28" t="s">
        <v>318</v>
      </c>
      <c r="H1136" s="5">
        <f t="shared" si="91"/>
        <v>-3800</v>
      </c>
      <c r="I1136" s="23">
        <f t="shared" si="89"/>
        <v>1.9607843137254901</v>
      </c>
      <c r="K1136" t="s">
        <v>220</v>
      </c>
      <c r="L1136">
        <v>26</v>
      </c>
      <c r="M1136" s="2">
        <v>510</v>
      </c>
    </row>
    <row r="1137" spans="2:13" ht="12.75">
      <c r="B1137" s="8">
        <v>1600</v>
      </c>
      <c r="C1137" s="1" t="s">
        <v>25</v>
      </c>
      <c r="D1137" s="13" t="s">
        <v>10</v>
      </c>
      <c r="E1137" s="1" t="s">
        <v>32</v>
      </c>
      <c r="F1137" s="28" t="s">
        <v>625</v>
      </c>
      <c r="G1137" s="28" t="s">
        <v>315</v>
      </c>
      <c r="H1137" s="5">
        <f t="shared" si="91"/>
        <v>-5400</v>
      </c>
      <c r="I1137" s="23">
        <f t="shared" si="89"/>
        <v>3.1372549019607843</v>
      </c>
      <c r="K1137" t="s">
        <v>220</v>
      </c>
      <c r="L1137">
        <v>26</v>
      </c>
      <c r="M1137" s="2">
        <v>510</v>
      </c>
    </row>
    <row r="1138" spans="2:13" ht="12.75">
      <c r="B1138" s="8">
        <v>1500</v>
      </c>
      <c r="C1138" s="1" t="s">
        <v>25</v>
      </c>
      <c r="D1138" s="13" t="s">
        <v>10</v>
      </c>
      <c r="E1138" s="1" t="s">
        <v>32</v>
      </c>
      <c r="F1138" s="28" t="s">
        <v>633</v>
      </c>
      <c r="G1138" s="28" t="s">
        <v>515</v>
      </c>
      <c r="H1138" s="5">
        <f t="shared" si="91"/>
        <v>-6900</v>
      </c>
      <c r="I1138" s="23">
        <f t="shared" si="89"/>
        <v>2.9411764705882355</v>
      </c>
      <c r="K1138" t="s">
        <v>389</v>
      </c>
      <c r="L1138">
        <v>26</v>
      </c>
      <c r="M1138" s="2">
        <v>510</v>
      </c>
    </row>
    <row r="1139" spans="2:13" ht="12.75">
      <c r="B1139" s="8">
        <v>1400</v>
      </c>
      <c r="C1139" s="1" t="s">
        <v>25</v>
      </c>
      <c r="D1139" s="13" t="s">
        <v>10</v>
      </c>
      <c r="E1139" s="1" t="s">
        <v>32</v>
      </c>
      <c r="F1139" s="28" t="s">
        <v>633</v>
      </c>
      <c r="G1139" s="28" t="s">
        <v>517</v>
      </c>
      <c r="H1139" s="5">
        <f t="shared" si="91"/>
        <v>-8300</v>
      </c>
      <c r="I1139" s="23">
        <f t="shared" si="89"/>
        <v>2.7450980392156863</v>
      </c>
      <c r="K1139" t="s">
        <v>389</v>
      </c>
      <c r="L1139">
        <v>26</v>
      </c>
      <c r="M1139" s="2">
        <v>510</v>
      </c>
    </row>
    <row r="1140" spans="2:13" ht="12.75">
      <c r="B1140" s="8">
        <v>1000</v>
      </c>
      <c r="C1140" s="1" t="s">
        <v>25</v>
      </c>
      <c r="D1140" s="13" t="s">
        <v>10</v>
      </c>
      <c r="E1140" s="1" t="s">
        <v>32</v>
      </c>
      <c r="F1140" s="28" t="s">
        <v>633</v>
      </c>
      <c r="G1140" s="28" t="s">
        <v>318</v>
      </c>
      <c r="H1140" s="5">
        <f t="shared" si="91"/>
        <v>-9300</v>
      </c>
      <c r="I1140" s="23">
        <f t="shared" si="89"/>
        <v>1.9607843137254901</v>
      </c>
      <c r="K1140" t="s">
        <v>389</v>
      </c>
      <c r="L1140">
        <v>26</v>
      </c>
      <c r="M1140" s="2">
        <v>510</v>
      </c>
    </row>
    <row r="1141" spans="2:13" ht="12.75">
      <c r="B1141" s="8">
        <v>1500</v>
      </c>
      <c r="C1141" s="1" t="s">
        <v>25</v>
      </c>
      <c r="D1141" s="13" t="s">
        <v>10</v>
      </c>
      <c r="E1141" s="1" t="s">
        <v>32</v>
      </c>
      <c r="F1141" s="28" t="s">
        <v>633</v>
      </c>
      <c r="G1141" s="28" t="s">
        <v>315</v>
      </c>
      <c r="H1141" s="5">
        <f t="shared" si="91"/>
        <v>-10800</v>
      </c>
      <c r="I1141" s="23">
        <f t="shared" si="89"/>
        <v>2.9411764705882355</v>
      </c>
      <c r="K1141" t="s">
        <v>389</v>
      </c>
      <c r="L1141">
        <v>26</v>
      </c>
      <c r="M1141" s="2">
        <v>510</v>
      </c>
    </row>
    <row r="1142" spans="1:13" s="91" customFormat="1" ht="12.75">
      <c r="A1142" s="12"/>
      <c r="B1142" s="378">
        <f>SUM(B1134:B1141)</f>
        <v>10800</v>
      </c>
      <c r="C1142" s="12"/>
      <c r="D1142" s="12"/>
      <c r="E1142" s="12" t="s">
        <v>32</v>
      </c>
      <c r="F1142" s="19"/>
      <c r="G1142" s="19"/>
      <c r="H1142" s="87">
        <v>0</v>
      </c>
      <c r="I1142" s="88">
        <f t="shared" si="89"/>
        <v>21.176470588235293</v>
      </c>
      <c r="M1142" s="2">
        <v>510</v>
      </c>
    </row>
    <row r="1143" spans="2:13" ht="12.75">
      <c r="B1143" s="8"/>
      <c r="D1143" s="13"/>
      <c r="H1143" s="5">
        <f aca="true" t="shared" si="92" ref="H1143:H1152">H1142-B1143</f>
        <v>0</v>
      </c>
      <c r="I1143" s="23">
        <f t="shared" si="89"/>
        <v>0</v>
      </c>
      <c r="M1143" s="2">
        <v>510</v>
      </c>
    </row>
    <row r="1144" spans="2:13" ht="12.75">
      <c r="B1144" s="8"/>
      <c r="D1144" s="13"/>
      <c r="H1144" s="5">
        <f t="shared" si="92"/>
        <v>0</v>
      </c>
      <c r="I1144" s="23">
        <f t="shared" si="89"/>
        <v>0</v>
      </c>
      <c r="M1144" s="2">
        <v>510</v>
      </c>
    </row>
    <row r="1145" spans="2:13" ht="12.75">
      <c r="B1145" s="8">
        <v>7000</v>
      </c>
      <c r="C1145" s="1" t="s">
        <v>26</v>
      </c>
      <c r="D1145" s="13" t="s">
        <v>10</v>
      </c>
      <c r="E1145" s="1" t="s">
        <v>251</v>
      </c>
      <c r="F1145" s="422" t="s">
        <v>634</v>
      </c>
      <c r="G1145" s="28" t="s">
        <v>515</v>
      </c>
      <c r="H1145" s="5">
        <f t="shared" si="92"/>
        <v>-7000</v>
      </c>
      <c r="I1145" s="23">
        <f t="shared" si="89"/>
        <v>13.72549019607843</v>
      </c>
      <c r="K1145" t="s">
        <v>220</v>
      </c>
      <c r="L1145">
        <v>26</v>
      </c>
      <c r="M1145" s="2">
        <v>510</v>
      </c>
    </row>
    <row r="1146" spans="2:13" ht="12.75">
      <c r="B1146" s="8">
        <v>5000</v>
      </c>
      <c r="C1146" s="1" t="s">
        <v>26</v>
      </c>
      <c r="D1146" s="13" t="s">
        <v>10</v>
      </c>
      <c r="E1146" s="1" t="s">
        <v>251</v>
      </c>
      <c r="F1146" s="28" t="s">
        <v>635</v>
      </c>
      <c r="G1146" s="28" t="s">
        <v>517</v>
      </c>
      <c r="H1146" s="5">
        <f t="shared" si="92"/>
        <v>-12000</v>
      </c>
      <c r="I1146" s="23">
        <f t="shared" si="89"/>
        <v>9.803921568627452</v>
      </c>
      <c r="K1146" t="s">
        <v>220</v>
      </c>
      <c r="L1146">
        <v>26</v>
      </c>
      <c r="M1146" s="2">
        <v>510</v>
      </c>
    </row>
    <row r="1147" spans="2:13" ht="12.75">
      <c r="B1147" s="8">
        <v>5000</v>
      </c>
      <c r="C1147" s="1" t="s">
        <v>26</v>
      </c>
      <c r="D1147" s="13" t="s">
        <v>10</v>
      </c>
      <c r="E1147" s="1" t="s">
        <v>251</v>
      </c>
      <c r="F1147" s="28" t="s">
        <v>635</v>
      </c>
      <c r="G1147" s="28" t="s">
        <v>318</v>
      </c>
      <c r="H1147" s="5">
        <f t="shared" si="92"/>
        <v>-17000</v>
      </c>
      <c r="I1147" s="23">
        <f t="shared" si="89"/>
        <v>9.803921568627452</v>
      </c>
      <c r="K1147" t="s">
        <v>220</v>
      </c>
      <c r="L1147">
        <v>26</v>
      </c>
      <c r="M1147" s="2">
        <v>510</v>
      </c>
    </row>
    <row r="1148" spans="2:13" ht="12.75">
      <c r="B1148" s="8">
        <v>5000</v>
      </c>
      <c r="C1148" s="1" t="s">
        <v>26</v>
      </c>
      <c r="D1148" s="13" t="s">
        <v>10</v>
      </c>
      <c r="E1148" s="1" t="s">
        <v>251</v>
      </c>
      <c r="F1148" s="28" t="s">
        <v>635</v>
      </c>
      <c r="G1148" s="28" t="s">
        <v>315</v>
      </c>
      <c r="H1148" s="5">
        <f t="shared" si="92"/>
        <v>-22000</v>
      </c>
      <c r="I1148" s="23">
        <f t="shared" si="89"/>
        <v>9.803921568627452</v>
      </c>
      <c r="K1148" t="s">
        <v>220</v>
      </c>
      <c r="L1148">
        <v>26</v>
      </c>
      <c r="M1148" s="2">
        <v>510</v>
      </c>
    </row>
    <row r="1149" spans="2:13" ht="12.75">
      <c r="B1149" s="8">
        <v>7000</v>
      </c>
      <c r="C1149" s="1" t="s">
        <v>26</v>
      </c>
      <c r="D1149" s="13" t="s">
        <v>10</v>
      </c>
      <c r="E1149" s="36" t="s">
        <v>251</v>
      </c>
      <c r="F1149" s="37" t="s">
        <v>636</v>
      </c>
      <c r="G1149" s="28" t="s">
        <v>515</v>
      </c>
      <c r="H1149" s="5">
        <f t="shared" si="92"/>
        <v>-29000</v>
      </c>
      <c r="I1149" s="23">
        <f t="shared" si="89"/>
        <v>13.72549019607843</v>
      </c>
      <c r="K1149" t="s">
        <v>389</v>
      </c>
      <c r="L1149">
        <v>26</v>
      </c>
      <c r="M1149" s="2">
        <v>510</v>
      </c>
    </row>
    <row r="1150" spans="2:13" ht="12.75">
      <c r="B1150" s="8">
        <v>5000</v>
      </c>
      <c r="C1150" s="1" t="s">
        <v>26</v>
      </c>
      <c r="D1150" s="13" t="s">
        <v>10</v>
      </c>
      <c r="E1150" s="36" t="s">
        <v>251</v>
      </c>
      <c r="F1150" s="28" t="s">
        <v>637</v>
      </c>
      <c r="G1150" s="28" t="s">
        <v>517</v>
      </c>
      <c r="H1150" s="5">
        <f t="shared" si="92"/>
        <v>-34000</v>
      </c>
      <c r="I1150" s="23">
        <f t="shared" si="89"/>
        <v>9.803921568627452</v>
      </c>
      <c r="K1150" t="s">
        <v>389</v>
      </c>
      <c r="L1150">
        <v>26</v>
      </c>
      <c r="M1150" s="2">
        <v>510</v>
      </c>
    </row>
    <row r="1151" spans="2:13" ht="12.75">
      <c r="B1151" s="8">
        <v>5000</v>
      </c>
      <c r="C1151" s="1" t="s">
        <v>26</v>
      </c>
      <c r="D1151" s="13" t="s">
        <v>10</v>
      </c>
      <c r="E1151" s="36" t="s">
        <v>251</v>
      </c>
      <c r="F1151" s="28" t="s">
        <v>637</v>
      </c>
      <c r="G1151" s="28" t="s">
        <v>318</v>
      </c>
      <c r="H1151" s="5">
        <f t="shared" si="92"/>
        <v>-39000</v>
      </c>
      <c r="I1151" s="23">
        <f aca="true" t="shared" si="93" ref="I1151:I1182">+B1151/M1151</f>
        <v>9.803921568627452</v>
      </c>
      <c r="K1151" t="s">
        <v>389</v>
      </c>
      <c r="L1151">
        <v>26</v>
      </c>
      <c r="M1151" s="2">
        <v>510</v>
      </c>
    </row>
    <row r="1152" spans="2:13" ht="12.75">
      <c r="B1152" s="8">
        <v>5000</v>
      </c>
      <c r="C1152" s="1" t="s">
        <v>26</v>
      </c>
      <c r="D1152" s="13" t="s">
        <v>10</v>
      </c>
      <c r="E1152" s="36" t="s">
        <v>251</v>
      </c>
      <c r="F1152" s="28" t="s">
        <v>637</v>
      </c>
      <c r="G1152" s="28" t="s">
        <v>315</v>
      </c>
      <c r="H1152" s="5">
        <f t="shared" si="92"/>
        <v>-44000</v>
      </c>
      <c r="I1152" s="23">
        <f t="shared" si="93"/>
        <v>9.803921568627452</v>
      </c>
      <c r="K1152" t="s">
        <v>389</v>
      </c>
      <c r="L1152">
        <v>26</v>
      </c>
      <c r="M1152" s="2">
        <v>510</v>
      </c>
    </row>
    <row r="1153" spans="1:13" s="91" customFormat="1" ht="12.75">
      <c r="A1153" s="12"/>
      <c r="B1153" s="378">
        <f>SUM(B1145:B1152)</f>
        <v>44000</v>
      </c>
      <c r="C1153" s="12" t="s">
        <v>26</v>
      </c>
      <c r="D1153" s="12"/>
      <c r="E1153" s="12"/>
      <c r="F1153" s="19"/>
      <c r="G1153" s="19"/>
      <c r="H1153" s="87">
        <v>0</v>
      </c>
      <c r="I1153" s="88">
        <f t="shared" si="93"/>
        <v>86.27450980392157</v>
      </c>
      <c r="M1153" s="2">
        <v>510</v>
      </c>
    </row>
    <row r="1154" spans="2:13" ht="12.75">
      <c r="B1154" s="8"/>
      <c r="D1154" s="13"/>
      <c r="H1154" s="5">
        <f aca="true" t="shared" si="94" ref="H1154:H1171">H1153-B1154</f>
        <v>0</v>
      </c>
      <c r="I1154" s="23">
        <f t="shared" si="93"/>
        <v>0</v>
      </c>
      <c r="M1154" s="2">
        <v>510</v>
      </c>
    </row>
    <row r="1155" spans="2:13" ht="12.75">
      <c r="B1155" s="8"/>
      <c r="H1155" s="5">
        <f t="shared" si="94"/>
        <v>0</v>
      </c>
      <c r="I1155" s="23">
        <f t="shared" si="93"/>
        <v>0</v>
      </c>
      <c r="M1155" s="2">
        <v>510</v>
      </c>
    </row>
    <row r="1156" spans="2:13" ht="12.75">
      <c r="B1156" s="8">
        <v>2000</v>
      </c>
      <c r="C1156" s="1" t="s">
        <v>27</v>
      </c>
      <c r="D1156" s="13" t="s">
        <v>10</v>
      </c>
      <c r="E1156" s="1" t="s">
        <v>251</v>
      </c>
      <c r="F1156" s="28" t="s">
        <v>625</v>
      </c>
      <c r="G1156" s="28" t="s">
        <v>515</v>
      </c>
      <c r="H1156" s="5">
        <f t="shared" si="94"/>
        <v>-2000</v>
      </c>
      <c r="I1156" s="23">
        <f t="shared" si="93"/>
        <v>3.9215686274509802</v>
      </c>
      <c r="K1156" t="s">
        <v>220</v>
      </c>
      <c r="L1156">
        <v>26</v>
      </c>
      <c r="M1156" s="2">
        <v>510</v>
      </c>
    </row>
    <row r="1157" spans="2:13" ht="12.75">
      <c r="B1157" s="8">
        <v>500</v>
      </c>
      <c r="C1157" s="1" t="s">
        <v>27</v>
      </c>
      <c r="D1157" s="13" t="s">
        <v>10</v>
      </c>
      <c r="E1157" s="1" t="s">
        <v>251</v>
      </c>
      <c r="F1157" s="28" t="s">
        <v>625</v>
      </c>
      <c r="G1157" s="28" t="s">
        <v>515</v>
      </c>
      <c r="H1157" s="5">
        <f t="shared" si="94"/>
        <v>-2500</v>
      </c>
      <c r="I1157" s="23">
        <f t="shared" si="93"/>
        <v>0.9803921568627451</v>
      </c>
      <c r="K1157" t="s">
        <v>220</v>
      </c>
      <c r="L1157">
        <v>26</v>
      </c>
      <c r="M1157" s="2">
        <v>510</v>
      </c>
    </row>
    <row r="1158" spans="2:13" ht="12.75">
      <c r="B1158" s="8">
        <v>2000</v>
      </c>
      <c r="C1158" s="1" t="s">
        <v>27</v>
      </c>
      <c r="D1158" s="13" t="s">
        <v>10</v>
      </c>
      <c r="E1158" s="1" t="s">
        <v>251</v>
      </c>
      <c r="F1158" s="28" t="s">
        <v>625</v>
      </c>
      <c r="G1158" s="28" t="s">
        <v>517</v>
      </c>
      <c r="H1158" s="5">
        <f t="shared" si="94"/>
        <v>-4500</v>
      </c>
      <c r="I1158" s="23">
        <f t="shared" si="93"/>
        <v>3.9215686274509802</v>
      </c>
      <c r="K1158" t="s">
        <v>220</v>
      </c>
      <c r="L1158">
        <v>26</v>
      </c>
      <c r="M1158" s="2">
        <v>510</v>
      </c>
    </row>
    <row r="1159" spans="2:13" ht="12.75">
      <c r="B1159" s="8">
        <v>500</v>
      </c>
      <c r="C1159" s="1" t="s">
        <v>27</v>
      </c>
      <c r="D1159" s="13" t="s">
        <v>10</v>
      </c>
      <c r="E1159" s="1" t="s">
        <v>251</v>
      </c>
      <c r="F1159" s="28" t="s">
        <v>625</v>
      </c>
      <c r="G1159" s="28" t="s">
        <v>517</v>
      </c>
      <c r="H1159" s="5">
        <f t="shared" si="94"/>
        <v>-5000</v>
      </c>
      <c r="I1159" s="23">
        <f t="shared" si="93"/>
        <v>0.9803921568627451</v>
      </c>
      <c r="K1159" t="s">
        <v>220</v>
      </c>
      <c r="L1159">
        <v>26</v>
      </c>
      <c r="M1159" s="2">
        <v>510</v>
      </c>
    </row>
    <row r="1160" spans="2:13" ht="12.75">
      <c r="B1160" s="8">
        <v>2000</v>
      </c>
      <c r="C1160" s="1" t="s">
        <v>27</v>
      </c>
      <c r="D1160" s="13" t="s">
        <v>10</v>
      </c>
      <c r="E1160" s="1" t="s">
        <v>251</v>
      </c>
      <c r="F1160" s="28" t="s">
        <v>625</v>
      </c>
      <c r="G1160" s="28" t="s">
        <v>318</v>
      </c>
      <c r="H1160" s="5">
        <f t="shared" si="94"/>
        <v>-7000</v>
      </c>
      <c r="I1160" s="23">
        <f t="shared" si="93"/>
        <v>3.9215686274509802</v>
      </c>
      <c r="K1160" t="s">
        <v>220</v>
      </c>
      <c r="L1160">
        <v>26</v>
      </c>
      <c r="M1160" s="2">
        <v>510</v>
      </c>
    </row>
    <row r="1161" spans="2:13" ht="12.75">
      <c r="B1161" s="8">
        <v>500</v>
      </c>
      <c r="C1161" s="1" t="s">
        <v>27</v>
      </c>
      <c r="D1161" s="13" t="s">
        <v>10</v>
      </c>
      <c r="E1161" s="1" t="s">
        <v>251</v>
      </c>
      <c r="F1161" s="28" t="s">
        <v>625</v>
      </c>
      <c r="G1161" s="28" t="s">
        <v>318</v>
      </c>
      <c r="H1161" s="5">
        <f t="shared" si="94"/>
        <v>-7500</v>
      </c>
      <c r="I1161" s="23">
        <f t="shared" si="93"/>
        <v>0.9803921568627451</v>
      </c>
      <c r="K1161" t="s">
        <v>220</v>
      </c>
      <c r="L1161">
        <v>26</v>
      </c>
      <c r="M1161" s="2">
        <v>510</v>
      </c>
    </row>
    <row r="1162" spans="2:13" ht="12.75">
      <c r="B1162" s="8">
        <v>2000</v>
      </c>
      <c r="C1162" s="1" t="s">
        <v>27</v>
      </c>
      <c r="D1162" s="13" t="s">
        <v>10</v>
      </c>
      <c r="E1162" s="1" t="s">
        <v>251</v>
      </c>
      <c r="F1162" s="28" t="s">
        <v>625</v>
      </c>
      <c r="G1162" s="28" t="s">
        <v>315</v>
      </c>
      <c r="H1162" s="5">
        <f t="shared" si="94"/>
        <v>-9500</v>
      </c>
      <c r="I1162" s="23">
        <f t="shared" si="93"/>
        <v>3.9215686274509802</v>
      </c>
      <c r="K1162" t="s">
        <v>220</v>
      </c>
      <c r="L1162">
        <v>26</v>
      </c>
      <c r="M1162" s="2">
        <v>510</v>
      </c>
    </row>
    <row r="1163" spans="2:13" ht="12.75">
      <c r="B1163" s="8">
        <v>500</v>
      </c>
      <c r="C1163" s="1" t="s">
        <v>27</v>
      </c>
      <c r="D1163" s="13" t="s">
        <v>10</v>
      </c>
      <c r="E1163" s="1" t="s">
        <v>251</v>
      </c>
      <c r="F1163" s="28" t="s">
        <v>625</v>
      </c>
      <c r="G1163" s="28" t="s">
        <v>315</v>
      </c>
      <c r="H1163" s="5">
        <f t="shared" si="94"/>
        <v>-10000</v>
      </c>
      <c r="I1163" s="23">
        <f t="shared" si="93"/>
        <v>0.9803921568627451</v>
      </c>
      <c r="K1163" t="s">
        <v>220</v>
      </c>
      <c r="L1163">
        <v>26</v>
      </c>
      <c r="M1163" s="2">
        <v>510</v>
      </c>
    </row>
    <row r="1164" spans="2:13" ht="12.75">
      <c r="B1164" s="421">
        <v>2000</v>
      </c>
      <c r="C1164" s="1" t="s">
        <v>27</v>
      </c>
      <c r="D1164" s="13" t="s">
        <v>10</v>
      </c>
      <c r="E1164" s="36" t="s">
        <v>251</v>
      </c>
      <c r="F1164" s="28" t="s">
        <v>625</v>
      </c>
      <c r="G1164" s="28" t="s">
        <v>515</v>
      </c>
      <c r="H1164" s="5">
        <f t="shared" si="94"/>
        <v>-12000</v>
      </c>
      <c r="I1164" s="23">
        <f t="shared" si="93"/>
        <v>3.9215686274509802</v>
      </c>
      <c r="K1164" t="s">
        <v>389</v>
      </c>
      <c r="L1164">
        <v>26</v>
      </c>
      <c r="M1164" s="2">
        <v>510</v>
      </c>
    </row>
    <row r="1165" spans="2:13" ht="12.75">
      <c r="B1165" s="8">
        <v>500</v>
      </c>
      <c r="C1165" s="1" t="s">
        <v>27</v>
      </c>
      <c r="D1165" s="13" t="s">
        <v>10</v>
      </c>
      <c r="E1165" s="36" t="s">
        <v>251</v>
      </c>
      <c r="F1165" s="28" t="s">
        <v>625</v>
      </c>
      <c r="G1165" s="28" t="s">
        <v>515</v>
      </c>
      <c r="H1165" s="5">
        <f t="shared" si="94"/>
        <v>-12500</v>
      </c>
      <c r="I1165" s="23">
        <f t="shared" si="93"/>
        <v>0.9803921568627451</v>
      </c>
      <c r="K1165" t="s">
        <v>389</v>
      </c>
      <c r="L1165">
        <v>26</v>
      </c>
      <c r="M1165" s="2">
        <v>510</v>
      </c>
    </row>
    <row r="1166" spans="2:13" ht="12.75">
      <c r="B1166" s="8">
        <v>2000</v>
      </c>
      <c r="C1166" s="13" t="s">
        <v>27</v>
      </c>
      <c r="D1166" s="13" t="s">
        <v>10</v>
      </c>
      <c r="E1166" s="36" t="s">
        <v>251</v>
      </c>
      <c r="F1166" s="28" t="s">
        <v>625</v>
      </c>
      <c r="G1166" s="28" t="s">
        <v>517</v>
      </c>
      <c r="H1166" s="5">
        <f t="shared" si="94"/>
        <v>-14500</v>
      </c>
      <c r="I1166" s="23">
        <f t="shared" si="93"/>
        <v>3.9215686274509802</v>
      </c>
      <c r="K1166" t="s">
        <v>389</v>
      </c>
      <c r="L1166">
        <v>26</v>
      </c>
      <c r="M1166" s="2">
        <v>510</v>
      </c>
    </row>
    <row r="1167" spans="2:13" ht="12.75">
      <c r="B1167" s="8">
        <v>500</v>
      </c>
      <c r="C1167" s="1" t="s">
        <v>27</v>
      </c>
      <c r="D1167" s="13" t="s">
        <v>10</v>
      </c>
      <c r="E1167" s="36" t="s">
        <v>251</v>
      </c>
      <c r="F1167" s="28" t="s">
        <v>625</v>
      </c>
      <c r="G1167" s="28" t="s">
        <v>517</v>
      </c>
      <c r="H1167" s="5">
        <f t="shared" si="94"/>
        <v>-15000</v>
      </c>
      <c r="I1167" s="23">
        <f t="shared" si="93"/>
        <v>0.9803921568627451</v>
      </c>
      <c r="K1167" t="s">
        <v>389</v>
      </c>
      <c r="L1167">
        <v>26</v>
      </c>
      <c r="M1167" s="2">
        <v>510</v>
      </c>
    </row>
    <row r="1168" spans="1:13" s="41" customFormat="1" ht="12.75">
      <c r="A1168" s="40"/>
      <c r="B1168" s="8">
        <v>2000</v>
      </c>
      <c r="C1168" s="1" t="s">
        <v>27</v>
      </c>
      <c r="D1168" s="13" t="s">
        <v>10</v>
      </c>
      <c r="E1168" s="36" t="s">
        <v>251</v>
      </c>
      <c r="F1168" s="28" t="s">
        <v>625</v>
      </c>
      <c r="G1168" s="37" t="s">
        <v>318</v>
      </c>
      <c r="H1168" s="5">
        <f t="shared" si="94"/>
        <v>-17000</v>
      </c>
      <c r="I1168" s="23">
        <f t="shared" si="93"/>
        <v>3.9215686274509802</v>
      </c>
      <c r="K1168" t="s">
        <v>389</v>
      </c>
      <c r="L1168">
        <v>26</v>
      </c>
      <c r="M1168" s="2">
        <v>510</v>
      </c>
    </row>
    <row r="1169" spans="2:13" ht="12.75">
      <c r="B1169" s="8">
        <v>500</v>
      </c>
      <c r="C1169" s="1" t="s">
        <v>27</v>
      </c>
      <c r="D1169" s="13" t="s">
        <v>10</v>
      </c>
      <c r="E1169" s="36" t="s">
        <v>251</v>
      </c>
      <c r="F1169" s="28" t="s">
        <v>625</v>
      </c>
      <c r="G1169" s="28" t="s">
        <v>318</v>
      </c>
      <c r="H1169" s="5">
        <f t="shared" si="94"/>
        <v>-17500</v>
      </c>
      <c r="I1169" s="23">
        <f t="shared" si="93"/>
        <v>0.9803921568627451</v>
      </c>
      <c r="K1169" t="s">
        <v>389</v>
      </c>
      <c r="L1169">
        <v>26</v>
      </c>
      <c r="M1169" s="2">
        <v>510</v>
      </c>
    </row>
    <row r="1170" spans="2:13" ht="12.75">
      <c r="B1170" s="8">
        <v>2000</v>
      </c>
      <c r="C1170" s="1" t="s">
        <v>27</v>
      </c>
      <c r="D1170" s="13" t="s">
        <v>10</v>
      </c>
      <c r="E1170" s="36" t="s">
        <v>251</v>
      </c>
      <c r="F1170" s="448" t="s">
        <v>625</v>
      </c>
      <c r="G1170" s="28" t="s">
        <v>315</v>
      </c>
      <c r="H1170" s="5">
        <f t="shared" si="94"/>
        <v>-19500</v>
      </c>
      <c r="I1170" s="23">
        <f t="shared" si="93"/>
        <v>3.9215686274509802</v>
      </c>
      <c r="K1170" t="s">
        <v>389</v>
      </c>
      <c r="L1170">
        <v>26</v>
      </c>
      <c r="M1170" s="2">
        <v>510</v>
      </c>
    </row>
    <row r="1171" spans="2:13" ht="12.75">
      <c r="B1171" s="8">
        <v>500</v>
      </c>
      <c r="C1171" s="1" t="s">
        <v>27</v>
      </c>
      <c r="D1171" s="13" t="s">
        <v>10</v>
      </c>
      <c r="E1171" s="36" t="s">
        <v>251</v>
      </c>
      <c r="F1171" s="28" t="s">
        <v>625</v>
      </c>
      <c r="G1171" s="28" t="s">
        <v>315</v>
      </c>
      <c r="H1171" s="5">
        <f t="shared" si="94"/>
        <v>-20000</v>
      </c>
      <c r="I1171" s="23">
        <f t="shared" si="93"/>
        <v>0.9803921568627451</v>
      </c>
      <c r="K1171" t="s">
        <v>389</v>
      </c>
      <c r="L1171">
        <v>26</v>
      </c>
      <c r="M1171" s="2">
        <v>510</v>
      </c>
    </row>
    <row r="1172" spans="1:13" s="91" customFormat="1" ht="12.75">
      <c r="A1172" s="12"/>
      <c r="B1172" s="378">
        <f>SUM(B1156:B1171)</f>
        <v>20000</v>
      </c>
      <c r="C1172" s="12" t="s">
        <v>27</v>
      </c>
      <c r="D1172" s="12"/>
      <c r="E1172" s="12"/>
      <c r="F1172" s="19"/>
      <c r="G1172" s="19"/>
      <c r="H1172" s="87">
        <v>0</v>
      </c>
      <c r="I1172" s="88">
        <f t="shared" si="93"/>
        <v>39.21568627450981</v>
      </c>
      <c r="M1172" s="2">
        <v>510</v>
      </c>
    </row>
    <row r="1173" spans="2:13" ht="12.75">
      <c r="B1173" s="8"/>
      <c r="H1173" s="5">
        <f>H1172-B1173</f>
        <v>0</v>
      </c>
      <c r="I1173" s="23">
        <f t="shared" si="93"/>
        <v>0</v>
      </c>
      <c r="M1173" s="2">
        <v>510</v>
      </c>
    </row>
    <row r="1174" spans="2:13" ht="12.75">
      <c r="B1174" s="8"/>
      <c r="H1174" s="5">
        <f>H1173-B1174</f>
        <v>0</v>
      </c>
      <c r="I1174" s="23">
        <f t="shared" si="93"/>
        <v>0</v>
      </c>
      <c r="M1174" s="2">
        <v>510</v>
      </c>
    </row>
    <row r="1175" spans="2:13" ht="12.75">
      <c r="B1175" s="8">
        <v>600</v>
      </c>
      <c r="C1175" s="1" t="s">
        <v>311</v>
      </c>
      <c r="D1175" s="13" t="s">
        <v>10</v>
      </c>
      <c r="E1175" s="1" t="s">
        <v>301</v>
      </c>
      <c r="F1175" s="28" t="s">
        <v>625</v>
      </c>
      <c r="G1175" s="28" t="s">
        <v>517</v>
      </c>
      <c r="H1175" s="5">
        <f>H1174-B1175</f>
        <v>-600</v>
      </c>
      <c r="I1175" s="23">
        <f t="shared" si="93"/>
        <v>1.1764705882352942</v>
      </c>
      <c r="K1175" t="s">
        <v>220</v>
      </c>
      <c r="L1175">
        <v>26</v>
      </c>
      <c r="M1175" s="2">
        <v>510</v>
      </c>
    </row>
    <row r="1176" spans="2:13" ht="12.75">
      <c r="B1176" s="8">
        <v>600</v>
      </c>
      <c r="C1176" s="1" t="s">
        <v>311</v>
      </c>
      <c r="D1176" s="13" t="s">
        <v>10</v>
      </c>
      <c r="E1176" s="1" t="s">
        <v>301</v>
      </c>
      <c r="F1176" s="28" t="s">
        <v>625</v>
      </c>
      <c r="G1176" s="28" t="s">
        <v>318</v>
      </c>
      <c r="H1176" s="5">
        <f>H1175-B1176</f>
        <v>-1200</v>
      </c>
      <c r="I1176" s="23">
        <f t="shared" si="93"/>
        <v>1.1764705882352942</v>
      </c>
      <c r="K1176" t="s">
        <v>220</v>
      </c>
      <c r="L1176">
        <v>26</v>
      </c>
      <c r="M1176" s="2">
        <v>510</v>
      </c>
    </row>
    <row r="1177" spans="2:13" ht="12.75">
      <c r="B1177" s="8">
        <v>600</v>
      </c>
      <c r="C1177" s="1" t="s">
        <v>311</v>
      </c>
      <c r="D1177" s="13" t="s">
        <v>10</v>
      </c>
      <c r="E1177" s="1" t="s">
        <v>301</v>
      </c>
      <c r="F1177" s="28" t="s">
        <v>625</v>
      </c>
      <c r="G1177" s="28" t="s">
        <v>315</v>
      </c>
      <c r="H1177" s="5">
        <f>H1176-B1177</f>
        <v>-1800</v>
      </c>
      <c r="I1177" s="23">
        <f t="shared" si="93"/>
        <v>1.1764705882352942</v>
      </c>
      <c r="K1177" t="s">
        <v>220</v>
      </c>
      <c r="L1177">
        <v>26</v>
      </c>
      <c r="M1177" s="2">
        <v>510</v>
      </c>
    </row>
    <row r="1178" spans="1:13" s="91" customFormat="1" ht="12.75">
      <c r="A1178" s="12"/>
      <c r="B1178" s="378">
        <f>SUM(B1175:B1177)</f>
        <v>1800</v>
      </c>
      <c r="C1178" s="12"/>
      <c r="D1178" s="12"/>
      <c r="E1178" s="12" t="s">
        <v>301</v>
      </c>
      <c r="F1178" s="19"/>
      <c r="G1178" s="19"/>
      <c r="H1178" s="87">
        <v>0</v>
      </c>
      <c r="I1178" s="88">
        <f t="shared" si="93"/>
        <v>3.5294117647058822</v>
      </c>
      <c r="M1178" s="2">
        <v>510</v>
      </c>
    </row>
    <row r="1179" spans="2:13" ht="12.75">
      <c r="B1179" s="8"/>
      <c r="H1179" s="5">
        <f>H1178-B1179</f>
        <v>0</v>
      </c>
      <c r="I1179" s="23">
        <f t="shared" si="93"/>
        <v>0</v>
      </c>
      <c r="M1179" s="2">
        <v>510</v>
      </c>
    </row>
    <row r="1180" spans="2:13" ht="12.75">
      <c r="B1180" s="8"/>
      <c r="H1180" s="5">
        <f>H1179-B1180</f>
        <v>0</v>
      </c>
      <c r="I1180" s="23">
        <f t="shared" si="93"/>
        <v>0</v>
      </c>
      <c r="M1180" s="2">
        <v>510</v>
      </c>
    </row>
    <row r="1181" spans="2:13" ht="12.75">
      <c r="B1181" s="8"/>
      <c r="H1181" s="5">
        <f>H1180-B1181</f>
        <v>0</v>
      </c>
      <c r="I1181" s="23">
        <f t="shared" si="93"/>
        <v>0</v>
      </c>
      <c r="M1181" s="2">
        <v>510</v>
      </c>
    </row>
    <row r="1182" spans="2:13" ht="12.75">
      <c r="B1182" s="8"/>
      <c r="H1182" s="5">
        <f>H1181-B1182</f>
        <v>0</v>
      </c>
      <c r="I1182" s="23">
        <f t="shared" si="93"/>
        <v>0</v>
      </c>
      <c r="M1182" s="2">
        <v>510</v>
      </c>
    </row>
    <row r="1183" spans="1:13" s="100" customFormat="1" ht="12.75">
      <c r="A1183" s="95"/>
      <c r="B1183" s="374">
        <f>+B1190+B1199+B1207+B1213+B1220+B1226</f>
        <v>66000</v>
      </c>
      <c r="C1183" s="95" t="s">
        <v>98</v>
      </c>
      <c r="D1183" s="95" t="s">
        <v>99</v>
      </c>
      <c r="E1183" s="95" t="s">
        <v>100</v>
      </c>
      <c r="F1183" s="97" t="s">
        <v>101</v>
      </c>
      <c r="G1183" s="97" t="s">
        <v>23</v>
      </c>
      <c r="H1183" s="96"/>
      <c r="I1183" s="98">
        <f aca="true" t="shared" si="95" ref="I1183:I1214">+B1183/M1183</f>
        <v>129.41176470588235</v>
      </c>
      <c r="J1183" s="99"/>
      <c r="M1183" s="2">
        <v>510</v>
      </c>
    </row>
    <row r="1184" spans="2:13" ht="12.75">
      <c r="B1184" s="8"/>
      <c r="H1184" s="5">
        <f aca="true" t="shared" si="96" ref="H1184:H1189">H1183-B1184</f>
        <v>0</v>
      </c>
      <c r="I1184" s="23">
        <f t="shared" si="95"/>
        <v>0</v>
      </c>
      <c r="M1184" s="2">
        <v>510</v>
      </c>
    </row>
    <row r="1185" spans="2:13" ht="12.75">
      <c r="B1185" s="8">
        <v>2000</v>
      </c>
      <c r="C1185" s="1" t="s">
        <v>24</v>
      </c>
      <c r="D1185" s="1" t="s">
        <v>10</v>
      </c>
      <c r="E1185" s="1" t="s">
        <v>302</v>
      </c>
      <c r="F1185" s="28" t="s">
        <v>638</v>
      </c>
      <c r="G1185" s="28" t="s">
        <v>515</v>
      </c>
      <c r="H1185" s="5">
        <f t="shared" si="96"/>
        <v>-2000</v>
      </c>
      <c r="I1185" s="23">
        <f t="shared" si="95"/>
        <v>3.9215686274509802</v>
      </c>
      <c r="K1185" t="s">
        <v>24</v>
      </c>
      <c r="L1185">
        <v>27</v>
      </c>
      <c r="M1185" s="2">
        <v>510</v>
      </c>
    </row>
    <row r="1186" spans="2:13" ht="12.75">
      <c r="B1186" s="8">
        <v>2500</v>
      </c>
      <c r="C1186" s="1" t="s">
        <v>24</v>
      </c>
      <c r="D1186" s="1" t="s">
        <v>10</v>
      </c>
      <c r="E1186" s="1" t="s">
        <v>345</v>
      </c>
      <c r="F1186" s="28" t="s">
        <v>639</v>
      </c>
      <c r="G1186" s="28" t="s">
        <v>517</v>
      </c>
      <c r="H1186" s="5">
        <f t="shared" si="96"/>
        <v>-4500</v>
      </c>
      <c r="I1186" s="23">
        <f t="shared" si="95"/>
        <v>4.901960784313726</v>
      </c>
      <c r="K1186" t="s">
        <v>24</v>
      </c>
      <c r="L1186">
        <v>27</v>
      </c>
      <c r="M1186" s="2">
        <v>510</v>
      </c>
    </row>
    <row r="1187" spans="2:13" ht="12.75">
      <c r="B1187" s="8">
        <v>2500</v>
      </c>
      <c r="C1187" s="1" t="s">
        <v>24</v>
      </c>
      <c r="D1187" s="1" t="s">
        <v>10</v>
      </c>
      <c r="E1187" s="1" t="s">
        <v>345</v>
      </c>
      <c r="F1187" s="28" t="s">
        <v>640</v>
      </c>
      <c r="G1187" s="28" t="s">
        <v>318</v>
      </c>
      <c r="H1187" s="5">
        <f t="shared" si="96"/>
        <v>-7000</v>
      </c>
      <c r="I1187" s="23">
        <f t="shared" si="95"/>
        <v>4.901960784313726</v>
      </c>
      <c r="K1187" t="s">
        <v>24</v>
      </c>
      <c r="L1187">
        <v>27</v>
      </c>
      <c r="M1187" s="2">
        <v>510</v>
      </c>
    </row>
    <row r="1188" spans="2:13" ht="12.75">
      <c r="B1188" s="8">
        <v>2500</v>
      </c>
      <c r="C1188" s="1" t="s">
        <v>24</v>
      </c>
      <c r="D1188" s="1" t="s">
        <v>10</v>
      </c>
      <c r="E1188" s="1" t="s">
        <v>345</v>
      </c>
      <c r="F1188" s="28" t="s">
        <v>641</v>
      </c>
      <c r="G1188" s="28" t="s">
        <v>315</v>
      </c>
      <c r="H1188" s="5">
        <f t="shared" si="96"/>
        <v>-9500</v>
      </c>
      <c r="I1188" s="23">
        <f t="shared" si="95"/>
        <v>4.901960784313726</v>
      </c>
      <c r="K1188" t="s">
        <v>24</v>
      </c>
      <c r="L1188">
        <v>27</v>
      </c>
      <c r="M1188" s="2">
        <v>510</v>
      </c>
    </row>
    <row r="1189" spans="2:13" ht="12.75">
      <c r="B1189" s="8">
        <v>2500</v>
      </c>
      <c r="C1189" s="1" t="s">
        <v>24</v>
      </c>
      <c r="D1189" s="1" t="s">
        <v>10</v>
      </c>
      <c r="E1189" s="1" t="s">
        <v>345</v>
      </c>
      <c r="F1189" s="28" t="s">
        <v>642</v>
      </c>
      <c r="G1189" s="28" t="s">
        <v>82</v>
      </c>
      <c r="H1189" s="5">
        <f t="shared" si="96"/>
        <v>-12000</v>
      </c>
      <c r="I1189" s="23">
        <f t="shared" si="95"/>
        <v>4.901960784313726</v>
      </c>
      <c r="K1189" t="s">
        <v>24</v>
      </c>
      <c r="L1189">
        <v>27</v>
      </c>
      <c r="M1189" s="2">
        <v>510</v>
      </c>
    </row>
    <row r="1190" spans="1:13" s="91" customFormat="1" ht="12.75">
      <c r="A1190" s="12"/>
      <c r="B1190" s="449">
        <f>SUM(B1185:B1189)</f>
        <v>12000</v>
      </c>
      <c r="C1190" s="12" t="s">
        <v>24</v>
      </c>
      <c r="D1190" s="12"/>
      <c r="E1190" s="12"/>
      <c r="F1190" s="19"/>
      <c r="G1190" s="19"/>
      <c r="H1190" s="87">
        <v>0</v>
      </c>
      <c r="I1190" s="88">
        <f t="shared" si="95"/>
        <v>23.529411764705884</v>
      </c>
      <c r="M1190" s="2">
        <v>510</v>
      </c>
    </row>
    <row r="1191" spans="2:13" ht="12.75">
      <c r="B1191" s="421"/>
      <c r="H1191" s="5">
        <f aca="true" t="shared" si="97" ref="H1191:H1198">H1190-B1191</f>
        <v>0</v>
      </c>
      <c r="I1191" s="23">
        <f t="shared" si="95"/>
        <v>0</v>
      </c>
      <c r="M1191" s="2">
        <v>510</v>
      </c>
    </row>
    <row r="1192" spans="2:13" ht="12.75">
      <c r="B1192" s="8"/>
      <c r="H1192" s="5">
        <f t="shared" si="97"/>
        <v>0</v>
      </c>
      <c r="I1192" s="23">
        <f t="shared" si="95"/>
        <v>0</v>
      </c>
      <c r="M1192" s="2">
        <v>510</v>
      </c>
    </row>
    <row r="1193" spans="2:13" ht="12.75">
      <c r="B1193" s="8">
        <v>3500</v>
      </c>
      <c r="C1193" s="101" t="s">
        <v>643</v>
      </c>
      <c r="D1193" s="101" t="s">
        <v>10</v>
      </c>
      <c r="E1193" s="101" t="s">
        <v>251</v>
      </c>
      <c r="F1193" s="92" t="s">
        <v>644</v>
      </c>
      <c r="G1193" s="92" t="s">
        <v>517</v>
      </c>
      <c r="H1193" s="5">
        <f t="shared" si="97"/>
        <v>-3500</v>
      </c>
      <c r="I1193" s="23">
        <f t="shared" si="95"/>
        <v>6.862745098039215</v>
      </c>
      <c r="K1193" s="102" t="s">
        <v>345</v>
      </c>
      <c r="L1193">
        <v>27</v>
      </c>
      <c r="M1193" s="2">
        <v>510</v>
      </c>
    </row>
    <row r="1194" spans="2:13" ht="12.75">
      <c r="B1194" s="8">
        <v>3000</v>
      </c>
      <c r="C1194" s="101" t="s">
        <v>645</v>
      </c>
      <c r="D1194" s="101" t="s">
        <v>10</v>
      </c>
      <c r="E1194" s="101" t="s">
        <v>251</v>
      </c>
      <c r="F1194" s="92" t="s">
        <v>646</v>
      </c>
      <c r="G1194" s="92" t="s">
        <v>318</v>
      </c>
      <c r="H1194" s="5">
        <f t="shared" si="97"/>
        <v>-6500</v>
      </c>
      <c r="I1194" s="23">
        <f t="shared" si="95"/>
        <v>5.882352941176471</v>
      </c>
      <c r="K1194" s="102" t="s">
        <v>345</v>
      </c>
      <c r="L1194">
        <v>27</v>
      </c>
      <c r="M1194" s="2">
        <v>510</v>
      </c>
    </row>
    <row r="1195" spans="2:13" ht="12.75">
      <c r="B1195" s="8">
        <v>3000</v>
      </c>
      <c r="C1195" s="101" t="s">
        <v>647</v>
      </c>
      <c r="D1195" s="101" t="s">
        <v>10</v>
      </c>
      <c r="E1195" s="101" t="s">
        <v>251</v>
      </c>
      <c r="F1195" s="92" t="s">
        <v>646</v>
      </c>
      <c r="G1195" s="92" t="s">
        <v>318</v>
      </c>
      <c r="H1195" s="5">
        <f t="shared" si="97"/>
        <v>-9500</v>
      </c>
      <c r="I1195" s="23">
        <f t="shared" si="95"/>
        <v>5.882352941176471</v>
      </c>
      <c r="K1195" s="102" t="s">
        <v>345</v>
      </c>
      <c r="L1195">
        <v>27</v>
      </c>
      <c r="M1195" s="2">
        <v>510</v>
      </c>
    </row>
    <row r="1196" spans="2:13" ht="12.75">
      <c r="B1196" s="8">
        <v>1000</v>
      </c>
      <c r="C1196" s="101" t="s">
        <v>648</v>
      </c>
      <c r="D1196" s="101" t="s">
        <v>10</v>
      </c>
      <c r="E1196" s="101" t="s">
        <v>251</v>
      </c>
      <c r="F1196" s="92" t="s">
        <v>646</v>
      </c>
      <c r="G1196" s="92" t="s">
        <v>315</v>
      </c>
      <c r="H1196" s="5">
        <f t="shared" si="97"/>
        <v>-10500</v>
      </c>
      <c r="I1196" s="23">
        <f t="shared" si="95"/>
        <v>1.9607843137254901</v>
      </c>
      <c r="K1196" s="102" t="s">
        <v>345</v>
      </c>
      <c r="L1196">
        <v>27</v>
      </c>
      <c r="M1196" s="2">
        <v>510</v>
      </c>
    </row>
    <row r="1197" spans="2:13" ht="12.75">
      <c r="B1197" s="8">
        <v>1000</v>
      </c>
      <c r="C1197" s="101" t="s">
        <v>649</v>
      </c>
      <c r="D1197" s="101" t="s">
        <v>10</v>
      </c>
      <c r="E1197" s="101" t="s">
        <v>251</v>
      </c>
      <c r="F1197" s="92" t="s">
        <v>646</v>
      </c>
      <c r="G1197" s="92" t="s">
        <v>315</v>
      </c>
      <c r="H1197" s="5">
        <f t="shared" si="97"/>
        <v>-11500</v>
      </c>
      <c r="I1197" s="23">
        <f t="shared" si="95"/>
        <v>1.9607843137254901</v>
      </c>
      <c r="K1197" s="102" t="s">
        <v>345</v>
      </c>
      <c r="L1197">
        <v>27</v>
      </c>
      <c r="M1197" s="2">
        <v>510</v>
      </c>
    </row>
    <row r="1198" spans="2:13" ht="12.75">
      <c r="B1198" s="8">
        <v>3500</v>
      </c>
      <c r="C1198" s="101" t="s">
        <v>650</v>
      </c>
      <c r="D1198" s="101" t="s">
        <v>10</v>
      </c>
      <c r="E1198" s="101" t="s">
        <v>251</v>
      </c>
      <c r="F1198" s="92" t="s">
        <v>651</v>
      </c>
      <c r="G1198" s="92" t="s">
        <v>82</v>
      </c>
      <c r="H1198" s="5">
        <f t="shared" si="97"/>
        <v>-15000</v>
      </c>
      <c r="I1198" s="23">
        <f t="shared" si="95"/>
        <v>6.862745098039215</v>
      </c>
      <c r="K1198" s="102" t="s">
        <v>345</v>
      </c>
      <c r="L1198">
        <v>27</v>
      </c>
      <c r="M1198" s="2">
        <v>510</v>
      </c>
    </row>
    <row r="1199" spans="1:13" s="108" customFormat="1" ht="12.75">
      <c r="A1199" s="103"/>
      <c r="B1199" s="376">
        <f>SUM(B1193:B1198)</f>
        <v>15000</v>
      </c>
      <c r="C1199" s="103" t="s">
        <v>248</v>
      </c>
      <c r="D1199" s="103"/>
      <c r="E1199" s="103"/>
      <c r="F1199" s="106"/>
      <c r="G1199" s="106"/>
      <c r="H1199" s="104">
        <v>0</v>
      </c>
      <c r="I1199" s="107">
        <f t="shared" si="95"/>
        <v>29.41176470588235</v>
      </c>
      <c r="M1199" s="2">
        <v>510</v>
      </c>
    </row>
    <row r="1200" spans="2:13" ht="12.75">
      <c r="B1200" s="8"/>
      <c r="H1200" s="5">
        <f aca="true" t="shared" si="98" ref="H1200:H1206">H1199-B1200</f>
        <v>0</v>
      </c>
      <c r="I1200" s="23">
        <f t="shared" si="95"/>
        <v>0</v>
      </c>
      <c r="M1200" s="2">
        <v>510</v>
      </c>
    </row>
    <row r="1201" spans="2:13" ht="12.75">
      <c r="B1201" s="8"/>
      <c r="H1201" s="5">
        <f t="shared" si="98"/>
        <v>0</v>
      </c>
      <c r="I1201" s="23">
        <f t="shared" si="95"/>
        <v>0</v>
      </c>
      <c r="M1201" s="2">
        <v>510</v>
      </c>
    </row>
    <row r="1202" spans="2:13" ht="12.75">
      <c r="B1202" s="8">
        <v>1400</v>
      </c>
      <c r="C1202" s="101" t="s">
        <v>25</v>
      </c>
      <c r="D1202" s="101" t="s">
        <v>10</v>
      </c>
      <c r="E1202" s="101" t="s">
        <v>32</v>
      </c>
      <c r="F1202" s="92" t="s">
        <v>646</v>
      </c>
      <c r="G1202" s="92" t="s">
        <v>515</v>
      </c>
      <c r="H1202" s="5">
        <f t="shared" si="98"/>
        <v>-1400</v>
      </c>
      <c r="I1202" s="23">
        <f t="shared" si="95"/>
        <v>2.7450980392156863</v>
      </c>
      <c r="K1202" s="102" t="s">
        <v>345</v>
      </c>
      <c r="L1202">
        <v>27</v>
      </c>
      <c r="M1202" s="2">
        <v>510</v>
      </c>
    </row>
    <row r="1203" spans="2:13" ht="12.75">
      <c r="B1203" s="8">
        <v>1600</v>
      </c>
      <c r="C1203" s="101" t="s">
        <v>25</v>
      </c>
      <c r="D1203" s="101" t="s">
        <v>10</v>
      </c>
      <c r="E1203" s="101" t="s">
        <v>32</v>
      </c>
      <c r="F1203" s="92" t="s">
        <v>646</v>
      </c>
      <c r="G1203" s="92" t="s">
        <v>517</v>
      </c>
      <c r="H1203" s="5">
        <f t="shared" si="98"/>
        <v>-3000</v>
      </c>
      <c r="I1203" s="23">
        <f t="shared" si="95"/>
        <v>3.1372549019607843</v>
      </c>
      <c r="K1203" s="102" t="s">
        <v>345</v>
      </c>
      <c r="L1203">
        <v>27</v>
      </c>
      <c r="M1203" s="2">
        <v>510</v>
      </c>
    </row>
    <row r="1204" spans="2:13" ht="12.75">
      <c r="B1204" s="8">
        <v>1500</v>
      </c>
      <c r="C1204" s="101" t="s">
        <v>25</v>
      </c>
      <c r="D1204" s="101" t="s">
        <v>10</v>
      </c>
      <c r="E1204" s="101" t="s">
        <v>32</v>
      </c>
      <c r="F1204" s="92" t="s">
        <v>646</v>
      </c>
      <c r="G1204" s="92" t="s">
        <v>318</v>
      </c>
      <c r="H1204" s="5">
        <f t="shared" si="98"/>
        <v>-4500</v>
      </c>
      <c r="I1204" s="23">
        <f t="shared" si="95"/>
        <v>2.9411764705882355</v>
      </c>
      <c r="K1204" s="102" t="s">
        <v>345</v>
      </c>
      <c r="L1204">
        <v>27</v>
      </c>
      <c r="M1204" s="2">
        <v>510</v>
      </c>
    </row>
    <row r="1205" spans="2:13" ht="12.75">
      <c r="B1205" s="8">
        <v>1000</v>
      </c>
      <c r="C1205" s="101" t="s">
        <v>25</v>
      </c>
      <c r="D1205" s="101" t="s">
        <v>10</v>
      </c>
      <c r="E1205" s="101" t="s">
        <v>32</v>
      </c>
      <c r="F1205" s="92" t="s">
        <v>646</v>
      </c>
      <c r="G1205" s="92" t="s">
        <v>315</v>
      </c>
      <c r="H1205" s="5">
        <f t="shared" si="98"/>
        <v>-5500</v>
      </c>
      <c r="I1205" s="23">
        <f t="shared" si="95"/>
        <v>1.9607843137254901</v>
      </c>
      <c r="K1205" s="102" t="s">
        <v>345</v>
      </c>
      <c r="L1205">
        <v>27</v>
      </c>
      <c r="M1205" s="2">
        <v>510</v>
      </c>
    </row>
    <row r="1206" spans="2:13" ht="12.75">
      <c r="B1206" s="8">
        <v>1500</v>
      </c>
      <c r="C1206" s="101" t="s">
        <v>25</v>
      </c>
      <c r="D1206" s="101" t="s">
        <v>10</v>
      </c>
      <c r="E1206" s="101" t="s">
        <v>32</v>
      </c>
      <c r="F1206" s="92" t="s">
        <v>646</v>
      </c>
      <c r="G1206" s="92" t="s">
        <v>82</v>
      </c>
      <c r="H1206" s="5">
        <f t="shared" si="98"/>
        <v>-7000</v>
      </c>
      <c r="I1206" s="23">
        <f t="shared" si="95"/>
        <v>2.9411764705882355</v>
      </c>
      <c r="K1206" s="102" t="s">
        <v>345</v>
      </c>
      <c r="L1206">
        <v>27</v>
      </c>
      <c r="M1206" s="2">
        <v>510</v>
      </c>
    </row>
    <row r="1207" spans="1:13" s="108" customFormat="1" ht="12.75">
      <c r="A1207" s="103"/>
      <c r="B1207" s="376">
        <f>SUM(B1202:B1206)</f>
        <v>7000</v>
      </c>
      <c r="C1207" s="103"/>
      <c r="D1207" s="103"/>
      <c r="E1207" s="103" t="s">
        <v>32</v>
      </c>
      <c r="F1207" s="106"/>
      <c r="G1207" s="106"/>
      <c r="H1207" s="104">
        <v>0</v>
      </c>
      <c r="I1207" s="107">
        <f t="shared" si="95"/>
        <v>13.72549019607843</v>
      </c>
      <c r="M1207" s="2">
        <v>510</v>
      </c>
    </row>
    <row r="1208" spans="2:13" ht="12.75">
      <c r="B1208" s="421"/>
      <c r="H1208" s="5">
        <f>H1207-B1208</f>
        <v>0</v>
      </c>
      <c r="I1208" s="23">
        <f t="shared" si="95"/>
        <v>0</v>
      </c>
      <c r="M1208" s="2">
        <v>510</v>
      </c>
    </row>
    <row r="1209" spans="2:13" ht="12.75">
      <c r="B1209" s="421"/>
      <c r="H1209" s="5">
        <f>H1208-B1209</f>
        <v>0</v>
      </c>
      <c r="I1209" s="23">
        <f t="shared" si="95"/>
        <v>0</v>
      </c>
      <c r="M1209" s="2">
        <v>510</v>
      </c>
    </row>
    <row r="1210" spans="2:13" ht="12.75">
      <c r="B1210" s="421">
        <v>7000</v>
      </c>
      <c r="C1210" s="101" t="s">
        <v>26</v>
      </c>
      <c r="D1210" s="101" t="s">
        <v>10</v>
      </c>
      <c r="E1210" s="101" t="s">
        <v>251</v>
      </c>
      <c r="F1210" s="92" t="s">
        <v>652</v>
      </c>
      <c r="G1210" s="92" t="s">
        <v>517</v>
      </c>
      <c r="H1210" s="5">
        <f>H1209-B1210</f>
        <v>-7000</v>
      </c>
      <c r="I1210" s="23">
        <f t="shared" si="95"/>
        <v>13.72549019607843</v>
      </c>
      <c r="K1210" s="102" t="s">
        <v>345</v>
      </c>
      <c r="L1210">
        <v>27</v>
      </c>
      <c r="M1210" s="2">
        <v>510</v>
      </c>
    </row>
    <row r="1211" spans="2:13" ht="12.75">
      <c r="B1211" s="8">
        <v>7000</v>
      </c>
      <c r="C1211" s="101" t="s">
        <v>26</v>
      </c>
      <c r="D1211" s="101" t="s">
        <v>10</v>
      </c>
      <c r="E1211" s="101" t="s">
        <v>251</v>
      </c>
      <c r="F1211" s="92" t="s">
        <v>652</v>
      </c>
      <c r="G1211" s="92" t="s">
        <v>318</v>
      </c>
      <c r="H1211" s="5">
        <f>H1210-B1211</f>
        <v>-14000</v>
      </c>
      <c r="I1211" s="23">
        <f t="shared" si="95"/>
        <v>13.72549019607843</v>
      </c>
      <c r="K1211" s="102" t="s">
        <v>345</v>
      </c>
      <c r="L1211">
        <v>27</v>
      </c>
      <c r="M1211" s="2">
        <v>510</v>
      </c>
    </row>
    <row r="1212" spans="2:13" ht="12.75">
      <c r="B1212" s="8">
        <v>7000</v>
      </c>
      <c r="C1212" s="101" t="s">
        <v>26</v>
      </c>
      <c r="D1212" s="101" t="s">
        <v>10</v>
      </c>
      <c r="E1212" s="101" t="s">
        <v>251</v>
      </c>
      <c r="F1212" s="92" t="s">
        <v>652</v>
      </c>
      <c r="G1212" s="92" t="s">
        <v>315</v>
      </c>
      <c r="H1212" s="5">
        <f>H1211-B1212</f>
        <v>-21000</v>
      </c>
      <c r="I1212" s="23">
        <f t="shared" si="95"/>
        <v>13.72549019607843</v>
      </c>
      <c r="K1212" s="102" t="s">
        <v>345</v>
      </c>
      <c r="L1212">
        <v>27</v>
      </c>
      <c r="M1212" s="2">
        <v>510</v>
      </c>
    </row>
    <row r="1213" spans="1:13" s="108" customFormat="1" ht="12.75">
      <c r="A1213" s="103"/>
      <c r="B1213" s="376">
        <f>SUM(B1210:B1212)</f>
        <v>21000</v>
      </c>
      <c r="C1213" s="103" t="s">
        <v>26</v>
      </c>
      <c r="D1213" s="103"/>
      <c r="E1213" s="103"/>
      <c r="F1213" s="106"/>
      <c r="G1213" s="106"/>
      <c r="H1213" s="104">
        <v>0</v>
      </c>
      <c r="I1213" s="107">
        <f t="shared" si="95"/>
        <v>41.1764705882353</v>
      </c>
      <c r="M1213" s="2">
        <v>510</v>
      </c>
    </row>
    <row r="1214" spans="2:13" ht="12.75">
      <c r="B1214" s="8"/>
      <c r="H1214" s="5">
        <f aca="true" t="shared" si="99" ref="H1214:H1219">H1213-B1214</f>
        <v>0</v>
      </c>
      <c r="I1214" s="23">
        <f t="shared" si="95"/>
        <v>0</v>
      </c>
      <c r="M1214" s="2">
        <v>510</v>
      </c>
    </row>
    <row r="1215" spans="2:13" ht="12.75">
      <c r="B1215" s="8"/>
      <c r="H1215" s="5">
        <f t="shared" si="99"/>
        <v>0</v>
      </c>
      <c r="I1215" s="23">
        <f aca="true" t="shared" si="100" ref="I1215:I1240">+B1215/M1215</f>
        <v>0</v>
      </c>
      <c r="M1215" s="2">
        <v>510</v>
      </c>
    </row>
    <row r="1216" spans="2:13" ht="12.75">
      <c r="B1216" s="8">
        <v>2000</v>
      </c>
      <c r="C1216" s="101" t="s">
        <v>27</v>
      </c>
      <c r="D1216" s="101" t="s">
        <v>10</v>
      </c>
      <c r="E1216" s="101" t="s">
        <v>251</v>
      </c>
      <c r="F1216" s="92" t="s">
        <v>646</v>
      </c>
      <c r="G1216" s="92" t="s">
        <v>517</v>
      </c>
      <c r="H1216" s="5">
        <f t="shared" si="99"/>
        <v>-2000</v>
      </c>
      <c r="I1216" s="23">
        <f t="shared" si="100"/>
        <v>3.9215686274509802</v>
      </c>
      <c r="K1216" s="102" t="s">
        <v>345</v>
      </c>
      <c r="L1216">
        <v>27</v>
      </c>
      <c r="M1216" s="2">
        <v>510</v>
      </c>
    </row>
    <row r="1217" spans="2:13" ht="12.75">
      <c r="B1217" s="8">
        <v>2000</v>
      </c>
      <c r="C1217" s="101" t="s">
        <v>27</v>
      </c>
      <c r="D1217" s="101" t="s">
        <v>10</v>
      </c>
      <c r="E1217" s="101" t="s">
        <v>251</v>
      </c>
      <c r="F1217" s="92" t="s">
        <v>646</v>
      </c>
      <c r="G1217" s="92" t="s">
        <v>318</v>
      </c>
      <c r="H1217" s="5">
        <f t="shared" si="99"/>
        <v>-4000</v>
      </c>
      <c r="I1217" s="23">
        <f t="shared" si="100"/>
        <v>3.9215686274509802</v>
      </c>
      <c r="K1217" s="102" t="s">
        <v>345</v>
      </c>
      <c r="L1217">
        <v>27</v>
      </c>
      <c r="M1217" s="2">
        <v>510</v>
      </c>
    </row>
    <row r="1218" spans="2:13" ht="12.75">
      <c r="B1218" s="8">
        <v>2000</v>
      </c>
      <c r="C1218" s="101" t="s">
        <v>27</v>
      </c>
      <c r="D1218" s="101" t="s">
        <v>10</v>
      </c>
      <c r="E1218" s="101" t="s">
        <v>251</v>
      </c>
      <c r="F1218" s="92" t="s">
        <v>646</v>
      </c>
      <c r="G1218" s="92" t="s">
        <v>315</v>
      </c>
      <c r="H1218" s="5">
        <f t="shared" si="99"/>
        <v>-6000</v>
      </c>
      <c r="I1218" s="23">
        <f t="shared" si="100"/>
        <v>3.9215686274509802</v>
      </c>
      <c r="K1218" s="102" t="s">
        <v>345</v>
      </c>
      <c r="L1218">
        <v>27</v>
      </c>
      <c r="M1218" s="2">
        <v>510</v>
      </c>
    </row>
    <row r="1219" spans="2:13" ht="12.75">
      <c r="B1219" s="8">
        <v>2000</v>
      </c>
      <c r="C1219" s="101" t="s">
        <v>27</v>
      </c>
      <c r="D1219" s="101" t="s">
        <v>10</v>
      </c>
      <c r="E1219" s="101" t="s">
        <v>251</v>
      </c>
      <c r="F1219" s="92" t="s">
        <v>646</v>
      </c>
      <c r="G1219" s="92" t="s">
        <v>82</v>
      </c>
      <c r="H1219" s="5">
        <f t="shared" si="99"/>
        <v>-8000</v>
      </c>
      <c r="I1219" s="23">
        <f t="shared" si="100"/>
        <v>3.9215686274509802</v>
      </c>
      <c r="K1219" s="102" t="s">
        <v>345</v>
      </c>
      <c r="L1219">
        <v>27</v>
      </c>
      <c r="M1219" s="2">
        <v>510</v>
      </c>
    </row>
    <row r="1220" spans="1:13" s="108" customFormat="1" ht="12.75">
      <c r="A1220" s="103"/>
      <c r="B1220" s="376">
        <f>SUM(B1216:B1219)</f>
        <v>8000</v>
      </c>
      <c r="C1220" s="103" t="s">
        <v>27</v>
      </c>
      <c r="D1220" s="103"/>
      <c r="E1220" s="103"/>
      <c r="F1220" s="106"/>
      <c r="G1220" s="106"/>
      <c r="H1220" s="104">
        <v>0</v>
      </c>
      <c r="I1220" s="107">
        <f t="shared" si="100"/>
        <v>15.686274509803921</v>
      </c>
      <c r="M1220" s="2">
        <v>510</v>
      </c>
    </row>
    <row r="1221" spans="2:13" ht="12.75">
      <c r="B1221" s="8"/>
      <c r="H1221" s="5">
        <f>H1220-B1221</f>
        <v>0</v>
      </c>
      <c r="I1221" s="23">
        <f t="shared" si="100"/>
        <v>0</v>
      </c>
      <c r="M1221" s="2">
        <v>510</v>
      </c>
    </row>
    <row r="1222" spans="2:13" ht="12.75">
      <c r="B1222" s="8"/>
      <c r="H1222" s="5">
        <f>H1221-B1222</f>
        <v>0</v>
      </c>
      <c r="I1222" s="23">
        <f t="shared" si="100"/>
        <v>0</v>
      </c>
      <c r="M1222" s="2">
        <v>510</v>
      </c>
    </row>
    <row r="1223" spans="2:13" ht="12.75">
      <c r="B1223" s="8">
        <v>1000</v>
      </c>
      <c r="C1223" s="101" t="s">
        <v>252</v>
      </c>
      <c r="D1223" s="101" t="s">
        <v>10</v>
      </c>
      <c r="E1223" s="425" t="s">
        <v>301</v>
      </c>
      <c r="F1223" s="92" t="s">
        <v>646</v>
      </c>
      <c r="G1223" s="92" t="s">
        <v>517</v>
      </c>
      <c r="H1223" s="5">
        <f>H1222-B1223</f>
        <v>-1000</v>
      </c>
      <c r="I1223" s="23">
        <f t="shared" si="100"/>
        <v>1.9607843137254901</v>
      </c>
      <c r="K1223" s="102" t="s">
        <v>345</v>
      </c>
      <c r="L1223">
        <v>27</v>
      </c>
      <c r="M1223" s="2">
        <v>510</v>
      </c>
    </row>
    <row r="1224" spans="2:13" ht="12.75">
      <c r="B1224" s="8">
        <v>1000</v>
      </c>
      <c r="C1224" s="101" t="s">
        <v>252</v>
      </c>
      <c r="D1224" s="101" t="s">
        <v>10</v>
      </c>
      <c r="E1224" s="425" t="s">
        <v>301</v>
      </c>
      <c r="F1224" s="92" t="s">
        <v>646</v>
      </c>
      <c r="G1224" s="92" t="s">
        <v>318</v>
      </c>
      <c r="H1224" s="5">
        <f>H1223-B1224</f>
        <v>-2000</v>
      </c>
      <c r="I1224" s="23">
        <f t="shared" si="100"/>
        <v>1.9607843137254901</v>
      </c>
      <c r="K1224" s="102" t="s">
        <v>345</v>
      </c>
      <c r="L1224">
        <v>27</v>
      </c>
      <c r="M1224" s="2">
        <v>510</v>
      </c>
    </row>
    <row r="1225" spans="2:13" ht="12.75">
      <c r="B1225" s="8">
        <v>1000</v>
      </c>
      <c r="C1225" s="101" t="s">
        <v>252</v>
      </c>
      <c r="D1225" s="101" t="s">
        <v>10</v>
      </c>
      <c r="E1225" s="425" t="s">
        <v>301</v>
      </c>
      <c r="F1225" s="92" t="s">
        <v>646</v>
      </c>
      <c r="G1225" s="92" t="s">
        <v>315</v>
      </c>
      <c r="H1225" s="5">
        <f>H1224-B1225</f>
        <v>-3000</v>
      </c>
      <c r="I1225" s="23">
        <f t="shared" si="100"/>
        <v>1.9607843137254901</v>
      </c>
      <c r="K1225" s="102" t="s">
        <v>345</v>
      </c>
      <c r="L1225">
        <v>27</v>
      </c>
      <c r="M1225" s="2">
        <v>510</v>
      </c>
    </row>
    <row r="1226" spans="1:13" s="108" customFormat="1" ht="12.75">
      <c r="A1226" s="103"/>
      <c r="B1226" s="376">
        <f>SUM(B1223:B1225)</f>
        <v>3000</v>
      </c>
      <c r="C1226" s="103"/>
      <c r="D1226" s="103"/>
      <c r="E1226" s="103" t="s">
        <v>301</v>
      </c>
      <c r="F1226" s="106"/>
      <c r="G1226" s="106"/>
      <c r="H1226" s="104">
        <v>0</v>
      </c>
      <c r="I1226" s="107">
        <f t="shared" si="100"/>
        <v>5.882352941176471</v>
      </c>
      <c r="M1226" s="2">
        <v>510</v>
      </c>
    </row>
    <row r="1227" spans="2:13" ht="12.75">
      <c r="B1227" s="8"/>
      <c r="H1227" s="5">
        <f>H1226-B1227</f>
        <v>0</v>
      </c>
      <c r="I1227" s="23">
        <f t="shared" si="100"/>
        <v>0</v>
      </c>
      <c r="M1227" s="2">
        <v>510</v>
      </c>
    </row>
    <row r="1228" spans="2:13" ht="12.75">
      <c r="B1228" s="8"/>
      <c r="H1228" s="5">
        <f>H1227-B1228</f>
        <v>0</v>
      </c>
      <c r="I1228" s="23">
        <f t="shared" si="100"/>
        <v>0</v>
      </c>
      <c r="M1228" s="2">
        <v>510</v>
      </c>
    </row>
    <row r="1229" spans="2:13" ht="12.75">
      <c r="B1229" s="8"/>
      <c r="H1229" s="5">
        <f>H1228-B1229</f>
        <v>0</v>
      </c>
      <c r="I1229" s="23">
        <f t="shared" si="100"/>
        <v>0</v>
      </c>
      <c r="M1229" s="2">
        <v>510</v>
      </c>
    </row>
    <row r="1230" spans="2:13" ht="12.75">
      <c r="B1230" s="8"/>
      <c r="H1230" s="5">
        <f>H1229-B1230</f>
        <v>0</v>
      </c>
      <c r="I1230" s="23">
        <f t="shared" si="100"/>
        <v>0</v>
      </c>
      <c r="M1230" s="2">
        <v>510</v>
      </c>
    </row>
    <row r="1231" spans="1:13" s="89" customFormat="1" ht="12.75">
      <c r="A1231" s="82"/>
      <c r="B1231" s="400">
        <f>+B1238+B1249+B1256+B1262+B1269+B1274</f>
        <v>59900</v>
      </c>
      <c r="C1231" s="84" t="s">
        <v>102</v>
      </c>
      <c r="D1231" s="84" t="s">
        <v>118</v>
      </c>
      <c r="E1231" s="85" t="s">
        <v>43</v>
      </c>
      <c r="F1231" s="86" t="s">
        <v>44</v>
      </c>
      <c r="G1231" s="86" t="s">
        <v>23</v>
      </c>
      <c r="H1231" s="87"/>
      <c r="I1231" s="88">
        <f t="shared" si="100"/>
        <v>117.45098039215686</v>
      </c>
      <c r="M1231" s="2">
        <v>510</v>
      </c>
    </row>
    <row r="1232" spans="2:13" ht="12.75">
      <c r="B1232" s="8"/>
      <c r="H1232" s="5">
        <f aca="true" t="shared" si="101" ref="H1232:H1237">H1231-B1232</f>
        <v>0</v>
      </c>
      <c r="I1232" s="23">
        <f t="shared" si="100"/>
        <v>0</v>
      </c>
      <c r="M1232" s="2">
        <v>510</v>
      </c>
    </row>
    <row r="1233" spans="2:13" ht="12.75">
      <c r="B1233" s="8">
        <v>2500</v>
      </c>
      <c r="C1233" s="1" t="s">
        <v>24</v>
      </c>
      <c r="D1233" s="1" t="s">
        <v>10</v>
      </c>
      <c r="E1233" s="1" t="s">
        <v>223</v>
      </c>
      <c r="F1233" s="28" t="s">
        <v>653</v>
      </c>
      <c r="G1233" s="28" t="s">
        <v>515</v>
      </c>
      <c r="H1233" s="5">
        <f t="shared" si="101"/>
        <v>-2500</v>
      </c>
      <c r="I1233" s="23">
        <f t="shared" si="100"/>
        <v>4.901960784313726</v>
      </c>
      <c r="K1233" t="s">
        <v>24</v>
      </c>
      <c r="L1233">
        <v>28</v>
      </c>
      <c r="M1233" s="2">
        <v>510</v>
      </c>
    </row>
    <row r="1234" spans="2:13" ht="12.75">
      <c r="B1234" s="8">
        <v>2500</v>
      </c>
      <c r="C1234" s="1" t="s">
        <v>24</v>
      </c>
      <c r="D1234" s="1" t="s">
        <v>10</v>
      </c>
      <c r="E1234" s="1" t="s">
        <v>223</v>
      </c>
      <c r="F1234" s="28" t="s">
        <v>654</v>
      </c>
      <c r="G1234" s="28" t="s">
        <v>517</v>
      </c>
      <c r="H1234" s="5">
        <f t="shared" si="101"/>
        <v>-5000</v>
      </c>
      <c r="I1234" s="23">
        <f t="shared" si="100"/>
        <v>4.901960784313726</v>
      </c>
      <c r="K1234" t="s">
        <v>24</v>
      </c>
      <c r="L1234">
        <v>28</v>
      </c>
      <c r="M1234" s="2">
        <v>510</v>
      </c>
    </row>
    <row r="1235" spans="2:13" ht="12.75">
      <c r="B1235" s="8">
        <v>2500</v>
      </c>
      <c r="C1235" s="1" t="s">
        <v>24</v>
      </c>
      <c r="D1235" s="1" t="s">
        <v>10</v>
      </c>
      <c r="E1235" s="1" t="s">
        <v>223</v>
      </c>
      <c r="F1235" s="28" t="s">
        <v>655</v>
      </c>
      <c r="G1235" s="28" t="s">
        <v>318</v>
      </c>
      <c r="H1235" s="5">
        <f t="shared" si="101"/>
        <v>-7500</v>
      </c>
      <c r="I1235" s="23">
        <f t="shared" si="100"/>
        <v>4.901960784313726</v>
      </c>
      <c r="K1235" t="s">
        <v>24</v>
      </c>
      <c r="L1235">
        <v>28</v>
      </c>
      <c r="M1235" s="2">
        <v>510</v>
      </c>
    </row>
    <row r="1236" spans="2:13" ht="12.75">
      <c r="B1236" s="8">
        <v>2500</v>
      </c>
      <c r="C1236" s="1" t="s">
        <v>24</v>
      </c>
      <c r="D1236" s="1" t="s">
        <v>10</v>
      </c>
      <c r="E1236" s="1" t="s">
        <v>223</v>
      </c>
      <c r="F1236" s="28" t="s">
        <v>656</v>
      </c>
      <c r="G1236" s="28" t="s">
        <v>315</v>
      </c>
      <c r="H1236" s="5">
        <f t="shared" si="101"/>
        <v>-10000</v>
      </c>
      <c r="I1236" s="23">
        <f t="shared" si="100"/>
        <v>4.901960784313726</v>
      </c>
      <c r="K1236" t="s">
        <v>24</v>
      </c>
      <c r="L1236">
        <v>28</v>
      </c>
      <c r="M1236" s="2">
        <v>510</v>
      </c>
    </row>
    <row r="1237" spans="2:13" ht="12.75">
      <c r="B1237" s="8">
        <v>2500</v>
      </c>
      <c r="C1237" s="1" t="s">
        <v>24</v>
      </c>
      <c r="D1237" s="1" t="s">
        <v>10</v>
      </c>
      <c r="E1237" s="1" t="s">
        <v>223</v>
      </c>
      <c r="F1237" s="28" t="s">
        <v>657</v>
      </c>
      <c r="G1237" s="28" t="s">
        <v>82</v>
      </c>
      <c r="H1237" s="5">
        <f t="shared" si="101"/>
        <v>-12500</v>
      </c>
      <c r="I1237" s="23">
        <f t="shared" si="100"/>
        <v>4.901960784313726</v>
      </c>
      <c r="K1237" t="s">
        <v>24</v>
      </c>
      <c r="L1237">
        <v>28</v>
      </c>
      <c r="M1237" s="2">
        <v>510</v>
      </c>
    </row>
    <row r="1238" spans="1:13" s="91" customFormat="1" ht="12.75">
      <c r="A1238" s="12"/>
      <c r="B1238" s="378">
        <f>SUM(B1233:B1237)</f>
        <v>12500</v>
      </c>
      <c r="C1238" s="12" t="s">
        <v>24</v>
      </c>
      <c r="D1238" s="12"/>
      <c r="E1238" s="12"/>
      <c r="F1238" s="19"/>
      <c r="G1238" s="19"/>
      <c r="H1238" s="87">
        <v>0</v>
      </c>
      <c r="I1238" s="88">
        <f t="shared" si="100"/>
        <v>24.50980392156863</v>
      </c>
      <c r="M1238" s="2">
        <v>510</v>
      </c>
    </row>
    <row r="1239" spans="2:13" ht="12.75">
      <c r="B1239" s="8"/>
      <c r="H1239" s="5">
        <f aca="true" t="shared" si="102" ref="H1239:H1248">H1238-B1239</f>
        <v>0</v>
      </c>
      <c r="I1239" s="23">
        <f t="shared" si="100"/>
        <v>0</v>
      </c>
      <c r="M1239" s="2">
        <v>510</v>
      </c>
    </row>
    <row r="1240" spans="2:13" ht="12.75">
      <c r="B1240" s="8"/>
      <c r="H1240" s="5">
        <f t="shared" si="102"/>
        <v>0</v>
      </c>
      <c r="I1240" s="23">
        <f t="shared" si="100"/>
        <v>0</v>
      </c>
      <c r="M1240" s="2">
        <v>510</v>
      </c>
    </row>
    <row r="1241" spans="2:13" ht="12.75">
      <c r="B1241" s="211">
        <v>4000</v>
      </c>
      <c r="C1241" s="34" t="s">
        <v>330</v>
      </c>
      <c r="D1241" s="13" t="s">
        <v>239</v>
      </c>
      <c r="E1241" s="34" t="s">
        <v>240</v>
      </c>
      <c r="F1241" s="92" t="s">
        <v>658</v>
      </c>
      <c r="G1241" s="32" t="s">
        <v>515</v>
      </c>
      <c r="H1241" s="5">
        <f t="shared" si="102"/>
        <v>-4000</v>
      </c>
      <c r="I1241" s="23">
        <f aca="true" t="shared" si="103" ref="I1241:I1275">+B1240/M1240</f>
        <v>0</v>
      </c>
      <c r="K1241" t="s">
        <v>223</v>
      </c>
      <c r="L1241">
        <v>28</v>
      </c>
      <c r="M1241" s="2">
        <v>510</v>
      </c>
    </row>
    <row r="1242" spans="2:14" ht="12.75">
      <c r="B1242" s="211">
        <v>1000</v>
      </c>
      <c r="C1242" s="34" t="s">
        <v>659</v>
      </c>
      <c r="D1242" s="13" t="s">
        <v>239</v>
      </c>
      <c r="E1242" s="34" t="s">
        <v>240</v>
      </c>
      <c r="F1242" s="92" t="s">
        <v>660</v>
      </c>
      <c r="G1242" s="32" t="s">
        <v>318</v>
      </c>
      <c r="H1242" s="5">
        <f t="shared" si="102"/>
        <v>-5000</v>
      </c>
      <c r="I1242" s="23">
        <f t="shared" si="103"/>
        <v>7.8431372549019605</v>
      </c>
      <c r="K1242" t="s">
        <v>223</v>
      </c>
      <c r="L1242">
        <v>28</v>
      </c>
      <c r="M1242" s="2">
        <v>510</v>
      </c>
      <c r="N1242" s="413"/>
    </row>
    <row r="1243" spans="2:14" ht="12.75">
      <c r="B1243" s="211">
        <v>4000</v>
      </c>
      <c r="C1243" s="34" t="s">
        <v>423</v>
      </c>
      <c r="D1243" s="13" t="s">
        <v>239</v>
      </c>
      <c r="E1243" s="34" t="s">
        <v>240</v>
      </c>
      <c r="F1243" s="92" t="s">
        <v>660</v>
      </c>
      <c r="G1243" s="32" t="s">
        <v>318</v>
      </c>
      <c r="H1243" s="5">
        <f t="shared" si="102"/>
        <v>-9000</v>
      </c>
      <c r="I1243" s="23">
        <f t="shared" si="103"/>
        <v>1.9607843137254901</v>
      </c>
      <c r="K1243" t="s">
        <v>223</v>
      </c>
      <c r="L1243">
        <v>28</v>
      </c>
      <c r="M1243" s="2">
        <v>510</v>
      </c>
      <c r="N1243" s="413"/>
    </row>
    <row r="1244" spans="2:14" ht="12.75">
      <c r="B1244" s="211">
        <v>4000</v>
      </c>
      <c r="C1244" s="34" t="s">
        <v>424</v>
      </c>
      <c r="D1244" s="13" t="s">
        <v>239</v>
      </c>
      <c r="E1244" s="34" t="s">
        <v>240</v>
      </c>
      <c r="F1244" s="92" t="s">
        <v>660</v>
      </c>
      <c r="G1244" s="32" t="s">
        <v>318</v>
      </c>
      <c r="H1244" s="5">
        <f t="shared" si="102"/>
        <v>-13000</v>
      </c>
      <c r="I1244" s="23">
        <f t="shared" si="103"/>
        <v>7.8431372549019605</v>
      </c>
      <c r="K1244" t="s">
        <v>223</v>
      </c>
      <c r="L1244">
        <v>28</v>
      </c>
      <c r="M1244" s="2">
        <v>510</v>
      </c>
      <c r="N1244" s="413"/>
    </row>
    <row r="1245" spans="2:14" ht="12.75">
      <c r="B1245" s="211">
        <v>1000</v>
      </c>
      <c r="C1245" s="34" t="s">
        <v>661</v>
      </c>
      <c r="D1245" s="13" t="s">
        <v>239</v>
      </c>
      <c r="E1245" s="34" t="s">
        <v>240</v>
      </c>
      <c r="F1245" s="92" t="s">
        <v>660</v>
      </c>
      <c r="G1245" s="32" t="s">
        <v>318</v>
      </c>
      <c r="H1245" s="5">
        <f t="shared" si="102"/>
        <v>-14000</v>
      </c>
      <c r="I1245" s="23">
        <f t="shared" si="103"/>
        <v>7.8431372549019605</v>
      </c>
      <c r="K1245" t="s">
        <v>223</v>
      </c>
      <c r="L1245">
        <v>28</v>
      </c>
      <c r="M1245" s="2">
        <v>510</v>
      </c>
      <c r="N1245" s="413"/>
    </row>
    <row r="1246" spans="2:14" ht="12.75">
      <c r="B1246" s="211">
        <v>1000</v>
      </c>
      <c r="C1246" s="34" t="s">
        <v>662</v>
      </c>
      <c r="D1246" s="13" t="s">
        <v>239</v>
      </c>
      <c r="E1246" s="34" t="s">
        <v>240</v>
      </c>
      <c r="F1246" s="92" t="s">
        <v>660</v>
      </c>
      <c r="G1246" s="32" t="s">
        <v>315</v>
      </c>
      <c r="H1246" s="5">
        <f t="shared" si="102"/>
        <v>-15000</v>
      </c>
      <c r="I1246" s="23">
        <f t="shared" si="103"/>
        <v>1.9607843137254901</v>
      </c>
      <c r="K1246" t="s">
        <v>223</v>
      </c>
      <c r="L1246">
        <v>28</v>
      </c>
      <c r="M1246" s="2">
        <v>510</v>
      </c>
      <c r="N1246" s="413"/>
    </row>
    <row r="1247" spans="2:14" ht="12.75">
      <c r="B1247" s="211">
        <v>1000</v>
      </c>
      <c r="C1247" s="34" t="s">
        <v>663</v>
      </c>
      <c r="D1247" s="13" t="s">
        <v>239</v>
      </c>
      <c r="E1247" s="34" t="s">
        <v>240</v>
      </c>
      <c r="F1247" s="92" t="s">
        <v>660</v>
      </c>
      <c r="G1247" s="32" t="s">
        <v>315</v>
      </c>
      <c r="H1247" s="5">
        <f t="shared" si="102"/>
        <v>-16000</v>
      </c>
      <c r="I1247" s="23">
        <f t="shared" si="103"/>
        <v>1.9607843137254901</v>
      </c>
      <c r="K1247" t="s">
        <v>223</v>
      </c>
      <c r="L1247">
        <v>28</v>
      </c>
      <c r="M1247" s="2">
        <v>510</v>
      </c>
      <c r="N1247" s="413"/>
    </row>
    <row r="1248" spans="2:14" ht="12.75">
      <c r="B1248" s="211">
        <v>4000</v>
      </c>
      <c r="C1248" s="34" t="s">
        <v>664</v>
      </c>
      <c r="D1248" s="13" t="s">
        <v>239</v>
      </c>
      <c r="E1248" s="34" t="s">
        <v>240</v>
      </c>
      <c r="F1248" s="92" t="s">
        <v>665</v>
      </c>
      <c r="G1248" s="32" t="s">
        <v>315</v>
      </c>
      <c r="H1248" s="5">
        <f t="shared" si="102"/>
        <v>-20000</v>
      </c>
      <c r="I1248" s="23">
        <f t="shared" si="103"/>
        <v>1.9607843137254901</v>
      </c>
      <c r="K1248" t="s">
        <v>223</v>
      </c>
      <c r="L1248">
        <v>28</v>
      </c>
      <c r="M1248" s="2">
        <v>510</v>
      </c>
      <c r="N1248" s="413"/>
    </row>
    <row r="1249" spans="1:13" s="91" customFormat="1" ht="12.75">
      <c r="A1249" s="12"/>
      <c r="B1249" s="378">
        <f>SUM(B1241:B1248)</f>
        <v>20000</v>
      </c>
      <c r="C1249" s="90" t="s">
        <v>248</v>
      </c>
      <c r="D1249" s="12"/>
      <c r="E1249" s="12"/>
      <c r="F1249" s="19"/>
      <c r="G1249" s="19"/>
      <c r="H1249" s="87">
        <v>0</v>
      </c>
      <c r="I1249" s="88">
        <f t="shared" si="103"/>
        <v>7.8431372549019605</v>
      </c>
      <c r="M1249" s="2">
        <v>510</v>
      </c>
    </row>
    <row r="1250" spans="1:13" s="16" customFormat="1" ht="12.75">
      <c r="A1250" s="13"/>
      <c r="B1250" s="211"/>
      <c r="C1250" s="34"/>
      <c r="D1250" s="13"/>
      <c r="E1250" s="13"/>
      <c r="F1250" s="31"/>
      <c r="G1250" s="31"/>
      <c r="H1250" s="5">
        <f aca="true" t="shared" si="104" ref="H1250:H1255">H1249-B1250</f>
        <v>0</v>
      </c>
      <c r="I1250" s="23">
        <f t="shared" si="103"/>
        <v>39.21568627450981</v>
      </c>
      <c r="M1250" s="2">
        <v>510</v>
      </c>
    </row>
    <row r="1251" spans="1:13" s="16" customFormat="1" ht="12.75">
      <c r="A1251" s="13"/>
      <c r="B1251" s="211"/>
      <c r="C1251" s="34"/>
      <c r="D1251" s="13"/>
      <c r="E1251" s="13"/>
      <c r="F1251" s="31"/>
      <c r="G1251" s="31"/>
      <c r="H1251" s="5">
        <f t="shared" si="104"/>
        <v>0</v>
      </c>
      <c r="I1251" s="23">
        <f t="shared" si="103"/>
        <v>0</v>
      </c>
      <c r="M1251" s="2">
        <v>510</v>
      </c>
    </row>
    <row r="1252" spans="2:13" ht="12.75">
      <c r="B1252" s="8">
        <v>1400</v>
      </c>
      <c r="C1252" s="1" t="s">
        <v>25</v>
      </c>
      <c r="D1252" s="1" t="s">
        <v>249</v>
      </c>
      <c r="E1252" s="1" t="s">
        <v>32</v>
      </c>
      <c r="F1252" s="28" t="s">
        <v>660</v>
      </c>
      <c r="G1252" s="92" t="s">
        <v>515</v>
      </c>
      <c r="H1252" s="5">
        <f t="shared" si="104"/>
        <v>-1400</v>
      </c>
      <c r="I1252" s="23">
        <f t="shared" si="103"/>
        <v>0</v>
      </c>
      <c r="K1252" t="s">
        <v>223</v>
      </c>
      <c r="L1252">
        <v>28</v>
      </c>
      <c r="M1252" s="2">
        <v>510</v>
      </c>
    </row>
    <row r="1253" spans="2:13" ht="12.75">
      <c r="B1253" s="8">
        <v>1000</v>
      </c>
      <c r="C1253" s="34" t="s">
        <v>25</v>
      </c>
      <c r="D1253" s="13" t="s">
        <v>249</v>
      </c>
      <c r="E1253" s="1" t="s">
        <v>32</v>
      </c>
      <c r="F1253" s="28" t="s">
        <v>660</v>
      </c>
      <c r="G1253" s="92" t="s">
        <v>517</v>
      </c>
      <c r="H1253" s="5">
        <f t="shared" si="104"/>
        <v>-2400</v>
      </c>
      <c r="I1253" s="23">
        <f t="shared" si="103"/>
        <v>2.7450980392156863</v>
      </c>
      <c r="K1253" t="s">
        <v>223</v>
      </c>
      <c r="L1253">
        <v>28</v>
      </c>
      <c r="M1253" s="2">
        <v>510</v>
      </c>
    </row>
    <row r="1254" spans="2:13" ht="12.75">
      <c r="B1254" s="8">
        <v>1000</v>
      </c>
      <c r="C1254" s="34" t="s">
        <v>25</v>
      </c>
      <c r="D1254" s="13" t="s">
        <v>249</v>
      </c>
      <c r="E1254" s="1" t="s">
        <v>32</v>
      </c>
      <c r="F1254" s="28" t="s">
        <v>660</v>
      </c>
      <c r="G1254" s="92" t="s">
        <v>318</v>
      </c>
      <c r="H1254" s="5">
        <f t="shared" si="104"/>
        <v>-3400</v>
      </c>
      <c r="I1254" s="23">
        <f t="shared" si="103"/>
        <v>1.9607843137254901</v>
      </c>
      <c r="J1254" s="16"/>
      <c r="K1254" t="s">
        <v>223</v>
      </c>
      <c r="L1254">
        <v>28</v>
      </c>
      <c r="M1254" s="2">
        <v>510</v>
      </c>
    </row>
    <row r="1255" spans="2:13" ht="12.75">
      <c r="B1255" s="8">
        <v>1000</v>
      </c>
      <c r="C1255" s="34" t="s">
        <v>25</v>
      </c>
      <c r="D1255" s="13" t="s">
        <v>249</v>
      </c>
      <c r="E1255" s="1" t="s">
        <v>32</v>
      </c>
      <c r="F1255" s="28" t="s">
        <v>660</v>
      </c>
      <c r="G1255" s="92" t="s">
        <v>315</v>
      </c>
      <c r="H1255" s="5">
        <f t="shared" si="104"/>
        <v>-4400</v>
      </c>
      <c r="I1255" s="23">
        <f t="shared" si="103"/>
        <v>1.9607843137254901</v>
      </c>
      <c r="J1255" s="16"/>
      <c r="K1255" t="s">
        <v>223</v>
      </c>
      <c r="L1255">
        <v>28</v>
      </c>
      <c r="M1255" s="2">
        <v>510</v>
      </c>
    </row>
    <row r="1256" spans="1:13" s="91" customFormat="1" ht="12.75">
      <c r="A1256" s="12"/>
      <c r="B1256" s="378">
        <f>SUM(B1252:B1255)</f>
        <v>4400</v>
      </c>
      <c r="C1256" s="90"/>
      <c r="D1256" s="12"/>
      <c r="E1256" s="12" t="s">
        <v>32</v>
      </c>
      <c r="F1256" s="19"/>
      <c r="G1256" s="19"/>
      <c r="H1256" s="87">
        <v>0</v>
      </c>
      <c r="I1256" s="88">
        <f t="shared" si="103"/>
        <v>1.9607843137254901</v>
      </c>
      <c r="M1256" s="2">
        <v>510</v>
      </c>
    </row>
    <row r="1257" spans="2:13" ht="12.75">
      <c r="B1257" s="8"/>
      <c r="C1257" s="34"/>
      <c r="D1257" s="13"/>
      <c r="H1257" s="5">
        <f>H1256-B1257</f>
        <v>0</v>
      </c>
      <c r="I1257" s="59">
        <f t="shared" si="103"/>
        <v>8.627450980392156</v>
      </c>
      <c r="M1257" s="2">
        <v>510</v>
      </c>
    </row>
    <row r="1258" spans="2:13" ht="12.75">
      <c r="B1258" s="8"/>
      <c r="D1258" s="13"/>
      <c r="H1258" s="5">
        <f>H1257-B1258</f>
        <v>0</v>
      </c>
      <c r="I1258" s="23">
        <f t="shared" si="103"/>
        <v>0</v>
      </c>
      <c r="M1258" s="2">
        <v>510</v>
      </c>
    </row>
    <row r="1259" spans="1:13" ht="12.75">
      <c r="A1259" s="13"/>
      <c r="B1259" s="8">
        <v>4000</v>
      </c>
      <c r="C1259" s="1" t="s">
        <v>26</v>
      </c>
      <c r="D1259" s="13" t="s">
        <v>249</v>
      </c>
      <c r="E1259" s="1" t="s">
        <v>240</v>
      </c>
      <c r="F1259" s="422" t="s">
        <v>666</v>
      </c>
      <c r="G1259" s="92" t="s">
        <v>517</v>
      </c>
      <c r="H1259" s="5">
        <f>H1258-B1259</f>
        <v>-4000</v>
      </c>
      <c r="I1259" s="23">
        <f t="shared" si="103"/>
        <v>0</v>
      </c>
      <c r="K1259" t="s">
        <v>223</v>
      </c>
      <c r="L1259">
        <v>28</v>
      </c>
      <c r="M1259" s="2">
        <v>510</v>
      </c>
    </row>
    <row r="1260" spans="2:13" ht="12.75">
      <c r="B1260" s="8">
        <v>4000</v>
      </c>
      <c r="C1260" s="1" t="s">
        <v>26</v>
      </c>
      <c r="D1260" s="13" t="s">
        <v>249</v>
      </c>
      <c r="E1260" s="1" t="s">
        <v>240</v>
      </c>
      <c r="F1260" s="422" t="s">
        <v>666</v>
      </c>
      <c r="G1260" s="92" t="s">
        <v>318</v>
      </c>
      <c r="H1260" s="5">
        <f>H1259-B1260</f>
        <v>-8000</v>
      </c>
      <c r="I1260" s="23">
        <f t="shared" si="103"/>
        <v>7.8431372549019605</v>
      </c>
      <c r="K1260" t="s">
        <v>223</v>
      </c>
      <c r="L1260">
        <v>28</v>
      </c>
      <c r="M1260" s="2">
        <v>510</v>
      </c>
    </row>
    <row r="1261" spans="2:13" ht="12.75">
      <c r="B1261" s="8">
        <v>4000</v>
      </c>
      <c r="C1261" s="1" t="s">
        <v>26</v>
      </c>
      <c r="D1261" s="13" t="s">
        <v>249</v>
      </c>
      <c r="E1261" s="1" t="s">
        <v>240</v>
      </c>
      <c r="F1261" s="422" t="s">
        <v>666</v>
      </c>
      <c r="G1261" s="92" t="s">
        <v>315</v>
      </c>
      <c r="H1261" s="5">
        <f>H1260-B1261</f>
        <v>-12000</v>
      </c>
      <c r="I1261" s="23">
        <f t="shared" si="103"/>
        <v>7.8431372549019605</v>
      </c>
      <c r="K1261" s="102" t="s">
        <v>223</v>
      </c>
      <c r="L1261">
        <v>28</v>
      </c>
      <c r="M1261" s="2">
        <v>510</v>
      </c>
    </row>
    <row r="1262" spans="1:13" s="91" customFormat="1" ht="12.75">
      <c r="A1262" s="12"/>
      <c r="B1262" s="378">
        <f>SUM(B1259:B1261)</f>
        <v>12000</v>
      </c>
      <c r="C1262" s="12" t="s">
        <v>26</v>
      </c>
      <c r="D1262" s="12"/>
      <c r="E1262" s="12"/>
      <c r="F1262" s="19"/>
      <c r="G1262" s="19"/>
      <c r="H1262" s="87">
        <v>0</v>
      </c>
      <c r="I1262" s="88">
        <f t="shared" si="103"/>
        <v>7.8431372549019605</v>
      </c>
      <c r="M1262" s="2">
        <v>510</v>
      </c>
    </row>
    <row r="1263" spans="2:13" ht="12.75">
      <c r="B1263" s="8"/>
      <c r="D1263" s="13"/>
      <c r="H1263" s="5">
        <f aca="true" t="shared" si="105" ref="H1263:H1268">H1262-B1263</f>
        <v>0</v>
      </c>
      <c r="I1263" s="23">
        <f t="shared" si="103"/>
        <v>23.529411764705884</v>
      </c>
      <c r="M1263" s="2">
        <v>510</v>
      </c>
    </row>
    <row r="1264" spans="2:13" ht="12.75">
      <c r="B1264" s="8"/>
      <c r="D1264" s="13"/>
      <c r="H1264" s="5">
        <f t="shared" si="105"/>
        <v>0</v>
      </c>
      <c r="I1264" s="23">
        <f t="shared" si="103"/>
        <v>0</v>
      </c>
      <c r="M1264" s="2">
        <v>510</v>
      </c>
    </row>
    <row r="1265" spans="1:13" s="16" customFormat="1" ht="12.75">
      <c r="A1265" s="13"/>
      <c r="B1265" s="211">
        <v>2000</v>
      </c>
      <c r="C1265" s="13" t="s">
        <v>27</v>
      </c>
      <c r="D1265" s="13" t="s">
        <v>10</v>
      </c>
      <c r="E1265" s="13" t="s">
        <v>251</v>
      </c>
      <c r="F1265" s="92" t="s">
        <v>660</v>
      </c>
      <c r="G1265" s="32" t="s">
        <v>515</v>
      </c>
      <c r="H1265" s="5">
        <f t="shared" si="105"/>
        <v>-2000</v>
      </c>
      <c r="I1265" s="23">
        <f t="shared" si="103"/>
        <v>0</v>
      </c>
      <c r="K1265" s="16" t="s">
        <v>223</v>
      </c>
      <c r="L1265" s="16">
        <v>28</v>
      </c>
      <c r="M1265" s="2">
        <v>510</v>
      </c>
    </row>
    <row r="1266" spans="1:13" s="16" customFormat="1" ht="12.75">
      <c r="A1266" s="13"/>
      <c r="B1266" s="211">
        <v>2000</v>
      </c>
      <c r="C1266" s="13" t="s">
        <v>27</v>
      </c>
      <c r="D1266" s="13" t="s">
        <v>10</v>
      </c>
      <c r="E1266" s="13" t="s">
        <v>251</v>
      </c>
      <c r="F1266" s="92" t="s">
        <v>660</v>
      </c>
      <c r="G1266" s="32" t="s">
        <v>517</v>
      </c>
      <c r="H1266" s="5">
        <f t="shared" si="105"/>
        <v>-4000</v>
      </c>
      <c r="I1266" s="23">
        <f t="shared" si="103"/>
        <v>3.9215686274509802</v>
      </c>
      <c r="K1266" s="16" t="s">
        <v>223</v>
      </c>
      <c r="L1266" s="16">
        <v>28</v>
      </c>
      <c r="M1266" s="2">
        <v>510</v>
      </c>
    </row>
    <row r="1267" spans="1:13" s="16" customFormat="1" ht="12.75">
      <c r="A1267" s="13"/>
      <c r="B1267" s="211">
        <v>2000</v>
      </c>
      <c r="C1267" s="13" t="s">
        <v>27</v>
      </c>
      <c r="D1267" s="13" t="s">
        <v>10</v>
      </c>
      <c r="E1267" s="13" t="s">
        <v>251</v>
      </c>
      <c r="F1267" s="92" t="s">
        <v>660</v>
      </c>
      <c r="G1267" s="32" t="s">
        <v>318</v>
      </c>
      <c r="H1267" s="5">
        <f t="shared" si="105"/>
        <v>-6000</v>
      </c>
      <c r="I1267" s="23">
        <f t="shared" si="103"/>
        <v>3.9215686274509802</v>
      </c>
      <c r="K1267" s="16" t="s">
        <v>223</v>
      </c>
      <c r="L1267" s="16">
        <v>28</v>
      </c>
      <c r="M1267" s="2">
        <v>510</v>
      </c>
    </row>
    <row r="1268" spans="1:13" s="16" customFormat="1" ht="12.75">
      <c r="A1268" s="13"/>
      <c r="B1268" s="211">
        <v>2000</v>
      </c>
      <c r="C1268" s="13" t="s">
        <v>27</v>
      </c>
      <c r="D1268" s="13" t="s">
        <v>10</v>
      </c>
      <c r="E1268" s="13" t="s">
        <v>251</v>
      </c>
      <c r="F1268" s="92" t="s">
        <v>660</v>
      </c>
      <c r="G1268" s="32" t="s">
        <v>315</v>
      </c>
      <c r="H1268" s="5">
        <f t="shared" si="105"/>
        <v>-8000</v>
      </c>
      <c r="I1268" s="23">
        <f t="shared" si="103"/>
        <v>3.9215686274509802</v>
      </c>
      <c r="K1268" s="116" t="s">
        <v>223</v>
      </c>
      <c r="L1268" s="16">
        <v>28</v>
      </c>
      <c r="M1268" s="2">
        <v>510</v>
      </c>
    </row>
    <row r="1269" spans="1:256" s="91" customFormat="1" ht="12.75">
      <c r="A1269" s="12"/>
      <c r="B1269" s="378">
        <f>SUM(B1265:B1268)</f>
        <v>8000</v>
      </c>
      <c r="C1269" s="90" t="s">
        <v>27</v>
      </c>
      <c r="D1269" s="12"/>
      <c r="E1269" s="12"/>
      <c r="F1269" s="19"/>
      <c r="G1269" s="19"/>
      <c r="H1269" s="87">
        <v>0</v>
      </c>
      <c r="I1269" s="88">
        <f t="shared" si="103"/>
        <v>3.9215686274509802</v>
      </c>
      <c r="M1269" s="2">
        <v>510</v>
      </c>
      <c r="IV1269" s="91">
        <f>SUM(M1269:IU1269)</f>
        <v>510</v>
      </c>
    </row>
    <row r="1270" spans="2:13" ht="12.75">
      <c r="B1270" s="8"/>
      <c r="D1270" s="13"/>
      <c r="H1270" s="5">
        <f>H1269-B1270</f>
        <v>0</v>
      </c>
      <c r="I1270" s="59">
        <f t="shared" si="103"/>
        <v>15.686274509803921</v>
      </c>
      <c r="M1270" s="2">
        <v>510</v>
      </c>
    </row>
    <row r="1271" spans="2:13" ht="12.75">
      <c r="B1271" s="8"/>
      <c r="D1271" s="13"/>
      <c r="H1271" s="5">
        <f>H1270-B1271</f>
        <v>0</v>
      </c>
      <c r="I1271" s="23">
        <f t="shared" si="103"/>
        <v>0</v>
      </c>
      <c r="M1271" s="2">
        <v>510</v>
      </c>
    </row>
    <row r="1272" spans="2:256" ht="12.75">
      <c r="B1272" s="8">
        <v>1800</v>
      </c>
      <c r="C1272" s="1" t="s">
        <v>252</v>
      </c>
      <c r="D1272" s="13" t="s">
        <v>10</v>
      </c>
      <c r="E1272" s="1" t="s">
        <v>253</v>
      </c>
      <c r="F1272" s="92" t="s">
        <v>660</v>
      </c>
      <c r="G1272" s="92" t="s">
        <v>517</v>
      </c>
      <c r="H1272" s="5">
        <f>H1271-B1272</f>
        <v>-1800</v>
      </c>
      <c r="I1272" s="23">
        <f t="shared" si="103"/>
        <v>0</v>
      </c>
      <c r="K1272" t="s">
        <v>223</v>
      </c>
      <c r="L1272">
        <v>28</v>
      </c>
      <c r="M1272" s="2">
        <v>510</v>
      </c>
      <c r="IV1272" s="1">
        <f>SUM(A1272:IU1272)</f>
        <v>538</v>
      </c>
    </row>
    <row r="1273" spans="2:256" ht="12.75">
      <c r="B1273" s="8">
        <v>1200</v>
      </c>
      <c r="C1273" s="1" t="s">
        <v>252</v>
      </c>
      <c r="D1273" s="13" t="s">
        <v>10</v>
      </c>
      <c r="E1273" s="1" t="s">
        <v>253</v>
      </c>
      <c r="F1273" s="92" t="s">
        <v>660</v>
      </c>
      <c r="G1273" s="92" t="s">
        <v>318</v>
      </c>
      <c r="H1273" s="5">
        <f>H1272-B1273</f>
        <v>-3000</v>
      </c>
      <c r="I1273" s="23">
        <f t="shared" si="103"/>
        <v>3.5294117647058822</v>
      </c>
      <c r="K1273" t="s">
        <v>223</v>
      </c>
      <c r="L1273">
        <v>28</v>
      </c>
      <c r="M1273" s="2">
        <v>510</v>
      </c>
      <c r="IV1273" s="1"/>
    </row>
    <row r="1274" spans="1:256" s="91" customFormat="1" ht="12.75">
      <c r="A1274" s="12"/>
      <c r="B1274" s="378">
        <f>SUM(B1272:B1273)</f>
        <v>3000</v>
      </c>
      <c r="C1274" s="12"/>
      <c r="D1274" s="12"/>
      <c r="E1274" s="90" t="s">
        <v>253</v>
      </c>
      <c r="F1274" s="19"/>
      <c r="G1274" s="19"/>
      <c r="H1274" s="87">
        <v>0</v>
      </c>
      <c r="I1274" s="88">
        <f t="shared" si="103"/>
        <v>2.3529411764705883</v>
      </c>
      <c r="M1274" s="2">
        <v>510</v>
      </c>
      <c r="IV1274" s="12">
        <f>SUM(A1274:IU1274)</f>
        <v>3512.3529411764707</v>
      </c>
    </row>
    <row r="1275" spans="2:13" ht="12.75">
      <c r="B1275" s="8"/>
      <c r="D1275" s="13"/>
      <c r="H1275" s="5">
        <f>H1274-B1275</f>
        <v>0</v>
      </c>
      <c r="I1275" s="59">
        <f t="shared" si="103"/>
        <v>5.882352941176471</v>
      </c>
      <c r="M1275" s="2">
        <v>510</v>
      </c>
    </row>
    <row r="1276" spans="2:13" ht="12.75">
      <c r="B1276" s="8"/>
      <c r="H1276" s="5">
        <f>H1275-B1276</f>
        <v>0</v>
      </c>
      <c r="I1276" s="23">
        <f aca="true" t="shared" si="106" ref="I1276:I1282">+B1276/M1276</f>
        <v>0</v>
      </c>
      <c r="M1276" s="2">
        <v>510</v>
      </c>
    </row>
    <row r="1277" spans="2:13" ht="12.75">
      <c r="B1277" s="8"/>
      <c r="H1277" s="5">
        <f>H1276-B1277</f>
        <v>0</v>
      </c>
      <c r="I1277" s="23">
        <f t="shared" si="106"/>
        <v>0</v>
      </c>
      <c r="M1277" s="2">
        <v>510</v>
      </c>
    </row>
    <row r="1278" spans="2:13" ht="12.75">
      <c r="B1278" s="8"/>
      <c r="H1278" s="5">
        <f>H1277-B1278</f>
        <v>0</v>
      </c>
      <c r="I1278" s="23">
        <f t="shared" si="106"/>
        <v>0</v>
      </c>
      <c r="M1278" s="2">
        <v>510</v>
      </c>
    </row>
    <row r="1279" spans="1:13" s="100" customFormat="1" ht="12.75">
      <c r="A1279" s="95"/>
      <c r="B1279" s="374">
        <f>+B1287+B1292+B1299+B1305+B1312+B1318</f>
        <v>68000</v>
      </c>
      <c r="C1279" s="95" t="s">
        <v>103</v>
      </c>
      <c r="D1279" s="95" t="s">
        <v>104</v>
      </c>
      <c r="E1279" s="95" t="s">
        <v>100</v>
      </c>
      <c r="F1279" s="97" t="s">
        <v>101</v>
      </c>
      <c r="G1279" s="126" t="s">
        <v>168</v>
      </c>
      <c r="H1279" s="96"/>
      <c r="I1279" s="98">
        <f t="shared" si="106"/>
        <v>133.33333333333334</v>
      </c>
      <c r="M1279" s="2">
        <v>510</v>
      </c>
    </row>
    <row r="1280" spans="2:13" ht="12.75">
      <c r="B1280" s="8"/>
      <c r="H1280" s="5">
        <f aca="true" t="shared" si="107" ref="H1280:H1286">H1279-B1280</f>
        <v>0</v>
      </c>
      <c r="I1280" s="23">
        <f t="shared" si="106"/>
        <v>0</v>
      </c>
      <c r="M1280" s="2">
        <v>510</v>
      </c>
    </row>
    <row r="1281" spans="2:13" ht="12.75">
      <c r="B1281" s="8">
        <v>5000</v>
      </c>
      <c r="C1281" s="1" t="s">
        <v>24</v>
      </c>
      <c r="D1281" s="1" t="s">
        <v>10</v>
      </c>
      <c r="E1281" s="1" t="s">
        <v>491</v>
      </c>
      <c r="F1281" s="28" t="s">
        <v>667</v>
      </c>
      <c r="G1281" s="28" t="s">
        <v>517</v>
      </c>
      <c r="H1281" s="5">
        <f t="shared" si="107"/>
        <v>-5000</v>
      </c>
      <c r="I1281" s="23">
        <f t="shared" si="106"/>
        <v>9.803921568627452</v>
      </c>
      <c r="K1281" t="s">
        <v>24</v>
      </c>
      <c r="L1281">
        <v>29</v>
      </c>
      <c r="M1281" s="2">
        <v>510</v>
      </c>
    </row>
    <row r="1282" spans="2:13" ht="12.75">
      <c r="B1282" s="8">
        <v>2500</v>
      </c>
      <c r="C1282" s="1" t="s">
        <v>24</v>
      </c>
      <c r="D1282" s="1" t="s">
        <v>10</v>
      </c>
      <c r="E1282" s="1" t="s">
        <v>491</v>
      </c>
      <c r="F1282" s="28" t="s">
        <v>668</v>
      </c>
      <c r="G1282" s="28" t="s">
        <v>318</v>
      </c>
      <c r="H1282" s="5">
        <f t="shared" si="107"/>
        <v>-7500</v>
      </c>
      <c r="I1282" s="23">
        <f t="shared" si="106"/>
        <v>4.901960784313726</v>
      </c>
      <c r="K1282" t="s">
        <v>24</v>
      </c>
      <c r="L1282">
        <v>29</v>
      </c>
      <c r="M1282" s="2">
        <v>510</v>
      </c>
    </row>
    <row r="1283" spans="2:13" ht="12.75">
      <c r="B1283" s="211">
        <v>2500</v>
      </c>
      <c r="C1283" s="1" t="s">
        <v>24</v>
      </c>
      <c r="D1283" s="1" t="s">
        <v>10</v>
      </c>
      <c r="E1283" s="1" t="s">
        <v>491</v>
      </c>
      <c r="F1283" s="28" t="s">
        <v>669</v>
      </c>
      <c r="G1283" s="28" t="s">
        <v>318</v>
      </c>
      <c r="H1283" s="5">
        <f t="shared" si="107"/>
        <v>-10000</v>
      </c>
      <c r="I1283" s="23">
        <v>5</v>
      </c>
      <c r="K1283" t="s">
        <v>24</v>
      </c>
      <c r="L1283">
        <v>29</v>
      </c>
      <c r="M1283" s="2">
        <v>510</v>
      </c>
    </row>
    <row r="1284" spans="2:13" ht="12.75">
      <c r="B1284" s="211">
        <v>2500</v>
      </c>
      <c r="C1284" s="1" t="s">
        <v>24</v>
      </c>
      <c r="D1284" s="1" t="s">
        <v>10</v>
      </c>
      <c r="E1284" s="1" t="s">
        <v>491</v>
      </c>
      <c r="F1284" s="28" t="s">
        <v>670</v>
      </c>
      <c r="G1284" s="28" t="s">
        <v>318</v>
      </c>
      <c r="H1284" s="5">
        <f t="shared" si="107"/>
        <v>-12500</v>
      </c>
      <c r="I1284" s="23">
        <v>5</v>
      </c>
      <c r="K1284" t="s">
        <v>24</v>
      </c>
      <c r="L1284">
        <v>29</v>
      </c>
      <c r="M1284" s="2">
        <v>510</v>
      </c>
    </row>
    <row r="1285" spans="2:13" ht="12.75">
      <c r="B1285" s="211">
        <v>5000</v>
      </c>
      <c r="C1285" s="1" t="s">
        <v>24</v>
      </c>
      <c r="D1285" s="1" t="s">
        <v>10</v>
      </c>
      <c r="E1285" s="1" t="s">
        <v>491</v>
      </c>
      <c r="F1285" s="28" t="s">
        <v>671</v>
      </c>
      <c r="G1285" s="28" t="s">
        <v>315</v>
      </c>
      <c r="H1285" s="5">
        <f t="shared" si="107"/>
        <v>-17500</v>
      </c>
      <c r="I1285" s="23">
        <v>10</v>
      </c>
      <c r="K1285" t="s">
        <v>24</v>
      </c>
      <c r="L1285">
        <v>29</v>
      </c>
      <c r="M1285" s="2">
        <v>510</v>
      </c>
    </row>
    <row r="1286" spans="2:13" ht="12.75">
      <c r="B1286" s="8">
        <v>5000</v>
      </c>
      <c r="C1286" s="1" t="s">
        <v>24</v>
      </c>
      <c r="D1286" s="1" t="s">
        <v>10</v>
      </c>
      <c r="E1286" s="1" t="s">
        <v>491</v>
      </c>
      <c r="F1286" s="28" t="s">
        <v>672</v>
      </c>
      <c r="G1286" s="28" t="s">
        <v>82</v>
      </c>
      <c r="H1286" s="5">
        <f t="shared" si="107"/>
        <v>-22500</v>
      </c>
      <c r="I1286" s="23">
        <v>10</v>
      </c>
      <c r="K1286" t="s">
        <v>24</v>
      </c>
      <c r="L1286">
        <v>29</v>
      </c>
      <c r="M1286" s="2">
        <v>510</v>
      </c>
    </row>
    <row r="1287" spans="1:13" s="91" customFormat="1" ht="12.75">
      <c r="A1287" s="12"/>
      <c r="B1287" s="378">
        <f>SUM(B1281:B1286)</f>
        <v>22500</v>
      </c>
      <c r="C1287" s="12" t="s">
        <v>24</v>
      </c>
      <c r="D1287" s="12"/>
      <c r="E1287" s="12"/>
      <c r="F1287" s="19"/>
      <c r="G1287" s="19"/>
      <c r="H1287" s="87">
        <v>0</v>
      </c>
      <c r="I1287" s="88">
        <f aca="true" t="shared" si="108" ref="I1287:I1318">+B1287/M1287</f>
        <v>44.11764705882353</v>
      </c>
      <c r="M1287" s="2">
        <v>510</v>
      </c>
    </row>
    <row r="1288" spans="2:13" ht="12.75">
      <c r="B1288" s="421"/>
      <c r="H1288" s="5">
        <f>H1287-B1288</f>
        <v>0</v>
      </c>
      <c r="I1288" s="23">
        <f t="shared" si="108"/>
        <v>0</v>
      </c>
      <c r="M1288" s="2">
        <v>510</v>
      </c>
    </row>
    <row r="1289" spans="2:13" ht="12.75">
      <c r="B1289" s="8"/>
      <c r="H1289" s="5">
        <f>H1288-B1289</f>
        <v>0</v>
      </c>
      <c r="I1289" s="23">
        <f t="shared" si="108"/>
        <v>0</v>
      </c>
      <c r="M1289" s="2">
        <v>510</v>
      </c>
    </row>
    <row r="1290" spans="1:13" s="434" customFormat="1" ht="12.75">
      <c r="A1290" s="430"/>
      <c r="B1290" s="8">
        <v>3000</v>
      </c>
      <c r="C1290" s="430" t="s">
        <v>643</v>
      </c>
      <c r="D1290" s="430" t="s">
        <v>10</v>
      </c>
      <c r="E1290" s="430" t="s">
        <v>251</v>
      </c>
      <c r="F1290" s="422" t="s">
        <v>673</v>
      </c>
      <c r="G1290" s="422" t="s">
        <v>517</v>
      </c>
      <c r="H1290" s="432">
        <f>H1289-B1290</f>
        <v>-3000</v>
      </c>
      <c r="I1290" s="433">
        <f t="shared" si="108"/>
        <v>5.882352941176471</v>
      </c>
      <c r="K1290" s="434" t="s">
        <v>491</v>
      </c>
      <c r="L1290" s="434">
        <v>29</v>
      </c>
      <c r="M1290" s="2">
        <v>510</v>
      </c>
    </row>
    <row r="1291" spans="1:13" s="434" customFormat="1" ht="12.75">
      <c r="A1291" s="430"/>
      <c r="B1291" s="8">
        <v>3000</v>
      </c>
      <c r="C1291" s="430" t="s">
        <v>650</v>
      </c>
      <c r="D1291" s="430" t="s">
        <v>10</v>
      </c>
      <c r="E1291" s="430" t="s">
        <v>251</v>
      </c>
      <c r="F1291" s="422" t="s">
        <v>674</v>
      </c>
      <c r="G1291" s="422" t="s">
        <v>82</v>
      </c>
      <c r="H1291" s="432">
        <f>H1290-B1291</f>
        <v>-6000</v>
      </c>
      <c r="I1291" s="433">
        <f t="shared" si="108"/>
        <v>5.882352941176471</v>
      </c>
      <c r="K1291" s="434" t="s">
        <v>491</v>
      </c>
      <c r="L1291" s="434">
        <v>29</v>
      </c>
      <c r="M1291" s="2">
        <v>510</v>
      </c>
    </row>
    <row r="1292" spans="1:13" s="441" customFormat="1" ht="12.75">
      <c r="A1292" s="435"/>
      <c r="B1292" s="376">
        <f>SUM(B1290:B1291)</f>
        <v>6000</v>
      </c>
      <c r="C1292" s="435" t="s">
        <v>248</v>
      </c>
      <c r="D1292" s="435"/>
      <c r="E1292" s="435"/>
      <c r="F1292" s="437"/>
      <c r="G1292" s="437"/>
      <c r="H1292" s="438">
        <v>0</v>
      </c>
      <c r="I1292" s="439">
        <f t="shared" si="108"/>
        <v>11.764705882352942</v>
      </c>
      <c r="M1292" s="2">
        <v>510</v>
      </c>
    </row>
    <row r="1293" spans="1:13" s="434" customFormat="1" ht="12.75">
      <c r="A1293" s="430"/>
      <c r="B1293" s="8"/>
      <c r="C1293" s="430"/>
      <c r="D1293" s="430"/>
      <c r="E1293" s="430"/>
      <c r="F1293" s="422"/>
      <c r="G1293" s="422"/>
      <c r="H1293" s="432">
        <f aca="true" t="shared" si="109" ref="H1293:H1298">H1292-B1293</f>
        <v>0</v>
      </c>
      <c r="I1293" s="433">
        <f t="shared" si="108"/>
        <v>0</v>
      </c>
      <c r="M1293" s="2">
        <v>510</v>
      </c>
    </row>
    <row r="1294" spans="1:13" s="434" customFormat="1" ht="12.75">
      <c r="A1294" s="430"/>
      <c r="B1294" s="429"/>
      <c r="C1294" s="430"/>
      <c r="D1294" s="430"/>
      <c r="E1294" s="430"/>
      <c r="F1294" s="422"/>
      <c r="G1294" s="422"/>
      <c r="H1294" s="432">
        <f t="shared" si="109"/>
        <v>0</v>
      </c>
      <c r="I1294" s="433">
        <f t="shared" si="108"/>
        <v>0</v>
      </c>
      <c r="M1294" s="2">
        <v>510</v>
      </c>
    </row>
    <row r="1295" spans="1:13" s="434" customFormat="1" ht="12.75">
      <c r="A1295" s="430"/>
      <c r="B1295" s="8">
        <v>1800</v>
      </c>
      <c r="C1295" s="430" t="s">
        <v>25</v>
      </c>
      <c r="D1295" s="430" t="s">
        <v>10</v>
      </c>
      <c r="E1295" s="430" t="s">
        <v>32</v>
      </c>
      <c r="F1295" s="422" t="s">
        <v>675</v>
      </c>
      <c r="G1295" s="422" t="s">
        <v>517</v>
      </c>
      <c r="H1295" s="432">
        <f t="shared" si="109"/>
        <v>-1800</v>
      </c>
      <c r="I1295" s="433">
        <f t="shared" si="108"/>
        <v>3.5294117647058822</v>
      </c>
      <c r="K1295" s="434" t="s">
        <v>491</v>
      </c>
      <c r="L1295" s="434">
        <v>29</v>
      </c>
      <c r="M1295" s="2">
        <v>510</v>
      </c>
    </row>
    <row r="1296" spans="1:13" s="434" customFormat="1" ht="12.75">
      <c r="A1296" s="430"/>
      <c r="B1296" s="8">
        <v>2300</v>
      </c>
      <c r="C1296" s="430" t="s">
        <v>25</v>
      </c>
      <c r="D1296" s="430" t="s">
        <v>10</v>
      </c>
      <c r="E1296" s="430" t="s">
        <v>32</v>
      </c>
      <c r="F1296" s="422" t="s">
        <v>675</v>
      </c>
      <c r="G1296" s="422" t="s">
        <v>318</v>
      </c>
      <c r="H1296" s="432">
        <f t="shared" si="109"/>
        <v>-4100</v>
      </c>
      <c r="I1296" s="433">
        <f t="shared" si="108"/>
        <v>4.509803921568627</v>
      </c>
      <c r="K1296" s="434" t="s">
        <v>491</v>
      </c>
      <c r="L1296" s="434">
        <v>29</v>
      </c>
      <c r="M1296" s="2">
        <v>510</v>
      </c>
    </row>
    <row r="1297" spans="1:13" s="434" customFormat="1" ht="12.75">
      <c r="A1297" s="430"/>
      <c r="B1297" s="421">
        <v>1400</v>
      </c>
      <c r="C1297" s="430" t="s">
        <v>25</v>
      </c>
      <c r="D1297" s="430" t="s">
        <v>10</v>
      </c>
      <c r="E1297" s="430" t="s">
        <v>32</v>
      </c>
      <c r="F1297" s="422" t="s">
        <v>675</v>
      </c>
      <c r="G1297" s="422" t="s">
        <v>315</v>
      </c>
      <c r="H1297" s="432">
        <f t="shared" si="109"/>
        <v>-5500</v>
      </c>
      <c r="I1297" s="433">
        <f t="shared" si="108"/>
        <v>2.7450980392156863</v>
      </c>
      <c r="K1297" s="434" t="s">
        <v>491</v>
      </c>
      <c r="L1297" s="434">
        <v>29</v>
      </c>
      <c r="M1297" s="2">
        <v>510</v>
      </c>
    </row>
    <row r="1298" spans="1:13" s="434" customFormat="1" ht="12.75">
      <c r="A1298" s="430"/>
      <c r="B1298" s="8">
        <v>1700</v>
      </c>
      <c r="C1298" s="430" t="s">
        <v>25</v>
      </c>
      <c r="D1298" s="430" t="s">
        <v>10</v>
      </c>
      <c r="E1298" s="430" t="s">
        <v>32</v>
      </c>
      <c r="F1298" s="422" t="s">
        <v>675</v>
      </c>
      <c r="G1298" s="422" t="s">
        <v>82</v>
      </c>
      <c r="H1298" s="432">
        <f t="shared" si="109"/>
        <v>-7200</v>
      </c>
      <c r="I1298" s="433">
        <f t="shared" si="108"/>
        <v>3.3333333333333335</v>
      </c>
      <c r="K1298" s="434" t="s">
        <v>491</v>
      </c>
      <c r="L1298" s="434">
        <v>29</v>
      </c>
      <c r="M1298" s="2">
        <v>510</v>
      </c>
    </row>
    <row r="1299" spans="1:13" s="441" customFormat="1" ht="12.75">
      <c r="A1299" s="435"/>
      <c r="B1299" s="376">
        <f>SUM(B1295:B1298)</f>
        <v>7200</v>
      </c>
      <c r="C1299" s="435"/>
      <c r="D1299" s="435"/>
      <c r="E1299" s="435" t="s">
        <v>32</v>
      </c>
      <c r="F1299" s="437"/>
      <c r="G1299" s="437"/>
      <c r="H1299" s="438">
        <v>0</v>
      </c>
      <c r="I1299" s="439">
        <f t="shared" si="108"/>
        <v>14.117647058823529</v>
      </c>
      <c r="M1299" s="2">
        <v>510</v>
      </c>
    </row>
    <row r="1300" spans="1:13" s="434" customFormat="1" ht="12.75">
      <c r="A1300" s="430"/>
      <c r="B1300" s="8"/>
      <c r="C1300" s="430"/>
      <c r="D1300" s="430"/>
      <c r="E1300" s="430"/>
      <c r="F1300" s="422"/>
      <c r="G1300" s="422"/>
      <c r="H1300" s="432">
        <f>H1299-B1300</f>
        <v>0</v>
      </c>
      <c r="I1300" s="433">
        <f t="shared" si="108"/>
        <v>0</v>
      </c>
      <c r="M1300" s="2">
        <v>510</v>
      </c>
    </row>
    <row r="1301" spans="1:13" s="434" customFormat="1" ht="12.75">
      <c r="A1301" s="430"/>
      <c r="B1301" s="8"/>
      <c r="C1301" s="430"/>
      <c r="D1301" s="430"/>
      <c r="E1301" s="430"/>
      <c r="F1301" s="422"/>
      <c r="G1301" s="422"/>
      <c r="H1301" s="432">
        <f>H1300-B1301</f>
        <v>0</v>
      </c>
      <c r="I1301" s="433">
        <f t="shared" si="108"/>
        <v>0</v>
      </c>
      <c r="M1301" s="2">
        <v>510</v>
      </c>
    </row>
    <row r="1302" spans="1:13" s="434" customFormat="1" ht="12.75">
      <c r="A1302" s="430"/>
      <c r="B1302" s="8">
        <v>7000</v>
      </c>
      <c r="C1302" s="430" t="s">
        <v>26</v>
      </c>
      <c r="D1302" s="430" t="s">
        <v>10</v>
      </c>
      <c r="E1302" s="430" t="s">
        <v>251</v>
      </c>
      <c r="F1302" s="422" t="s">
        <v>676</v>
      </c>
      <c r="G1302" s="422" t="s">
        <v>517</v>
      </c>
      <c r="H1302" s="432">
        <f>H1301-B1302</f>
        <v>-7000</v>
      </c>
      <c r="I1302" s="433">
        <f t="shared" si="108"/>
        <v>13.72549019607843</v>
      </c>
      <c r="K1302" s="434" t="s">
        <v>491</v>
      </c>
      <c r="L1302" s="434">
        <v>29</v>
      </c>
      <c r="M1302" s="2">
        <v>510</v>
      </c>
    </row>
    <row r="1303" spans="1:13" s="434" customFormat="1" ht="12.75">
      <c r="A1303" s="430"/>
      <c r="B1303" s="8">
        <v>7000</v>
      </c>
      <c r="C1303" s="430" t="s">
        <v>26</v>
      </c>
      <c r="D1303" s="430" t="s">
        <v>10</v>
      </c>
      <c r="E1303" s="430" t="s">
        <v>251</v>
      </c>
      <c r="F1303" s="422" t="s">
        <v>676</v>
      </c>
      <c r="G1303" s="422" t="s">
        <v>318</v>
      </c>
      <c r="H1303" s="432">
        <f>H1302-B1303</f>
        <v>-14000</v>
      </c>
      <c r="I1303" s="433">
        <f t="shared" si="108"/>
        <v>13.72549019607843</v>
      </c>
      <c r="K1303" s="434" t="s">
        <v>491</v>
      </c>
      <c r="L1303" s="434">
        <v>29</v>
      </c>
      <c r="M1303" s="2">
        <v>510</v>
      </c>
    </row>
    <row r="1304" spans="1:13" s="434" customFormat="1" ht="12.75">
      <c r="A1304" s="430"/>
      <c r="B1304" s="8">
        <v>7000</v>
      </c>
      <c r="C1304" s="430" t="s">
        <v>26</v>
      </c>
      <c r="D1304" s="430" t="s">
        <v>10</v>
      </c>
      <c r="E1304" s="430" t="s">
        <v>251</v>
      </c>
      <c r="F1304" s="422" t="s">
        <v>676</v>
      </c>
      <c r="G1304" s="422" t="s">
        <v>315</v>
      </c>
      <c r="H1304" s="432">
        <f>H1303-B1304</f>
        <v>-21000</v>
      </c>
      <c r="I1304" s="433">
        <f t="shared" si="108"/>
        <v>13.72549019607843</v>
      </c>
      <c r="K1304" s="434" t="s">
        <v>491</v>
      </c>
      <c r="L1304" s="434">
        <v>29</v>
      </c>
      <c r="M1304" s="2">
        <v>510</v>
      </c>
    </row>
    <row r="1305" spans="1:13" s="441" customFormat="1" ht="12.75">
      <c r="A1305" s="435"/>
      <c r="B1305" s="376">
        <f>SUM(B1302:B1304)</f>
        <v>21000</v>
      </c>
      <c r="C1305" s="435" t="s">
        <v>26</v>
      </c>
      <c r="D1305" s="435"/>
      <c r="E1305" s="435"/>
      <c r="F1305" s="437"/>
      <c r="G1305" s="437"/>
      <c r="H1305" s="438">
        <v>0</v>
      </c>
      <c r="I1305" s="439">
        <f t="shared" si="108"/>
        <v>41.1764705882353</v>
      </c>
      <c r="M1305" s="2">
        <v>510</v>
      </c>
    </row>
    <row r="1306" spans="1:13" s="434" customFormat="1" ht="12.75">
      <c r="A1306" s="430"/>
      <c r="B1306" s="8"/>
      <c r="C1306" s="430"/>
      <c r="D1306" s="430"/>
      <c r="E1306" s="430"/>
      <c r="F1306" s="422"/>
      <c r="G1306" s="422"/>
      <c r="H1306" s="432">
        <f aca="true" t="shared" si="110" ref="H1306:H1311">H1305-B1306</f>
        <v>0</v>
      </c>
      <c r="I1306" s="433">
        <f t="shared" si="108"/>
        <v>0</v>
      </c>
      <c r="M1306" s="2">
        <v>510</v>
      </c>
    </row>
    <row r="1307" spans="1:13" s="434" customFormat="1" ht="12.75">
      <c r="A1307" s="430"/>
      <c r="B1307" s="8"/>
      <c r="C1307" s="430"/>
      <c r="D1307" s="430"/>
      <c r="E1307" s="430"/>
      <c r="F1307" s="422"/>
      <c r="G1307" s="422"/>
      <c r="H1307" s="432">
        <f t="shared" si="110"/>
        <v>0</v>
      </c>
      <c r="I1307" s="433">
        <f t="shared" si="108"/>
        <v>0</v>
      </c>
      <c r="M1307" s="2">
        <v>510</v>
      </c>
    </row>
    <row r="1308" spans="1:13" s="434" customFormat="1" ht="12.75">
      <c r="A1308" s="430"/>
      <c r="B1308" s="8">
        <v>2000</v>
      </c>
      <c r="C1308" s="430" t="s">
        <v>27</v>
      </c>
      <c r="D1308" s="430" t="s">
        <v>10</v>
      </c>
      <c r="E1308" s="430" t="s">
        <v>251</v>
      </c>
      <c r="F1308" s="422" t="s">
        <v>675</v>
      </c>
      <c r="G1308" s="422" t="s">
        <v>517</v>
      </c>
      <c r="H1308" s="432">
        <f t="shared" si="110"/>
        <v>-2000</v>
      </c>
      <c r="I1308" s="433">
        <f t="shared" si="108"/>
        <v>3.9215686274509802</v>
      </c>
      <c r="K1308" s="434" t="s">
        <v>491</v>
      </c>
      <c r="L1308" s="434">
        <v>29</v>
      </c>
      <c r="M1308" s="2">
        <v>510</v>
      </c>
    </row>
    <row r="1309" spans="1:13" s="434" customFormat="1" ht="12.75">
      <c r="A1309" s="430"/>
      <c r="B1309" s="8">
        <v>2000</v>
      </c>
      <c r="C1309" s="430" t="s">
        <v>27</v>
      </c>
      <c r="D1309" s="430" t="s">
        <v>10</v>
      </c>
      <c r="E1309" s="430" t="s">
        <v>251</v>
      </c>
      <c r="F1309" s="422" t="s">
        <v>675</v>
      </c>
      <c r="G1309" s="422" t="s">
        <v>318</v>
      </c>
      <c r="H1309" s="432">
        <f t="shared" si="110"/>
        <v>-4000</v>
      </c>
      <c r="I1309" s="433">
        <f t="shared" si="108"/>
        <v>3.9215686274509802</v>
      </c>
      <c r="K1309" s="434" t="s">
        <v>491</v>
      </c>
      <c r="L1309" s="434">
        <v>29</v>
      </c>
      <c r="M1309" s="2">
        <v>510</v>
      </c>
    </row>
    <row r="1310" spans="1:13" s="434" customFormat="1" ht="12.75">
      <c r="A1310" s="430"/>
      <c r="B1310" s="8">
        <v>2000</v>
      </c>
      <c r="C1310" s="430" t="s">
        <v>27</v>
      </c>
      <c r="D1310" s="430" t="s">
        <v>10</v>
      </c>
      <c r="E1310" s="430" t="s">
        <v>251</v>
      </c>
      <c r="F1310" s="422" t="s">
        <v>675</v>
      </c>
      <c r="G1310" s="422" t="s">
        <v>315</v>
      </c>
      <c r="H1310" s="432">
        <f t="shared" si="110"/>
        <v>-6000</v>
      </c>
      <c r="I1310" s="433">
        <f t="shared" si="108"/>
        <v>3.9215686274509802</v>
      </c>
      <c r="K1310" s="434" t="s">
        <v>491</v>
      </c>
      <c r="L1310" s="434">
        <v>29</v>
      </c>
      <c r="M1310" s="2">
        <v>510</v>
      </c>
    </row>
    <row r="1311" spans="1:13" s="434" customFormat="1" ht="12.75">
      <c r="A1311" s="430"/>
      <c r="B1311" s="8">
        <v>2000</v>
      </c>
      <c r="C1311" s="430" t="s">
        <v>27</v>
      </c>
      <c r="D1311" s="430" t="s">
        <v>10</v>
      </c>
      <c r="E1311" s="430" t="s">
        <v>251</v>
      </c>
      <c r="F1311" s="422" t="s">
        <v>675</v>
      </c>
      <c r="G1311" s="422" t="s">
        <v>82</v>
      </c>
      <c r="H1311" s="432">
        <f t="shared" si="110"/>
        <v>-8000</v>
      </c>
      <c r="I1311" s="433">
        <f t="shared" si="108"/>
        <v>3.9215686274509802</v>
      </c>
      <c r="K1311" s="434" t="s">
        <v>491</v>
      </c>
      <c r="L1311" s="434">
        <v>29</v>
      </c>
      <c r="M1311" s="2">
        <v>510</v>
      </c>
    </row>
    <row r="1312" spans="1:13" s="441" customFormat="1" ht="12.75">
      <c r="A1312" s="435"/>
      <c r="B1312" s="376">
        <f>SUM(B1308:B1311)</f>
        <v>8000</v>
      </c>
      <c r="C1312" s="435" t="s">
        <v>27</v>
      </c>
      <c r="D1312" s="435"/>
      <c r="E1312" s="435"/>
      <c r="F1312" s="437"/>
      <c r="G1312" s="437"/>
      <c r="H1312" s="438">
        <v>0</v>
      </c>
      <c r="I1312" s="439">
        <f t="shared" si="108"/>
        <v>15.686274509803921</v>
      </c>
      <c r="M1312" s="2">
        <v>510</v>
      </c>
    </row>
    <row r="1313" spans="1:13" s="434" customFormat="1" ht="12.75">
      <c r="A1313" s="430"/>
      <c r="B1313" s="8"/>
      <c r="C1313" s="430"/>
      <c r="D1313" s="430"/>
      <c r="E1313" s="430"/>
      <c r="F1313" s="422"/>
      <c r="G1313" s="422"/>
      <c r="H1313" s="432">
        <f>H1312-B1313</f>
        <v>0</v>
      </c>
      <c r="I1313" s="433">
        <f t="shared" si="108"/>
        <v>0</v>
      </c>
      <c r="M1313" s="2">
        <v>510</v>
      </c>
    </row>
    <row r="1314" spans="1:13" s="434" customFormat="1" ht="12.75">
      <c r="A1314" s="430"/>
      <c r="B1314" s="8"/>
      <c r="C1314" s="430"/>
      <c r="D1314" s="430"/>
      <c r="E1314" s="430"/>
      <c r="F1314" s="422"/>
      <c r="G1314" s="422"/>
      <c r="H1314" s="432">
        <f>H1313-B1314</f>
        <v>0</v>
      </c>
      <c r="I1314" s="433">
        <f t="shared" si="108"/>
        <v>0</v>
      </c>
      <c r="M1314" s="2">
        <v>510</v>
      </c>
    </row>
    <row r="1315" spans="1:13" s="434" customFormat="1" ht="12.75">
      <c r="A1315" s="430"/>
      <c r="B1315" s="8">
        <v>1000</v>
      </c>
      <c r="C1315" s="430" t="s">
        <v>311</v>
      </c>
      <c r="D1315" s="430" t="s">
        <v>10</v>
      </c>
      <c r="E1315" s="430" t="s">
        <v>301</v>
      </c>
      <c r="F1315" s="422" t="s">
        <v>675</v>
      </c>
      <c r="G1315" s="422" t="s">
        <v>318</v>
      </c>
      <c r="H1315" s="432">
        <f>H1314-B1315</f>
        <v>-1000</v>
      </c>
      <c r="I1315" s="433">
        <f t="shared" si="108"/>
        <v>1.9607843137254901</v>
      </c>
      <c r="K1315" s="434" t="s">
        <v>491</v>
      </c>
      <c r="L1315" s="434">
        <v>22</v>
      </c>
      <c r="M1315" s="2">
        <v>510</v>
      </c>
    </row>
    <row r="1316" spans="1:13" s="434" customFormat="1" ht="12.75">
      <c r="A1316" s="430"/>
      <c r="B1316" s="421">
        <v>1000</v>
      </c>
      <c r="C1316" s="430" t="s">
        <v>311</v>
      </c>
      <c r="D1316" s="430" t="s">
        <v>10</v>
      </c>
      <c r="E1316" s="430" t="s">
        <v>301</v>
      </c>
      <c r="F1316" s="422" t="s">
        <v>675</v>
      </c>
      <c r="G1316" s="422" t="s">
        <v>315</v>
      </c>
      <c r="H1316" s="432">
        <f>H1315-B1316</f>
        <v>-2000</v>
      </c>
      <c r="I1316" s="433">
        <f t="shared" si="108"/>
        <v>1.9607843137254901</v>
      </c>
      <c r="K1316" s="434" t="s">
        <v>491</v>
      </c>
      <c r="L1316" s="434">
        <v>22</v>
      </c>
      <c r="M1316" s="2">
        <v>510</v>
      </c>
    </row>
    <row r="1317" spans="1:13" s="434" customFormat="1" ht="12.75">
      <c r="A1317" s="430"/>
      <c r="B1317" s="421">
        <v>1300</v>
      </c>
      <c r="C1317" s="430" t="s">
        <v>311</v>
      </c>
      <c r="D1317" s="430" t="s">
        <v>10</v>
      </c>
      <c r="E1317" s="430" t="s">
        <v>301</v>
      </c>
      <c r="F1317" s="422" t="s">
        <v>675</v>
      </c>
      <c r="G1317" s="422" t="s">
        <v>82</v>
      </c>
      <c r="H1317" s="432">
        <f>H1316-B1317</f>
        <v>-3300</v>
      </c>
      <c r="I1317" s="433">
        <f t="shared" si="108"/>
        <v>2.549019607843137</v>
      </c>
      <c r="K1317" s="434" t="s">
        <v>491</v>
      </c>
      <c r="L1317" s="434">
        <v>22</v>
      </c>
      <c r="M1317" s="2">
        <v>510</v>
      </c>
    </row>
    <row r="1318" spans="1:13" s="441" customFormat="1" ht="12.75">
      <c r="A1318" s="435"/>
      <c r="B1318" s="450">
        <f>SUM(B1315:B1317)</f>
        <v>3300</v>
      </c>
      <c r="C1318" s="435"/>
      <c r="D1318" s="435"/>
      <c r="E1318" s="435" t="s">
        <v>301</v>
      </c>
      <c r="F1318" s="437"/>
      <c r="G1318" s="437"/>
      <c r="H1318" s="438">
        <v>0</v>
      </c>
      <c r="I1318" s="439">
        <f t="shared" si="108"/>
        <v>6.470588235294118</v>
      </c>
      <c r="M1318" s="2">
        <v>510</v>
      </c>
    </row>
    <row r="1319" spans="2:13" ht="12.75">
      <c r="B1319" s="8"/>
      <c r="D1319" s="13"/>
      <c r="H1319" s="5">
        <f>H1318-B1319</f>
        <v>0</v>
      </c>
      <c r="I1319" s="23">
        <f aca="true" t="shared" si="111" ref="I1319:I1350">+B1319/M1319</f>
        <v>0</v>
      </c>
      <c r="M1319" s="2">
        <v>510</v>
      </c>
    </row>
    <row r="1320" spans="2:13" ht="12.75">
      <c r="B1320" s="8"/>
      <c r="D1320" s="13"/>
      <c r="H1320" s="5">
        <f>H1319-B1320</f>
        <v>0</v>
      </c>
      <c r="I1320" s="23">
        <f t="shared" si="111"/>
        <v>0</v>
      </c>
      <c r="M1320" s="2">
        <v>510</v>
      </c>
    </row>
    <row r="1321" spans="2:13" ht="12.75">
      <c r="B1321" s="8"/>
      <c r="D1321" s="13"/>
      <c r="H1321" s="5">
        <f>H1320-B1321</f>
        <v>0</v>
      </c>
      <c r="I1321" s="23">
        <f t="shared" si="111"/>
        <v>0</v>
      </c>
      <c r="M1321" s="2">
        <v>510</v>
      </c>
    </row>
    <row r="1322" spans="2:13" ht="12.75">
      <c r="B1322" s="8"/>
      <c r="D1322" s="13"/>
      <c r="H1322" s="5">
        <f>H1321-B1322</f>
        <v>0</v>
      </c>
      <c r="I1322" s="23">
        <f t="shared" si="111"/>
        <v>0</v>
      </c>
      <c r="M1322" s="2">
        <v>510</v>
      </c>
    </row>
    <row r="1323" spans="1:13" s="100" customFormat="1" ht="12.75">
      <c r="A1323" s="95"/>
      <c r="B1323" s="374">
        <f>+B1340+B1355+B1360</f>
        <v>93100</v>
      </c>
      <c r="C1323" s="95" t="s">
        <v>105</v>
      </c>
      <c r="D1323" s="95" t="s">
        <v>106</v>
      </c>
      <c r="E1323" s="95" t="s">
        <v>21</v>
      </c>
      <c r="F1323" s="97" t="s">
        <v>107</v>
      </c>
      <c r="G1323" s="97" t="s">
        <v>18</v>
      </c>
      <c r="H1323" s="96"/>
      <c r="I1323" s="98">
        <f t="shared" si="111"/>
        <v>182.54901960784315</v>
      </c>
      <c r="M1323" s="2">
        <v>510</v>
      </c>
    </row>
    <row r="1324" spans="2:13" ht="12.75">
      <c r="B1324" s="8"/>
      <c r="D1324" s="13"/>
      <c r="H1324" s="5">
        <f aca="true" t="shared" si="112" ref="H1324:H1339">H1323-B1324</f>
        <v>0</v>
      </c>
      <c r="I1324" s="23">
        <f t="shared" si="111"/>
        <v>0</v>
      </c>
      <c r="M1324" s="2">
        <v>510</v>
      </c>
    </row>
    <row r="1325" spans="2:13" ht="12.75">
      <c r="B1325" s="211">
        <v>2500</v>
      </c>
      <c r="C1325" s="1" t="s">
        <v>24</v>
      </c>
      <c r="D1325" s="13" t="s">
        <v>10</v>
      </c>
      <c r="E1325" s="1" t="s">
        <v>491</v>
      </c>
      <c r="F1325" s="28" t="s">
        <v>677</v>
      </c>
      <c r="G1325" s="32" t="s">
        <v>222</v>
      </c>
      <c r="H1325" s="5">
        <f t="shared" si="112"/>
        <v>-2500</v>
      </c>
      <c r="I1325" s="23">
        <f t="shared" si="111"/>
        <v>4.901960784313726</v>
      </c>
      <c r="K1325" t="s">
        <v>24</v>
      </c>
      <c r="L1325">
        <v>30</v>
      </c>
      <c r="M1325" s="2">
        <v>510</v>
      </c>
    </row>
    <row r="1326" spans="2:13" ht="12.75">
      <c r="B1326" s="211">
        <v>5000</v>
      </c>
      <c r="C1326" s="1" t="s">
        <v>24</v>
      </c>
      <c r="D1326" s="13" t="s">
        <v>10</v>
      </c>
      <c r="E1326" s="1" t="s">
        <v>491</v>
      </c>
      <c r="F1326" s="28" t="s">
        <v>678</v>
      </c>
      <c r="G1326" s="28" t="s">
        <v>226</v>
      </c>
      <c r="H1326" s="5">
        <f t="shared" si="112"/>
        <v>-7500</v>
      </c>
      <c r="I1326" s="23">
        <f t="shared" si="111"/>
        <v>9.803921568627452</v>
      </c>
      <c r="K1326" t="s">
        <v>24</v>
      </c>
      <c r="L1326">
        <v>30</v>
      </c>
      <c r="M1326" s="2">
        <v>510</v>
      </c>
    </row>
    <row r="1327" spans="2:13" ht="12.75">
      <c r="B1327" s="211">
        <v>5000</v>
      </c>
      <c r="C1327" s="1" t="s">
        <v>24</v>
      </c>
      <c r="D1327" s="13" t="s">
        <v>10</v>
      </c>
      <c r="E1327" s="1" t="s">
        <v>491</v>
      </c>
      <c r="F1327" s="28" t="s">
        <v>679</v>
      </c>
      <c r="G1327" s="28" t="s">
        <v>229</v>
      </c>
      <c r="H1327" s="5">
        <f t="shared" si="112"/>
        <v>-12500</v>
      </c>
      <c r="I1327" s="23">
        <f t="shared" si="111"/>
        <v>9.803921568627452</v>
      </c>
      <c r="K1327" t="s">
        <v>24</v>
      </c>
      <c r="L1327">
        <v>30</v>
      </c>
      <c r="M1327" s="2">
        <v>510</v>
      </c>
    </row>
    <row r="1328" spans="2:13" ht="12.75">
      <c r="B1328" s="8">
        <v>2500</v>
      </c>
      <c r="C1328" s="1" t="s">
        <v>24</v>
      </c>
      <c r="D1328" s="13" t="s">
        <v>10</v>
      </c>
      <c r="E1328" s="1" t="s">
        <v>491</v>
      </c>
      <c r="F1328" s="28" t="s">
        <v>680</v>
      </c>
      <c r="G1328" s="28" t="s">
        <v>233</v>
      </c>
      <c r="H1328" s="5">
        <f t="shared" si="112"/>
        <v>-15000</v>
      </c>
      <c r="I1328" s="23">
        <f t="shared" si="111"/>
        <v>4.901960784313726</v>
      </c>
      <c r="K1328" t="s">
        <v>24</v>
      </c>
      <c r="L1328">
        <v>30</v>
      </c>
      <c r="M1328" s="2">
        <v>510</v>
      </c>
    </row>
    <row r="1329" spans="2:13" ht="12.75">
      <c r="B1329" s="8">
        <v>5000</v>
      </c>
      <c r="C1329" s="1" t="s">
        <v>24</v>
      </c>
      <c r="D1329" s="1" t="s">
        <v>10</v>
      </c>
      <c r="E1329" s="1" t="s">
        <v>491</v>
      </c>
      <c r="F1329" s="28" t="s">
        <v>681</v>
      </c>
      <c r="G1329" s="28" t="s">
        <v>256</v>
      </c>
      <c r="H1329" s="5">
        <f t="shared" si="112"/>
        <v>-20000</v>
      </c>
      <c r="I1329" s="23">
        <f t="shared" si="111"/>
        <v>9.803921568627452</v>
      </c>
      <c r="K1329" t="s">
        <v>24</v>
      </c>
      <c r="L1329">
        <v>30</v>
      </c>
      <c r="M1329" s="2">
        <v>510</v>
      </c>
    </row>
    <row r="1330" spans="2:13" ht="12.75">
      <c r="B1330" s="8">
        <v>5000</v>
      </c>
      <c r="C1330" s="1" t="s">
        <v>24</v>
      </c>
      <c r="D1330" s="1" t="s">
        <v>10</v>
      </c>
      <c r="E1330" s="1" t="s">
        <v>491</v>
      </c>
      <c r="F1330" s="28" t="s">
        <v>682</v>
      </c>
      <c r="G1330" s="28" t="s">
        <v>258</v>
      </c>
      <c r="H1330" s="5">
        <f t="shared" si="112"/>
        <v>-25000</v>
      </c>
      <c r="I1330" s="23">
        <f t="shared" si="111"/>
        <v>9.803921568627452</v>
      </c>
      <c r="K1330" t="s">
        <v>24</v>
      </c>
      <c r="L1330">
        <v>30</v>
      </c>
      <c r="M1330" s="2">
        <v>510</v>
      </c>
    </row>
    <row r="1331" spans="2:13" ht="12.75">
      <c r="B1331" s="8">
        <v>2500</v>
      </c>
      <c r="C1331" s="1" t="s">
        <v>24</v>
      </c>
      <c r="D1331" s="1" t="s">
        <v>10</v>
      </c>
      <c r="E1331" s="1" t="s">
        <v>491</v>
      </c>
      <c r="F1331" s="28" t="s">
        <v>683</v>
      </c>
      <c r="G1331" s="28" t="s">
        <v>31</v>
      </c>
      <c r="H1331" s="5">
        <f t="shared" si="112"/>
        <v>-27500</v>
      </c>
      <c r="I1331" s="23">
        <f t="shared" si="111"/>
        <v>4.901960784313726</v>
      </c>
      <c r="K1331" t="s">
        <v>24</v>
      </c>
      <c r="L1331">
        <v>30</v>
      </c>
      <c r="M1331" s="2">
        <v>510</v>
      </c>
    </row>
    <row r="1332" spans="2:13" ht="12.75">
      <c r="B1332" s="8">
        <v>2500</v>
      </c>
      <c r="C1332" s="1" t="s">
        <v>24</v>
      </c>
      <c r="D1332" s="1" t="s">
        <v>10</v>
      </c>
      <c r="E1332" s="1" t="s">
        <v>491</v>
      </c>
      <c r="F1332" s="28" t="s">
        <v>684</v>
      </c>
      <c r="G1332" s="28" t="s">
        <v>31</v>
      </c>
      <c r="H1332" s="5">
        <f t="shared" si="112"/>
        <v>-30000</v>
      </c>
      <c r="I1332" s="23">
        <f t="shared" si="111"/>
        <v>4.901960784313726</v>
      </c>
      <c r="K1332" t="s">
        <v>24</v>
      </c>
      <c r="L1332">
        <v>30</v>
      </c>
      <c r="M1332" s="2">
        <v>510</v>
      </c>
    </row>
    <row r="1333" spans="2:13" ht="12.75">
      <c r="B1333" s="8">
        <v>5000</v>
      </c>
      <c r="C1333" s="1" t="s">
        <v>24</v>
      </c>
      <c r="D1333" s="1" t="s">
        <v>10</v>
      </c>
      <c r="E1333" s="1" t="s">
        <v>491</v>
      </c>
      <c r="F1333" s="72" t="s">
        <v>685</v>
      </c>
      <c r="G1333" s="28" t="s">
        <v>263</v>
      </c>
      <c r="H1333" s="5">
        <f t="shared" si="112"/>
        <v>-35000</v>
      </c>
      <c r="I1333" s="23">
        <f t="shared" si="111"/>
        <v>9.803921568627452</v>
      </c>
      <c r="K1333" t="s">
        <v>24</v>
      </c>
      <c r="L1333">
        <v>30</v>
      </c>
      <c r="M1333" s="2">
        <v>510</v>
      </c>
    </row>
    <row r="1334" spans="2:13" ht="12.75">
      <c r="B1334" s="8">
        <v>5000</v>
      </c>
      <c r="C1334" s="1" t="s">
        <v>24</v>
      </c>
      <c r="D1334" s="1" t="s">
        <v>10</v>
      </c>
      <c r="E1334" s="1" t="s">
        <v>491</v>
      </c>
      <c r="F1334" s="28" t="s">
        <v>686</v>
      </c>
      <c r="G1334" s="28" t="s">
        <v>269</v>
      </c>
      <c r="H1334" s="5">
        <f t="shared" si="112"/>
        <v>-40000</v>
      </c>
      <c r="I1334" s="23">
        <f t="shared" si="111"/>
        <v>9.803921568627452</v>
      </c>
      <c r="K1334" t="s">
        <v>24</v>
      </c>
      <c r="L1334">
        <v>30</v>
      </c>
      <c r="M1334" s="2">
        <v>510</v>
      </c>
    </row>
    <row r="1335" spans="2:13" ht="12.75">
      <c r="B1335" s="8">
        <v>5000</v>
      </c>
      <c r="C1335" s="1" t="s">
        <v>24</v>
      </c>
      <c r="D1335" s="1" t="s">
        <v>10</v>
      </c>
      <c r="E1335" s="1" t="s">
        <v>491</v>
      </c>
      <c r="F1335" s="28" t="s">
        <v>687</v>
      </c>
      <c r="G1335" s="28" t="s">
        <v>271</v>
      </c>
      <c r="H1335" s="5">
        <f t="shared" si="112"/>
        <v>-45000</v>
      </c>
      <c r="I1335" s="23">
        <f t="shared" si="111"/>
        <v>9.803921568627452</v>
      </c>
      <c r="K1335" t="s">
        <v>24</v>
      </c>
      <c r="L1335">
        <v>30</v>
      </c>
      <c r="M1335" s="2">
        <v>510</v>
      </c>
    </row>
    <row r="1336" spans="2:13" ht="12.75">
      <c r="B1336" s="8">
        <v>5000</v>
      </c>
      <c r="C1336" s="1" t="s">
        <v>24</v>
      </c>
      <c r="D1336" s="1" t="s">
        <v>10</v>
      </c>
      <c r="E1336" s="1" t="s">
        <v>491</v>
      </c>
      <c r="F1336" s="28" t="s">
        <v>688</v>
      </c>
      <c r="G1336" s="28" t="s">
        <v>293</v>
      </c>
      <c r="H1336" s="5">
        <f t="shared" si="112"/>
        <v>-50000</v>
      </c>
      <c r="I1336" s="23">
        <f t="shared" si="111"/>
        <v>9.803921568627452</v>
      </c>
      <c r="K1336" t="s">
        <v>24</v>
      </c>
      <c r="L1336">
        <v>30</v>
      </c>
      <c r="M1336" s="2">
        <v>510</v>
      </c>
    </row>
    <row r="1337" spans="2:13" ht="12.75">
      <c r="B1337" s="8">
        <v>5000</v>
      </c>
      <c r="C1337" s="1" t="s">
        <v>24</v>
      </c>
      <c r="D1337" s="1" t="s">
        <v>10</v>
      </c>
      <c r="E1337" s="1" t="s">
        <v>491</v>
      </c>
      <c r="F1337" s="28" t="s">
        <v>689</v>
      </c>
      <c r="G1337" s="28" t="s">
        <v>33</v>
      </c>
      <c r="H1337" s="5">
        <f t="shared" si="112"/>
        <v>-55000</v>
      </c>
      <c r="I1337" s="23">
        <f t="shared" si="111"/>
        <v>9.803921568627452</v>
      </c>
      <c r="K1337" t="s">
        <v>24</v>
      </c>
      <c r="L1337">
        <v>30</v>
      </c>
      <c r="M1337" s="2">
        <v>510</v>
      </c>
    </row>
    <row r="1338" spans="2:13" ht="12.75">
      <c r="B1338" s="211">
        <v>5000</v>
      </c>
      <c r="C1338" s="1" t="s">
        <v>24</v>
      </c>
      <c r="D1338" s="1" t="s">
        <v>10</v>
      </c>
      <c r="E1338" s="1" t="s">
        <v>491</v>
      </c>
      <c r="F1338" s="28" t="s">
        <v>690</v>
      </c>
      <c r="G1338" s="28" t="s">
        <v>275</v>
      </c>
      <c r="H1338" s="5">
        <f t="shared" si="112"/>
        <v>-60000</v>
      </c>
      <c r="I1338" s="23">
        <f t="shared" si="111"/>
        <v>9.803921568627452</v>
      </c>
      <c r="K1338" t="s">
        <v>24</v>
      </c>
      <c r="L1338">
        <v>30</v>
      </c>
      <c r="M1338" s="2">
        <v>510</v>
      </c>
    </row>
    <row r="1339" spans="2:13" ht="12.75">
      <c r="B1339" s="8">
        <v>10000</v>
      </c>
      <c r="C1339" s="1" t="s">
        <v>24</v>
      </c>
      <c r="D1339" s="1" t="s">
        <v>10</v>
      </c>
      <c r="E1339" s="1" t="s">
        <v>491</v>
      </c>
      <c r="F1339" s="28" t="s">
        <v>691</v>
      </c>
      <c r="G1339" s="28" t="s">
        <v>458</v>
      </c>
      <c r="H1339" s="5">
        <f t="shared" si="112"/>
        <v>-70000</v>
      </c>
      <c r="I1339" s="23">
        <f t="shared" si="111"/>
        <v>19.607843137254903</v>
      </c>
      <c r="K1339" t="s">
        <v>24</v>
      </c>
      <c r="L1339">
        <v>18</v>
      </c>
      <c r="M1339" s="2">
        <v>510</v>
      </c>
    </row>
    <row r="1340" spans="1:13" s="91" customFormat="1" ht="12.75">
      <c r="A1340" s="12"/>
      <c r="B1340" s="378">
        <f>SUM(B1325:B1339)</f>
        <v>70000</v>
      </c>
      <c r="C1340" s="12" t="s">
        <v>24</v>
      </c>
      <c r="D1340" s="12"/>
      <c r="E1340" s="12"/>
      <c r="F1340" s="19"/>
      <c r="G1340" s="19"/>
      <c r="H1340" s="87">
        <v>0</v>
      </c>
      <c r="I1340" s="88">
        <f t="shared" si="111"/>
        <v>137.2549019607843</v>
      </c>
      <c r="M1340" s="2">
        <v>510</v>
      </c>
    </row>
    <row r="1341" spans="2:13" ht="12.75">
      <c r="B1341" s="8"/>
      <c r="D1341" s="13"/>
      <c r="H1341" s="5">
        <f aca="true" t="shared" si="113" ref="H1341:H1354">H1340-B1341</f>
        <v>0</v>
      </c>
      <c r="I1341" s="23">
        <f t="shared" si="111"/>
        <v>0</v>
      </c>
      <c r="M1341" s="2">
        <v>510</v>
      </c>
    </row>
    <row r="1342" spans="2:13" ht="12.75">
      <c r="B1342" s="8"/>
      <c r="D1342" s="13"/>
      <c r="H1342" s="5">
        <f t="shared" si="113"/>
        <v>0</v>
      </c>
      <c r="I1342" s="23">
        <f t="shared" si="111"/>
        <v>0</v>
      </c>
      <c r="M1342" s="2">
        <v>510</v>
      </c>
    </row>
    <row r="1343" spans="1:13" s="434" customFormat="1" ht="12.75">
      <c r="A1343" s="430"/>
      <c r="B1343" s="8">
        <v>1300</v>
      </c>
      <c r="C1343" s="430" t="s">
        <v>25</v>
      </c>
      <c r="D1343" s="430" t="s">
        <v>10</v>
      </c>
      <c r="E1343" s="430" t="s">
        <v>32</v>
      </c>
      <c r="F1343" s="422" t="s">
        <v>692</v>
      </c>
      <c r="G1343" s="422" t="s">
        <v>226</v>
      </c>
      <c r="H1343" s="432">
        <f t="shared" si="113"/>
        <v>-1300</v>
      </c>
      <c r="I1343" s="433">
        <f t="shared" si="111"/>
        <v>2.549019607843137</v>
      </c>
      <c r="K1343" s="434" t="s">
        <v>491</v>
      </c>
      <c r="L1343" s="434">
        <v>30</v>
      </c>
      <c r="M1343" s="2">
        <v>510</v>
      </c>
    </row>
    <row r="1344" spans="1:13" s="434" customFormat="1" ht="12.75">
      <c r="A1344" s="430"/>
      <c r="B1344" s="8">
        <v>1700</v>
      </c>
      <c r="C1344" s="430" t="s">
        <v>25</v>
      </c>
      <c r="D1344" s="430" t="s">
        <v>10</v>
      </c>
      <c r="E1344" s="430" t="s">
        <v>32</v>
      </c>
      <c r="F1344" s="422" t="s">
        <v>692</v>
      </c>
      <c r="G1344" s="422" t="s">
        <v>229</v>
      </c>
      <c r="H1344" s="432">
        <f t="shared" si="113"/>
        <v>-3000</v>
      </c>
      <c r="I1344" s="433">
        <f t="shared" si="111"/>
        <v>3.3333333333333335</v>
      </c>
      <c r="K1344" s="434" t="s">
        <v>491</v>
      </c>
      <c r="L1344" s="434">
        <v>30</v>
      </c>
      <c r="M1344" s="2">
        <v>510</v>
      </c>
    </row>
    <row r="1345" spans="1:13" s="434" customFormat="1" ht="12.75">
      <c r="A1345" s="430"/>
      <c r="B1345" s="8">
        <v>1500</v>
      </c>
      <c r="C1345" s="430" t="s">
        <v>25</v>
      </c>
      <c r="D1345" s="430" t="s">
        <v>10</v>
      </c>
      <c r="E1345" s="430" t="s">
        <v>32</v>
      </c>
      <c r="F1345" s="422" t="s">
        <v>692</v>
      </c>
      <c r="G1345" s="422" t="s">
        <v>256</v>
      </c>
      <c r="H1345" s="432">
        <f t="shared" si="113"/>
        <v>-4500</v>
      </c>
      <c r="I1345" s="433">
        <f t="shared" si="111"/>
        <v>2.9411764705882355</v>
      </c>
      <c r="K1345" s="434" t="s">
        <v>491</v>
      </c>
      <c r="L1345" s="434">
        <v>30</v>
      </c>
      <c r="M1345" s="2">
        <v>510</v>
      </c>
    </row>
    <row r="1346" spans="1:13" s="434" customFormat="1" ht="12.75">
      <c r="A1346" s="430"/>
      <c r="B1346" s="8">
        <v>1200</v>
      </c>
      <c r="C1346" s="430" t="s">
        <v>25</v>
      </c>
      <c r="D1346" s="430" t="s">
        <v>10</v>
      </c>
      <c r="E1346" s="430" t="s">
        <v>32</v>
      </c>
      <c r="F1346" s="422" t="s">
        <v>692</v>
      </c>
      <c r="G1346" s="422" t="s">
        <v>258</v>
      </c>
      <c r="H1346" s="432">
        <f t="shared" si="113"/>
        <v>-5700</v>
      </c>
      <c r="I1346" s="433">
        <f t="shared" si="111"/>
        <v>2.3529411764705883</v>
      </c>
      <c r="K1346" s="434" t="s">
        <v>491</v>
      </c>
      <c r="L1346" s="434">
        <v>30</v>
      </c>
      <c r="M1346" s="2">
        <v>510</v>
      </c>
    </row>
    <row r="1347" spans="1:13" s="434" customFormat="1" ht="12.75">
      <c r="A1347" s="430"/>
      <c r="B1347" s="8">
        <v>1400</v>
      </c>
      <c r="C1347" s="430" t="s">
        <v>25</v>
      </c>
      <c r="D1347" s="430" t="s">
        <v>10</v>
      </c>
      <c r="E1347" s="430" t="s">
        <v>32</v>
      </c>
      <c r="F1347" s="422" t="s">
        <v>692</v>
      </c>
      <c r="G1347" s="422" t="s">
        <v>31</v>
      </c>
      <c r="H1347" s="432">
        <f t="shared" si="113"/>
        <v>-7100</v>
      </c>
      <c r="I1347" s="433">
        <f t="shared" si="111"/>
        <v>2.7450980392156863</v>
      </c>
      <c r="K1347" s="434" t="s">
        <v>491</v>
      </c>
      <c r="L1347" s="434">
        <v>30</v>
      </c>
      <c r="M1347" s="2">
        <v>510</v>
      </c>
    </row>
    <row r="1348" spans="1:13" s="434" customFormat="1" ht="12.75">
      <c r="A1348" s="430"/>
      <c r="B1348" s="8">
        <v>1500</v>
      </c>
      <c r="C1348" s="430" t="s">
        <v>25</v>
      </c>
      <c r="D1348" s="430" t="s">
        <v>10</v>
      </c>
      <c r="E1348" s="430" t="s">
        <v>32</v>
      </c>
      <c r="F1348" s="422" t="s">
        <v>692</v>
      </c>
      <c r="G1348" s="422" t="s">
        <v>263</v>
      </c>
      <c r="H1348" s="432">
        <f t="shared" si="113"/>
        <v>-8600</v>
      </c>
      <c r="I1348" s="433">
        <f t="shared" si="111"/>
        <v>2.9411764705882355</v>
      </c>
      <c r="K1348" s="434" t="s">
        <v>491</v>
      </c>
      <c r="L1348" s="434">
        <v>30</v>
      </c>
      <c r="M1348" s="2">
        <v>510</v>
      </c>
    </row>
    <row r="1349" spans="1:13" s="434" customFormat="1" ht="12.75">
      <c r="A1349" s="430"/>
      <c r="B1349" s="8">
        <v>1100</v>
      </c>
      <c r="C1349" s="430" t="s">
        <v>25</v>
      </c>
      <c r="D1349" s="430" t="s">
        <v>10</v>
      </c>
      <c r="E1349" s="430" t="s">
        <v>32</v>
      </c>
      <c r="F1349" s="422" t="s">
        <v>692</v>
      </c>
      <c r="G1349" s="422" t="s">
        <v>269</v>
      </c>
      <c r="H1349" s="432">
        <f t="shared" si="113"/>
        <v>-9700</v>
      </c>
      <c r="I1349" s="433">
        <f t="shared" si="111"/>
        <v>2.156862745098039</v>
      </c>
      <c r="K1349" s="434" t="s">
        <v>491</v>
      </c>
      <c r="L1349" s="434">
        <v>30</v>
      </c>
      <c r="M1349" s="2">
        <v>510</v>
      </c>
    </row>
    <row r="1350" spans="1:13" s="434" customFormat="1" ht="12.75">
      <c r="A1350" s="430"/>
      <c r="B1350" s="8">
        <v>1800</v>
      </c>
      <c r="C1350" s="430" t="s">
        <v>25</v>
      </c>
      <c r="D1350" s="430" t="s">
        <v>10</v>
      </c>
      <c r="E1350" s="430" t="s">
        <v>32</v>
      </c>
      <c r="F1350" s="422" t="s">
        <v>692</v>
      </c>
      <c r="G1350" s="422" t="s">
        <v>271</v>
      </c>
      <c r="H1350" s="432">
        <f t="shared" si="113"/>
        <v>-11500</v>
      </c>
      <c r="I1350" s="433">
        <f t="shared" si="111"/>
        <v>3.5294117647058822</v>
      </c>
      <c r="K1350" s="434" t="s">
        <v>491</v>
      </c>
      <c r="L1350" s="434">
        <v>30</v>
      </c>
      <c r="M1350" s="2">
        <v>510</v>
      </c>
    </row>
    <row r="1351" spans="1:13" s="434" customFormat="1" ht="12.75">
      <c r="A1351" s="430"/>
      <c r="B1351" s="8">
        <v>1600</v>
      </c>
      <c r="C1351" s="430" t="s">
        <v>25</v>
      </c>
      <c r="D1351" s="430" t="s">
        <v>10</v>
      </c>
      <c r="E1351" s="430" t="s">
        <v>32</v>
      </c>
      <c r="F1351" s="422" t="s">
        <v>692</v>
      </c>
      <c r="G1351" s="422" t="s">
        <v>33</v>
      </c>
      <c r="H1351" s="432">
        <f t="shared" si="113"/>
        <v>-13100</v>
      </c>
      <c r="I1351" s="433">
        <f aca="true" t="shared" si="114" ref="I1351:I1382">+B1351/M1351</f>
        <v>3.1372549019607843</v>
      </c>
      <c r="K1351" s="434" t="s">
        <v>491</v>
      </c>
      <c r="L1351" s="434">
        <v>30</v>
      </c>
      <c r="M1351" s="2">
        <v>510</v>
      </c>
    </row>
    <row r="1352" spans="1:13" s="434" customFormat="1" ht="12.75">
      <c r="A1352" s="430"/>
      <c r="B1352" s="8">
        <v>1300</v>
      </c>
      <c r="C1352" s="430" t="s">
        <v>25</v>
      </c>
      <c r="D1352" s="430" t="s">
        <v>10</v>
      </c>
      <c r="E1352" s="430" t="s">
        <v>32</v>
      </c>
      <c r="F1352" s="422" t="s">
        <v>692</v>
      </c>
      <c r="G1352" s="422" t="s">
        <v>275</v>
      </c>
      <c r="H1352" s="432">
        <f t="shared" si="113"/>
        <v>-14400</v>
      </c>
      <c r="I1352" s="433">
        <f t="shared" si="114"/>
        <v>2.549019607843137</v>
      </c>
      <c r="K1352" s="434" t="s">
        <v>491</v>
      </c>
      <c r="L1352" s="434">
        <v>30</v>
      </c>
      <c r="M1352" s="2">
        <v>510</v>
      </c>
    </row>
    <row r="1353" spans="1:13" s="434" customFormat="1" ht="12.75">
      <c r="A1353" s="430"/>
      <c r="B1353" s="8">
        <v>1500</v>
      </c>
      <c r="C1353" s="430" t="s">
        <v>25</v>
      </c>
      <c r="D1353" s="430" t="s">
        <v>10</v>
      </c>
      <c r="E1353" s="430" t="s">
        <v>32</v>
      </c>
      <c r="F1353" s="422" t="s">
        <v>692</v>
      </c>
      <c r="G1353" s="422" t="s">
        <v>463</v>
      </c>
      <c r="H1353" s="432">
        <f t="shared" si="113"/>
        <v>-15900</v>
      </c>
      <c r="I1353" s="433">
        <f t="shared" si="114"/>
        <v>2.9411764705882355</v>
      </c>
      <c r="K1353" s="434" t="s">
        <v>491</v>
      </c>
      <c r="L1353" s="434">
        <v>30</v>
      </c>
      <c r="M1353" s="2">
        <v>510</v>
      </c>
    </row>
    <row r="1354" spans="1:13" s="434" customFormat="1" ht="12.75">
      <c r="A1354" s="430"/>
      <c r="B1354" s="8">
        <v>1200</v>
      </c>
      <c r="C1354" s="430" t="s">
        <v>25</v>
      </c>
      <c r="D1354" s="430" t="s">
        <v>10</v>
      </c>
      <c r="E1354" s="430" t="s">
        <v>32</v>
      </c>
      <c r="F1354" s="422" t="s">
        <v>692</v>
      </c>
      <c r="G1354" s="422" t="s">
        <v>515</v>
      </c>
      <c r="H1354" s="432">
        <f t="shared" si="113"/>
        <v>-17100</v>
      </c>
      <c r="I1354" s="433">
        <f t="shared" si="114"/>
        <v>2.3529411764705883</v>
      </c>
      <c r="K1354" s="434" t="s">
        <v>491</v>
      </c>
      <c r="L1354" s="434">
        <v>30</v>
      </c>
      <c r="M1354" s="2">
        <v>510</v>
      </c>
    </row>
    <row r="1355" spans="1:13" s="441" customFormat="1" ht="12.75">
      <c r="A1355" s="435"/>
      <c r="B1355" s="376">
        <f>SUM(B1343:B1354)</f>
        <v>17100</v>
      </c>
      <c r="C1355" s="435"/>
      <c r="D1355" s="435"/>
      <c r="E1355" s="435" t="s">
        <v>32</v>
      </c>
      <c r="F1355" s="437"/>
      <c r="G1355" s="437"/>
      <c r="H1355" s="438">
        <v>0</v>
      </c>
      <c r="I1355" s="439">
        <f t="shared" si="114"/>
        <v>33.529411764705884</v>
      </c>
      <c r="M1355" s="2">
        <v>510</v>
      </c>
    </row>
    <row r="1356" spans="1:13" s="434" customFormat="1" ht="12.75">
      <c r="A1356" s="430"/>
      <c r="B1356" s="8"/>
      <c r="C1356" s="430"/>
      <c r="D1356" s="430"/>
      <c r="E1356" s="430"/>
      <c r="F1356" s="422"/>
      <c r="G1356" s="422"/>
      <c r="H1356" s="432">
        <f>H1355-B1356</f>
        <v>0</v>
      </c>
      <c r="I1356" s="433">
        <f t="shared" si="114"/>
        <v>0</v>
      </c>
      <c r="M1356" s="2">
        <v>510</v>
      </c>
    </row>
    <row r="1357" spans="1:13" s="434" customFormat="1" ht="12.75">
      <c r="A1357" s="430"/>
      <c r="B1357" s="8"/>
      <c r="C1357" s="430"/>
      <c r="D1357" s="430"/>
      <c r="E1357" s="430"/>
      <c r="F1357" s="422"/>
      <c r="G1357" s="422"/>
      <c r="H1357" s="432">
        <f>H1356-B1357</f>
        <v>0</v>
      </c>
      <c r="I1357" s="433">
        <f t="shared" si="114"/>
        <v>0</v>
      </c>
      <c r="M1357" s="2">
        <v>510</v>
      </c>
    </row>
    <row r="1358" spans="1:13" s="434" customFormat="1" ht="12.75">
      <c r="A1358" s="430"/>
      <c r="B1358" s="8">
        <v>1000</v>
      </c>
      <c r="C1358" s="430" t="s">
        <v>693</v>
      </c>
      <c r="D1358" s="430" t="s">
        <v>10</v>
      </c>
      <c r="E1358" s="430" t="s">
        <v>694</v>
      </c>
      <c r="F1358" s="422" t="s">
        <v>695</v>
      </c>
      <c r="G1358" s="422" t="s">
        <v>229</v>
      </c>
      <c r="H1358" s="432">
        <f>H1357-B1358</f>
        <v>-1000</v>
      </c>
      <c r="I1358" s="433">
        <f t="shared" si="114"/>
        <v>1.9607843137254901</v>
      </c>
      <c r="K1358" s="434" t="s">
        <v>491</v>
      </c>
      <c r="L1358" s="434">
        <v>30</v>
      </c>
      <c r="M1358" s="2">
        <v>510</v>
      </c>
    </row>
    <row r="1359" spans="1:13" s="434" customFormat="1" ht="12.75">
      <c r="A1359" s="430"/>
      <c r="B1359" s="8">
        <v>5000</v>
      </c>
      <c r="C1359" s="430" t="s">
        <v>696</v>
      </c>
      <c r="D1359" s="430" t="s">
        <v>10</v>
      </c>
      <c r="E1359" s="430" t="s">
        <v>694</v>
      </c>
      <c r="F1359" s="422" t="s">
        <v>697</v>
      </c>
      <c r="G1359" s="422" t="s">
        <v>258</v>
      </c>
      <c r="H1359" s="432">
        <f>H1358-B1359</f>
        <v>-6000</v>
      </c>
      <c r="I1359" s="433">
        <f t="shared" si="114"/>
        <v>9.803921568627452</v>
      </c>
      <c r="K1359" s="434" t="s">
        <v>491</v>
      </c>
      <c r="L1359" s="434">
        <v>30</v>
      </c>
      <c r="M1359" s="2">
        <v>510</v>
      </c>
    </row>
    <row r="1360" spans="1:13" s="441" customFormat="1" ht="12.75">
      <c r="A1360" s="435"/>
      <c r="B1360" s="376">
        <f>SUM(B1358:B1359)</f>
        <v>6000</v>
      </c>
      <c r="C1360" s="435"/>
      <c r="D1360" s="435"/>
      <c r="E1360" s="435" t="s">
        <v>694</v>
      </c>
      <c r="F1360" s="437"/>
      <c r="G1360" s="437"/>
      <c r="H1360" s="438">
        <v>0</v>
      </c>
      <c r="I1360" s="439">
        <f t="shared" si="114"/>
        <v>11.764705882352942</v>
      </c>
      <c r="M1360" s="2">
        <v>510</v>
      </c>
    </row>
    <row r="1361" spans="1:13" s="434" customFormat="1" ht="12.75">
      <c r="A1361" s="430"/>
      <c r="B1361" s="8"/>
      <c r="C1361" s="430"/>
      <c r="D1361" s="36"/>
      <c r="E1361" s="430"/>
      <c r="F1361" s="422"/>
      <c r="G1361" s="422"/>
      <c r="H1361" s="432">
        <v>0</v>
      </c>
      <c r="I1361" s="433">
        <f t="shared" si="114"/>
        <v>0</v>
      </c>
      <c r="M1361" s="2">
        <v>510</v>
      </c>
    </row>
    <row r="1362" spans="2:13" ht="12.75">
      <c r="B1362" s="8"/>
      <c r="D1362" s="13"/>
      <c r="H1362" s="5">
        <f aca="true" t="shared" si="115" ref="H1362:H1372">H1361-B1362</f>
        <v>0</v>
      </c>
      <c r="I1362" s="23">
        <f t="shared" si="114"/>
        <v>0</v>
      </c>
      <c r="M1362" s="2">
        <v>510</v>
      </c>
    </row>
    <row r="1363" spans="2:13" ht="12.75">
      <c r="B1363" s="8"/>
      <c r="D1363" s="13"/>
      <c r="H1363" s="5">
        <f t="shared" si="115"/>
        <v>0</v>
      </c>
      <c r="I1363" s="23">
        <f t="shared" si="114"/>
        <v>0</v>
      </c>
      <c r="M1363" s="2">
        <v>510</v>
      </c>
    </row>
    <row r="1364" spans="1:13" s="116" customFormat="1" ht="12.75">
      <c r="A1364" s="34"/>
      <c r="B1364" s="211">
        <v>295000</v>
      </c>
      <c r="C1364" s="34" t="s">
        <v>491</v>
      </c>
      <c r="D1364" s="32" t="s">
        <v>10</v>
      </c>
      <c r="E1364" s="34"/>
      <c r="F1364" s="57" t="s">
        <v>698</v>
      </c>
      <c r="G1364" s="57" t="s">
        <v>256</v>
      </c>
      <c r="H1364" s="30">
        <f t="shared" si="115"/>
        <v>-295000</v>
      </c>
      <c r="I1364" s="59">
        <f t="shared" si="114"/>
        <v>578.4313725490196</v>
      </c>
      <c r="M1364" s="2">
        <v>510</v>
      </c>
    </row>
    <row r="1365" spans="1:13" s="116" customFormat="1" ht="12.75">
      <c r="A1365" s="34"/>
      <c r="B1365" s="211">
        <v>38202.5</v>
      </c>
      <c r="C1365" s="34" t="s">
        <v>491</v>
      </c>
      <c r="D1365" s="32" t="s">
        <v>10</v>
      </c>
      <c r="E1365" s="34" t="s">
        <v>699</v>
      </c>
      <c r="F1365" s="57"/>
      <c r="G1365" s="57" t="s">
        <v>256</v>
      </c>
      <c r="H1365" s="30">
        <f t="shared" si="115"/>
        <v>-333202.5</v>
      </c>
      <c r="I1365" s="59">
        <f t="shared" si="114"/>
        <v>74.90686274509804</v>
      </c>
      <c r="M1365" s="2">
        <v>510</v>
      </c>
    </row>
    <row r="1366" spans="1:13" s="116" customFormat="1" ht="12.75">
      <c r="A1366" s="34"/>
      <c r="B1366" s="211">
        <v>7375</v>
      </c>
      <c r="C1366" s="34" t="s">
        <v>491</v>
      </c>
      <c r="D1366" s="32" t="s">
        <v>10</v>
      </c>
      <c r="E1366" s="34" t="s">
        <v>700</v>
      </c>
      <c r="F1366" s="57"/>
      <c r="G1366" s="57" t="s">
        <v>256</v>
      </c>
      <c r="H1366" s="30">
        <f t="shared" si="115"/>
        <v>-340577.5</v>
      </c>
      <c r="I1366" s="59">
        <f t="shared" si="114"/>
        <v>14.46078431372549</v>
      </c>
      <c r="M1366" s="2">
        <v>510</v>
      </c>
    </row>
    <row r="1367" spans="1:13" s="116" customFormat="1" ht="12.75">
      <c r="A1367" s="34"/>
      <c r="B1367" s="451">
        <v>30000</v>
      </c>
      <c r="C1367" s="34" t="s">
        <v>491</v>
      </c>
      <c r="D1367" s="32" t="s">
        <v>10</v>
      </c>
      <c r="E1367" s="34" t="s">
        <v>40</v>
      </c>
      <c r="F1367" s="57"/>
      <c r="G1367" s="57" t="s">
        <v>256</v>
      </c>
      <c r="H1367" s="30">
        <f t="shared" si="115"/>
        <v>-370577.5</v>
      </c>
      <c r="I1367" s="59">
        <f t="shared" si="114"/>
        <v>58.8235294117647</v>
      </c>
      <c r="M1367" s="2">
        <v>510</v>
      </c>
    </row>
    <row r="1368" spans="1:13" s="116" customFormat="1" ht="12.75">
      <c r="A1368" s="34"/>
      <c r="B1368" s="211">
        <v>10000</v>
      </c>
      <c r="C1368" s="34" t="s">
        <v>491</v>
      </c>
      <c r="D1368" s="32" t="s">
        <v>10</v>
      </c>
      <c r="E1368" s="34" t="s">
        <v>40</v>
      </c>
      <c r="F1368" s="57"/>
      <c r="G1368" s="57" t="s">
        <v>256</v>
      </c>
      <c r="H1368" s="30">
        <f t="shared" si="115"/>
        <v>-380577.5</v>
      </c>
      <c r="I1368" s="59">
        <f t="shared" si="114"/>
        <v>19.607843137254903</v>
      </c>
      <c r="M1368" s="2">
        <v>510</v>
      </c>
    </row>
    <row r="1369" spans="1:13" s="116" customFormat="1" ht="12.75">
      <c r="A1369" s="34"/>
      <c r="B1369" s="211">
        <v>160000</v>
      </c>
      <c r="C1369" s="34" t="s">
        <v>345</v>
      </c>
      <c r="D1369" s="32" t="s">
        <v>10</v>
      </c>
      <c r="E1369" s="34"/>
      <c r="F1369" s="57" t="s">
        <v>698</v>
      </c>
      <c r="G1369" s="57" t="s">
        <v>256</v>
      </c>
      <c r="H1369" s="30">
        <f t="shared" si="115"/>
        <v>-540577.5</v>
      </c>
      <c r="I1369" s="59">
        <f t="shared" si="114"/>
        <v>313.72549019607845</v>
      </c>
      <c r="M1369" s="2">
        <v>510</v>
      </c>
    </row>
    <row r="1370" spans="1:13" s="116" customFormat="1" ht="12.75">
      <c r="A1370" s="34"/>
      <c r="B1370" s="211">
        <v>20720</v>
      </c>
      <c r="C1370" s="34" t="s">
        <v>345</v>
      </c>
      <c r="D1370" s="32" t="s">
        <v>10</v>
      </c>
      <c r="E1370" s="34" t="s">
        <v>699</v>
      </c>
      <c r="F1370" s="57"/>
      <c r="G1370" s="57" t="s">
        <v>256</v>
      </c>
      <c r="H1370" s="30">
        <f t="shared" si="115"/>
        <v>-561297.5</v>
      </c>
      <c r="I1370" s="59">
        <f t="shared" si="114"/>
        <v>40.627450980392155</v>
      </c>
      <c r="M1370" s="2">
        <v>510</v>
      </c>
    </row>
    <row r="1371" spans="1:13" s="116" customFormat="1" ht="12.75">
      <c r="A1371" s="34"/>
      <c r="B1371" s="211">
        <v>4000</v>
      </c>
      <c r="C1371" s="34" t="s">
        <v>345</v>
      </c>
      <c r="D1371" s="32" t="s">
        <v>10</v>
      </c>
      <c r="E1371" s="34" t="s">
        <v>700</v>
      </c>
      <c r="F1371" s="57"/>
      <c r="G1371" s="57" t="s">
        <v>256</v>
      </c>
      <c r="H1371" s="30">
        <f t="shared" si="115"/>
        <v>-565297.5</v>
      </c>
      <c r="I1371" s="59">
        <f t="shared" si="114"/>
        <v>7.8431372549019605</v>
      </c>
      <c r="M1371" s="2">
        <v>510</v>
      </c>
    </row>
    <row r="1372" spans="1:13" s="116" customFormat="1" ht="12.75">
      <c r="A1372" s="34"/>
      <c r="B1372" s="211">
        <v>130000</v>
      </c>
      <c r="C1372" s="34" t="s">
        <v>223</v>
      </c>
      <c r="D1372" s="32" t="s">
        <v>10</v>
      </c>
      <c r="E1372" s="34" t="s">
        <v>40</v>
      </c>
      <c r="F1372" s="57"/>
      <c r="G1372" s="57" t="s">
        <v>256</v>
      </c>
      <c r="H1372" s="5">
        <f t="shared" si="115"/>
        <v>-695297.5</v>
      </c>
      <c r="I1372" s="23">
        <f t="shared" si="114"/>
        <v>254.90196078431373</v>
      </c>
      <c r="M1372" s="2">
        <v>510</v>
      </c>
    </row>
    <row r="1373" spans="1:13" ht="12.75">
      <c r="A1373" s="90"/>
      <c r="B1373" s="93">
        <f>SUM(B1364:B1372)</f>
        <v>695297.5</v>
      </c>
      <c r="C1373" s="90" t="s">
        <v>108</v>
      </c>
      <c r="D1373" s="94"/>
      <c r="E1373" s="90"/>
      <c r="F1373" s="124"/>
      <c r="G1373" s="125"/>
      <c r="H1373" s="87">
        <v>0</v>
      </c>
      <c r="I1373" s="88">
        <f t="shared" si="114"/>
        <v>1363.328431372549</v>
      </c>
      <c r="J1373" s="119"/>
      <c r="K1373" s="119"/>
      <c r="L1373" s="119"/>
      <c r="M1373" s="2">
        <v>510</v>
      </c>
    </row>
    <row r="1374" spans="4:13" ht="12.75">
      <c r="D1374" s="13"/>
      <c r="H1374" s="5">
        <f>H1363-B1374</f>
        <v>0</v>
      </c>
      <c r="I1374" s="23">
        <f t="shared" si="114"/>
        <v>0</v>
      </c>
      <c r="M1374" s="2">
        <v>510</v>
      </c>
    </row>
    <row r="1375" spans="4:13" ht="12.75">
      <c r="D1375" s="13"/>
      <c r="H1375" s="5">
        <f>H1374-B1375</f>
        <v>0</v>
      </c>
      <c r="I1375" s="23">
        <f t="shared" si="114"/>
        <v>0</v>
      </c>
      <c r="M1375" s="2">
        <v>510</v>
      </c>
    </row>
    <row r="1376" spans="4:13" ht="12.75">
      <c r="D1376" s="13"/>
      <c r="H1376" s="5">
        <f>H1375-B1376</f>
        <v>0</v>
      </c>
      <c r="I1376" s="23">
        <f t="shared" si="114"/>
        <v>0</v>
      </c>
      <c r="M1376" s="2">
        <v>510</v>
      </c>
    </row>
    <row r="1377" spans="4:13" ht="12.75">
      <c r="D1377" s="13"/>
      <c r="H1377" s="5">
        <f>H1376-B1377</f>
        <v>0</v>
      </c>
      <c r="I1377" s="23">
        <f t="shared" si="114"/>
        <v>0</v>
      </c>
      <c r="M1377" s="2">
        <v>510</v>
      </c>
    </row>
    <row r="1378" spans="1:13" s="70" customFormat="1" ht="13.5" thickBot="1">
      <c r="A1378" s="61"/>
      <c r="B1378" s="75">
        <f>+B1381+B1394</f>
        <v>475000</v>
      </c>
      <c r="C1378" s="76"/>
      <c r="D1378" s="123" t="s">
        <v>11</v>
      </c>
      <c r="E1378" s="78"/>
      <c r="F1378" s="66"/>
      <c r="G1378" s="79"/>
      <c r="H1378" s="80"/>
      <c r="I1378" s="81">
        <f t="shared" si="114"/>
        <v>931.3725490196078</v>
      </c>
      <c r="K1378" s="71"/>
      <c r="M1378" s="2">
        <v>510</v>
      </c>
    </row>
    <row r="1379" spans="8:13" ht="12.75">
      <c r="H1379" s="5">
        <f>H1378-B1379</f>
        <v>0</v>
      </c>
      <c r="I1379" s="23">
        <f t="shared" si="114"/>
        <v>0</v>
      </c>
      <c r="M1379" s="2">
        <v>510</v>
      </c>
    </row>
    <row r="1380" spans="8:13" ht="12.75">
      <c r="H1380" s="5">
        <f>H1379-B1380</f>
        <v>0</v>
      </c>
      <c r="I1380" s="23">
        <f t="shared" si="114"/>
        <v>0</v>
      </c>
      <c r="M1380" s="2">
        <v>510</v>
      </c>
    </row>
    <row r="1381" spans="1:13" s="89" customFormat="1" ht="12.75">
      <c r="A1381" s="82"/>
      <c r="B1381" s="385">
        <f>+B1388</f>
        <v>115000</v>
      </c>
      <c r="C1381" s="84" t="s">
        <v>83</v>
      </c>
      <c r="D1381" s="84" t="s">
        <v>152</v>
      </c>
      <c r="E1381" s="85" t="s">
        <v>72</v>
      </c>
      <c r="F1381" s="86" t="s">
        <v>84</v>
      </c>
      <c r="G1381" s="86" t="s">
        <v>23</v>
      </c>
      <c r="H1381" s="87"/>
      <c r="I1381" s="88">
        <f t="shared" si="114"/>
        <v>225.49019607843138</v>
      </c>
      <c r="M1381" s="2">
        <v>510</v>
      </c>
    </row>
    <row r="1382" spans="2:13" ht="12.75">
      <c r="B1382" s="386"/>
      <c r="H1382" s="5">
        <f aca="true" t="shared" si="116" ref="H1382:H1387">H1381-B1382</f>
        <v>0</v>
      </c>
      <c r="I1382" s="23">
        <f t="shared" si="114"/>
        <v>0</v>
      </c>
      <c r="M1382" s="2">
        <v>510</v>
      </c>
    </row>
    <row r="1383" spans="2:13" ht="12.75">
      <c r="B1383" s="386">
        <v>25000</v>
      </c>
      <c r="C1383" s="13" t="s">
        <v>701</v>
      </c>
      <c r="D1383" s="13" t="s">
        <v>702</v>
      </c>
      <c r="E1383" s="13" t="s">
        <v>40</v>
      </c>
      <c r="F1383" s="92" t="s">
        <v>703</v>
      </c>
      <c r="G1383" s="28" t="s">
        <v>499</v>
      </c>
      <c r="H1383" s="5">
        <f t="shared" si="116"/>
        <v>-25000</v>
      </c>
      <c r="I1383" s="117">
        <f aca="true" t="shared" si="117" ref="I1383:I1402">+B1383/M1383</f>
        <v>49.01960784313726</v>
      </c>
      <c r="K1383" s="102" t="s">
        <v>542</v>
      </c>
      <c r="M1383" s="2">
        <v>510</v>
      </c>
    </row>
    <row r="1384" spans="2:13" ht="12.75">
      <c r="B1384" s="386">
        <v>25000</v>
      </c>
      <c r="C1384" s="13" t="s">
        <v>701</v>
      </c>
      <c r="D1384" s="13" t="s">
        <v>702</v>
      </c>
      <c r="E1384" s="13" t="s">
        <v>40</v>
      </c>
      <c r="F1384" s="92" t="s">
        <v>704</v>
      </c>
      <c r="G1384" s="28" t="s">
        <v>499</v>
      </c>
      <c r="H1384" s="5">
        <f t="shared" si="116"/>
        <v>-50000</v>
      </c>
      <c r="I1384" s="117">
        <f t="shared" si="117"/>
        <v>49.01960784313726</v>
      </c>
      <c r="K1384" s="102" t="s">
        <v>542</v>
      </c>
      <c r="M1384" s="2">
        <v>510</v>
      </c>
    </row>
    <row r="1385" spans="2:13" ht="12.75">
      <c r="B1385" s="386">
        <v>25000</v>
      </c>
      <c r="C1385" s="13" t="s">
        <v>701</v>
      </c>
      <c r="D1385" s="13" t="s">
        <v>702</v>
      </c>
      <c r="E1385" s="13" t="s">
        <v>40</v>
      </c>
      <c r="F1385" s="92" t="s">
        <v>705</v>
      </c>
      <c r="G1385" s="28" t="s">
        <v>499</v>
      </c>
      <c r="H1385" s="5">
        <f t="shared" si="116"/>
        <v>-75000</v>
      </c>
      <c r="I1385" s="117">
        <f t="shared" si="117"/>
        <v>49.01960784313726</v>
      </c>
      <c r="K1385" s="102" t="s">
        <v>542</v>
      </c>
      <c r="M1385" s="2">
        <v>510</v>
      </c>
    </row>
    <row r="1386" spans="2:13" ht="12.75">
      <c r="B1386" s="386">
        <v>20000</v>
      </c>
      <c r="C1386" s="13" t="s">
        <v>706</v>
      </c>
      <c r="D1386" s="13" t="s">
        <v>702</v>
      </c>
      <c r="E1386" s="13" t="s">
        <v>40</v>
      </c>
      <c r="F1386" s="92" t="s">
        <v>707</v>
      </c>
      <c r="G1386" s="28" t="s">
        <v>499</v>
      </c>
      <c r="H1386" s="5">
        <f t="shared" si="116"/>
        <v>-95000</v>
      </c>
      <c r="I1386" s="117">
        <f t="shared" si="117"/>
        <v>39.21568627450981</v>
      </c>
      <c r="K1386" s="102" t="s">
        <v>542</v>
      </c>
      <c r="M1386" s="2">
        <v>510</v>
      </c>
    </row>
    <row r="1387" spans="2:13" ht="12.75">
      <c r="B1387" s="386">
        <v>20000</v>
      </c>
      <c r="C1387" s="13" t="s">
        <v>706</v>
      </c>
      <c r="D1387" s="13" t="s">
        <v>702</v>
      </c>
      <c r="E1387" s="13" t="s">
        <v>40</v>
      </c>
      <c r="F1387" s="92" t="s">
        <v>708</v>
      </c>
      <c r="G1387" s="28" t="s">
        <v>499</v>
      </c>
      <c r="H1387" s="5">
        <f t="shared" si="116"/>
        <v>-115000</v>
      </c>
      <c r="I1387" s="117">
        <f t="shared" si="117"/>
        <v>39.21568627450981</v>
      </c>
      <c r="K1387" s="102" t="s">
        <v>542</v>
      </c>
      <c r="M1387" s="2">
        <v>510</v>
      </c>
    </row>
    <row r="1388" spans="1:13" s="122" customFormat="1" ht="12.75">
      <c r="A1388" s="105"/>
      <c r="B1388" s="452">
        <f>SUM(B1383:B1387)</f>
        <v>115000</v>
      </c>
      <c r="C1388" s="105"/>
      <c r="D1388" s="105"/>
      <c r="E1388" s="105" t="s">
        <v>40</v>
      </c>
      <c r="F1388" s="120"/>
      <c r="G1388" s="120"/>
      <c r="H1388" s="87">
        <v>0</v>
      </c>
      <c r="I1388" s="121">
        <f t="shared" si="117"/>
        <v>225.49019607843138</v>
      </c>
      <c r="M1388" s="2">
        <v>510</v>
      </c>
    </row>
    <row r="1389" spans="2:13" ht="12.75">
      <c r="B1389" s="386"/>
      <c r="H1389" s="5">
        <f>H1388-B1389</f>
        <v>0</v>
      </c>
      <c r="I1389" s="23">
        <f t="shared" si="117"/>
        <v>0</v>
      </c>
      <c r="M1389" s="2">
        <v>510</v>
      </c>
    </row>
    <row r="1390" spans="2:13" ht="12.75">
      <c r="B1390" s="386"/>
      <c r="H1390" s="5">
        <f>H1389-B1390</f>
        <v>0</v>
      </c>
      <c r="I1390" s="23">
        <f t="shared" si="117"/>
        <v>0</v>
      </c>
      <c r="M1390" s="2">
        <v>510</v>
      </c>
    </row>
    <row r="1391" spans="2:13" ht="12.75">
      <c r="B1391" s="386"/>
      <c r="H1391" s="5">
        <f>H1390-B1391</f>
        <v>0</v>
      </c>
      <c r="I1391" s="23">
        <f t="shared" si="117"/>
        <v>0</v>
      </c>
      <c r="M1391" s="2">
        <v>510</v>
      </c>
    </row>
    <row r="1392" spans="1:13" s="102" customFormat="1" ht="12.75">
      <c r="A1392" s="34"/>
      <c r="B1392" s="451">
        <v>180000</v>
      </c>
      <c r="C1392" s="34" t="s">
        <v>302</v>
      </c>
      <c r="D1392" s="31" t="s">
        <v>11</v>
      </c>
      <c r="E1392" s="34"/>
      <c r="F1392" s="57" t="s">
        <v>40</v>
      </c>
      <c r="G1392" s="57" t="s">
        <v>256</v>
      </c>
      <c r="H1392" s="5">
        <f>H1391-B1392</f>
        <v>-180000</v>
      </c>
      <c r="I1392" s="23">
        <f t="shared" si="117"/>
        <v>352.94117647058823</v>
      </c>
      <c r="J1392" s="116"/>
      <c r="K1392" s="116"/>
      <c r="L1392" s="116"/>
      <c r="M1392" s="2">
        <v>510</v>
      </c>
    </row>
    <row r="1393" spans="1:13" s="116" customFormat="1" ht="12.75">
      <c r="A1393" s="34"/>
      <c r="B1393" s="451">
        <v>180000</v>
      </c>
      <c r="C1393" s="34" t="s">
        <v>220</v>
      </c>
      <c r="D1393" s="31" t="s">
        <v>11</v>
      </c>
      <c r="E1393" s="34"/>
      <c r="F1393" s="57" t="s">
        <v>40</v>
      </c>
      <c r="G1393" s="57" t="s">
        <v>256</v>
      </c>
      <c r="H1393" s="5">
        <f>H1392-B1393</f>
        <v>-360000</v>
      </c>
      <c r="I1393" s="23">
        <f t="shared" si="117"/>
        <v>352.94117647058823</v>
      </c>
      <c r="M1393" s="2">
        <v>510</v>
      </c>
    </row>
    <row r="1394" spans="1:13" ht="12.75">
      <c r="A1394" s="90"/>
      <c r="B1394" s="387">
        <f>SUM(B1392:B1393)</f>
        <v>360000</v>
      </c>
      <c r="C1394" s="90" t="s">
        <v>108</v>
      </c>
      <c r="D1394" s="94"/>
      <c r="E1394" s="90"/>
      <c r="F1394" s="124"/>
      <c r="G1394" s="125"/>
      <c r="H1394" s="93">
        <v>0</v>
      </c>
      <c r="I1394" s="118">
        <f t="shared" si="117"/>
        <v>705.8823529411765</v>
      </c>
      <c r="J1394" s="119"/>
      <c r="K1394" s="119"/>
      <c r="L1394" s="119"/>
      <c r="M1394" s="2">
        <v>510</v>
      </c>
    </row>
    <row r="1395" spans="8:13" ht="12.75">
      <c r="H1395" s="5">
        <v>0</v>
      </c>
      <c r="I1395" s="23">
        <f t="shared" si="117"/>
        <v>0</v>
      </c>
      <c r="M1395" s="2">
        <v>510</v>
      </c>
    </row>
    <row r="1396" spans="8:13" ht="12.75">
      <c r="H1396" s="5">
        <f>H1395-B1396</f>
        <v>0</v>
      </c>
      <c r="I1396" s="23">
        <f t="shared" si="117"/>
        <v>0</v>
      </c>
      <c r="M1396" s="2">
        <v>510</v>
      </c>
    </row>
    <row r="1397" spans="8:13" ht="12.75">
      <c r="H1397" s="5">
        <f>H1396-B1397</f>
        <v>0</v>
      </c>
      <c r="I1397" s="23">
        <f t="shared" si="117"/>
        <v>0</v>
      </c>
      <c r="M1397" s="2">
        <v>510</v>
      </c>
    </row>
    <row r="1398" spans="2:13" ht="12.75">
      <c r="B1398" s="33"/>
      <c r="C1398" s="34"/>
      <c r="D1398" s="13"/>
      <c r="E1398" s="34"/>
      <c r="G1398" s="32"/>
      <c r="H1398" s="5">
        <f>H1397-B1398</f>
        <v>0</v>
      </c>
      <c r="I1398" s="23">
        <f t="shared" si="117"/>
        <v>0</v>
      </c>
      <c r="M1398" s="2">
        <v>510</v>
      </c>
    </row>
    <row r="1399" spans="1:13" ht="13.5" thickBot="1">
      <c r="A1399" s="78"/>
      <c r="B1399" s="75">
        <f>+B1504+B1548+B1644+B1675+B1736+B1748+B1755+B1770+B1915+B1894+B1899+B1760+B1766</f>
        <v>2845602.5</v>
      </c>
      <c r="C1399" s="78"/>
      <c r="D1399" s="77" t="s">
        <v>12</v>
      </c>
      <c r="E1399" s="127"/>
      <c r="F1399" s="127"/>
      <c r="G1399" s="79"/>
      <c r="H1399" s="128"/>
      <c r="I1399" s="129">
        <f t="shared" si="117"/>
        <v>5579.612745098039</v>
      </c>
      <c r="J1399" s="130"/>
      <c r="K1399" s="130"/>
      <c r="L1399" s="130"/>
      <c r="M1399" s="2">
        <v>510</v>
      </c>
    </row>
    <row r="1400" spans="2:13" ht="12.75">
      <c r="B1400" s="30"/>
      <c r="C1400" s="34"/>
      <c r="D1400" s="13"/>
      <c r="E1400" s="13"/>
      <c r="G1400" s="31"/>
      <c r="H1400" s="5">
        <f aca="true" t="shared" si="118" ref="H1400:H1431">H1399-B1400</f>
        <v>0</v>
      </c>
      <c r="I1400" s="23">
        <f t="shared" si="117"/>
        <v>0</v>
      </c>
      <c r="M1400" s="2">
        <v>510</v>
      </c>
    </row>
    <row r="1401" spans="2:13" ht="12.75">
      <c r="B1401" s="211">
        <v>5000</v>
      </c>
      <c r="C1401" s="1" t="s">
        <v>24</v>
      </c>
      <c r="D1401" s="13" t="s">
        <v>12</v>
      </c>
      <c r="E1401" s="34" t="s">
        <v>709</v>
      </c>
      <c r="F1401" s="28" t="s">
        <v>710</v>
      </c>
      <c r="G1401" s="32" t="s">
        <v>222</v>
      </c>
      <c r="H1401" s="5">
        <f t="shared" si="118"/>
        <v>-5000</v>
      </c>
      <c r="I1401" s="23">
        <f t="shared" si="117"/>
        <v>9.803921568627452</v>
      </c>
      <c r="K1401" t="s">
        <v>24</v>
      </c>
      <c r="M1401" s="2">
        <v>510</v>
      </c>
    </row>
    <row r="1402" spans="2:13" ht="12.75">
      <c r="B1402" s="211">
        <v>2500</v>
      </c>
      <c r="C1402" s="1" t="s">
        <v>24</v>
      </c>
      <c r="D1402" s="13" t="s">
        <v>12</v>
      </c>
      <c r="E1402" s="1" t="s">
        <v>709</v>
      </c>
      <c r="F1402" s="28" t="s">
        <v>711</v>
      </c>
      <c r="G1402" s="28" t="s">
        <v>226</v>
      </c>
      <c r="H1402" s="5">
        <f t="shared" si="118"/>
        <v>-7500</v>
      </c>
      <c r="I1402" s="23">
        <f t="shared" si="117"/>
        <v>4.901960784313726</v>
      </c>
      <c r="K1402" t="s">
        <v>24</v>
      </c>
      <c r="M1402" s="2">
        <v>510</v>
      </c>
    </row>
    <row r="1403" spans="2:13" ht="12.75">
      <c r="B1403" s="211">
        <v>5000</v>
      </c>
      <c r="C1403" s="1" t="s">
        <v>24</v>
      </c>
      <c r="D1403" s="13" t="s">
        <v>12</v>
      </c>
      <c r="E1403" s="1" t="s">
        <v>709</v>
      </c>
      <c r="F1403" s="28" t="s">
        <v>712</v>
      </c>
      <c r="G1403" s="28" t="s">
        <v>229</v>
      </c>
      <c r="H1403" s="5">
        <f t="shared" si="118"/>
        <v>-12500</v>
      </c>
      <c r="I1403" s="23">
        <v>10</v>
      </c>
      <c r="K1403" t="s">
        <v>24</v>
      </c>
      <c r="M1403" s="2">
        <v>510</v>
      </c>
    </row>
    <row r="1404" spans="2:14" ht="12.75">
      <c r="B1404" s="8">
        <v>2500</v>
      </c>
      <c r="C1404" s="1" t="s">
        <v>24</v>
      </c>
      <c r="D1404" s="13" t="s">
        <v>12</v>
      </c>
      <c r="E1404" s="1" t="s">
        <v>709</v>
      </c>
      <c r="F1404" s="28" t="s">
        <v>713</v>
      </c>
      <c r="G1404" s="28" t="s">
        <v>233</v>
      </c>
      <c r="H1404" s="5">
        <f t="shared" si="118"/>
        <v>-15000</v>
      </c>
      <c r="I1404" s="23">
        <v>5</v>
      </c>
      <c r="K1404" t="s">
        <v>24</v>
      </c>
      <c r="M1404" s="2">
        <v>510</v>
      </c>
      <c r="N1404" s="413"/>
    </row>
    <row r="1405" spans="2:13" ht="12.75">
      <c r="B1405" s="8">
        <v>2500</v>
      </c>
      <c r="C1405" s="1" t="s">
        <v>24</v>
      </c>
      <c r="D1405" s="13" t="s">
        <v>12</v>
      </c>
      <c r="E1405" s="1" t="s">
        <v>709</v>
      </c>
      <c r="F1405" s="28" t="s">
        <v>714</v>
      </c>
      <c r="G1405" s="28" t="s">
        <v>256</v>
      </c>
      <c r="H1405" s="5">
        <f t="shared" si="118"/>
        <v>-17500</v>
      </c>
      <c r="I1405" s="23">
        <v>5</v>
      </c>
      <c r="K1405" t="s">
        <v>24</v>
      </c>
      <c r="M1405" s="2">
        <v>510</v>
      </c>
    </row>
    <row r="1406" spans="2:13" ht="12.75">
      <c r="B1406" s="8">
        <v>2500</v>
      </c>
      <c r="C1406" s="1" t="s">
        <v>24</v>
      </c>
      <c r="D1406" s="1" t="s">
        <v>12</v>
      </c>
      <c r="E1406" s="1" t="s">
        <v>709</v>
      </c>
      <c r="F1406" s="28" t="s">
        <v>715</v>
      </c>
      <c r="G1406" s="28" t="s">
        <v>258</v>
      </c>
      <c r="H1406" s="5">
        <f t="shared" si="118"/>
        <v>-20000</v>
      </c>
      <c r="I1406" s="23">
        <v>5</v>
      </c>
      <c r="K1406" t="s">
        <v>24</v>
      </c>
      <c r="M1406" s="2">
        <v>510</v>
      </c>
    </row>
    <row r="1407" spans="2:13" ht="12.75">
      <c r="B1407" s="8">
        <v>2500</v>
      </c>
      <c r="C1407" s="1" t="s">
        <v>24</v>
      </c>
      <c r="D1407" s="1" t="s">
        <v>12</v>
      </c>
      <c r="E1407" s="1" t="s">
        <v>709</v>
      </c>
      <c r="F1407" s="28" t="s">
        <v>716</v>
      </c>
      <c r="G1407" s="28" t="s">
        <v>31</v>
      </c>
      <c r="H1407" s="5">
        <f t="shared" si="118"/>
        <v>-22500</v>
      </c>
      <c r="I1407" s="23">
        <v>5</v>
      </c>
      <c r="K1407" t="s">
        <v>24</v>
      </c>
      <c r="M1407" s="2">
        <v>510</v>
      </c>
    </row>
    <row r="1408" spans="2:13" ht="12.75">
      <c r="B1408" s="8">
        <v>2500</v>
      </c>
      <c r="C1408" s="1" t="s">
        <v>24</v>
      </c>
      <c r="D1408" s="1" t="s">
        <v>12</v>
      </c>
      <c r="E1408" s="1" t="s">
        <v>709</v>
      </c>
      <c r="F1408" s="28" t="s">
        <v>717</v>
      </c>
      <c r="G1408" s="28" t="s">
        <v>263</v>
      </c>
      <c r="H1408" s="5">
        <f t="shared" si="118"/>
        <v>-25000</v>
      </c>
      <c r="I1408" s="23">
        <v>5</v>
      </c>
      <c r="K1408" t="s">
        <v>24</v>
      </c>
      <c r="M1408" s="2">
        <v>510</v>
      </c>
    </row>
    <row r="1409" spans="2:13" ht="12.75">
      <c r="B1409" s="8">
        <v>2500</v>
      </c>
      <c r="C1409" s="1" t="s">
        <v>24</v>
      </c>
      <c r="D1409" s="1" t="s">
        <v>12</v>
      </c>
      <c r="E1409" s="1" t="s">
        <v>709</v>
      </c>
      <c r="F1409" s="28" t="s">
        <v>718</v>
      </c>
      <c r="G1409" s="28" t="s">
        <v>265</v>
      </c>
      <c r="H1409" s="5">
        <f t="shared" si="118"/>
        <v>-27500</v>
      </c>
      <c r="I1409" s="23">
        <v>5</v>
      </c>
      <c r="K1409" t="s">
        <v>24</v>
      </c>
      <c r="M1409" s="2">
        <v>510</v>
      </c>
    </row>
    <row r="1410" spans="2:13" ht="12.75">
      <c r="B1410" s="8">
        <v>2500</v>
      </c>
      <c r="C1410" s="1" t="s">
        <v>24</v>
      </c>
      <c r="D1410" s="1" t="s">
        <v>12</v>
      </c>
      <c r="E1410" s="1" t="s">
        <v>709</v>
      </c>
      <c r="F1410" s="28" t="s">
        <v>719</v>
      </c>
      <c r="G1410" s="28" t="s">
        <v>269</v>
      </c>
      <c r="H1410" s="5">
        <f t="shared" si="118"/>
        <v>-30000</v>
      </c>
      <c r="I1410" s="23">
        <v>5</v>
      </c>
      <c r="K1410" t="s">
        <v>24</v>
      </c>
      <c r="M1410" s="2">
        <v>510</v>
      </c>
    </row>
    <row r="1411" spans="2:13" ht="12.75">
      <c r="B1411" s="8">
        <v>2500</v>
      </c>
      <c r="C1411" s="1" t="s">
        <v>24</v>
      </c>
      <c r="D1411" s="1" t="s">
        <v>12</v>
      </c>
      <c r="E1411" s="1" t="s">
        <v>709</v>
      </c>
      <c r="F1411" s="28" t="s">
        <v>720</v>
      </c>
      <c r="G1411" s="28" t="s">
        <v>271</v>
      </c>
      <c r="H1411" s="5">
        <f t="shared" si="118"/>
        <v>-32500</v>
      </c>
      <c r="I1411" s="23">
        <v>5</v>
      </c>
      <c r="K1411" t="s">
        <v>24</v>
      </c>
      <c r="M1411" s="2">
        <v>510</v>
      </c>
    </row>
    <row r="1412" spans="2:13" ht="12.75">
      <c r="B1412" s="8">
        <v>2500</v>
      </c>
      <c r="C1412" s="1" t="s">
        <v>24</v>
      </c>
      <c r="D1412" s="1" t="s">
        <v>12</v>
      </c>
      <c r="E1412" s="1" t="s">
        <v>709</v>
      </c>
      <c r="F1412" s="28" t="s">
        <v>721</v>
      </c>
      <c r="G1412" s="28" t="s">
        <v>293</v>
      </c>
      <c r="H1412" s="5">
        <f t="shared" si="118"/>
        <v>-35000</v>
      </c>
      <c r="I1412" s="23">
        <v>5</v>
      </c>
      <c r="K1412" t="s">
        <v>24</v>
      </c>
      <c r="M1412" s="2">
        <v>510</v>
      </c>
    </row>
    <row r="1413" spans="2:13" ht="12.75">
      <c r="B1413" s="8">
        <v>2500</v>
      </c>
      <c r="C1413" s="1" t="s">
        <v>24</v>
      </c>
      <c r="D1413" s="1" t="s">
        <v>12</v>
      </c>
      <c r="E1413" s="1" t="s">
        <v>709</v>
      </c>
      <c r="F1413" s="28" t="s">
        <v>722</v>
      </c>
      <c r="G1413" s="28" t="s">
        <v>33</v>
      </c>
      <c r="H1413" s="5">
        <f t="shared" si="118"/>
        <v>-37500</v>
      </c>
      <c r="I1413" s="23">
        <v>5</v>
      </c>
      <c r="K1413" t="s">
        <v>24</v>
      </c>
      <c r="M1413" s="2">
        <v>510</v>
      </c>
    </row>
    <row r="1414" spans="2:13" ht="12.75">
      <c r="B1414" s="8">
        <v>2500</v>
      </c>
      <c r="C1414" s="1" t="s">
        <v>24</v>
      </c>
      <c r="D1414" s="1" t="s">
        <v>12</v>
      </c>
      <c r="E1414" s="1" t="s">
        <v>709</v>
      </c>
      <c r="F1414" s="28" t="s">
        <v>723</v>
      </c>
      <c r="G1414" s="28" t="s">
        <v>275</v>
      </c>
      <c r="H1414" s="5">
        <f t="shared" si="118"/>
        <v>-40000</v>
      </c>
      <c r="I1414" s="23">
        <v>5</v>
      </c>
      <c r="K1414" t="s">
        <v>24</v>
      </c>
      <c r="M1414" s="2">
        <v>510</v>
      </c>
    </row>
    <row r="1415" spans="2:13" ht="12.75">
      <c r="B1415" s="431">
        <v>2500</v>
      </c>
      <c r="C1415" s="1" t="s">
        <v>24</v>
      </c>
      <c r="D1415" s="1" t="s">
        <v>12</v>
      </c>
      <c r="E1415" s="1" t="s">
        <v>709</v>
      </c>
      <c r="F1415" s="28" t="s">
        <v>724</v>
      </c>
      <c r="G1415" s="28" t="s">
        <v>463</v>
      </c>
      <c r="H1415" s="5">
        <f t="shared" si="118"/>
        <v>-42500</v>
      </c>
      <c r="I1415" s="23">
        <v>5</v>
      </c>
      <c r="K1415" t="s">
        <v>24</v>
      </c>
      <c r="M1415" s="2">
        <v>510</v>
      </c>
    </row>
    <row r="1416" spans="2:13" ht="12.75">
      <c r="B1416" s="8">
        <v>2500</v>
      </c>
      <c r="C1416" s="1" t="s">
        <v>24</v>
      </c>
      <c r="D1416" s="1" t="s">
        <v>12</v>
      </c>
      <c r="E1416" s="1" t="s">
        <v>709</v>
      </c>
      <c r="F1416" s="28" t="s">
        <v>725</v>
      </c>
      <c r="G1416" s="28" t="s">
        <v>499</v>
      </c>
      <c r="H1416" s="5">
        <f t="shared" si="118"/>
        <v>-45000</v>
      </c>
      <c r="I1416" s="23">
        <v>5</v>
      </c>
      <c r="K1416" t="s">
        <v>24</v>
      </c>
      <c r="M1416" s="2">
        <v>510</v>
      </c>
    </row>
    <row r="1417" spans="2:13" ht="12.75">
      <c r="B1417" s="8">
        <v>2500</v>
      </c>
      <c r="C1417" s="1" t="s">
        <v>24</v>
      </c>
      <c r="D1417" s="1" t="s">
        <v>12</v>
      </c>
      <c r="E1417" s="1" t="s">
        <v>709</v>
      </c>
      <c r="F1417" s="28" t="s">
        <v>726</v>
      </c>
      <c r="G1417" s="28" t="s">
        <v>508</v>
      </c>
      <c r="H1417" s="5">
        <f t="shared" si="118"/>
        <v>-47500</v>
      </c>
      <c r="I1417" s="23">
        <v>5</v>
      </c>
      <c r="K1417" t="s">
        <v>24</v>
      </c>
      <c r="M1417" s="2">
        <v>510</v>
      </c>
    </row>
    <row r="1418" spans="2:13" ht="12.75">
      <c r="B1418" s="8">
        <v>2500</v>
      </c>
      <c r="C1418" s="1" t="s">
        <v>24</v>
      </c>
      <c r="D1418" s="1" t="s">
        <v>12</v>
      </c>
      <c r="E1418" s="1" t="s">
        <v>709</v>
      </c>
      <c r="F1418" s="28" t="s">
        <v>727</v>
      </c>
      <c r="G1418" s="28" t="s">
        <v>510</v>
      </c>
      <c r="H1418" s="5">
        <f t="shared" si="118"/>
        <v>-50000</v>
      </c>
      <c r="I1418" s="23">
        <v>5</v>
      </c>
      <c r="K1418" t="s">
        <v>24</v>
      </c>
      <c r="M1418" s="2">
        <v>510</v>
      </c>
    </row>
    <row r="1419" spans="2:13" ht="12.75">
      <c r="B1419" s="8">
        <v>2500</v>
      </c>
      <c r="C1419" s="1" t="s">
        <v>24</v>
      </c>
      <c r="D1419" s="1" t="s">
        <v>12</v>
      </c>
      <c r="E1419" s="1" t="s">
        <v>709</v>
      </c>
      <c r="F1419" s="28" t="s">
        <v>728</v>
      </c>
      <c r="G1419" s="28" t="s">
        <v>512</v>
      </c>
      <c r="H1419" s="5">
        <f t="shared" si="118"/>
        <v>-52500</v>
      </c>
      <c r="I1419" s="23">
        <v>5</v>
      </c>
      <c r="K1419" t="s">
        <v>24</v>
      </c>
      <c r="M1419" s="2">
        <v>510</v>
      </c>
    </row>
    <row r="1420" spans="2:13" ht="12.75">
      <c r="B1420" s="8">
        <v>2500</v>
      </c>
      <c r="C1420" s="1" t="s">
        <v>24</v>
      </c>
      <c r="D1420" s="1" t="s">
        <v>12</v>
      </c>
      <c r="E1420" s="1" t="s">
        <v>709</v>
      </c>
      <c r="F1420" s="28" t="s">
        <v>729</v>
      </c>
      <c r="G1420" s="28" t="s">
        <v>515</v>
      </c>
      <c r="H1420" s="5">
        <f t="shared" si="118"/>
        <v>-55000</v>
      </c>
      <c r="I1420" s="23">
        <v>5</v>
      </c>
      <c r="K1420" t="s">
        <v>24</v>
      </c>
      <c r="M1420" s="2">
        <v>510</v>
      </c>
    </row>
    <row r="1421" spans="2:13" ht="12.75">
      <c r="B1421" s="8">
        <v>2500</v>
      </c>
      <c r="C1421" s="1" t="s">
        <v>24</v>
      </c>
      <c r="D1421" s="1" t="s">
        <v>12</v>
      </c>
      <c r="E1421" s="1" t="s">
        <v>709</v>
      </c>
      <c r="F1421" s="28" t="s">
        <v>730</v>
      </c>
      <c r="G1421" s="28" t="s">
        <v>517</v>
      </c>
      <c r="H1421" s="5">
        <f t="shared" si="118"/>
        <v>-57500</v>
      </c>
      <c r="I1421" s="23">
        <v>5</v>
      </c>
      <c r="K1421" t="s">
        <v>24</v>
      </c>
      <c r="M1421" s="2">
        <v>510</v>
      </c>
    </row>
    <row r="1422" spans="2:13" ht="12.75">
      <c r="B1422" s="8">
        <v>2500</v>
      </c>
      <c r="C1422" s="1" t="s">
        <v>24</v>
      </c>
      <c r="D1422" s="1" t="s">
        <v>12</v>
      </c>
      <c r="E1422" s="1" t="s">
        <v>709</v>
      </c>
      <c r="F1422" s="28" t="s">
        <v>731</v>
      </c>
      <c r="G1422" s="28" t="s">
        <v>517</v>
      </c>
      <c r="H1422" s="5">
        <f t="shared" si="118"/>
        <v>-60000</v>
      </c>
      <c r="I1422" s="23">
        <v>5</v>
      </c>
      <c r="K1422" t="s">
        <v>24</v>
      </c>
      <c r="M1422" s="2">
        <v>510</v>
      </c>
    </row>
    <row r="1423" spans="2:13" ht="12.75">
      <c r="B1423" s="8">
        <v>2500</v>
      </c>
      <c r="C1423" s="1" t="s">
        <v>24</v>
      </c>
      <c r="D1423" s="1" t="s">
        <v>12</v>
      </c>
      <c r="E1423" s="1" t="s">
        <v>709</v>
      </c>
      <c r="F1423" s="28" t="s">
        <v>732</v>
      </c>
      <c r="G1423" s="28" t="s">
        <v>318</v>
      </c>
      <c r="H1423" s="5">
        <f t="shared" si="118"/>
        <v>-62500</v>
      </c>
      <c r="I1423" s="23">
        <v>5</v>
      </c>
      <c r="K1423" t="s">
        <v>24</v>
      </c>
      <c r="M1423" s="2">
        <v>510</v>
      </c>
    </row>
    <row r="1424" spans="2:13" ht="12.75">
      <c r="B1424" s="8">
        <v>2500</v>
      </c>
      <c r="C1424" s="1" t="s">
        <v>24</v>
      </c>
      <c r="D1424" s="1" t="s">
        <v>12</v>
      </c>
      <c r="E1424" s="1" t="s">
        <v>709</v>
      </c>
      <c r="F1424" s="28" t="s">
        <v>733</v>
      </c>
      <c r="G1424" s="28" t="s">
        <v>315</v>
      </c>
      <c r="H1424" s="5">
        <f t="shared" si="118"/>
        <v>-65000</v>
      </c>
      <c r="I1424" s="23">
        <v>5</v>
      </c>
      <c r="K1424" t="s">
        <v>24</v>
      </c>
      <c r="M1424" s="2">
        <v>510</v>
      </c>
    </row>
    <row r="1425" spans="2:13" ht="12.75">
      <c r="B1425" s="8">
        <v>2500</v>
      </c>
      <c r="C1425" s="1" t="s">
        <v>24</v>
      </c>
      <c r="D1425" s="1" t="s">
        <v>12</v>
      </c>
      <c r="E1425" s="1" t="s">
        <v>709</v>
      </c>
      <c r="F1425" s="28" t="s">
        <v>734</v>
      </c>
      <c r="G1425" s="28" t="s">
        <v>82</v>
      </c>
      <c r="H1425" s="5">
        <f t="shared" si="118"/>
        <v>-67500</v>
      </c>
      <c r="I1425" s="23">
        <v>5</v>
      </c>
      <c r="K1425" t="s">
        <v>24</v>
      </c>
      <c r="M1425" s="2">
        <v>510</v>
      </c>
    </row>
    <row r="1426" spans="2:13" ht="12.75">
      <c r="B1426" s="211">
        <v>2500</v>
      </c>
      <c r="C1426" s="1" t="s">
        <v>24</v>
      </c>
      <c r="D1426" s="13" t="s">
        <v>12</v>
      </c>
      <c r="E1426" s="1" t="s">
        <v>735</v>
      </c>
      <c r="F1426" s="28" t="s">
        <v>736</v>
      </c>
      <c r="G1426" s="32" t="s">
        <v>222</v>
      </c>
      <c r="H1426" s="5">
        <f t="shared" si="118"/>
        <v>-70000</v>
      </c>
      <c r="I1426" s="23">
        <v>5</v>
      </c>
      <c r="K1426" t="s">
        <v>24</v>
      </c>
      <c r="M1426" s="2">
        <v>510</v>
      </c>
    </row>
    <row r="1427" spans="2:13" ht="12.75">
      <c r="B1427" s="211">
        <v>5000</v>
      </c>
      <c r="C1427" s="1" t="s">
        <v>24</v>
      </c>
      <c r="D1427" s="13" t="s">
        <v>12</v>
      </c>
      <c r="E1427" s="1" t="s">
        <v>735</v>
      </c>
      <c r="F1427" s="28" t="s">
        <v>737</v>
      </c>
      <c r="G1427" s="28" t="s">
        <v>226</v>
      </c>
      <c r="H1427" s="5">
        <f t="shared" si="118"/>
        <v>-75000</v>
      </c>
      <c r="I1427" s="23">
        <v>10</v>
      </c>
      <c r="K1427" t="s">
        <v>24</v>
      </c>
      <c r="M1427" s="2">
        <v>510</v>
      </c>
    </row>
    <row r="1428" spans="2:13" ht="12.75">
      <c r="B1428" s="211">
        <v>5000</v>
      </c>
      <c r="C1428" s="1" t="s">
        <v>24</v>
      </c>
      <c r="D1428" s="13" t="s">
        <v>12</v>
      </c>
      <c r="E1428" s="1" t="s">
        <v>735</v>
      </c>
      <c r="F1428" s="28" t="s">
        <v>738</v>
      </c>
      <c r="G1428" s="28" t="s">
        <v>229</v>
      </c>
      <c r="H1428" s="5">
        <f t="shared" si="118"/>
        <v>-80000</v>
      </c>
      <c r="I1428" s="23">
        <v>10</v>
      </c>
      <c r="K1428" t="s">
        <v>24</v>
      </c>
      <c r="M1428" s="2">
        <v>510</v>
      </c>
    </row>
    <row r="1429" spans="2:13" ht="12.75">
      <c r="B1429" s="8">
        <v>2500</v>
      </c>
      <c r="C1429" s="1" t="s">
        <v>24</v>
      </c>
      <c r="D1429" s="13" t="s">
        <v>12</v>
      </c>
      <c r="E1429" s="1" t="s">
        <v>735</v>
      </c>
      <c r="F1429" s="28" t="s">
        <v>739</v>
      </c>
      <c r="G1429" s="28" t="s">
        <v>233</v>
      </c>
      <c r="H1429" s="5">
        <f t="shared" si="118"/>
        <v>-82500</v>
      </c>
      <c r="I1429" s="23">
        <v>5</v>
      </c>
      <c r="K1429" t="s">
        <v>24</v>
      </c>
      <c r="M1429" s="2">
        <v>510</v>
      </c>
    </row>
    <row r="1430" spans="2:13" ht="12.75">
      <c r="B1430" s="8">
        <v>2500</v>
      </c>
      <c r="C1430" s="1" t="s">
        <v>24</v>
      </c>
      <c r="D1430" s="13" t="s">
        <v>12</v>
      </c>
      <c r="E1430" s="1" t="s">
        <v>735</v>
      </c>
      <c r="F1430" s="28" t="s">
        <v>740</v>
      </c>
      <c r="G1430" s="28" t="s">
        <v>256</v>
      </c>
      <c r="H1430" s="5">
        <f t="shared" si="118"/>
        <v>-85000</v>
      </c>
      <c r="I1430" s="23">
        <v>5</v>
      </c>
      <c r="K1430" t="s">
        <v>24</v>
      </c>
      <c r="M1430" s="2">
        <v>510</v>
      </c>
    </row>
    <row r="1431" spans="2:13" ht="12.75">
      <c r="B1431" s="8">
        <v>2500</v>
      </c>
      <c r="C1431" s="1" t="s">
        <v>24</v>
      </c>
      <c r="D1431" s="1" t="s">
        <v>12</v>
      </c>
      <c r="E1431" s="1" t="s">
        <v>735</v>
      </c>
      <c r="F1431" s="28" t="s">
        <v>741</v>
      </c>
      <c r="G1431" s="28" t="s">
        <v>258</v>
      </c>
      <c r="H1431" s="5">
        <f t="shared" si="118"/>
        <v>-87500</v>
      </c>
      <c r="I1431" s="23">
        <v>5</v>
      </c>
      <c r="K1431" t="s">
        <v>24</v>
      </c>
      <c r="M1431" s="2">
        <v>510</v>
      </c>
    </row>
    <row r="1432" spans="2:13" ht="12.75">
      <c r="B1432" s="8">
        <v>2500</v>
      </c>
      <c r="C1432" s="1" t="s">
        <v>24</v>
      </c>
      <c r="D1432" s="1" t="s">
        <v>12</v>
      </c>
      <c r="E1432" s="1" t="s">
        <v>735</v>
      </c>
      <c r="F1432" s="28" t="s">
        <v>742</v>
      </c>
      <c r="G1432" s="28" t="s">
        <v>31</v>
      </c>
      <c r="H1432" s="5">
        <f aca="true" t="shared" si="119" ref="H1432:H1463">H1431-B1432</f>
        <v>-90000</v>
      </c>
      <c r="I1432" s="23">
        <v>5</v>
      </c>
      <c r="K1432" t="s">
        <v>24</v>
      </c>
      <c r="M1432" s="2">
        <v>510</v>
      </c>
    </row>
    <row r="1433" spans="2:13" ht="12.75">
      <c r="B1433" s="8">
        <v>2500</v>
      </c>
      <c r="C1433" s="1" t="s">
        <v>24</v>
      </c>
      <c r="D1433" s="1" t="s">
        <v>12</v>
      </c>
      <c r="E1433" s="1" t="s">
        <v>735</v>
      </c>
      <c r="F1433" s="28" t="s">
        <v>743</v>
      </c>
      <c r="G1433" s="28" t="s">
        <v>263</v>
      </c>
      <c r="H1433" s="5">
        <f t="shared" si="119"/>
        <v>-92500</v>
      </c>
      <c r="I1433" s="23">
        <v>5</v>
      </c>
      <c r="K1433" t="s">
        <v>24</v>
      </c>
      <c r="M1433" s="2">
        <v>510</v>
      </c>
    </row>
    <row r="1434" spans="2:13" ht="12.75">
      <c r="B1434" s="8">
        <v>2500</v>
      </c>
      <c r="C1434" s="1" t="s">
        <v>24</v>
      </c>
      <c r="D1434" s="1" t="s">
        <v>12</v>
      </c>
      <c r="E1434" s="1" t="s">
        <v>735</v>
      </c>
      <c r="F1434" s="28" t="s">
        <v>744</v>
      </c>
      <c r="G1434" s="28" t="s">
        <v>267</v>
      </c>
      <c r="H1434" s="5">
        <f t="shared" si="119"/>
        <v>-95000</v>
      </c>
      <c r="I1434" s="23">
        <v>5</v>
      </c>
      <c r="K1434" t="s">
        <v>24</v>
      </c>
      <c r="M1434" s="2">
        <v>510</v>
      </c>
    </row>
    <row r="1435" spans="2:13" ht="12.75">
      <c r="B1435" s="8">
        <v>2500</v>
      </c>
      <c r="C1435" s="1" t="s">
        <v>24</v>
      </c>
      <c r="D1435" s="1" t="s">
        <v>12</v>
      </c>
      <c r="E1435" s="1" t="s">
        <v>735</v>
      </c>
      <c r="F1435" s="28" t="s">
        <v>745</v>
      </c>
      <c r="G1435" s="28" t="s">
        <v>269</v>
      </c>
      <c r="H1435" s="5">
        <f t="shared" si="119"/>
        <v>-97500</v>
      </c>
      <c r="I1435" s="23">
        <v>5</v>
      </c>
      <c r="K1435" t="s">
        <v>24</v>
      </c>
      <c r="M1435" s="2">
        <v>510</v>
      </c>
    </row>
    <row r="1436" spans="2:13" ht="12.75">
      <c r="B1436" s="8">
        <v>2500</v>
      </c>
      <c r="C1436" s="1" t="s">
        <v>24</v>
      </c>
      <c r="D1436" s="1" t="s">
        <v>12</v>
      </c>
      <c r="E1436" s="1" t="s">
        <v>735</v>
      </c>
      <c r="F1436" s="28" t="s">
        <v>746</v>
      </c>
      <c r="G1436" s="28" t="s">
        <v>271</v>
      </c>
      <c r="H1436" s="5">
        <f t="shared" si="119"/>
        <v>-100000</v>
      </c>
      <c r="I1436" s="23">
        <v>5</v>
      </c>
      <c r="K1436" t="s">
        <v>24</v>
      </c>
      <c r="M1436" s="2">
        <v>510</v>
      </c>
    </row>
    <row r="1437" spans="2:13" ht="12.75">
      <c r="B1437" s="8">
        <v>2500</v>
      </c>
      <c r="C1437" s="1" t="s">
        <v>24</v>
      </c>
      <c r="D1437" s="1" t="s">
        <v>12</v>
      </c>
      <c r="E1437" s="1" t="s">
        <v>735</v>
      </c>
      <c r="F1437" s="28" t="s">
        <v>747</v>
      </c>
      <c r="G1437" s="28" t="s">
        <v>293</v>
      </c>
      <c r="H1437" s="5">
        <f t="shared" si="119"/>
        <v>-102500</v>
      </c>
      <c r="I1437" s="23">
        <v>5</v>
      </c>
      <c r="K1437" t="s">
        <v>24</v>
      </c>
      <c r="M1437" s="2">
        <v>510</v>
      </c>
    </row>
    <row r="1438" spans="2:13" ht="12.75">
      <c r="B1438" s="8">
        <v>2500</v>
      </c>
      <c r="C1438" s="1" t="s">
        <v>24</v>
      </c>
      <c r="D1438" s="1" t="s">
        <v>12</v>
      </c>
      <c r="E1438" s="1" t="s">
        <v>735</v>
      </c>
      <c r="F1438" s="28" t="s">
        <v>748</v>
      </c>
      <c r="G1438" s="28" t="s">
        <v>33</v>
      </c>
      <c r="H1438" s="5">
        <f t="shared" si="119"/>
        <v>-105000</v>
      </c>
      <c r="I1438" s="23">
        <v>5</v>
      </c>
      <c r="K1438" t="s">
        <v>24</v>
      </c>
      <c r="M1438" s="2">
        <v>510</v>
      </c>
    </row>
    <row r="1439" spans="2:13" ht="12.75">
      <c r="B1439" s="8">
        <v>2500</v>
      </c>
      <c r="C1439" s="1" t="s">
        <v>24</v>
      </c>
      <c r="D1439" s="1" t="s">
        <v>12</v>
      </c>
      <c r="E1439" s="1" t="s">
        <v>735</v>
      </c>
      <c r="F1439" s="28" t="s">
        <v>749</v>
      </c>
      <c r="G1439" s="28" t="s">
        <v>275</v>
      </c>
      <c r="H1439" s="5">
        <f t="shared" si="119"/>
        <v>-107500</v>
      </c>
      <c r="I1439" s="23">
        <v>5</v>
      </c>
      <c r="K1439" t="s">
        <v>24</v>
      </c>
      <c r="M1439" s="2">
        <v>510</v>
      </c>
    </row>
    <row r="1440" spans="2:13" ht="12.75">
      <c r="B1440" s="431">
        <v>5000</v>
      </c>
      <c r="C1440" s="1" t="s">
        <v>24</v>
      </c>
      <c r="D1440" s="1" t="s">
        <v>12</v>
      </c>
      <c r="E1440" s="1" t="s">
        <v>735</v>
      </c>
      <c r="F1440" s="28" t="s">
        <v>750</v>
      </c>
      <c r="G1440" s="28" t="s">
        <v>463</v>
      </c>
      <c r="H1440" s="5">
        <f t="shared" si="119"/>
        <v>-112500</v>
      </c>
      <c r="I1440" s="23">
        <v>10</v>
      </c>
      <c r="K1440" t="s">
        <v>24</v>
      </c>
      <c r="M1440" s="2">
        <v>510</v>
      </c>
    </row>
    <row r="1441" spans="2:13" ht="12.75">
      <c r="B1441" s="8">
        <v>2500</v>
      </c>
      <c r="C1441" s="1" t="s">
        <v>24</v>
      </c>
      <c r="D1441" s="1" t="s">
        <v>12</v>
      </c>
      <c r="E1441" s="1" t="s">
        <v>735</v>
      </c>
      <c r="F1441" s="28" t="s">
        <v>751</v>
      </c>
      <c r="G1441" s="28" t="s">
        <v>499</v>
      </c>
      <c r="H1441" s="5">
        <f t="shared" si="119"/>
        <v>-115000</v>
      </c>
      <c r="I1441" s="23">
        <v>5</v>
      </c>
      <c r="K1441" t="s">
        <v>24</v>
      </c>
      <c r="M1441" s="2">
        <v>510</v>
      </c>
    </row>
    <row r="1442" spans="2:13" ht="12.75">
      <c r="B1442" s="8">
        <v>2500</v>
      </c>
      <c r="C1442" s="1" t="s">
        <v>24</v>
      </c>
      <c r="D1442" s="1" t="s">
        <v>12</v>
      </c>
      <c r="E1442" s="1" t="s">
        <v>735</v>
      </c>
      <c r="F1442" s="28" t="s">
        <v>752</v>
      </c>
      <c r="G1442" s="28" t="s">
        <v>508</v>
      </c>
      <c r="H1442" s="5">
        <f t="shared" si="119"/>
        <v>-117500</v>
      </c>
      <c r="I1442" s="23">
        <v>5</v>
      </c>
      <c r="K1442" t="s">
        <v>24</v>
      </c>
      <c r="M1442" s="2">
        <v>510</v>
      </c>
    </row>
    <row r="1443" spans="2:13" ht="12.75">
      <c r="B1443" s="8">
        <v>2500</v>
      </c>
      <c r="C1443" s="1" t="s">
        <v>24</v>
      </c>
      <c r="D1443" s="1" t="s">
        <v>12</v>
      </c>
      <c r="E1443" s="1" t="s">
        <v>735</v>
      </c>
      <c r="F1443" s="28" t="s">
        <v>753</v>
      </c>
      <c r="G1443" s="28" t="s">
        <v>510</v>
      </c>
      <c r="H1443" s="5">
        <f t="shared" si="119"/>
        <v>-120000</v>
      </c>
      <c r="I1443" s="23">
        <v>5</v>
      </c>
      <c r="K1443" t="s">
        <v>24</v>
      </c>
      <c r="M1443" s="2">
        <v>510</v>
      </c>
    </row>
    <row r="1444" spans="2:13" ht="12.75">
      <c r="B1444" s="8">
        <v>2500</v>
      </c>
      <c r="C1444" s="1" t="s">
        <v>24</v>
      </c>
      <c r="D1444" s="1" t="s">
        <v>12</v>
      </c>
      <c r="E1444" s="1" t="s">
        <v>735</v>
      </c>
      <c r="F1444" s="28" t="s">
        <v>754</v>
      </c>
      <c r="G1444" s="28" t="s">
        <v>515</v>
      </c>
      <c r="H1444" s="5">
        <f t="shared" si="119"/>
        <v>-122500</v>
      </c>
      <c r="I1444" s="23">
        <v>5</v>
      </c>
      <c r="K1444" t="s">
        <v>24</v>
      </c>
      <c r="M1444" s="2">
        <v>510</v>
      </c>
    </row>
    <row r="1445" spans="2:13" ht="12.75">
      <c r="B1445" s="8">
        <v>2500</v>
      </c>
      <c r="C1445" s="1" t="s">
        <v>24</v>
      </c>
      <c r="D1445" s="1" t="s">
        <v>12</v>
      </c>
      <c r="E1445" s="1" t="s">
        <v>735</v>
      </c>
      <c r="F1445" s="28" t="s">
        <v>755</v>
      </c>
      <c r="G1445" s="28" t="s">
        <v>517</v>
      </c>
      <c r="H1445" s="5">
        <f t="shared" si="119"/>
        <v>-125000</v>
      </c>
      <c r="I1445" s="23">
        <v>5</v>
      </c>
      <c r="K1445" t="s">
        <v>24</v>
      </c>
      <c r="M1445" s="2">
        <v>510</v>
      </c>
    </row>
    <row r="1446" spans="2:13" ht="12.75">
      <c r="B1446" s="8">
        <v>2500</v>
      </c>
      <c r="C1446" s="1" t="s">
        <v>24</v>
      </c>
      <c r="D1446" s="1" t="s">
        <v>12</v>
      </c>
      <c r="E1446" s="1" t="s">
        <v>735</v>
      </c>
      <c r="F1446" s="28" t="s">
        <v>756</v>
      </c>
      <c r="G1446" s="28" t="s">
        <v>318</v>
      </c>
      <c r="H1446" s="5">
        <f t="shared" si="119"/>
        <v>-127500</v>
      </c>
      <c r="I1446" s="23">
        <v>5</v>
      </c>
      <c r="K1446" t="s">
        <v>24</v>
      </c>
      <c r="M1446" s="2">
        <v>510</v>
      </c>
    </row>
    <row r="1447" spans="2:13" ht="12.75">
      <c r="B1447" s="8">
        <v>2500</v>
      </c>
      <c r="C1447" s="1" t="s">
        <v>24</v>
      </c>
      <c r="D1447" s="1" t="s">
        <v>12</v>
      </c>
      <c r="E1447" s="1" t="s">
        <v>735</v>
      </c>
      <c r="F1447" s="28" t="s">
        <v>757</v>
      </c>
      <c r="G1447" s="28" t="s">
        <v>315</v>
      </c>
      <c r="H1447" s="5">
        <f t="shared" si="119"/>
        <v>-130000</v>
      </c>
      <c r="I1447" s="23">
        <v>5</v>
      </c>
      <c r="K1447" t="s">
        <v>24</v>
      </c>
      <c r="M1447" s="2">
        <v>510</v>
      </c>
    </row>
    <row r="1448" spans="1:13" s="41" customFormat="1" ht="12.75">
      <c r="A1448" s="1"/>
      <c r="B1448" s="8">
        <v>2500</v>
      </c>
      <c r="C1448" s="1" t="s">
        <v>24</v>
      </c>
      <c r="D1448" s="1" t="s">
        <v>12</v>
      </c>
      <c r="E1448" s="1" t="s">
        <v>735</v>
      </c>
      <c r="F1448" s="28" t="s">
        <v>758</v>
      </c>
      <c r="G1448" s="28" t="s">
        <v>82</v>
      </c>
      <c r="H1448" s="5">
        <f t="shared" si="119"/>
        <v>-132500</v>
      </c>
      <c r="I1448" s="23">
        <v>5</v>
      </c>
      <c r="J1448"/>
      <c r="K1448" t="s">
        <v>24</v>
      </c>
      <c r="L1448"/>
      <c r="M1448" s="2">
        <v>510</v>
      </c>
    </row>
    <row r="1449" spans="1:13" ht="12.75">
      <c r="A1449" s="13"/>
      <c r="B1449" s="211">
        <v>2500</v>
      </c>
      <c r="C1449" s="1" t="s">
        <v>24</v>
      </c>
      <c r="D1449" s="13" t="s">
        <v>12</v>
      </c>
      <c r="E1449" s="13" t="s">
        <v>759</v>
      </c>
      <c r="F1449" s="28" t="s">
        <v>760</v>
      </c>
      <c r="G1449" s="32" t="s">
        <v>222</v>
      </c>
      <c r="H1449" s="5">
        <f t="shared" si="119"/>
        <v>-135000</v>
      </c>
      <c r="I1449" s="23">
        <v>5</v>
      </c>
      <c r="J1449" s="16"/>
      <c r="K1449" t="s">
        <v>24</v>
      </c>
      <c r="L1449" s="16"/>
      <c r="M1449" s="2">
        <v>510</v>
      </c>
    </row>
    <row r="1450" spans="2:13" ht="12.75">
      <c r="B1450" s="211">
        <v>5000</v>
      </c>
      <c r="C1450" s="1" t="s">
        <v>24</v>
      </c>
      <c r="D1450" s="13" t="s">
        <v>12</v>
      </c>
      <c r="E1450" s="1" t="s">
        <v>759</v>
      </c>
      <c r="F1450" s="28" t="s">
        <v>761</v>
      </c>
      <c r="G1450" s="28" t="s">
        <v>226</v>
      </c>
      <c r="H1450" s="5">
        <f t="shared" si="119"/>
        <v>-140000</v>
      </c>
      <c r="I1450" s="23">
        <v>10</v>
      </c>
      <c r="K1450" t="s">
        <v>24</v>
      </c>
      <c r="M1450" s="2">
        <v>510</v>
      </c>
    </row>
    <row r="1451" spans="2:13" ht="12.75">
      <c r="B1451" s="211">
        <v>2500</v>
      </c>
      <c r="C1451" s="1" t="s">
        <v>24</v>
      </c>
      <c r="D1451" s="13" t="s">
        <v>12</v>
      </c>
      <c r="E1451" s="1" t="s">
        <v>759</v>
      </c>
      <c r="F1451" s="28" t="s">
        <v>762</v>
      </c>
      <c r="G1451" s="28" t="s">
        <v>229</v>
      </c>
      <c r="H1451" s="5">
        <f t="shared" si="119"/>
        <v>-142500</v>
      </c>
      <c r="I1451" s="23">
        <v>5</v>
      </c>
      <c r="K1451" t="s">
        <v>24</v>
      </c>
      <c r="M1451" s="2">
        <v>510</v>
      </c>
    </row>
    <row r="1452" spans="2:13" ht="12.75">
      <c r="B1452" s="8">
        <v>2500</v>
      </c>
      <c r="C1452" s="1" t="s">
        <v>24</v>
      </c>
      <c r="D1452" s="13" t="s">
        <v>12</v>
      </c>
      <c r="E1452" s="1" t="s">
        <v>759</v>
      </c>
      <c r="F1452" s="28" t="s">
        <v>763</v>
      </c>
      <c r="G1452" s="28" t="s">
        <v>233</v>
      </c>
      <c r="H1452" s="5">
        <f t="shared" si="119"/>
        <v>-145000</v>
      </c>
      <c r="I1452" s="23">
        <v>5</v>
      </c>
      <c r="K1452" t="s">
        <v>24</v>
      </c>
      <c r="M1452" s="2">
        <v>510</v>
      </c>
    </row>
    <row r="1453" spans="2:13" ht="12.75">
      <c r="B1453" s="8">
        <v>2500</v>
      </c>
      <c r="C1453" s="1" t="s">
        <v>24</v>
      </c>
      <c r="D1453" s="13" t="s">
        <v>12</v>
      </c>
      <c r="E1453" s="1" t="s">
        <v>759</v>
      </c>
      <c r="F1453" s="28" t="s">
        <v>764</v>
      </c>
      <c r="G1453" s="28" t="s">
        <v>256</v>
      </c>
      <c r="H1453" s="5">
        <f t="shared" si="119"/>
        <v>-147500</v>
      </c>
      <c r="I1453" s="23">
        <v>5</v>
      </c>
      <c r="K1453" t="s">
        <v>24</v>
      </c>
      <c r="M1453" s="2">
        <v>510</v>
      </c>
    </row>
    <row r="1454" spans="2:13" ht="12.75">
      <c r="B1454" s="8">
        <v>2500</v>
      </c>
      <c r="C1454" s="1" t="s">
        <v>24</v>
      </c>
      <c r="D1454" s="1" t="s">
        <v>12</v>
      </c>
      <c r="E1454" s="1" t="s">
        <v>759</v>
      </c>
      <c r="F1454" s="28" t="s">
        <v>765</v>
      </c>
      <c r="G1454" s="28" t="s">
        <v>258</v>
      </c>
      <c r="H1454" s="5">
        <f t="shared" si="119"/>
        <v>-150000</v>
      </c>
      <c r="I1454" s="23">
        <v>5</v>
      </c>
      <c r="K1454" t="s">
        <v>24</v>
      </c>
      <c r="M1454" s="2">
        <v>510</v>
      </c>
    </row>
    <row r="1455" spans="2:13" ht="12.75">
      <c r="B1455" s="8">
        <v>2500</v>
      </c>
      <c r="C1455" s="1" t="s">
        <v>24</v>
      </c>
      <c r="D1455" s="1" t="s">
        <v>12</v>
      </c>
      <c r="E1455" s="1" t="s">
        <v>759</v>
      </c>
      <c r="F1455" s="28" t="s">
        <v>766</v>
      </c>
      <c r="G1455" s="28" t="s">
        <v>31</v>
      </c>
      <c r="H1455" s="5">
        <f t="shared" si="119"/>
        <v>-152500</v>
      </c>
      <c r="I1455" s="23">
        <v>5</v>
      </c>
      <c r="K1455" t="s">
        <v>24</v>
      </c>
      <c r="M1455" s="2">
        <v>510</v>
      </c>
    </row>
    <row r="1456" spans="2:13" ht="12.75">
      <c r="B1456" s="8">
        <v>2500</v>
      </c>
      <c r="C1456" s="1" t="s">
        <v>24</v>
      </c>
      <c r="D1456" s="1" t="s">
        <v>12</v>
      </c>
      <c r="E1456" s="1" t="s">
        <v>759</v>
      </c>
      <c r="F1456" s="28" t="s">
        <v>767</v>
      </c>
      <c r="G1456" s="28" t="s">
        <v>263</v>
      </c>
      <c r="H1456" s="5">
        <f t="shared" si="119"/>
        <v>-155000</v>
      </c>
      <c r="I1456" s="23">
        <v>5</v>
      </c>
      <c r="K1456" t="s">
        <v>24</v>
      </c>
      <c r="M1456" s="2">
        <v>510</v>
      </c>
    </row>
    <row r="1457" spans="2:13" ht="12.75">
      <c r="B1457" s="8">
        <v>2500</v>
      </c>
      <c r="C1457" s="1" t="s">
        <v>24</v>
      </c>
      <c r="D1457" s="1" t="s">
        <v>12</v>
      </c>
      <c r="E1457" s="1" t="s">
        <v>759</v>
      </c>
      <c r="F1457" s="28" t="s">
        <v>768</v>
      </c>
      <c r="G1457" s="28" t="s">
        <v>269</v>
      </c>
      <c r="H1457" s="5">
        <f t="shared" si="119"/>
        <v>-157500</v>
      </c>
      <c r="I1457" s="23">
        <v>5</v>
      </c>
      <c r="K1457" t="s">
        <v>24</v>
      </c>
      <c r="M1457" s="2">
        <v>510</v>
      </c>
    </row>
    <row r="1458" spans="2:13" ht="12.75">
      <c r="B1458" s="8">
        <v>2500</v>
      </c>
      <c r="C1458" s="1" t="s">
        <v>24</v>
      </c>
      <c r="D1458" s="1" t="s">
        <v>12</v>
      </c>
      <c r="E1458" s="1" t="s">
        <v>759</v>
      </c>
      <c r="F1458" s="28" t="s">
        <v>769</v>
      </c>
      <c r="G1458" s="28" t="s">
        <v>271</v>
      </c>
      <c r="H1458" s="5">
        <f t="shared" si="119"/>
        <v>-160000</v>
      </c>
      <c r="I1458" s="23">
        <v>5</v>
      </c>
      <c r="K1458" t="s">
        <v>24</v>
      </c>
      <c r="M1458" s="2">
        <v>510</v>
      </c>
    </row>
    <row r="1459" spans="2:13" ht="12.75">
      <c r="B1459" s="8">
        <v>5000</v>
      </c>
      <c r="C1459" s="1" t="s">
        <v>24</v>
      </c>
      <c r="D1459" s="1" t="s">
        <v>12</v>
      </c>
      <c r="E1459" s="1" t="s">
        <v>759</v>
      </c>
      <c r="F1459" s="28" t="s">
        <v>770</v>
      </c>
      <c r="G1459" s="28" t="s">
        <v>293</v>
      </c>
      <c r="H1459" s="5">
        <f t="shared" si="119"/>
        <v>-165000</v>
      </c>
      <c r="I1459" s="23">
        <v>10</v>
      </c>
      <c r="K1459" t="s">
        <v>24</v>
      </c>
      <c r="M1459" s="2">
        <v>510</v>
      </c>
    </row>
    <row r="1460" spans="2:13" ht="12.75">
      <c r="B1460" s="8">
        <v>2500</v>
      </c>
      <c r="C1460" s="1" t="s">
        <v>24</v>
      </c>
      <c r="D1460" s="1" t="s">
        <v>12</v>
      </c>
      <c r="E1460" s="1" t="s">
        <v>759</v>
      </c>
      <c r="F1460" s="28" t="s">
        <v>771</v>
      </c>
      <c r="G1460" s="28" t="s">
        <v>33</v>
      </c>
      <c r="H1460" s="5">
        <f t="shared" si="119"/>
        <v>-167500</v>
      </c>
      <c r="I1460" s="23">
        <v>5</v>
      </c>
      <c r="K1460" t="s">
        <v>24</v>
      </c>
      <c r="M1460" s="2">
        <v>510</v>
      </c>
    </row>
    <row r="1461" spans="2:13" ht="12.75">
      <c r="B1461" s="8">
        <v>2500</v>
      </c>
      <c r="C1461" s="1" t="s">
        <v>24</v>
      </c>
      <c r="D1461" s="1" t="s">
        <v>12</v>
      </c>
      <c r="E1461" s="1" t="s">
        <v>759</v>
      </c>
      <c r="F1461" s="28" t="s">
        <v>772</v>
      </c>
      <c r="G1461" s="28" t="s">
        <v>275</v>
      </c>
      <c r="H1461" s="5">
        <f t="shared" si="119"/>
        <v>-170000</v>
      </c>
      <c r="I1461" s="23">
        <v>5</v>
      </c>
      <c r="K1461" t="s">
        <v>24</v>
      </c>
      <c r="M1461" s="2">
        <v>510</v>
      </c>
    </row>
    <row r="1462" spans="2:13" ht="12.75">
      <c r="B1462" s="431">
        <v>2500</v>
      </c>
      <c r="C1462" s="1" t="s">
        <v>24</v>
      </c>
      <c r="D1462" s="1" t="s">
        <v>12</v>
      </c>
      <c r="E1462" s="1" t="s">
        <v>759</v>
      </c>
      <c r="F1462" s="28" t="s">
        <v>773</v>
      </c>
      <c r="G1462" s="28" t="s">
        <v>463</v>
      </c>
      <c r="H1462" s="5">
        <f t="shared" si="119"/>
        <v>-172500</v>
      </c>
      <c r="I1462" s="23">
        <v>5</v>
      </c>
      <c r="K1462" t="s">
        <v>24</v>
      </c>
      <c r="M1462" s="2">
        <v>510</v>
      </c>
    </row>
    <row r="1463" spans="2:13" ht="12.75">
      <c r="B1463" s="8">
        <v>2500</v>
      </c>
      <c r="C1463" s="1" t="s">
        <v>24</v>
      </c>
      <c r="D1463" s="1" t="s">
        <v>12</v>
      </c>
      <c r="E1463" s="1" t="s">
        <v>759</v>
      </c>
      <c r="F1463" s="28" t="s">
        <v>774</v>
      </c>
      <c r="G1463" s="28" t="s">
        <v>499</v>
      </c>
      <c r="H1463" s="5">
        <f t="shared" si="119"/>
        <v>-175000</v>
      </c>
      <c r="I1463" s="23">
        <v>5</v>
      </c>
      <c r="K1463" t="s">
        <v>24</v>
      </c>
      <c r="M1463" s="2">
        <v>510</v>
      </c>
    </row>
    <row r="1464" spans="2:13" ht="12.75">
      <c r="B1464" s="8">
        <v>5000</v>
      </c>
      <c r="C1464" s="1" t="s">
        <v>24</v>
      </c>
      <c r="D1464" s="1" t="s">
        <v>12</v>
      </c>
      <c r="E1464" s="1" t="s">
        <v>759</v>
      </c>
      <c r="F1464" s="28" t="s">
        <v>775</v>
      </c>
      <c r="G1464" s="28" t="s">
        <v>508</v>
      </c>
      <c r="H1464" s="5">
        <f aca="true" t="shared" si="120" ref="H1464:H1495">H1463-B1464</f>
        <v>-180000</v>
      </c>
      <c r="I1464" s="23">
        <v>10</v>
      </c>
      <c r="K1464" t="s">
        <v>24</v>
      </c>
      <c r="M1464" s="2">
        <v>510</v>
      </c>
    </row>
    <row r="1465" spans="2:13" ht="12.75">
      <c r="B1465" s="8">
        <v>2500</v>
      </c>
      <c r="C1465" s="1" t="s">
        <v>24</v>
      </c>
      <c r="D1465" s="1" t="s">
        <v>12</v>
      </c>
      <c r="E1465" s="1" t="s">
        <v>759</v>
      </c>
      <c r="F1465" s="28" t="s">
        <v>776</v>
      </c>
      <c r="G1465" s="28" t="s">
        <v>510</v>
      </c>
      <c r="H1465" s="5">
        <f t="shared" si="120"/>
        <v>-182500</v>
      </c>
      <c r="I1465" s="23">
        <v>5</v>
      </c>
      <c r="K1465" t="s">
        <v>24</v>
      </c>
      <c r="M1465" s="2">
        <v>510</v>
      </c>
    </row>
    <row r="1466" spans="2:13" ht="12.75">
      <c r="B1466" s="8">
        <v>2500</v>
      </c>
      <c r="C1466" s="1" t="s">
        <v>24</v>
      </c>
      <c r="D1466" s="1" t="s">
        <v>12</v>
      </c>
      <c r="E1466" s="1" t="s">
        <v>759</v>
      </c>
      <c r="F1466" s="28" t="s">
        <v>777</v>
      </c>
      <c r="G1466" s="28" t="s">
        <v>512</v>
      </c>
      <c r="H1466" s="5">
        <f t="shared" si="120"/>
        <v>-185000</v>
      </c>
      <c r="I1466" s="23">
        <v>5</v>
      </c>
      <c r="K1466" t="s">
        <v>24</v>
      </c>
      <c r="M1466" s="2">
        <v>510</v>
      </c>
    </row>
    <row r="1467" spans="2:13" ht="12.75">
      <c r="B1467" s="8">
        <v>2500</v>
      </c>
      <c r="C1467" s="1" t="s">
        <v>24</v>
      </c>
      <c r="D1467" s="1" t="s">
        <v>12</v>
      </c>
      <c r="E1467" s="1" t="s">
        <v>759</v>
      </c>
      <c r="F1467" s="28" t="s">
        <v>778</v>
      </c>
      <c r="G1467" s="28" t="s">
        <v>515</v>
      </c>
      <c r="H1467" s="5">
        <f t="shared" si="120"/>
        <v>-187500</v>
      </c>
      <c r="I1467" s="23">
        <v>5</v>
      </c>
      <c r="K1467" t="s">
        <v>24</v>
      </c>
      <c r="M1467" s="2">
        <v>510</v>
      </c>
    </row>
    <row r="1468" spans="2:13" ht="12.75">
      <c r="B1468" s="8">
        <v>2500</v>
      </c>
      <c r="C1468" s="1" t="s">
        <v>24</v>
      </c>
      <c r="D1468" s="1" t="s">
        <v>12</v>
      </c>
      <c r="E1468" s="1" t="s">
        <v>759</v>
      </c>
      <c r="F1468" s="28" t="s">
        <v>779</v>
      </c>
      <c r="G1468" s="28" t="s">
        <v>517</v>
      </c>
      <c r="H1468" s="5">
        <f t="shared" si="120"/>
        <v>-190000</v>
      </c>
      <c r="I1468" s="23">
        <v>5</v>
      </c>
      <c r="K1468" t="s">
        <v>24</v>
      </c>
      <c r="M1468" s="2">
        <v>510</v>
      </c>
    </row>
    <row r="1469" spans="2:13" ht="12.75">
      <c r="B1469" s="8">
        <v>2500</v>
      </c>
      <c r="C1469" s="1" t="s">
        <v>24</v>
      </c>
      <c r="D1469" s="1" t="s">
        <v>12</v>
      </c>
      <c r="E1469" s="1" t="s">
        <v>759</v>
      </c>
      <c r="F1469" s="28" t="s">
        <v>780</v>
      </c>
      <c r="G1469" s="28" t="s">
        <v>318</v>
      </c>
      <c r="H1469" s="5">
        <f t="shared" si="120"/>
        <v>-192500</v>
      </c>
      <c r="I1469" s="23">
        <v>5</v>
      </c>
      <c r="K1469" t="s">
        <v>24</v>
      </c>
      <c r="M1469" s="2">
        <v>510</v>
      </c>
    </row>
    <row r="1470" spans="2:13" ht="12.75">
      <c r="B1470" s="8">
        <v>2500</v>
      </c>
      <c r="C1470" s="1" t="s">
        <v>24</v>
      </c>
      <c r="D1470" s="1" t="s">
        <v>12</v>
      </c>
      <c r="E1470" s="1" t="s">
        <v>759</v>
      </c>
      <c r="F1470" s="28" t="s">
        <v>781</v>
      </c>
      <c r="G1470" s="28" t="s">
        <v>315</v>
      </c>
      <c r="H1470" s="5">
        <f t="shared" si="120"/>
        <v>-195000</v>
      </c>
      <c r="I1470" s="23">
        <v>5</v>
      </c>
      <c r="K1470" t="s">
        <v>24</v>
      </c>
      <c r="M1470" s="2">
        <v>510</v>
      </c>
    </row>
    <row r="1471" spans="2:13" ht="12.75">
      <c r="B1471" s="8">
        <v>2500</v>
      </c>
      <c r="C1471" s="1" t="s">
        <v>24</v>
      </c>
      <c r="D1471" s="1" t="s">
        <v>12</v>
      </c>
      <c r="E1471" s="1" t="s">
        <v>759</v>
      </c>
      <c r="F1471" s="28" t="s">
        <v>782</v>
      </c>
      <c r="G1471" s="28" t="s">
        <v>82</v>
      </c>
      <c r="H1471" s="5">
        <f t="shared" si="120"/>
        <v>-197500</v>
      </c>
      <c r="I1471" s="23">
        <v>5</v>
      </c>
      <c r="K1471" t="s">
        <v>24</v>
      </c>
      <c r="M1471" s="2">
        <v>510</v>
      </c>
    </row>
    <row r="1472" spans="2:13" ht="12.75">
      <c r="B1472" s="211">
        <v>2500</v>
      </c>
      <c r="C1472" s="1" t="s">
        <v>24</v>
      </c>
      <c r="D1472" s="13" t="s">
        <v>12</v>
      </c>
      <c r="E1472" s="1" t="s">
        <v>783</v>
      </c>
      <c r="F1472" s="28" t="s">
        <v>784</v>
      </c>
      <c r="G1472" s="28" t="s">
        <v>226</v>
      </c>
      <c r="H1472" s="5">
        <f t="shared" si="120"/>
        <v>-200000</v>
      </c>
      <c r="I1472" s="23">
        <v>5</v>
      </c>
      <c r="K1472" t="s">
        <v>24</v>
      </c>
      <c r="M1472" s="2">
        <v>510</v>
      </c>
    </row>
    <row r="1473" spans="2:13" ht="12.75">
      <c r="B1473" s="211">
        <v>2500</v>
      </c>
      <c r="C1473" s="1" t="s">
        <v>24</v>
      </c>
      <c r="D1473" s="13" t="s">
        <v>12</v>
      </c>
      <c r="E1473" s="1" t="s">
        <v>783</v>
      </c>
      <c r="F1473" s="28" t="s">
        <v>785</v>
      </c>
      <c r="G1473" s="28" t="s">
        <v>229</v>
      </c>
      <c r="H1473" s="5">
        <f t="shared" si="120"/>
        <v>-202500</v>
      </c>
      <c r="I1473" s="23">
        <v>5</v>
      </c>
      <c r="K1473" t="s">
        <v>24</v>
      </c>
      <c r="M1473" s="2">
        <v>510</v>
      </c>
    </row>
    <row r="1474" spans="2:13" ht="12.75">
      <c r="B1474" s="8">
        <v>2500</v>
      </c>
      <c r="C1474" s="1" t="s">
        <v>24</v>
      </c>
      <c r="D1474" s="13" t="s">
        <v>12</v>
      </c>
      <c r="E1474" s="1" t="s">
        <v>783</v>
      </c>
      <c r="F1474" s="28" t="s">
        <v>786</v>
      </c>
      <c r="G1474" s="28" t="s">
        <v>256</v>
      </c>
      <c r="H1474" s="5">
        <f t="shared" si="120"/>
        <v>-205000</v>
      </c>
      <c r="I1474" s="23">
        <v>5</v>
      </c>
      <c r="K1474" t="s">
        <v>24</v>
      </c>
      <c r="M1474" s="2">
        <v>510</v>
      </c>
    </row>
    <row r="1475" spans="2:13" ht="12.75">
      <c r="B1475" s="8">
        <v>2500</v>
      </c>
      <c r="C1475" s="1" t="s">
        <v>24</v>
      </c>
      <c r="D1475" s="1" t="s">
        <v>12</v>
      </c>
      <c r="E1475" s="1" t="s">
        <v>783</v>
      </c>
      <c r="F1475" s="28" t="s">
        <v>787</v>
      </c>
      <c r="G1475" s="28" t="s">
        <v>258</v>
      </c>
      <c r="H1475" s="5">
        <f t="shared" si="120"/>
        <v>-207500</v>
      </c>
      <c r="I1475" s="23">
        <v>5</v>
      </c>
      <c r="K1475" t="s">
        <v>24</v>
      </c>
      <c r="M1475" s="2">
        <v>510</v>
      </c>
    </row>
    <row r="1476" spans="2:13" ht="12.75">
      <c r="B1476" s="8">
        <v>2500</v>
      </c>
      <c r="C1476" s="1" t="s">
        <v>24</v>
      </c>
      <c r="D1476" s="1" t="s">
        <v>12</v>
      </c>
      <c r="E1476" s="1" t="s">
        <v>783</v>
      </c>
      <c r="F1476" s="28" t="s">
        <v>788</v>
      </c>
      <c r="G1476" s="28" t="s">
        <v>31</v>
      </c>
      <c r="H1476" s="5">
        <f t="shared" si="120"/>
        <v>-210000</v>
      </c>
      <c r="I1476" s="23">
        <v>5</v>
      </c>
      <c r="K1476" t="s">
        <v>24</v>
      </c>
      <c r="M1476" s="2">
        <v>510</v>
      </c>
    </row>
    <row r="1477" spans="2:13" ht="12.75">
      <c r="B1477" s="8">
        <v>2500</v>
      </c>
      <c r="C1477" s="1" t="s">
        <v>24</v>
      </c>
      <c r="D1477" s="1" t="s">
        <v>12</v>
      </c>
      <c r="E1477" s="1" t="s">
        <v>783</v>
      </c>
      <c r="F1477" s="28" t="s">
        <v>789</v>
      </c>
      <c r="G1477" s="28" t="s">
        <v>263</v>
      </c>
      <c r="H1477" s="5">
        <f t="shared" si="120"/>
        <v>-212500</v>
      </c>
      <c r="I1477" s="23">
        <v>5</v>
      </c>
      <c r="K1477" t="s">
        <v>24</v>
      </c>
      <c r="M1477" s="2">
        <v>510</v>
      </c>
    </row>
    <row r="1478" spans="2:13" ht="12.75">
      <c r="B1478" s="8">
        <v>2500</v>
      </c>
      <c r="C1478" s="1" t="s">
        <v>24</v>
      </c>
      <c r="D1478" s="1" t="s">
        <v>12</v>
      </c>
      <c r="E1478" s="1" t="s">
        <v>783</v>
      </c>
      <c r="F1478" s="28" t="s">
        <v>790</v>
      </c>
      <c r="G1478" s="28" t="s">
        <v>269</v>
      </c>
      <c r="H1478" s="5">
        <f t="shared" si="120"/>
        <v>-215000</v>
      </c>
      <c r="I1478" s="23">
        <v>5</v>
      </c>
      <c r="K1478" t="s">
        <v>24</v>
      </c>
      <c r="M1478" s="2">
        <v>510</v>
      </c>
    </row>
    <row r="1479" spans="2:13" ht="12.75">
      <c r="B1479" s="8">
        <v>2500</v>
      </c>
      <c r="C1479" s="1" t="s">
        <v>24</v>
      </c>
      <c r="D1479" s="1" t="s">
        <v>12</v>
      </c>
      <c r="E1479" s="1" t="s">
        <v>783</v>
      </c>
      <c r="F1479" s="28" t="s">
        <v>791</v>
      </c>
      <c r="G1479" s="28" t="s">
        <v>271</v>
      </c>
      <c r="H1479" s="5">
        <f t="shared" si="120"/>
        <v>-217500</v>
      </c>
      <c r="I1479" s="23">
        <v>5</v>
      </c>
      <c r="K1479" t="s">
        <v>24</v>
      </c>
      <c r="M1479" s="2">
        <v>510</v>
      </c>
    </row>
    <row r="1480" spans="2:13" ht="12.75">
      <c r="B1480" s="8">
        <v>2500</v>
      </c>
      <c r="C1480" s="1" t="s">
        <v>24</v>
      </c>
      <c r="D1480" s="1" t="s">
        <v>12</v>
      </c>
      <c r="E1480" s="1" t="s">
        <v>783</v>
      </c>
      <c r="F1480" s="28" t="s">
        <v>792</v>
      </c>
      <c r="G1480" s="28" t="s">
        <v>293</v>
      </c>
      <c r="H1480" s="5">
        <f t="shared" si="120"/>
        <v>-220000</v>
      </c>
      <c r="I1480" s="23">
        <v>5</v>
      </c>
      <c r="K1480" t="s">
        <v>24</v>
      </c>
      <c r="M1480" s="2">
        <v>510</v>
      </c>
    </row>
    <row r="1481" spans="2:13" ht="12.75">
      <c r="B1481" s="8">
        <v>2500</v>
      </c>
      <c r="C1481" s="1" t="s">
        <v>24</v>
      </c>
      <c r="D1481" s="1" t="s">
        <v>12</v>
      </c>
      <c r="E1481" s="1" t="s">
        <v>783</v>
      </c>
      <c r="F1481" s="28" t="s">
        <v>793</v>
      </c>
      <c r="G1481" s="28" t="s">
        <v>33</v>
      </c>
      <c r="H1481" s="5">
        <f t="shared" si="120"/>
        <v>-222500</v>
      </c>
      <c r="I1481" s="23">
        <v>5</v>
      </c>
      <c r="K1481" t="s">
        <v>24</v>
      </c>
      <c r="M1481" s="2">
        <v>510</v>
      </c>
    </row>
    <row r="1482" spans="2:13" ht="12.75">
      <c r="B1482" s="431">
        <v>2500</v>
      </c>
      <c r="C1482" s="1" t="s">
        <v>24</v>
      </c>
      <c r="D1482" s="1" t="s">
        <v>12</v>
      </c>
      <c r="E1482" s="1" t="s">
        <v>783</v>
      </c>
      <c r="F1482" s="28" t="s">
        <v>794</v>
      </c>
      <c r="G1482" s="28" t="s">
        <v>463</v>
      </c>
      <c r="H1482" s="5">
        <f t="shared" si="120"/>
        <v>-225000</v>
      </c>
      <c r="I1482" s="23">
        <v>5</v>
      </c>
      <c r="K1482" t="s">
        <v>24</v>
      </c>
      <c r="M1482" s="2">
        <v>510</v>
      </c>
    </row>
    <row r="1483" spans="2:13" ht="12.75">
      <c r="B1483" s="8">
        <v>2500</v>
      </c>
      <c r="C1483" s="1" t="s">
        <v>24</v>
      </c>
      <c r="D1483" s="1" t="s">
        <v>12</v>
      </c>
      <c r="E1483" s="1" t="s">
        <v>783</v>
      </c>
      <c r="F1483" s="28" t="s">
        <v>795</v>
      </c>
      <c r="G1483" s="28" t="s">
        <v>499</v>
      </c>
      <c r="H1483" s="5">
        <f t="shared" si="120"/>
        <v>-227500</v>
      </c>
      <c r="I1483" s="23">
        <v>5</v>
      </c>
      <c r="K1483" t="s">
        <v>24</v>
      </c>
      <c r="M1483" s="2">
        <v>510</v>
      </c>
    </row>
    <row r="1484" spans="2:13" ht="12.75">
      <c r="B1484" s="8">
        <v>2500</v>
      </c>
      <c r="C1484" s="1" t="s">
        <v>24</v>
      </c>
      <c r="D1484" s="1" t="s">
        <v>12</v>
      </c>
      <c r="E1484" s="1" t="s">
        <v>783</v>
      </c>
      <c r="F1484" s="28" t="s">
        <v>796</v>
      </c>
      <c r="G1484" s="28" t="s">
        <v>508</v>
      </c>
      <c r="H1484" s="5">
        <f t="shared" si="120"/>
        <v>-230000</v>
      </c>
      <c r="I1484" s="23">
        <v>5</v>
      </c>
      <c r="K1484" t="s">
        <v>24</v>
      </c>
      <c r="M1484" s="2">
        <v>510</v>
      </c>
    </row>
    <row r="1485" spans="2:13" ht="12.75">
      <c r="B1485" s="8">
        <v>2500</v>
      </c>
      <c r="C1485" s="1" t="s">
        <v>24</v>
      </c>
      <c r="D1485" s="1" t="s">
        <v>12</v>
      </c>
      <c r="E1485" s="1" t="s">
        <v>783</v>
      </c>
      <c r="F1485" s="28" t="s">
        <v>797</v>
      </c>
      <c r="G1485" s="28" t="s">
        <v>510</v>
      </c>
      <c r="H1485" s="5">
        <f t="shared" si="120"/>
        <v>-232500</v>
      </c>
      <c r="I1485" s="23">
        <v>5</v>
      </c>
      <c r="K1485" t="s">
        <v>24</v>
      </c>
      <c r="M1485" s="2">
        <v>510</v>
      </c>
    </row>
    <row r="1486" spans="2:13" ht="12.75">
      <c r="B1486" s="8">
        <v>2500</v>
      </c>
      <c r="C1486" s="1" t="s">
        <v>24</v>
      </c>
      <c r="D1486" s="1" t="s">
        <v>12</v>
      </c>
      <c r="E1486" s="1" t="s">
        <v>783</v>
      </c>
      <c r="F1486" s="28" t="s">
        <v>798</v>
      </c>
      <c r="G1486" s="28" t="s">
        <v>515</v>
      </c>
      <c r="H1486" s="5">
        <f t="shared" si="120"/>
        <v>-235000</v>
      </c>
      <c r="I1486" s="23">
        <v>5</v>
      </c>
      <c r="K1486" t="s">
        <v>24</v>
      </c>
      <c r="M1486" s="2">
        <v>510</v>
      </c>
    </row>
    <row r="1487" spans="2:13" ht="12.75">
      <c r="B1487" s="8">
        <v>2500</v>
      </c>
      <c r="C1487" s="1" t="s">
        <v>24</v>
      </c>
      <c r="D1487" s="1" t="s">
        <v>12</v>
      </c>
      <c r="E1487" s="1" t="s">
        <v>783</v>
      </c>
      <c r="F1487" s="28" t="s">
        <v>799</v>
      </c>
      <c r="G1487" s="28" t="s">
        <v>517</v>
      </c>
      <c r="H1487" s="5">
        <f t="shared" si="120"/>
        <v>-237500</v>
      </c>
      <c r="I1487" s="23">
        <v>5</v>
      </c>
      <c r="K1487" t="s">
        <v>24</v>
      </c>
      <c r="M1487" s="2">
        <v>510</v>
      </c>
    </row>
    <row r="1488" spans="2:13" ht="12.75">
      <c r="B1488" s="8">
        <v>2500</v>
      </c>
      <c r="C1488" s="1" t="s">
        <v>24</v>
      </c>
      <c r="D1488" s="1" t="s">
        <v>12</v>
      </c>
      <c r="E1488" s="1" t="s">
        <v>783</v>
      </c>
      <c r="F1488" s="28" t="s">
        <v>800</v>
      </c>
      <c r="G1488" s="28" t="s">
        <v>318</v>
      </c>
      <c r="H1488" s="5">
        <f t="shared" si="120"/>
        <v>-240000</v>
      </c>
      <c r="I1488" s="23">
        <v>5</v>
      </c>
      <c r="K1488" t="s">
        <v>24</v>
      </c>
      <c r="M1488" s="2">
        <v>510</v>
      </c>
    </row>
    <row r="1489" spans="2:13" ht="12.75">
      <c r="B1489" s="8">
        <v>2500</v>
      </c>
      <c r="C1489" s="1" t="s">
        <v>24</v>
      </c>
      <c r="D1489" s="1" t="s">
        <v>12</v>
      </c>
      <c r="E1489" s="1" t="s">
        <v>783</v>
      </c>
      <c r="F1489" s="28" t="s">
        <v>801</v>
      </c>
      <c r="G1489" s="28" t="s">
        <v>315</v>
      </c>
      <c r="H1489" s="5">
        <f t="shared" si="120"/>
        <v>-242500</v>
      </c>
      <c r="I1489" s="23">
        <v>5</v>
      </c>
      <c r="K1489" t="s">
        <v>24</v>
      </c>
      <c r="M1489" s="2">
        <v>510</v>
      </c>
    </row>
    <row r="1490" spans="2:13" ht="12.75">
      <c r="B1490" s="8">
        <v>2500</v>
      </c>
      <c r="C1490" s="1" t="s">
        <v>24</v>
      </c>
      <c r="D1490" s="1" t="s">
        <v>12</v>
      </c>
      <c r="E1490" s="1" t="s">
        <v>783</v>
      </c>
      <c r="F1490" s="28" t="s">
        <v>802</v>
      </c>
      <c r="G1490" s="28" t="s">
        <v>82</v>
      </c>
      <c r="H1490" s="5">
        <f t="shared" si="120"/>
        <v>-245000</v>
      </c>
      <c r="I1490" s="23">
        <v>5</v>
      </c>
      <c r="K1490" t="s">
        <v>24</v>
      </c>
      <c r="M1490" s="2">
        <v>510</v>
      </c>
    </row>
    <row r="1491" spans="2:13" ht="12.75">
      <c r="B1491" s="8">
        <v>2500</v>
      </c>
      <c r="C1491" s="1" t="s">
        <v>24</v>
      </c>
      <c r="D1491" s="1" t="s">
        <v>12</v>
      </c>
      <c r="E1491" s="1" t="s">
        <v>803</v>
      </c>
      <c r="F1491" s="28" t="s">
        <v>804</v>
      </c>
      <c r="G1491" s="28" t="s">
        <v>263</v>
      </c>
      <c r="H1491" s="5">
        <f t="shared" si="120"/>
        <v>-247500</v>
      </c>
      <c r="I1491" s="23">
        <f>+B1491/M1491</f>
        <v>4.901960784313726</v>
      </c>
      <c r="K1491" t="s">
        <v>24</v>
      </c>
      <c r="M1491" s="2">
        <v>510</v>
      </c>
    </row>
    <row r="1492" spans="2:13" ht="12.75">
      <c r="B1492" s="211">
        <v>2500</v>
      </c>
      <c r="C1492" s="1" t="s">
        <v>24</v>
      </c>
      <c r="D1492" s="13" t="s">
        <v>12</v>
      </c>
      <c r="E1492" s="13" t="s">
        <v>805</v>
      </c>
      <c r="F1492" s="28" t="s">
        <v>806</v>
      </c>
      <c r="G1492" s="28" t="s">
        <v>226</v>
      </c>
      <c r="H1492" s="5">
        <f t="shared" si="120"/>
        <v>-250000</v>
      </c>
      <c r="I1492" s="23">
        <v>5</v>
      </c>
      <c r="K1492" t="s">
        <v>24</v>
      </c>
      <c r="M1492" s="2">
        <v>510</v>
      </c>
    </row>
    <row r="1493" spans="2:13" ht="12.75">
      <c r="B1493" s="8">
        <v>2500</v>
      </c>
      <c r="C1493" s="1" t="s">
        <v>24</v>
      </c>
      <c r="D1493" s="13" t="s">
        <v>12</v>
      </c>
      <c r="E1493" s="13" t="s">
        <v>805</v>
      </c>
      <c r="F1493" s="28" t="s">
        <v>807</v>
      </c>
      <c r="G1493" s="28" t="s">
        <v>229</v>
      </c>
      <c r="H1493" s="5">
        <f t="shared" si="120"/>
        <v>-252500</v>
      </c>
      <c r="I1493" s="23">
        <v>5</v>
      </c>
      <c r="K1493" t="s">
        <v>24</v>
      </c>
      <c r="M1493" s="2">
        <v>510</v>
      </c>
    </row>
    <row r="1494" spans="2:13" ht="12.75">
      <c r="B1494" s="8">
        <v>2500</v>
      </c>
      <c r="C1494" s="1" t="s">
        <v>24</v>
      </c>
      <c r="D1494" s="1" t="s">
        <v>12</v>
      </c>
      <c r="E1494" s="13" t="s">
        <v>805</v>
      </c>
      <c r="F1494" s="28" t="s">
        <v>808</v>
      </c>
      <c r="G1494" s="28" t="s">
        <v>256</v>
      </c>
      <c r="H1494" s="5">
        <f t="shared" si="120"/>
        <v>-255000</v>
      </c>
      <c r="I1494" s="23">
        <v>6</v>
      </c>
      <c r="K1494" t="s">
        <v>24</v>
      </c>
      <c r="M1494" s="2">
        <v>510</v>
      </c>
    </row>
    <row r="1495" spans="2:13" ht="12.75">
      <c r="B1495" s="8">
        <v>2500</v>
      </c>
      <c r="C1495" s="1" t="s">
        <v>24</v>
      </c>
      <c r="D1495" s="1" t="s">
        <v>12</v>
      </c>
      <c r="E1495" s="1" t="s">
        <v>809</v>
      </c>
      <c r="F1495" s="28" t="s">
        <v>810</v>
      </c>
      <c r="G1495" s="28" t="s">
        <v>499</v>
      </c>
      <c r="H1495" s="5">
        <f t="shared" si="120"/>
        <v>-257500</v>
      </c>
      <c r="I1495" s="23">
        <v>7</v>
      </c>
      <c r="K1495" t="s">
        <v>24</v>
      </c>
      <c r="M1495" s="2">
        <v>510</v>
      </c>
    </row>
    <row r="1496" spans="2:13" ht="12.75">
      <c r="B1496" s="8">
        <v>2500</v>
      </c>
      <c r="C1496" s="1" t="s">
        <v>24</v>
      </c>
      <c r="D1496" s="1" t="s">
        <v>12</v>
      </c>
      <c r="E1496" s="1" t="s">
        <v>809</v>
      </c>
      <c r="F1496" s="28" t="s">
        <v>811</v>
      </c>
      <c r="G1496" s="28" t="s">
        <v>508</v>
      </c>
      <c r="H1496" s="5">
        <f aca="true" t="shared" si="121" ref="H1496:H1503">H1495-B1496</f>
        <v>-260000</v>
      </c>
      <c r="I1496" s="23">
        <v>8</v>
      </c>
      <c r="K1496" t="s">
        <v>24</v>
      </c>
      <c r="M1496" s="2">
        <v>510</v>
      </c>
    </row>
    <row r="1497" spans="2:13" ht="12.75">
      <c r="B1497" s="8">
        <v>2500</v>
      </c>
      <c r="C1497" s="1" t="s">
        <v>24</v>
      </c>
      <c r="D1497" s="1" t="s">
        <v>12</v>
      </c>
      <c r="E1497" s="1" t="s">
        <v>809</v>
      </c>
      <c r="F1497" s="28" t="s">
        <v>812</v>
      </c>
      <c r="G1497" s="28" t="s">
        <v>318</v>
      </c>
      <c r="H1497" s="5">
        <f t="shared" si="121"/>
        <v>-262500</v>
      </c>
      <c r="I1497" s="23">
        <v>9</v>
      </c>
      <c r="K1497" t="s">
        <v>24</v>
      </c>
      <c r="M1497" s="2">
        <v>510</v>
      </c>
    </row>
    <row r="1498" spans="2:13" ht="12.75">
      <c r="B1498" s="211">
        <v>2500</v>
      </c>
      <c r="C1498" s="1" t="s">
        <v>24</v>
      </c>
      <c r="D1498" s="13" t="s">
        <v>12</v>
      </c>
      <c r="E1498" s="36" t="s">
        <v>813</v>
      </c>
      <c r="F1498" s="28" t="s">
        <v>814</v>
      </c>
      <c r="G1498" s="32" t="s">
        <v>222</v>
      </c>
      <c r="H1498" s="5">
        <f t="shared" si="121"/>
        <v>-265000</v>
      </c>
      <c r="I1498" s="23">
        <v>10</v>
      </c>
      <c r="K1498" t="s">
        <v>24</v>
      </c>
      <c r="M1498" s="2">
        <v>510</v>
      </c>
    </row>
    <row r="1499" spans="2:13" ht="12.75">
      <c r="B1499" s="211">
        <v>2500</v>
      </c>
      <c r="C1499" s="1" t="s">
        <v>24</v>
      </c>
      <c r="D1499" s="13" t="s">
        <v>12</v>
      </c>
      <c r="E1499" s="36" t="s">
        <v>813</v>
      </c>
      <c r="F1499" s="28" t="s">
        <v>815</v>
      </c>
      <c r="G1499" s="28" t="s">
        <v>229</v>
      </c>
      <c r="H1499" s="5">
        <f t="shared" si="121"/>
        <v>-267500</v>
      </c>
      <c r="I1499" s="23">
        <v>11</v>
      </c>
      <c r="K1499" t="s">
        <v>24</v>
      </c>
      <c r="M1499" s="2">
        <v>510</v>
      </c>
    </row>
    <row r="1500" spans="2:13" ht="12.75">
      <c r="B1500" s="211">
        <v>2500</v>
      </c>
      <c r="C1500" s="1" t="s">
        <v>24</v>
      </c>
      <c r="D1500" s="13" t="s">
        <v>12</v>
      </c>
      <c r="E1500" s="13" t="s">
        <v>816</v>
      </c>
      <c r="F1500" s="28" t="s">
        <v>817</v>
      </c>
      <c r="G1500" s="32" t="s">
        <v>222</v>
      </c>
      <c r="H1500" s="5">
        <f t="shared" si="121"/>
        <v>-270000</v>
      </c>
      <c r="I1500" s="23">
        <v>12</v>
      </c>
      <c r="K1500" t="s">
        <v>24</v>
      </c>
      <c r="M1500" s="2">
        <v>510</v>
      </c>
    </row>
    <row r="1501" spans="2:13" ht="12.75">
      <c r="B1501" s="211">
        <v>2500</v>
      </c>
      <c r="C1501" s="1" t="s">
        <v>24</v>
      </c>
      <c r="D1501" s="13" t="s">
        <v>12</v>
      </c>
      <c r="E1501" s="1" t="s">
        <v>816</v>
      </c>
      <c r="F1501" s="28" t="s">
        <v>818</v>
      </c>
      <c r="G1501" s="28" t="s">
        <v>229</v>
      </c>
      <c r="H1501" s="5">
        <f t="shared" si="121"/>
        <v>-272500</v>
      </c>
      <c r="I1501" s="23">
        <v>13</v>
      </c>
      <c r="K1501" t="s">
        <v>24</v>
      </c>
      <c r="M1501" s="2">
        <v>510</v>
      </c>
    </row>
    <row r="1502" spans="2:13" ht="12.75">
      <c r="B1502" s="8">
        <v>2500</v>
      </c>
      <c r="C1502" s="1" t="s">
        <v>24</v>
      </c>
      <c r="D1502" s="1" t="s">
        <v>12</v>
      </c>
      <c r="E1502" s="13" t="s">
        <v>816</v>
      </c>
      <c r="F1502" s="28" t="s">
        <v>808</v>
      </c>
      <c r="G1502" s="28" t="s">
        <v>256</v>
      </c>
      <c r="H1502" s="5">
        <f t="shared" si="121"/>
        <v>-275000</v>
      </c>
      <c r="I1502" s="23">
        <v>14</v>
      </c>
      <c r="K1502" t="s">
        <v>24</v>
      </c>
      <c r="M1502" s="2">
        <v>510</v>
      </c>
    </row>
    <row r="1503" spans="1:13" s="116" customFormat="1" ht="12.75">
      <c r="A1503" s="34"/>
      <c r="B1503" s="211">
        <v>2000</v>
      </c>
      <c r="C1503" s="34" t="s">
        <v>819</v>
      </c>
      <c r="D1503" s="34" t="s">
        <v>12</v>
      </c>
      <c r="E1503" s="34" t="s">
        <v>783</v>
      </c>
      <c r="F1503" s="32" t="s">
        <v>820</v>
      </c>
      <c r="G1503" s="32" t="s">
        <v>458</v>
      </c>
      <c r="H1503" s="5">
        <f t="shared" si="121"/>
        <v>-277000</v>
      </c>
      <c r="I1503" s="23">
        <v>15</v>
      </c>
      <c r="K1503" s="102" t="s">
        <v>821</v>
      </c>
      <c r="M1503" s="2">
        <v>510</v>
      </c>
    </row>
    <row r="1504" spans="1:13" s="91" customFormat="1" ht="12.75">
      <c r="A1504" s="12"/>
      <c r="B1504" s="378">
        <f>SUM(B1401:B1503)</f>
        <v>277000</v>
      </c>
      <c r="C1504" s="12" t="s">
        <v>24</v>
      </c>
      <c r="D1504" s="12"/>
      <c r="E1504" s="12"/>
      <c r="F1504" s="19"/>
      <c r="G1504" s="19"/>
      <c r="H1504" s="87">
        <v>0</v>
      </c>
      <c r="I1504" s="88">
        <f>+B1504/M1504</f>
        <v>543.1372549019608</v>
      </c>
      <c r="M1504" s="2">
        <v>510</v>
      </c>
    </row>
    <row r="1505" spans="8:13" ht="12.75">
      <c r="H1505" s="5">
        <f aca="true" t="shared" si="122" ref="H1505:H1547">H1504-B1505</f>
        <v>0</v>
      </c>
      <c r="I1505" s="23">
        <f>+B1505/M1505</f>
        <v>0</v>
      </c>
      <c r="M1505" s="2">
        <v>510</v>
      </c>
    </row>
    <row r="1506" spans="8:13" ht="12.75">
      <c r="H1506" s="5">
        <f t="shared" si="122"/>
        <v>0</v>
      </c>
      <c r="I1506" s="23">
        <f>+B1506/M1506</f>
        <v>0</v>
      </c>
      <c r="M1506" s="2">
        <v>510</v>
      </c>
    </row>
    <row r="1507" spans="1:13" s="102" customFormat="1" ht="12.75">
      <c r="A1507" s="101"/>
      <c r="B1507" s="239">
        <v>3000</v>
      </c>
      <c r="C1507" s="101" t="s">
        <v>643</v>
      </c>
      <c r="D1507" s="34" t="s">
        <v>12</v>
      </c>
      <c r="E1507" s="34" t="s">
        <v>822</v>
      </c>
      <c r="F1507" s="32" t="s">
        <v>823</v>
      </c>
      <c r="G1507" s="92" t="s">
        <v>222</v>
      </c>
      <c r="H1507" s="5">
        <f t="shared" si="122"/>
        <v>-3000</v>
      </c>
      <c r="I1507" s="117">
        <v>6</v>
      </c>
      <c r="K1507" s="102" t="s">
        <v>824</v>
      </c>
      <c r="M1507" s="2">
        <v>510</v>
      </c>
    </row>
    <row r="1508" spans="1:13" s="116" customFormat="1" ht="12.75">
      <c r="A1508" s="34"/>
      <c r="B1508" s="239">
        <v>2000</v>
      </c>
      <c r="C1508" s="34" t="s">
        <v>825</v>
      </c>
      <c r="D1508" s="34" t="s">
        <v>12</v>
      </c>
      <c r="E1508" s="34" t="s">
        <v>822</v>
      </c>
      <c r="F1508" s="32" t="s">
        <v>826</v>
      </c>
      <c r="G1508" s="32" t="s">
        <v>226</v>
      </c>
      <c r="H1508" s="5">
        <f t="shared" si="122"/>
        <v>-5000</v>
      </c>
      <c r="I1508" s="117">
        <v>4</v>
      </c>
      <c r="K1508" s="102" t="s">
        <v>824</v>
      </c>
      <c r="M1508" s="2">
        <v>510</v>
      </c>
    </row>
    <row r="1509" spans="1:13" s="116" customFormat="1" ht="12.75">
      <c r="A1509" s="34"/>
      <c r="B1509" s="239">
        <v>2000</v>
      </c>
      <c r="C1509" s="34" t="s">
        <v>825</v>
      </c>
      <c r="D1509" s="34" t="s">
        <v>12</v>
      </c>
      <c r="E1509" s="34" t="s">
        <v>822</v>
      </c>
      <c r="F1509" s="32" t="s">
        <v>826</v>
      </c>
      <c r="G1509" s="32" t="s">
        <v>226</v>
      </c>
      <c r="H1509" s="5">
        <f t="shared" si="122"/>
        <v>-7000</v>
      </c>
      <c r="I1509" s="117">
        <v>4</v>
      </c>
      <c r="K1509" s="102" t="s">
        <v>824</v>
      </c>
      <c r="M1509" s="2">
        <v>510</v>
      </c>
    </row>
    <row r="1510" spans="1:13" s="116" customFormat="1" ht="12.75">
      <c r="A1510" s="34"/>
      <c r="B1510" s="239">
        <v>2000</v>
      </c>
      <c r="C1510" s="34" t="s">
        <v>827</v>
      </c>
      <c r="D1510" s="34" t="s">
        <v>12</v>
      </c>
      <c r="E1510" s="34" t="s">
        <v>822</v>
      </c>
      <c r="F1510" s="32" t="s">
        <v>826</v>
      </c>
      <c r="G1510" s="32" t="s">
        <v>226</v>
      </c>
      <c r="H1510" s="5">
        <f t="shared" si="122"/>
        <v>-9000</v>
      </c>
      <c r="I1510" s="117">
        <v>4</v>
      </c>
      <c r="K1510" s="102" t="s">
        <v>824</v>
      </c>
      <c r="M1510" s="2">
        <v>510</v>
      </c>
    </row>
    <row r="1511" spans="1:13" s="116" customFormat="1" ht="12.75">
      <c r="A1511" s="34"/>
      <c r="B1511" s="239">
        <v>2000</v>
      </c>
      <c r="C1511" s="34" t="s">
        <v>827</v>
      </c>
      <c r="D1511" s="34" t="s">
        <v>12</v>
      </c>
      <c r="E1511" s="34" t="s">
        <v>822</v>
      </c>
      <c r="F1511" s="32" t="s">
        <v>826</v>
      </c>
      <c r="G1511" s="32" t="s">
        <v>229</v>
      </c>
      <c r="H1511" s="5">
        <f t="shared" si="122"/>
        <v>-11000</v>
      </c>
      <c r="I1511" s="117">
        <v>4</v>
      </c>
      <c r="K1511" s="102" t="s">
        <v>824</v>
      </c>
      <c r="M1511" s="2">
        <v>510</v>
      </c>
    </row>
    <row r="1512" spans="1:13" s="116" customFormat="1" ht="12.75">
      <c r="A1512" s="34"/>
      <c r="B1512" s="239">
        <v>3000</v>
      </c>
      <c r="C1512" s="34" t="s">
        <v>650</v>
      </c>
      <c r="D1512" s="34" t="s">
        <v>12</v>
      </c>
      <c r="E1512" s="34" t="s">
        <v>822</v>
      </c>
      <c r="F1512" s="32" t="s">
        <v>828</v>
      </c>
      <c r="G1512" s="32" t="s">
        <v>233</v>
      </c>
      <c r="H1512" s="5">
        <f t="shared" si="122"/>
        <v>-14000</v>
      </c>
      <c r="I1512" s="117">
        <v>6</v>
      </c>
      <c r="K1512" s="102" t="s">
        <v>824</v>
      </c>
      <c r="M1512" s="2">
        <v>510</v>
      </c>
    </row>
    <row r="1513" spans="1:13" s="116" customFormat="1" ht="12.75">
      <c r="A1513" s="34"/>
      <c r="B1513" s="239">
        <v>1500</v>
      </c>
      <c r="C1513" s="34" t="s">
        <v>464</v>
      </c>
      <c r="D1513" s="34" t="s">
        <v>12</v>
      </c>
      <c r="E1513" s="34" t="s">
        <v>822</v>
      </c>
      <c r="F1513" s="32" t="s">
        <v>829</v>
      </c>
      <c r="G1513" s="32" t="s">
        <v>256</v>
      </c>
      <c r="H1513" s="5">
        <f t="shared" si="122"/>
        <v>-15500</v>
      </c>
      <c r="I1513" s="117">
        <v>3</v>
      </c>
      <c r="K1513" s="102" t="s">
        <v>824</v>
      </c>
      <c r="M1513" s="2">
        <v>510</v>
      </c>
    </row>
    <row r="1514" spans="1:13" s="116" customFormat="1" ht="12.75">
      <c r="A1514" s="34"/>
      <c r="B1514" s="239">
        <v>1500</v>
      </c>
      <c r="C1514" s="34" t="s">
        <v>473</v>
      </c>
      <c r="D1514" s="34" t="s">
        <v>12</v>
      </c>
      <c r="E1514" s="34" t="s">
        <v>822</v>
      </c>
      <c r="F1514" s="32" t="s">
        <v>830</v>
      </c>
      <c r="G1514" s="32" t="s">
        <v>256</v>
      </c>
      <c r="H1514" s="5">
        <f t="shared" si="122"/>
        <v>-17000</v>
      </c>
      <c r="I1514" s="117">
        <v>3</v>
      </c>
      <c r="K1514" s="116" t="s">
        <v>824</v>
      </c>
      <c r="M1514" s="2">
        <v>510</v>
      </c>
    </row>
    <row r="1515" spans="1:13" s="116" customFormat="1" ht="12.75">
      <c r="A1515" s="34"/>
      <c r="B1515" s="239">
        <v>2000</v>
      </c>
      <c r="C1515" s="34" t="s">
        <v>831</v>
      </c>
      <c r="D1515" s="34" t="s">
        <v>12</v>
      </c>
      <c r="E1515" s="34" t="s">
        <v>822</v>
      </c>
      <c r="F1515" s="32" t="s">
        <v>832</v>
      </c>
      <c r="G1515" s="32" t="s">
        <v>269</v>
      </c>
      <c r="H1515" s="5">
        <f t="shared" si="122"/>
        <v>-19000</v>
      </c>
      <c r="I1515" s="117">
        <v>4</v>
      </c>
      <c r="K1515" s="116" t="s">
        <v>824</v>
      </c>
      <c r="M1515" s="2">
        <v>510</v>
      </c>
    </row>
    <row r="1516" spans="1:13" s="116" customFormat="1" ht="12.75">
      <c r="A1516" s="34"/>
      <c r="B1516" s="239">
        <v>2500</v>
      </c>
      <c r="C1516" s="34" t="s">
        <v>833</v>
      </c>
      <c r="D1516" s="34" t="s">
        <v>12</v>
      </c>
      <c r="E1516" s="34" t="s">
        <v>822</v>
      </c>
      <c r="F1516" s="32" t="s">
        <v>834</v>
      </c>
      <c r="G1516" s="32" t="s">
        <v>269</v>
      </c>
      <c r="H1516" s="5">
        <f t="shared" si="122"/>
        <v>-21500</v>
      </c>
      <c r="I1516" s="117">
        <v>5</v>
      </c>
      <c r="K1516" s="116" t="s">
        <v>824</v>
      </c>
      <c r="M1516" s="2">
        <v>510</v>
      </c>
    </row>
    <row r="1517" spans="1:13" s="116" customFormat="1" ht="12.75">
      <c r="A1517" s="34"/>
      <c r="B1517" s="239">
        <v>2500</v>
      </c>
      <c r="C1517" s="34" t="s">
        <v>835</v>
      </c>
      <c r="D1517" s="34" t="s">
        <v>12</v>
      </c>
      <c r="E1517" s="34" t="s">
        <v>822</v>
      </c>
      <c r="F1517" s="32" t="s">
        <v>836</v>
      </c>
      <c r="G1517" s="32" t="s">
        <v>271</v>
      </c>
      <c r="H1517" s="5">
        <f t="shared" si="122"/>
        <v>-24000</v>
      </c>
      <c r="I1517" s="117">
        <v>5</v>
      </c>
      <c r="K1517" s="116" t="s">
        <v>824</v>
      </c>
      <c r="M1517" s="2">
        <v>510</v>
      </c>
    </row>
    <row r="1518" spans="1:13" s="116" customFormat="1" ht="12.75">
      <c r="A1518" s="34"/>
      <c r="B1518" s="239">
        <v>2000</v>
      </c>
      <c r="C1518" s="34" t="s">
        <v>837</v>
      </c>
      <c r="D1518" s="34" t="s">
        <v>12</v>
      </c>
      <c r="E1518" s="34" t="s">
        <v>822</v>
      </c>
      <c r="F1518" s="32" t="s">
        <v>838</v>
      </c>
      <c r="G1518" s="32" t="s">
        <v>293</v>
      </c>
      <c r="H1518" s="5">
        <f t="shared" si="122"/>
        <v>-26000</v>
      </c>
      <c r="I1518" s="117">
        <v>4</v>
      </c>
      <c r="K1518" s="116" t="s">
        <v>824</v>
      </c>
      <c r="M1518" s="2">
        <v>510</v>
      </c>
    </row>
    <row r="1519" spans="2:13" ht="12.75">
      <c r="B1519" s="239">
        <v>3000</v>
      </c>
      <c r="C1519" s="1" t="s">
        <v>643</v>
      </c>
      <c r="D1519" s="34" t="s">
        <v>12</v>
      </c>
      <c r="E1519" s="101" t="s">
        <v>822</v>
      </c>
      <c r="F1519" s="32" t="s">
        <v>839</v>
      </c>
      <c r="G1519" s="92" t="s">
        <v>508</v>
      </c>
      <c r="H1519" s="5">
        <f t="shared" si="122"/>
        <v>-29000</v>
      </c>
      <c r="I1519" s="117">
        <v>6</v>
      </c>
      <c r="K1519" s="116" t="s">
        <v>824</v>
      </c>
      <c r="M1519" s="2">
        <v>510</v>
      </c>
    </row>
    <row r="1520" spans="1:13" s="116" customFormat="1" ht="12.75">
      <c r="A1520" s="34"/>
      <c r="B1520" s="239">
        <v>3000</v>
      </c>
      <c r="C1520" s="34" t="s">
        <v>650</v>
      </c>
      <c r="D1520" s="34" t="s">
        <v>12</v>
      </c>
      <c r="E1520" s="34" t="s">
        <v>822</v>
      </c>
      <c r="F1520" s="32" t="s">
        <v>840</v>
      </c>
      <c r="G1520" s="32" t="s">
        <v>510</v>
      </c>
      <c r="H1520" s="5">
        <f t="shared" si="122"/>
        <v>-32000</v>
      </c>
      <c r="I1520" s="117">
        <v>6</v>
      </c>
      <c r="K1520" s="116" t="s">
        <v>824</v>
      </c>
      <c r="M1520" s="2">
        <v>510</v>
      </c>
    </row>
    <row r="1521" spans="1:13" s="116" customFormat="1" ht="12.75">
      <c r="A1521" s="34"/>
      <c r="B1521" s="239">
        <v>3000</v>
      </c>
      <c r="C1521" s="34" t="s">
        <v>643</v>
      </c>
      <c r="D1521" s="34" t="s">
        <v>12</v>
      </c>
      <c r="E1521" s="34" t="s">
        <v>822</v>
      </c>
      <c r="F1521" s="32" t="s">
        <v>841</v>
      </c>
      <c r="G1521" s="32" t="s">
        <v>517</v>
      </c>
      <c r="H1521" s="5">
        <f t="shared" si="122"/>
        <v>-35000</v>
      </c>
      <c r="I1521" s="117">
        <v>6</v>
      </c>
      <c r="K1521" s="116" t="s">
        <v>824</v>
      </c>
      <c r="M1521" s="2">
        <v>510</v>
      </c>
    </row>
    <row r="1522" spans="1:13" s="116" customFormat="1" ht="12.75">
      <c r="A1522" s="34"/>
      <c r="B1522" s="239">
        <v>3000</v>
      </c>
      <c r="C1522" s="34" t="s">
        <v>650</v>
      </c>
      <c r="D1522" s="34" t="s">
        <v>12</v>
      </c>
      <c r="E1522" s="34" t="s">
        <v>822</v>
      </c>
      <c r="F1522" s="32" t="s">
        <v>842</v>
      </c>
      <c r="G1522" s="32" t="s">
        <v>315</v>
      </c>
      <c r="H1522" s="5">
        <f t="shared" si="122"/>
        <v>-38000</v>
      </c>
      <c r="I1522" s="117">
        <v>6</v>
      </c>
      <c r="K1522" s="116" t="s">
        <v>824</v>
      </c>
      <c r="M1522" s="2">
        <v>510</v>
      </c>
    </row>
    <row r="1523" spans="2:13" ht="12.75">
      <c r="B1523" s="233">
        <v>5000</v>
      </c>
      <c r="C1523" s="13" t="s">
        <v>843</v>
      </c>
      <c r="D1523" s="13" t="s">
        <v>12</v>
      </c>
      <c r="E1523" s="13" t="s">
        <v>822</v>
      </c>
      <c r="F1523" s="92" t="s">
        <v>844</v>
      </c>
      <c r="G1523" s="28" t="s">
        <v>271</v>
      </c>
      <c r="H1523" s="5">
        <f t="shared" si="122"/>
        <v>-43000</v>
      </c>
      <c r="I1523" s="117">
        <v>7</v>
      </c>
      <c r="K1523" s="102" t="s">
        <v>542</v>
      </c>
      <c r="M1523" s="2">
        <v>510</v>
      </c>
    </row>
    <row r="1524" spans="2:13" ht="12.75">
      <c r="B1524" s="233">
        <v>4000</v>
      </c>
      <c r="C1524" s="13" t="s">
        <v>664</v>
      </c>
      <c r="D1524" s="13" t="s">
        <v>12</v>
      </c>
      <c r="E1524" s="13" t="s">
        <v>822</v>
      </c>
      <c r="F1524" s="92" t="s">
        <v>845</v>
      </c>
      <c r="G1524" s="28" t="s">
        <v>293</v>
      </c>
      <c r="H1524" s="5">
        <f t="shared" si="122"/>
        <v>-47000</v>
      </c>
      <c r="I1524" s="117">
        <v>8</v>
      </c>
      <c r="K1524" s="102" t="s">
        <v>542</v>
      </c>
      <c r="M1524" s="2">
        <v>510</v>
      </c>
    </row>
    <row r="1525" spans="2:13" ht="12.75">
      <c r="B1525" s="233">
        <v>2000</v>
      </c>
      <c r="C1525" s="1" t="s">
        <v>831</v>
      </c>
      <c r="D1525" s="13" t="s">
        <v>12</v>
      </c>
      <c r="E1525" s="1" t="s">
        <v>822</v>
      </c>
      <c r="F1525" s="92" t="s">
        <v>846</v>
      </c>
      <c r="G1525" s="28" t="s">
        <v>463</v>
      </c>
      <c r="H1525" s="5">
        <f t="shared" si="122"/>
        <v>-49000</v>
      </c>
      <c r="I1525" s="117">
        <v>9</v>
      </c>
      <c r="K1525" s="102" t="s">
        <v>542</v>
      </c>
      <c r="M1525" s="2">
        <v>510</v>
      </c>
    </row>
    <row r="1526" spans="2:13" ht="12.75">
      <c r="B1526" s="233">
        <v>10000</v>
      </c>
      <c r="C1526" s="1" t="s">
        <v>847</v>
      </c>
      <c r="D1526" s="13" t="s">
        <v>12</v>
      </c>
      <c r="E1526" s="101" t="s">
        <v>32</v>
      </c>
      <c r="F1526" s="92" t="s">
        <v>848</v>
      </c>
      <c r="G1526" s="28" t="s">
        <v>463</v>
      </c>
      <c r="H1526" s="5">
        <f t="shared" si="122"/>
        <v>-59000</v>
      </c>
      <c r="I1526" s="117">
        <v>10</v>
      </c>
      <c r="K1526" s="102" t="s">
        <v>542</v>
      </c>
      <c r="M1526" s="2">
        <v>510</v>
      </c>
    </row>
    <row r="1527" spans="2:13" ht="12.75">
      <c r="B1527" s="233">
        <v>2000</v>
      </c>
      <c r="C1527" s="1" t="s">
        <v>837</v>
      </c>
      <c r="D1527" s="13" t="s">
        <v>12</v>
      </c>
      <c r="E1527" s="1" t="s">
        <v>822</v>
      </c>
      <c r="F1527" s="92" t="s">
        <v>849</v>
      </c>
      <c r="G1527" s="28" t="s">
        <v>508</v>
      </c>
      <c r="H1527" s="5">
        <f t="shared" si="122"/>
        <v>-61000</v>
      </c>
      <c r="I1527" s="117">
        <v>11</v>
      </c>
      <c r="K1527" s="102" t="s">
        <v>542</v>
      </c>
      <c r="M1527" s="2">
        <v>510</v>
      </c>
    </row>
    <row r="1528" spans="2:13" ht="12.75">
      <c r="B1528" s="233">
        <v>3000</v>
      </c>
      <c r="C1528" s="13" t="s">
        <v>850</v>
      </c>
      <c r="D1528" s="13" t="s">
        <v>12</v>
      </c>
      <c r="E1528" s="13" t="s">
        <v>822</v>
      </c>
      <c r="F1528" s="92" t="s">
        <v>851</v>
      </c>
      <c r="G1528" s="28" t="s">
        <v>515</v>
      </c>
      <c r="H1528" s="5">
        <f t="shared" si="122"/>
        <v>-64000</v>
      </c>
      <c r="I1528" s="117">
        <v>12</v>
      </c>
      <c r="K1528" s="102" t="s">
        <v>542</v>
      </c>
      <c r="M1528" s="2">
        <v>510</v>
      </c>
    </row>
    <row r="1529" spans="2:13" ht="12.75">
      <c r="B1529" s="233">
        <v>3000</v>
      </c>
      <c r="C1529" s="13" t="s">
        <v>852</v>
      </c>
      <c r="D1529" s="13" t="s">
        <v>12</v>
      </c>
      <c r="E1529" s="13" t="s">
        <v>822</v>
      </c>
      <c r="F1529" s="92" t="s">
        <v>853</v>
      </c>
      <c r="G1529" s="28" t="s">
        <v>517</v>
      </c>
      <c r="H1529" s="5">
        <f t="shared" si="122"/>
        <v>-67000</v>
      </c>
      <c r="I1529" s="117">
        <v>13</v>
      </c>
      <c r="K1529" s="102" t="s">
        <v>542</v>
      </c>
      <c r="M1529" s="2">
        <v>510</v>
      </c>
    </row>
    <row r="1530" spans="1:13" s="116" customFormat="1" ht="12.75">
      <c r="A1530" s="34"/>
      <c r="B1530" s="239">
        <v>3000</v>
      </c>
      <c r="C1530" s="1" t="s">
        <v>854</v>
      </c>
      <c r="D1530" s="34" t="s">
        <v>12</v>
      </c>
      <c r="E1530" s="34" t="s">
        <v>822</v>
      </c>
      <c r="F1530" s="32" t="s">
        <v>855</v>
      </c>
      <c r="G1530" s="32" t="s">
        <v>256</v>
      </c>
      <c r="H1530" s="5">
        <f t="shared" si="122"/>
        <v>-70000</v>
      </c>
      <c r="I1530" s="117">
        <v>14</v>
      </c>
      <c r="K1530" s="102" t="s">
        <v>821</v>
      </c>
      <c r="M1530" s="2">
        <v>510</v>
      </c>
    </row>
    <row r="1531" spans="1:13" s="116" customFormat="1" ht="12.75">
      <c r="A1531" s="34"/>
      <c r="B1531" s="233">
        <v>3000</v>
      </c>
      <c r="C1531" s="101" t="s">
        <v>856</v>
      </c>
      <c r="D1531" s="34" t="s">
        <v>12</v>
      </c>
      <c r="E1531" s="101" t="s">
        <v>822</v>
      </c>
      <c r="F1531" s="32" t="s">
        <v>857</v>
      </c>
      <c r="G1531" s="92" t="s">
        <v>258</v>
      </c>
      <c r="H1531" s="5">
        <f t="shared" si="122"/>
        <v>-73000</v>
      </c>
      <c r="I1531" s="23">
        <v>18</v>
      </c>
      <c r="K1531" s="102" t="s">
        <v>821</v>
      </c>
      <c r="M1531" s="2">
        <v>510</v>
      </c>
    </row>
    <row r="1532" spans="1:13" s="116" customFormat="1" ht="12.75">
      <c r="A1532" s="34"/>
      <c r="B1532" s="239">
        <v>2500</v>
      </c>
      <c r="C1532" s="34" t="s">
        <v>858</v>
      </c>
      <c r="D1532" s="34" t="s">
        <v>12</v>
      </c>
      <c r="E1532" s="34" t="s">
        <v>822</v>
      </c>
      <c r="F1532" s="32" t="s">
        <v>859</v>
      </c>
      <c r="G1532" s="32" t="s">
        <v>267</v>
      </c>
      <c r="H1532" s="5">
        <f t="shared" si="122"/>
        <v>-75500</v>
      </c>
      <c r="I1532" s="23">
        <v>19</v>
      </c>
      <c r="K1532" s="102" t="s">
        <v>821</v>
      </c>
      <c r="M1532" s="2">
        <v>510</v>
      </c>
    </row>
    <row r="1533" spans="1:13" s="116" customFormat="1" ht="12.75">
      <c r="A1533" s="34"/>
      <c r="B1533" s="239">
        <v>2000</v>
      </c>
      <c r="C1533" s="34" t="s">
        <v>860</v>
      </c>
      <c r="D1533" s="34" t="s">
        <v>12</v>
      </c>
      <c r="E1533" s="34" t="s">
        <v>822</v>
      </c>
      <c r="F1533" s="32" t="s">
        <v>861</v>
      </c>
      <c r="G1533" s="32" t="s">
        <v>269</v>
      </c>
      <c r="H1533" s="5">
        <f t="shared" si="122"/>
        <v>-77500</v>
      </c>
      <c r="I1533" s="23">
        <v>20</v>
      </c>
      <c r="K1533" s="102" t="s">
        <v>821</v>
      </c>
      <c r="M1533" s="2">
        <v>510</v>
      </c>
    </row>
    <row r="1534" spans="1:13" s="116" customFormat="1" ht="12.75">
      <c r="A1534" s="34"/>
      <c r="B1534" s="239">
        <v>4000</v>
      </c>
      <c r="C1534" s="34" t="s">
        <v>862</v>
      </c>
      <c r="D1534" s="34" t="s">
        <v>12</v>
      </c>
      <c r="E1534" s="34" t="s">
        <v>822</v>
      </c>
      <c r="F1534" s="32" t="s">
        <v>863</v>
      </c>
      <c r="G1534" s="32" t="s">
        <v>271</v>
      </c>
      <c r="H1534" s="5">
        <f t="shared" si="122"/>
        <v>-81500</v>
      </c>
      <c r="I1534" s="117">
        <v>8</v>
      </c>
      <c r="K1534" s="102" t="s">
        <v>821</v>
      </c>
      <c r="M1534" s="2">
        <v>510</v>
      </c>
    </row>
    <row r="1535" spans="1:13" s="116" customFormat="1" ht="12.75">
      <c r="A1535" s="34"/>
      <c r="B1535" s="239">
        <v>2500</v>
      </c>
      <c r="C1535" s="34" t="s">
        <v>858</v>
      </c>
      <c r="D1535" s="34" t="s">
        <v>12</v>
      </c>
      <c r="E1535" s="34" t="s">
        <v>822</v>
      </c>
      <c r="F1535" s="32" t="s">
        <v>864</v>
      </c>
      <c r="G1535" s="32" t="s">
        <v>515</v>
      </c>
      <c r="H1535" s="5">
        <f t="shared" si="122"/>
        <v>-84000</v>
      </c>
      <c r="I1535" s="117">
        <v>5</v>
      </c>
      <c r="K1535" s="102" t="s">
        <v>821</v>
      </c>
      <c r="M1535" s="2">
        <v>510</v>
      </c>
    </row>
    <row r="1536" spans="2:13" ht="12.75">
      <c r="B1536" s="239">
        <v>2500</v>
      </c>
      <c r="C1536" s="34" t="s">
        <v>865</v>
      </c>
      <c r="D1536" s="34" t="s">
        <v>12</v>
      </c>
      <c r="E1536" s="34" t="s">
        <v>822</v>
      </c>
      <c r="F1536" s="32" t="s">
        <v>866</v>
      </c>
      <c r="G1536" s="32" t="s">
        <v>517</v>
      </c>
      <c r="H1536" s="5">
        <f t="shared" si="122"/>
        <v>-86500</v>
      </c>
      <c r="I1536" s="117">
        <v>5</v>
      </c>
      <c r="K1536" s="102" t="s">
        <v>821</v>
      </c>
      <c r="M1536" s="2">
        <v>510</v>
      </c>
    </row>
    <row r="1537" spans="2:13" ht="12.75">
      <c r="B1537" s="233">
        <v>2000</v>
      </c>
      <c r="C1537" s="101" t="s">
        <v>827</v>
      </c>
      <c r="D1537" s="1" t="s">
        <v>12</v>
      </c>
      <c r="E1537" s="1" t="s">
        <v>822</v>
      </c>
      <c r="F1537" s="28" t="s">
        <v>867</v>
      </c>
      <c r="G1537" s="92" t="s">
        <v>229</v>
      </c>
      <c r="H1537" s="5">
        <f t="shared" si="122"/>
        <v>-88500</v>
      </c>
      <c r="I1537" s="23">
        <v>4</v>
      </c>
      <c r="K1537" s="102" t="s">
        <v>868</v>
      </c>
      <c r="M1537" s="2">
        <v>510</v>
      </c>
    </row>
    <row r="1538" spans="2:14" ht="12.75">
      <c r="B1538" s="233">
        <v>3000</v>
      </c>
      <c r="C1538" s="101" t="s">
        <v>650</v>
      </c>
      <c r="D1538" s="1" t="s">
        <v>12</v>
      </c>
      <c r="E1538" s="1" t="s">
        <v>822</v>
      </c>
      <c r="F1538" s="92" t="s">
        <v>869</v>
      </c>
      <c r="G1538" s="92" t="s">
        <v>233</v>
      </c>
      <c r="H1538" s="5">
        <f t="shared" si="122"/>
        <v>-91500</v>
      </c>
      <c r="I1538" s="23">
        <v>6</v>
      </c>
      <c r="J1538" s="412"/>
      <c r="K1538" s="102" t="s">
        <v>868</v>
      </c>
      <c r="L1538" s="412"/>
      <c r="M1538" s="2">
        <v>510</v>
      </c>
      <c r="N1538" s="413"/>
    </row>
    <row r="1539" spans="2:13" ht="12.75">
      <c r="B1539" s="233">
        <v>3000</v>
      </c>
      <c r="C1539" s="1" t="s">
        <v>643</v>
      </c>
      <c r="D1539" s="13" t="s">
        <v>12</v>
      </c>
      <c r="E1539" s="1" t="s">
        <v>822</v>
      </c>
      <c r="F1539" s="92" t="s">
        <v>870</v>
      </c>
      <c r="G1539" s="92" t="s">
        <v>269</v>
      </c>
      <c r="H1539" s="5">
        <f t="shared" si="122"/>
        <v>-94500</v>
      </c>
      <c r="I1539" s="23">
        <v>6</v>
      </c>
      <c r="K1539" s="102" t="s">
        <v>868</v>
      </c>
      <c r="M1539" s="2">
        <v>510</v>
      </c>
    </row>
    <row r="1540" spans="2:13" ht="12.75">
      <c r="B1540" s="233">
        <v>2000</v>
      </c>
      <c r="C1540" s="1" t="s">
        <v>825</v>
      </c>
      <c r="D1540" s="13" t="s">
        <v>12</v>
      </c>
      <c r="E1540" s="1" t="s">
        <v>822</v>
      </c>
      <c r="F1540" s="28" t="s">
        <v>867</v>
      </c>
      <c r="G1540" s="28" t="s">
        <v>269</v>
      </c>
      <c r="H1540" s="5">
        <f t="shared" si="122"/>
        <v>-96500</v>
      </c>
      <c r="I1540" s="23">
        <v>4</v>
      </c>
      <c r="K1540" s="102" t="s">
        <v>868</v>
      </c>
      <c r="M1540" s="2">
        <v>510</v>
      </c>
    </row>
    <row r="1541" spans="2:13" ht="12.75">
      <c r="B1541" s="233">
        <v>2000</v>
      </c>
      <c r="C1541" s="1" t="s">
        <v>827</v>
      </c>
      <c r="D1541" s="13" t="s">
        <v>12</v>
      </c>
      <c r="E1541" s="1" t="s">
        <v>822</v>
      </c>
      <c r="F1541" s="28" t="s">
        <v>867</v>
      </c>
      <c r="G1541" s="92" t="s">
        <v>293</v>
      </c>
      <c r="H1541" s="5">
        <f t="shared" si="122"/>
        <v>-98500</v>
      </c>
      <c r="I1541" s="23">
        <v>4</v>
      </c>
      <c r="K1541" s="102" t="s">
        <v>868</v>
      </c>
      <c r="M1541" s="2">
        <v>510</v>
      </c>
    </row>
    <row r="1542" spans="2:13" ht="12.75">
      <c r="B1542" s="233">
        <v>3000</v>
      </c>
      <c r="C1542" s="1" t="s">
        <v>650</v>
      </c>
      <c r="D1542" s="13" t="s">
        <v>12</v>
      </c>
      <c r="E1542" s="1" t="s">
        <v>822</v>
      </c>
      <c r="F1542" s="92" t="s">
        <v>871</v>
      </c>
      <c r="G1542" s="28" t="s">
        <v>33</v>
      </c>
      <c r="H1542" s="5">
        <f t="shared" si="122"/>
        <v>-101500</v>
      </c>
      <c r="I1542" s="23">
        <v>6</v>
      </c>
      <c r="K1542" s="102" t="s">
        <v>868</v>
      </c>
      <c r="M1542" s="2">
        <v>510</v>
      </c>
    </row>
    <row r="1543" spans="2:13" ht="12.75">
      <c r="B1543" s="233">
        <v>30000</v>
      </c>
      <c r="C1543" s="13" t="s">
        <v>872</v>
      </c>
      <c r="D1543" s="13" t="s">
        <v>12</v>
      </c>
      <c r="E1543" s="1" t="s">
        <v>822</v>
      </c>
      <c r="F1543" s="92" t="s">
        <v>873</v>
      </c>
      <c r="G1543" s="28" t="s">
        <v>515</v>
      </c>
      <c r="H1543" s="5">
        <f t="shared" si="122"/>
        <v>-131500</v>
      </c>
      <c r="I1543" s="23">
        <v>60</v>
      </c>
      <c r="K1543" s="102" t="s">
        <v>868</v>
      </c>
      <c r="M1543" s="2">
        <v>510</v>
      </c>
    </row>
    <row r="1544" spans="2:13" ht="12.75">
      <c r="B1544" s="233">
        <v>2500</v>
      </c>
      <c r="C1544" s="1" t="s">
        <v>831</v>
      </c>
      <c r="D1544" s="13" t="s">
        <v>12</v>
      </c>
      <c r="E1544" s="1" t="s">
        <v>822</v>
      </c>
      <c r="F1544" s="92" t="s">
        <v>874</v>
      </c>
      <c r="G1544" s="92" t="s">
        <v>515</v>
      </c>
      <c r="H1544" s="5">
        <f t="shared" si="122"/>
        <v>-134000</v>
      </c>
      <c r="I1544" s="23">
        <v>5</v>
      </c>
      <c r="K1544" s="102" t="s">
        <v>868</v>
      </c>
      <c r="M1544" s="2">
        <v>510</v>
      </c>
    </row>
    <row r="1545" spans="2:13" ht="12.75">
      <c r="B1545" s="233">
        <v>2500</v>
      </c>
      <c r="C1545" s="1" t="s">
        <v>833</v>
      </c>
      <c r="D1545" s="13" t="s">
        <v>12</v>
      </c>
      <c r="E1545" s="1" t="s">
        <v>822</v>
      </c>
      <c r="F1545" s="92" t="s">
        <v>875</v>
      </c>
      <c r="G1545" s="28" t="s">
        <v>517</v>
      </c>
      <c r="H1545" s="5">
        <f t="shared" si="122"/>
        <v>-136500</v>
      </c>
      <c r="I1545" s="23">
        <v>5</v>
      </c>
      <c r="K1545" s="102" t="s">
        <v>868</v>
      </c>
      <c r="M1545" s="2">
        <v>510</v>
      </c>
    </row>
    <row r="1546" spans="2:13" ht="12.75">
      <c r="B1546" s="233">
        <v>2500</v>
      </c>
      <c r="C1546" s="1" t="s">
        <v>835</v>
      </c>
      <c r="D1546" s="13" t="s">
        <v>12</v>
      </c>
      <c r="E1546" s="1" t="s">
        <v>822</v>
      </c>
      <c r="F1546" s="92" t="s">
        <v>876</v>
      </c>
      <c r="G1546" s="28" t="s">
        <v>315</v>
      </c>
      <c r="H1546" s="5">
        <f t="shared" si="122"/>
        <v>-139000</v>
      </c>
      <c r="I1546" s="23">
        <v>5</v>
      </c>
      <c r="K1546" s="102" t="s">
        <v>868</v>
      </c>
      <c r="M1546" s="2">
        <v>510</v>
      </c>
    </row>
    <row r="1547" spans="2:13" ht="12.75">
      <c r="B1547" s="233">
        <v>2500</v>
      </c>
      <c r="C1547" s="1" t="s">
        <v>837</v>
      </c>
      <c r="D1547" s="13" t="s">
        <v>12</v>
      </c>
      <c r="E1547" s="1" t="s">
        <v>822</v>
      </c>
      <c r="F1547" s="28" t="s">
        <v>867</v>
      </c>
      <c r="G1547" s="28" t="s">
        <v>315</v>
      </c>
      <c r="H1547" s="5">
        <f t="shared" si="122"/>
        <v>-141500</v>
      </c>
      <c r="I1547" s="23">
        <v>5</v>
      </c>
      <c r="K1547" s="102" t="s">
        <v>868</v>
      </c>
      <c r="M1547" s="2">
        <v>510</v>
      </c>
    </row>
    <row r="1548" spans="1:13" s="108" customFormat="1" ht="12.75">
      <c r="A1548" s="103"/>
      <c r="B1548" s="379">
        <f>SUM(B1507:B1547)</f>
        <v>141500</v>
      </c>
      <c r="C1548" s="105" t="s">
        <v>153</v>
      </c>
      <c r="D1548" s="105"/>
      <c r="E1548" s="105"/>
      <c r="F1548" s="120"/>
      <c r="G1548" s="120"/>
      <c r="H1548" s="109">
        <v>0</v>
      </c>
      <c r="I1548" s="121">
        <f aca="true" t="shared" si="123" ref="I1548:I1579">+B1548/M1548</f>
        <v>277.45098039215685</v>
      </c>
      <c r="K1548" s="122"/>
      <c r="M1548" s="2">
        <v>510</v>
      </c>
    </row>
    <row r="1549" spans="2:13" ht="12.75">
      <c r="B1549" s="233"/>
      <c r="H1549" s="5">
        <f aca="true" t="shared" si="124" ref="H1549:H1580">H1548-B1549</f>
        <v>0</v>
      </c>
      <c r="I1549" s="23">
        <f t="shared" si="123"/>
        <v>0</v>
      </c>
      <c r="M1549" s="2">
        <v>510</v>
      </c>
    </row>
    <row r="1550" spans="2:13" ht="12.75">
      <c r="B1550" s="233"/>
      <c r="H1550" s="5">
        <f t="shared" si="124"/>
        <v>0</v>
      </c>
      <c r="I1550" s="23">
        <f t="shared" si="123"/>
        <v>0</v>
      </c>
      <c r="M1550" s="2">
        <v>510</v>
      </c>
    </row>
    <row r="1551" spans="1:13" s="102" customFormat="1" ht="12.75">
      <c r="A1551" s="101"/>
      <c r="B1551" s="239">
        <v>1500</v>
      </c>
      <c r="C1551" s="34" t="s">
        <v>25</v>
      </c>
      <c r="D1551" s="34" t="s">
        <v>12</v>
      </c>
      <c r="E1551" s="34" t="s">
        <v>32</v>
      </c>
      <c r="F1551" s="32" t="s">
        <v>826</v>
      </c>
      <c r="G1551" s="92" t="s">
        <v>222</v>
      </c>
      <c r="H1551" s="5">
        <f t="shared" si="124"/>
        <v>-1500</v>
      </c>
      <c r="I1551" s="23">
        <f t="shared" si="123"/>
        <v>2.9411764705882355</v>
      </c>
      <c r="K1551" s="102" t="s">
        <v>824</v>
      </c>
      <c r="M1551" s="2">
        <v>510</v>
      </c>
    </row>
    <row r="1552" spans="1:13" s="102" customFormat="1" ht="12.75">
      <c r="A1552" s="101"/>
      <c r="B1552" s="239">
        <v>1500</v>
      </c>
      <c r="C1552" s="34" t="s">
        <v>25</v>
      </c>
      <c r="D1552" s="34" t="s">
        <v>12</v>
      </c>
      <c r="E1552" s="34" t="s">
        <v>32</v>
      </c>
      <c r="F1552" s="32" t="s">
        <v>826</v>
      </c>
      <c r="G1552" s="92" t="s">
        <v>226</v>
      </c>
      <c r="H1552" s="5">
        <f t="shared" si="124"/>
        <v>-3000</v>
      </c>
      <c r="I1552" s="23">
        <f t="shared" si="123"/>
        <v>2.9411764705882355</v>
      </c>
      <c r="K1552" s="102" t="s">
        <v>824</v>
      </c>
      <c r="M1552" s="2">
        <v>510</v>
      </c>
    </row>
    <row r="1553" spans="1:13" s="116" customFormat="1" ht="12.75">
      <c r="A1553" s="34"/>
      <c r="B1553" s="239">
        <v>1500</v>
      </c>
      <c r="C1553" s="34" t="s">
        <v>25</v>
      </c>
      <c r="D1553" s="34" t="s">
        <v>12</v>
      </c>
      <c r="E1553" s="34" t="s">
        <v>32</v>
      </c>
      <c r="F1553" s="32" t="s">
        <v>826</v>
      </c>
      <c r="G1553" s="32" t="s">
        <v>226</v>
      </c>
      <c r="H1553" s="5">
        <f t="shared" si="124"/>
        <v>-4500</v>
      </c>
      <c r="I1553" s="23">
        <f t="shared" si="123"/>
        <v>2.9411764705882355</v>
      </c>
      <c r="K1553" s="102" t="s">
        <v>824</v>
      </c>
      <c r="M1553" s="2">
        <v>510</v>
      </c>
    </row>
    <row r="1554" spans="1:13" s="116" customFormat="1" ht="12.75">
      <c r="A1554" s="34"/>
      <c r="B1554" s="239">
        <v>1500</v>
      </c>
      <c r="C1554" s="34" t="s">
        <v>25</v>
      </c>
      <c r="D1554" s="34" t="s">
        <v>12</v>
      </c>
      <c r="E1554" s="34" t="s">
        <v>32</v>
      </c>
      <c r="F1554" s="32" t="s">
        <v>826</v>
      </c>
      <c r="G1554" s="32" t="s">
        <v>229</v>
      </c>
      <c r="H1554" s="5">
        <f t="shared" si="124"/>
        <v>-6000</v>
      </c>
      <c r="I1554" s="23">
        <f t="shared" si="123"/>
        <v>2.9411764705882355</v>
      </c>
      <c r="K1554" s="102" t="s">
        <v>824</v>
      </c>
      <c r="M1554" s="2">
        <v>510</v>
      </c>
    </row>
    <row r="1555" spans="1:13" s="116" customFormat="1" ht="12.75">
      <c r="A1555" s="34"/>
      <c r="B1555" s="239">
        <v>1500</v>
      </c>
      <c r="C1555" s="34" t="s">
        <v>25</v>
      </c>
      <c r="D1555" s="34" t="s">
        <v>12</v>
      </c>
      <c r="E1555" s="34" t="s">
        <v>32</v>
      </c>
      <c r="F1555" s="32" t="s">
        <v>826</v>
      </c>
      <c r="G1555" s="32" t="s">
        <v>233</v>
      </c>
      <c r="H1555" s="5">
        <f t="shared" si="124"/>
        <v>-7500</v>
      </c>
      <c r="I1555" s="23">
        <f t="shared" si="123"/>
        <v>2.9411764705882355</v>
      </c>
      <c r="K1555" s="102" t="s">
        <v>824</v>
      </c>
      <c r="M1555" s="2">
        <v>510</v>
      </c>
    </row>
    <row r="1556" spans="1:13" s="116" customFormat="1" ht="12.75">
      <c r="A1556" s="34"/>
      <c r="B1556" s="239">
        <v>1500</v>
      </c>
      <c r="C1556" s="34" t="s">
        <v>25</v>
      </c>
      <c r="D1556" s="34" t="s">
        <v>12</v>
      </c>
      <c r="E1556" s="34" t="s">
        <v>32</v>
      </c>
      <c r="F1556" s="32" t="s">
        <v>826</v>
      </c>
      <c r="G1556" s="32" t="s">
        <v>256</v>
      </c>
      <c r="H1556" s="5">
        <f t="shared" si="124"/>
        <v>-9000</v>
      </c>
      <c r="I1556" s="23">
        <f t="shared" si="123"/>
        <v>2.9411764705882355</v>
      </c>
      <c r="K1556" s="116" t="s">
        <v>824</v>
      </c>
      <c r="M1556" s="2">
        <v>510</v>
      </c>
    </row>
    <row r="1557" spans="1:13" s="116" customFormat="1" ht="12.75">
      <c r="A1557" s="34"/>
      <c r="B1557" s="239">
        <v>1000</v>
      </c>
      <c r="C1557" s="34" t="s">
        <v>25</v>
      </c>
      <c r="D1557" s="34" t="s">
        <v>12</v>
      </c>
      <c r="E1557" s="34" t="s">
        <v>32</v>
      </c>
      <c r="F1557" s="32" t="s">
        <v>826</v>
      </c>
      <c r="G1557" s="32" t="s">
        <v>258</v>
      </c>
      <c r="H1557" s="5">
        <f t="shared" si="124"/>
        <v>-10000</v>
      </c>
      <c r="I1557" s="23">
        <f t="shared" si="123"/>
        <v>1.9607843137254901</v>
      </c>
      <c r="K1557" s="116" t="s">
        <v>824</v>
      </c>
      <c r="M1557" s="2">
        <v>510</v>
      </c>
    </row>
    <row r="1558" spans="1:13" s="116" customFormat="1" ht="12.75">
      <c r="A1558" s="34"/>
      <c r="B1558" s="239">
        <v>1400</v>
      </c>
      <c r="C1558" s="34" t="s">
        <v>25</v>
      </c>
      <c r="D1558" s="34" t="s">
        <v>12</v>
      </c>
      <c r="E1558" s="34" t="s">
        <v>32</v>
      </c>
      <c r="F1558" s="32" t="s">
        <v>826</v>
      </c>
      <c r="G1558" s="32" t="s">
        <v>31</v>
      </c>
      <c r="H1558" s="5">
        <f t="shared" si="124"/>
        <v>-11400</v>
      </c>
      <c r="I1558" s="23">
        <f t="shared" si="123"/>
        <v>2.7450980392156863</v>
      </c>
      <c r="K1558" s="116" t="s">
        <v>824</v>
      </c>
      <c r="M1558" s="2">
        <v>510</v>
      </c>
    </row>
    <row r="1559" spans="1:13" s="116" customFormat="1" ht="12.75">
      <c r="A1559" s="34"/>
      <c r="B1559" s="239">
        <v>1000</v>
      </c>
      <c r="C1559" s="34" t="s">
        <v>25</v>
      </c>
      <c r="D1559" s="34" t="s">
        <v>12</v>
      </c>
      <c r="E1559" s="34" t="s">
        <v>32</v>
      </c>
      <c r="F1559" s="32" t="s">
        <v>826</v>
      </c>
      <c r="G1559" s="32" t="s">
        <v>261</v>
      </c>
      <c r="H1559" s="5">
        <f t="shared" si="124"/>
        <v>-12400</v>
      </c>
      <c r="I1559" s="23">
        <f t="shared" si="123"/>
        <v>1.9607843137254901</v>
      </c>
      <c r="K1559" s="116" t="s">
        <v>824</v>
      </c>
      <c r="M1559" s="2">
        <v>510</v>
      </c>
    </row>
    <row r="1560" spans="1:13" s="116" customFormat="1" ht="12.75">
      <c r="A1560" s="34"/>
      <c r="B1560" s="239">
        <v>1000</v>
      </c>
      <c r="C1560" s="34" t="s">
        <v>25</v>
      </c>
      <c r="D1560" s="34" t="s">
        <v>12</v>
      </c>
      <c r="E1560" s="34" t="s">
        <v>32</v>
      </c>
      <c r="F1560" s="32" t="s">
        <v>826</v>
      </c>
      <c r="G1560" s="32" t="s">
        <v>263</v>
      </c>
      <c r="H1560" s="5">
        <f t="shared" si="124"/>
        <v>-13400</v>
      </c>
      <c r="I1560" s="23">
        <f t="shared" si="123"/>
        <v>1.9607843137254901</v>
      </c>
      <c r="K1560" s="116" t="s">
        <v>824</v>
      </c>
      <c r="M1560" s="2">
        <v>510</v>
      </c>
    </row>
    <row r="1561" spans="1:13" s="116" customFormat="1" ht="12.75">
      <c r="A1561" s="34"/>
      <c r="B1561" s="239">
        <v>1500</v>
      </c>
      <c r="C1561" s="34" t="s">
        <v>25</v>
      </c>
      <c r="D1561" s="34" t="s">
        <v>12</v>
      </c>
      <c r="E1561" s="34" t="s">
        <v>32</v>
      </c>
      <c r="F1561" s="32" t="s">
        <v>826</v>
      </c>
      <c r="G1561" s="32" t="s">
        <v>269</v>
      </c>
      <c r="H1561" s="5">
        <f t="shared" si="124"/>
        <v>-14900</v>
      </c>
      <c r="I1561" s="23">
        <f t="shared" si="123"/>
        <v>2.9411764705882355</v>
      </c>
      <c r="K1561" s="116" t="s">
        <v>824</v>
      </c>
      <c r="M1561" s="2">
        <v>510</v>
      </c>
    </row>
    <row r="1562" spans="1:13" s="116" customFormat="1" ht="12.75">
      <c r="A1562" s="34"/>
      <c r="B1562" s="239">
        <v>1500</v>
      </c>
      <c r="C1562" s="34" t="s">
        <v>25</v>
      </c>
      <c r="D1562" s="34" t="s">
        <v>12</v>
      </c>
      <c r="E1562" s="34" t="s">
        <v>32</v>
      </c>
      <c r="F1562" s="32" t="s">
        <v>826</v>
      </c>
      <c r="G1562" s="32" t="s">
        <v>271</v>
      </c>
      <c r="H1562" s="5">
        <f t="shared" si="124"/>
        <v>-16400</v>
      </c>
      <c r="I1562" s="23">
        <f t="shared" si="123"/>
        <v>2.9411764705882355</v>
      </c>
      <c r="K1562" s="116" t="s">
        <v>824</v>
      </c>
      <c r="M1562" s="2">
        <v>510</v>
      </c>
    </row>
    <row r="1563" spans="2:13" ht="12.75">
      <c r="B1563" s="233">
        <v>1500</v>
      </c>
      <c r="C1563" s="1" t="s">
        <v>25</v>
      </c>
      <c r="D1563" s="34" t="s">
        <v>12</v>
      </c>
      <c r="E1563" s="101" t="s">
        <v>32</v>
      </c>
      <c r="F1563" s="32" t="s">
        <v>826</v>
      </c>
      <c r="G1563" s="92" t="s">
        <v>293</v>
      </c>
      <c r="H1563" s="5">
        <f t="shared" si="124"/>
        <v>-17900</v>
      </c>
      <c r="I1563" s="23">
        <f t="shared" si="123"/>
        <v>2.9411764705882355</v>
      </c>
      <c r="K1563" s="116" t="s">
        <v>824</v>
      </c>
      <c r="M1563" s="2">
        <v>510</v>
      </c>
    </row>
    <row r="1564" spans="2:13" ht="12.75">
      <c r="B1564" s="233">
        <v>1400</v>
      </c>
      <c r="C1564" s="1" t="s">
        <v>25</v>
      </c>
      <c r="D1564" s="34" t="s">
        <v>12</v>
      </c>
      <c r="E1564" s="101" t="s">
        <v>32</v>
      </c>
      <c r="F1564" s="32" t="s">
        <v>826</v>
      </c>
      <c r="G1564" s="92" t="s">
        <v>33</v>
      </c>
      <c r="H1564" s="5">
        <f t="shared" si="124"/>
        <v>-19300</v>
      </c>
      <c r="I1564" s="23">
        <f t="shared" si="123"/>
        <v>2.7450980392156863</v>
      </c>
      <c r="K1564" s="116" t="s">
        <v>824</v>
      </c>
      <c r="M1564" s="2">
        <v>510</v>
      </c>
    </row>
    <row r="1565" spans="2:13" ht="12.75">
      <c r="B1565" s="233">
        <v>1400</v>
      </c>
      <c r="C1565" s="1" t="s">
        <v>25</v>
      </c>
      <c r="D1565" s="34" t="s">
        <v>12</v>
      </c>
      <c r="E1565" s="101" t="s">
        <v>32</v>
      </c>
      <c r="F1565" s="32" t="s">
        <v>826</v>
      </c>
      <c r="G1565" s="92" t="s">
        <v>275</v>
      </c>
      <c r="H1565" s="5">
        <f t="shared" si="124"/>
        <v>-20700</v>
      </c>
      <c r="I1565" s="23">
        <f t="shared" si="123"/>
        <v>2.7450980392156863</v>
      </c>
      <c r="K1565" s="116" t="s">
        <v>824</v>
      </c>
      <c r="M1565" s="2">
        <v>510</v>
      </c>
    </row>
    <row r="1566" spans="2:13" ht="12.75">
      <c r="B1566" s="233">
        <v>1400</v>
      </c>
      <c r="C1566" s="101" t="s">
        <v>25</v>
      </c>
      <c r="D1566" s="34" t="s">
        <v>12</v>
      </c>
      <c r="E1566" s="101" t="s">
        <v>32</v>
      </c>
      <c r="F1566" s="32" t="s">
        <v>826</v>
      </c>
      <c r="G1566" s="92" t="s">
        <v>463</v>
      </c>
      <c r="H1566" s="5">
        <f t="shared" si="124"/>
        <v>-22100</v>
      </c>
      <c r="I1566" s="23">
        <f t="shared" si="123"/>
        <v>2.7450980392156863</v>
      </c>
      <c r="K1566" s="116" t="s">
        <v>824</v>
      </c>
      <c r="M1566" s="2">
        <v>510</v>
      </c>
    </row>
    <row r="1567" spans="2:13" ht="12.75">
      <c r="B1567" s="233">
        <v>1000</v>
      </c>
      <c r="C1567" s="34" t="s">
        <v>25</v>
      </c>
      <c r="D1567" s="34" t="s">
        <v>12</v>
      </c>
      <c r="E1567" s="101" t="s">
        <v>32</v>
      </c>
      <c r="F1567" s="32" t="s">
        <v>826</v>
      </c>
      <c r="G1567" s="92" t="s">
        <v>499</v>
      </c>
      <c r="H1567" s="5">
        <f t="shared" si="124"/>
        <v>-23100</v>
      </c>
      <c r="I1567" s="23">
        <f t="shared" si="123"/>
        <v>1.9607843137254901</v>
      </c>
      <c r="K1567" s="116" t="s">
        <v>824</v>
      </c>
      <c r="M1567" s="2">
        <v>510</v>
      </c>
    </row>
    <row r="1568" spans="2:13" ht="12.75">
      <c r="B1568" s="233">
        <v>1500</v>
      </c>
      <c r="C1568" s="101" t="s">
        <v>25</v>
      </c>
      <c r="D1568" s="34" t="s">
        <v>12</v>
      </c>
      <c r="E1568" s="101" t="s">
        <v>32</v>
      </c>
      <c r="F1568" s="32" t="s">
        <v>826</v>
      </c>
      <c r="G1568" s="92" t="s">
        <v>508</v>
      </c>
      <c r="H1568" s="5">
        <f t="shared" si="124"/>
        <v>-24600</v>
      </c>
      <c r="I1568" s="23">
        <f t="shared" si="123"/>
        <v>2.9411764705882355</v>
      </c>
      <c r="K1568" s="116" t="s">
        <v>824</v>
      </c>
      <c r="M1568" s="2">
        <v>510</v>
      </c>
    </row>
    <row r="1569" spans="2:13" ht="12.75">
      <c r="B1569" s="239">
        <v>1500</v>
      </c>
      <c r="C1569" s="34" t="s">
        <v>25</v>
      </c>
      <c r="D1569" s="34" t="s">
        <v>12</v>
      </c>
      <c r="E1569" s="101" t="s">
        <v>32</v>
      </c>
      <c r="F1569" s="32" t="s">
        <v>826</v>
      </c>
      <c r="G1569" s="92" t="s">
        <v>510</v>
      </c>
      <c r="H1569" s="5">
        <f t="shared" si="124"/>
        <v>-26100</v>
      </c>
      <c r="I1569" s="23">
        <f t="shared" si="123"/>
        <v>2.9411764705882355</v>
      </c>
      <c r="K1569" s="116" t="s">
        <v>824</v>
      </c>
      <c r="M1569" s="2">
        <v>510</v>
      </c>
    </row>
    <row r="1570" spans="1:13" s="116" customFormat="1" ht="12.75">
      <c r="A1570" s="34"/>
      <c r="B1570" s="239">
        <v>1000</v>
      </c>
      <c r="C1570" s="34" t="s">
        <v>25</v>
      </c>
      <c r="D1570" s="34" t="s">
        <v>12</v>
      </c>
      <c r="E1570" s="34" t="s">
        <v>32</v>
      </c>
      <c r="F1570" s="32" t="s">
        <v>826</v>
      </c>
      <c r="G1570" s="32" t="s">
        <v>512</v>
      </c>
      <c r="H1570" s="5">
        <f t="shared" si="124"/>
        <v>-27100</v>
      </c>
      <c r="I1570" s="23">
        <f t="shared" si="123"/>
        <v>1.9607843137254901</v>
      </c>
      <c r="K1570" s="116" t="s">
        <v>824</v>
      </c>
      <c r="M1570" s="2">
        <v>510</v>
      </c>
    </row>
    <row r="1571" spans="1:13" s="116" customFormat="1" ht="12.75">
      <c r="A1571" s="34"/>
      <c r="B1571" s="239">
        <v>1400</v>
      </c>
      <c r="C1571" s="34" t="s">
        <v>25</v>
      </c>
      <c r="D1571" s="34" t="s">
        <v>12</v>
      </c>
      <c r="E1571" s="34" t="s">
        <v>32</v>
      </c>
      <c r="F1571" s="32" t="s">
        <v>826</v>
      </c>
      <c r="G1571" s="32" t="s">
        <v>515</v>
      </c>
      <c r="H1571" s="5">
        <f t="shared" si="124"/>
        <v>-28500</v>
      </c>
      <c r="I1571" s="23">
        <f t="shared" si="123"/>
        <v>2.7450980392156863</v>
      </c>
      <c r="K1571" s="116" t="s">
        <v>824</v>
      </c>
      <c r="M1571" s="2">
        <v>510</v>
      </c>
    </row>
    <row r="1572" spans="1:13" s="116" customFormat="1" ht="12.75">
      <c r="A1572" s="34"/>
      <c r="B1572" s="239">
        <v>1500</v>
      </c>
      <c r="C1572" s="34" t="s">
        <v>25</v>
      </c>
      <c r="D1572" s="34" t="s">
        <v>12</v>
      </c>
      <c r="E1572" s="34" t="s">
        <v>32</v>
      </c>
      <c r="F1572" s="32" t="s">
        <v>826</v>
      </c>
      <c r="G1572" s="32" t="s">
        <v>517</v>
      </c>
      <c r="H1572" s="5">
        <f t="shared" si="124"/>
        <v>-30000</v>
      </c>
      <c r="I1572" s="23">
        <f t="shared" si="123"/>
        <v>2.9411764705882355</v>
      </c>
      <c r="K1572" s="116" t="s">
        <v>824</v>
      </c>
      <c r="M1572" s="2">
        <v>510</v>
      </c>
    </row>
    <row r="1573" spans="1:13" s="116" customFormat="1" ht="12.75">
      <c r="A1573" s="34"/>
      <c r="B1573" s="239">
        <v>1500</v>
      </c>
      <c r="C1573" s="34" t="s">
        <v>25</v>
      </c>
      <c r="D1573" s="34" t="s">
        <v>12</v>
      </c>
      <c r="E1573" s="34" t="s">
        <v>32</v>
      </c>
      <c r="F1573" s="32" t="s">
        <v>826</v>
      </c>
      <c r="G1573" s="32" t="s">
        <v>318</v>
      </c>
      <c r="H1573" s="5">
        <f t="shared" si="124"/>
        <v>-31500</v>
      </c>
      <c r="I1573" s="23">
        <f t="shared" si="123"/>
        <v>2.9411764705882355</v>
      </c>
      <c r="K1573" s="116" t="s">
        <v>824</v>
      </c>
      <c r="M1573" s="2">
        <v>510</v>
      </c>
    </row>
    <row r="1574" spans="1:13" s="116" customFormat="1" ht="12.75">
      <c r="A1574" s="34"/>
      <c r="B1574" s="239">
        <v>1500</v>
      </c>
      <c r="C1574" s="34" t="s">
        <v>25</v>
      </c>
      <c r="D1574" s="34" t="s">
        <v>12</v>
      </c>
      <c r="E1574" s="34" t="s">
        <v>32</v>
      </c>
      <c r="F1574" s="32" t="s">
        <v>826</v>
      </c>
      <c r="G1574" s="32" t="s">
        <v>315</v>
      </c>
      <c r="H1574" s="5">
        <f t="shared" si="124"/>
        <v>-33000</v>
      </c>
      <c r="I1574" s="23">
        <f t="shared" si="123"/>
        <v>2.9411764705882355</v>
      </c>
      <c r="K1574" s="116" t="s">
        <v>824</v>
      </c>
      <c r="M1574" s="2">
        <v>510</v>
      </c>
    </row>
    <row r="1575" spans="1:13" s="116" customFormat="1" ht="12.75">
      <c r="A1575" s="34"/>
      <c r="B1575" s="239">
        <v>1400</v>
      </c>
      <c r="C1575" s="34" t="s">
        <v>25</v>
      </c>
      <c r="D1575" s="34" t="s">
        <v>12</v>
      </c>
      <c r="E1575" s="34" t="s">
        <v>32</v>
      </c>
      <c r="F1575" s="32" t="s">
        <v>826</v>
      </c>
      <c r="G1575" s="32" t="s">
        <v>82</v>
      </c>
      <c r="H1575" s="5">
        <f t="shared" si="124"/>
        <v>-34400</v>
      </c>
      <c r="I1575" s="23">
        <f t="shared" si="123"/>
        <v>2.7450980392156863</v>
      </c>
      <c r="K1575" s="116" t="s">
        <v>824</v>
      </c>
      <c r="M1575" s="2">
        <v>510</v>
      </c>
    </row>
    <row r="1576" spans="2:13" ht="12.75">
      <c r="B1576" s="239">
        <v>1400</v>
      </c>
      <c r="C1576" s="1" t="s">
        <v>25</v>
      </c>
      <c r="D1576" s="13" t="s">
        <v>12</v>
      </c>
      <c r="E1576" s="1" t="s">
        <v>32</v>
      </c>
      <c r="F1576" s="92" t="s">
        <v>877</v>
      </c>
      <c r="G1576" s="32" t="s">
        <v>226</v>
      </c>
      <c r="H1576" s="5">
        <f t="shared" si="124"/>
        <v>-35800</v>
      </c>
      <c r="I1576" s="23">
        <f t="shared" si="123"/>
        <v>2.7450980392156863</v>
      </c>
      <c r="K1576" s="102" t="s">
        <v>542</v>
      </c>
      <c r="M1576" s="2">
        <v>510</v>
      </c>
    </row>
    <row r="1577" spans="2:13" ht="12.75">
      <c r="B1577" s="239">
        <v>1200</v>
      </c>
      <c r="C1577" s="34" t="s">
        <v>25</v>
      </c>
      <c r="D1577" s="13" t="s">
        <v>12</v>
      </c>
      <c r="E1577" s="1" t="s">
        <v>32</v>
      </c>
      <c r="F1577" s="28" t="s">
        <v>877</v>
      </c>
      <c r="G1577" s="32" t="s">
        <v>229</v>
      </c>
      <c r="H1577" s="5">
        <f t="shared" si="124"/>
        <v>-37000</v>
      </c>
      <c r="I1577" s="23">
        <f t="shared" si="123"/>
        <v>2.3529411764705883</v>
      </c>
      <c r="K1577" s="102" t="s">
        <v>542</v>
      </c>
      <c r="M1577" s="2">
        <v>510</v>
      </c>
    </row>
    <row r="1578" spans="2:13" ht="12.75">
      <c r="B1578" s="239">
        <v>800</v>
      </c>
      <c r="C1578" s="13" t="s">
        <v>25</v>
      </c>
      <c r="D1578" s="13" t="s">
        <v>12</v>
      </c>
      <c r="E1578" s="1" t="s">
        <v>32</v>
      </c>
      <c r="F1578" s="92" t="s">
        <v>877</v>
      </c>
      <c r="G1578" s="31" t="s">
        <v>233</v>
      </c>
      <c r="H1578" s="5">
        <f t="shared" si="124"/>
        <v>-37800</v>
      </c>
      <c r="I1578" s="23">
        <f t="shared" si="123"/>
        <v>1.5686274509803921</v>
      </c>
      <c r="K1578" s="102" t="s">
        <v>542</v>
      </c>
      <c r="M1578" s="2">
        <v>510</v>
      </c>
    </row>
    <row r="1579" spans="2:13" ht="12.75">
      <c r="B1579" s="233">
        <v>1200</v>
      </c>
      <c r="C1579" s="13" t="s">
        <v>25</v>
      </c>
      <c r="D1579" s="13" t="s">
        <v>12</v>
      </c>
      <c r="E1579" s="13" t="s">
        <v>32</v>
      </c>
      <c r="F1579" s="28" t="s">
        <v>877</v>
      </c>
      <c r="G1579" s="28" t="s">
        <v>256</v>
      </c>
      <c r="H1579" s="5">
        <f t="shared" si="124"/>
        <v>-39000</v>
      </c>
      <c r="I1579" s="23">
        <f t="shared" si="123"/>
        <v>2.3529411764705883</v>
      </c>
      <c r="K1579" s="102" t="s">
        <v>542</v>
      </c>
      <c r="M1579" s="2">
        <v>510</v>
      </c>
    </row>
    <row r="1580" spans="2:13" ht="12.75">
      <c r="B1580" s="233">
        <v>1400</v>
      </c>
      <c r="C1580" s="13" t="s">
        <v>25</v>
      </c>
      <c r="D1580" s="13" t="s">
        <v>12</v>
      </c>
      <c r="E1580" s="13" t="s">
        <v>32</v>
      </c>
      <c r="F1580" s="28" t="s">
        <v>877</v>
      </c>
      <c r="G1580" s="28" t="s">
        <v>258</v>
      </c>
      <c r="H1580" s="5">
        <f t="shared" si="124"/>
        <v>-40400</v>
      </c>
      <c r="I1580" s="23">
        <f aca="true" t="shared" si="125" ref="I1580:I1611">+B1580/M1580</f>
        <v>2.7450980392156863</v>
      </c>
      <c r="K1580" s="102" t="s">
        <v>542</v>
      </c>
      <c r="M1580" s="2">
        <v>510</v>
      </c>
    </row>
    <row r="1581" spans="2:13" ht="12.75">
      <c r="B1581" s="233">
        <v>1200</v>
      </c>
      <c r="C1581" s="13" t="s">
        <v>25</v>
      </c>
      <c r="D1581" s="13" t="s">
        <v>12</v>
      </c>
      <c r="E1581" s="13" t="s">
        <v>32</v>
      </c>
      <c r="F1581" s="28" t="s">
        <v>877</v>
      </c>
      <c r="G1581" s="28" t="s">
        <v>31</v>
      </c>
      <c r="H1581" s="5">
        <f aca="true" t="shared" si="126" ref="H1581:H1612">H1580-B1581</f>
        <v>-41600</v>
      </c>
      <c r="I1581" s="23">
        <f t="shared" si="125"/>
        <v>2.3529411764705883</v>
      </c>
      <c r="K1581" s="102" t="s">
        <v>542</v>
      </c>
      <c r="M1581" s="2">
        <v>510</v>
      </c>
    </row>
    <row r="1582" spans="2:14" ht="12.75">
      <c r="B1582" s="233">
        <v>1000</v>
      </c>
      <c r="C1582" s="411" t="s">
        <v>25</v>
      </c>
      <c r="D1582" s="13" t="s">
        <v>12</v>
      </c>
      <c r="E1582" s="411" t="s">
        <v>32</v>
      </c>
      <c r="F1582" s="92" t="s">
        <v>877</v>
      </c>
      <c r="G1582" s="28" t="s">
        <v>263</v>
      </c>
      <c r="H1582" s="5">
        <f t="shared" si="126"/>
        <v>-42600</v>
      </c>
      <c r="I1582" s="23">
        <f t="shared" si="125"/>
        <v>1.9607843137254901</v>
      </c>
      <c r="J1582" s="412"/>
      <c r="K1582" s="102" t="s">
        <v>542</v>
      </c>
      <c r="L1582" s="412"/>
      <c r="M1582" s="2">
        <v>510</v>
      </c>
      <c r="N1582" s="413"/>
    </row>
    <row r="1583" spans="2:13" ht="12.75">
      <c r="B1583" s="233">
        <v>1500</v>
      </c>
      <c r="C1583" s="34" t="s">
        <v>25</v>
      </c>
      <c r="D1583" s="13" t="s">
        <v>12</v>
      </c>
      <c r="E1583" s="1" t="s">
        <v>32</v>
      </c>
      <c r="F1583" s="92" t="s">
        <v>877</v>
      </c>
      <c r="G1583" s="28" t="s">
        <v>265</v>
      </c>
      <c r="H1583" s="5">
        <f t="shared" si="126"/>
        <v>-44100</v>
      </c>
      <c r="I1583" s="23">
        <f t="shared" si="125"/>
        <v>2.9411764705882355</v>
      </c>
      <c r="K1583" s="102" t="s">
        <v>542</v>
      </c>
      <c r="M1583" s="2">
        <v>510</v>
      </c>
    </row>
    <row r="1584" spans="2:13" ht="12.75">
      <c r="B1584" s="233">
        <v>1500</v>
      </c>
      <c r="C1584" s="1" t="s">
        <v>25</v>
      </c>
      <c r="D1584" s="13" t="s">
        <v>12</v>
      </c>
      <c r="E1584" s="1" t="s">
        <v>32</v>
      </c>
      <c r="F1584" s="92" t="s">
        <v>877</v>
      </c>
      <c r="G1584" s="28" t="s">
        <v>267</v>
      </c>
      <c r="H1584" s="5">
        <f t="shared" si="126"/>
        <v>-45600</v>
      </c>
      <c r="I1584" s="23">
        <f t="shared" si="125"/>
        <v>2.9411764705882355</v>
      </c>
      <c r="K1584" s="102" t="s">
        <v>542</v>
      </c>
      <c r="M1584" s="2">
        <v>510</v>
      </c>
    </row>
    <row r="1585" spans="2:13" ht="12.75">
      <c r="B1585" s="233">
        <v>1500</v>
      </c>
      <c r="C1585" s="1" t="s">
        <v>25</v>
      </c>
      <c r="D1585" s="13" t="s">
        <v>12</v>
      </c>
      <c r="E1585" s="1" t="s">
        <v>32</v>
      </c>
      <c r="F1585" s="92" t="s">
        <v>877</v>
      </c>
      <c r="G1585" s="28" t="s">
        <v>269</v>
      </c>
      <c r="H1585" s="5">
        <f t="shared" si="126"/>
        <v>-47100</v>
      </c>
      <c r="I1585" s="23">
        <f t="shared" si="125"/>
        <v>2.9411764705882355</v>
      </c>
      <c r="K1585" s="102" t="s">
        <v>542</v>
      </c>
      <c r="M1585" s="2">
        <v>510</v>
      </c>
    </row>
    <row r="1586" spans="2:13" ht="12.75">
      <c r="B1586" s="233">
        <v>1500</v>
      </c>
      <c r="C1586" s="34" t="s">
        <v>25</v>
      </c>
      <c r="D1586" s="13" t="s">
        <v>12</v>
      </c>
      <c r="E1586" s="1" t="s">
        <v>32</v>
      </c>
      <c r="F1586" s="28" t="s">
        <v>877</v>
      </c>
      <c r="G1586" s="28" t="s">
        <v>271</v>
      </c>
      <c r="H1586" s="5">
        <f t="shared" si="126"/>
        <v>-48600</v>
      </c>
      <c r="I1586" s="23">
        <f t="shared" si="125"/>
        <v>2.9411764705882355</v>
      </c>
      <c r="K1586" s="102" t="s">
        <v>542</v>
      </c>
      <c r="M1586" s="2">
        <v>510</v>
      </c>
    </row>
    <row r="1587" spans="2:13" ht="12.75">
      <c r="B1587" s="233">
        <v>1500</v>
      </c>
      <c r="C1587" s="13" t="s">
        <v>25</v>
      </c>
      <c r="D1587" s="13" t="s">
        <v>12</v>
      </c>
      <c r="E1587" s="13" t="s">
        <v>32</v>
      </c>
      <c r="F1587" s="28" t="s">
        <v>877</v>
      </c>
      <c r="G1587" s="28" t="s">
        <v>293</v>
      </c>
      <c r="H1587" s="5">
        <f t="shared" si="126"/>
        <v>-50100</v>
      </c>
      <c r="I1587" s="23">
        <f t="shared" si="125"/>
        <v>2.9411764705882355</v>
      </c>
      <c r="K1587" s="102" t="s">
        <v>542</v>
      </c>
      <c r="M1587" s="2">
        <v>510</v>
      </c>
    </row>
    <row r="1588" spans="2:13" ht="12.75">
      <c r="B1588" s="233">
        <v>1200</v>
      </c>
      <c r="C1588" s="1" t="s">
        <v>25</v>
      </c>
      <c r="D1588" s="13" t="s">
        <v>12</v>
      </c>
      <c r="E1588" s="1" t="s">
        <v>32</v>
      </c>
      <c r="F1588" s="92" t="s">
        <v>877</v>
      </c>
      <c r="G1588" s="28" t="s">
        <v>33</v>
      </c>
      <c r="H1588" s="5">
        <f t="shared" si="126"/>
        <v>-51300</v>
      </c>
      <c r="I1588" s="23">
        <f t="shared" si="125"/>
        <v>2.3529411764705883</v>
      </c>
      <c r="K1588" s="102" t="s">
        <v>542</v>
      </c>
      <c r="M1588" s="2">
        <v>510</v>
      </c>
    </row>
    <row r="1589" spans="2:13" ht="12.75">
      <c r="B1589" s="233">
        <v>1400</v>
      </c>
      <c r="C1589" s="1" t="s">
        <v>25</v>
      </c>
      <c r="D1589" s="13" t="s">
        <v>12</v>
      </c>
      <c r="E1589" s="1" t="s">
        <v>32</v>
      </c>
      <c r="F1589" s="92" t="s">
        <v>877</v>
      </c>
      <c r="G1589" s="28" t="s">
        <v>275</v>
      </c>
      <c r="H1589" s="5">
        <f t="shared" si="126"/>
        <v>-52700</v>
      </c>
      <c r="I1589" s="23">
        <f t="shared" si="125"/>
        <v>2.7450980392156863</v>
      </c>
      <c r="K1589" s="102" t="s">
        <v>542</v>
      </c>
      <c r="M1589" s="2">
        <v>510</v>
      </c>
    </row>
    <row r="1590" spans="2:13" ht="12.75">
      <c r="B1590" s="233">
        <v>1500</v>
      </c>
      <c r="C1590" s="34" t="s">
        <v>25</v>
      </c>
      <c r="D1590" s="13" t="s">
        <v>12</v>
      </c>
      <c r="E1590" s="1" t="s">
        <v>32</v>
      </c>
      <c r="F1590" s="28" t="s">
        <v>877</v>
      </c>
      <c r="G1590" s="28" t="s">
        <v>463</v>
      </c>
      <c r="H1590" s="5">
        <f t="shared" si="126"/>
        <v>-54200</v>
      </c>
      <c r="I1590" s="23">
        <f t="shared" si="125"/>
        <v>2.9411764705882355</v>
      </c>
      <c r="K1590" s="102" t="s">
        <v>542</v>
      </c>
      <c r="M1590" s="2">
        <v>510</v>
      </c>
    </row>
    <row r="1591" spans="2:13" ht="12.75">
      <c r="B1591" s="233">
        <v>1500</v>
      </c>
      <c r="C1591" s="34" t="s">
        <v>25</v>
      </c>
      <c r="D1591" s="13" t="s">
        <v>12</v>
      </c>
      <c r="E1591" s="1" t="s">
        <v>32</v>
      </c>
      <c r="F1591" s="28" t="s">
        <v>877</v>
      </c>
      <c r="G1591" s="28" t="s">
        <v>499</v>
      </c>
      <c r="H1591" s="5">
        <f t="shared" si="126"/>
        <v>-55700</v>
      </c>
      <c r="I1591" s="23">
        <f t="shared" si="125"/>
        <v>2.9411764705882355</v>
      </c>
      <c r="K1591" s="102" t="s">
        <v>542</v>
      </c>
      <c r="M1591" s="2">
        <v>510</v>
      </c>
    </row>
    <row r="1592" spans="2:13" ht="12.75">
      <c r="B1592" s="233">
        <v>1500</v>
      </c>
      <c r="C1592" s="1" t="s">
        <v>25</v>
      </c>
      <c r="D1592" s="13" t="s">
        <v>12</v>
      </c>
      <c r="E1592" s="1" t="s">
        <v>32</v>
      </c>
      <c r="F1592" s="92" t="s">
        <v>877</v>
      </c>
      <c r="G1592" s="28" t="s">
        <v>508</v>
      </c>
      <c r="H1592" s="5">
        <f t="shared" si="126"/>
        <v>-57200</v>
      </c>
      <c r="I1592" s="23">
        <f t="shared" si="125"/>
        <v>2.9411764705882355</v>
      </c>
      <c r="K1592" s="102" t="s">
        <v>542</v>
      </c>
      <c r="M1592" s="2">
        <v>510</v>
      </c>
    </row>
    <row r="1593" spans="2:13" ht="12.75">
      <c r="B1593" s="233">
        <v>1400</v>
      </c>
      <c r="C1593" s="1" t="s">
        <v>25</v>
      </c>
      <c r="D1593" s="13" t="s">
        <v>12</v>
      </c>
      <c r="E1593" s="1" t="s">
        <v>32</v>
      </c>
      <c r="F1593" s="92" t="s">
        <v>877</v>
      </c>
      <c r="G1593" s="28" t="s">
        <v>510</v>
      </c>
      <c r="H1593" s="5">
        <f t="shared" si="126"/>
        <v>-58600</v>
      </c>
      <c r="I1593" s="23">
        <f t="shared" si="125"/>
        <v>2.7450980392156863</v>
      </c>
      <c r="K1593" s="102" t="s">
        <v>542</v>
      </c>
      <c r="M1593" s="2">
        <v>510</v>
      </c>
    </row>
    <row r="1594" spans="2:13" ht="12.75">
      <c r="B1594" s="233">
        <v>1500</v>
      </c>
      <c r="C1594" s="13" t="s">
        <v>25</v>
      </c>
      <c r="D1594" s="13" t="s">
        <v>12</v>
      </c>
      <c r="E1594" s="13" t="s">
        <v>32</v>
      </c>
      <c r="F1594" s="28" t="s">
        <v>877</v>
      </c>
      <c r="G1594" s="28" t="s">
        <v>515</v>
      </c>
      <c r="H1594" s="5">
        <f t="shared" si="126"/>
        <v>-60100</v>
      </c>
      <c r="I1594" s="23">
        <f t="shared" si="125"/>
        <v>2.9411764705882355</v>
      </c>
      <c r="K1594" s="102" t="s">
        <v>542</v>
      </c>
      <c r="M1594" s="2">
        <v>510</v>
      </c>
    </row>
    <row r="1595" spans="2:13" ht="12.75">
      <c r="B1595" s="233">
        <v>1500</v>
      </c>
      <c r="C1595" s="101" t="s">
        <v>25</v>
      </c>
      <c r="D1595" s="101" t="s">
        <v>12</v>
      </c>
      <c r="E1595" s="101" t="s">
        <v>32</v>
      </c>
      <c r="F1595" s="92" t="s">
        <v>877</v>
      </c>
      <c r="G1595" s="92" t="s">
        <v>517</v>
      </c>
      <c r="H1595" s="5">
        <f t="shared" si="126"/>
        <v>-61600</v>
      </c>
      <c r="I1595" s="23">
        <f t="shared" si="125"/>
        <v>2.9411764705882355</v>
      </c>
      <c r="K1595" s="102" t="s">
        <v>542</v>
      </c>
      <c r="M1595" s="2">
        <v>510</v>
      </c>
    </row>
    <row r="1596" spans="2:13" ht="12.75">
      <c r="B1596" s="233">
        <v>1400</v>
      </c>
      <c r="C1596" s="1" t="s">
        <v>25</v>
      </c>
      <c r="D1596" s="34" t="s">
        <v>12</v>
      </c>
      <c r="E1596" s="101" t="s">
        <v>32</v>
      </c>
      <c r="F1596" s="32" t="s">
        <v>877</v>
      </c>
      <c r="G1596" s="92" t="s">
        <v>318</v>
      </c>
      <c r="H1596" s="5">
        <f t="shared" si="126"/>
        <v>-63000</v>
      </c>
      <c r="I1596" s="23">
        <f t="shared" si="125"/>
        <v>2.7450980392156863</v>
      </c>
      <c r="K1596" s="102" t="s">
        <v>542</v>
      </c>
      <c r="M1596" s="2">
        <v>510</v>
      </c>
    </row>
    <row r="1597" spans="2:13" ht="12.75">
      <c r="B1597" s="233">
        <v>1400</v>
      </c>
      <c r="C1597" s="1" t="s">
        <v>25</v>
      </c>
      <c r="D1597" s="34" t="s">
        <v>12</v>
      </c>
      <c r="E1597" s="101" t="s">
        <v>32</v>
      </c>
      <c r="F1597" s="32" t="s">
        <v>877</v>
      </c>
      <c r="G1597" s="92" t="s">
        <v>315</v>
      </c>
      <c r="H1597" s="5">
        <f t="shared" si="126"/>
        <v>-64400</v>
      </c>
      <c r="I1597" s="23">
        <f t="shared" si="125"/>
        <v>2.7450980392156863</v>
      </c>
      <c r="K1597" s="102" t="s">
        <v>542</v>
      </c>
      <c r="M1597" s="2">
        <v>510</v>
      </c>
    </row>
    <row r="1598" spans="1:13" s="16" customFormat="1" ht="12.75">
      <c r="A1598" s="13"/>
      <c r="B1598" s="239">
        <v>1400</v>
      </c>
      <c r="C1598" s="34" t="s">
        <v>25</v>
      </c>
      <c r="D1598" s="34" t="s">
        <v>12</v>
      </c>
      <c r="E1598" s="34" t="s">
        <v>32</v>
      </c>
      <c r="F1598" s="453" t="s">
        <v>877</v>
      </c>
      <c r="G1598" s="32" t="s">
        <v>82</v>
      </c>
      <c r="H1598" s="5">
        <f t="shared" si="126"/>
        <v>-65800</v>
      </c>
      <c r="I1598" s="23">
        <f t="shared" si="125"/>
        <v>2.7450980392156863</v>
      </c>
      <c r="K1598" s="102" t="s">
        <v>542</v>
      </c>
      <c r="M1598" s="2">
        <v>510</v>
      </c>
    </row>
    <row r="1599" spans="1:13" s="102" customFormat="1" ht="12.75">
      <c r="A1599" s="101"/>
      <c r="B1599" s="239">
        <v>1500</v>
      </c>
      <c r="C1599" s="34" t="s">
        <v>25</v>
      </c>
      <c r="D1599" s="34" t="s">
        <v>12</v>
      </c>
      <c r="E1599" s="34" t="s">
        <v>32</v>
      </c>
      <c r="F1599" s="454" t="s">
        <v>878</v>
      </c>
      <c r="G1599" s="32" t="s">
        <v>222</v>
      </c>
      <c r="H1599" s="5">
        <f t="shared" si="126"/>
        <v>-67300</v>
      </c>
      <c r="I1599" s="23">
        <f t="shared" si="125"/>
        <v>2.9411764705882355</v>
      </c>
      <c r="K1599" s="102" t="s">
        <v>821</v>
      </c>
      <c r="M1599" s="2">
        <v>510</v>
      </c>
    </row>
    <row r="1600" spans="1:13" s="102" customFormat="1" ht="12.75">
      <c r="A1600" s="101"/>
      <c r="B1600" s="239">
        <v>1000</v>
      </c>
      <c r="C1600" s="34" t="s">
        <v>25</v>
      </c>
      <c r="D1600" s="34" t="s">
        <v>12</v>
      </c>
      <c r="E1600" s="34" t="s">
        <v>32</v>
      </c>
      <c r="F1600" s="32" t="s">
        <v>878</v>
      </c>
      <c r="G1600" s="32" t="s">
        <v>226</v>
      </c>
      <c r="H1600" s="5">
        <f t="shared" si="126"/>
        <v>-68300</v>
      </c>
      <c r="I1600" s="23">
        <f t="shared" si="125"/>
        <v>1.9607843137254901</v>
      </c>
      <c r="K1600" s="102" t="s">
        <v>821</v>
      </c>
      <c r="M1600" s="2">
        <v>510</v>
      </c>
    </row>
    <row r="1601" spans="1:13" s="116" customFormat="1" ht="12.75">
      <c r="A1601" s="34"/>
      <c r="B1601" s="239">
        <v>1000</v>
      </c>
      <c r="C1601" s="34" t="s">
        <v>25</v>
      </c>
      <c r="D1601" s="34" t="s">
        <v>12</v>
      </c>
      <c r="E1601" s="34" t="s">
        <v>32</v>
      </c>
      <c r="F1601" s="32" t="s">
        <v>878</v>
      </c>
      <c r="G1601" s="32" t="s">
        <v>229</v>
      </c>
      <c r="H1601" s="5">
        <f t="shared" si="126"/>
        <v>-69300</v>
      </c>
      <c r="I1601" s="23">
        <f t="shared" si="125"/>
        <v>1.9607843137254901</v>
      </c>
      <c r="K1601" s="102" t="s">
        <v>821</v>
      </c>
      <c r="M1601" s="2">
        <v>510</v>
      </c>
    </row>
    <row r="1602" spans="1:13" s="116" customFormat="1" ht="12.75">
      <c r="A1602" s="34"/>
      <c r="B1602" s="233">
        <v>1500</v>
      </c>
      <c r="C1602" s="101" t="s">
        <v>25</v>
      </c>
      <c r="D1602" s="34" t="s">
        <v>12</v>
      </c>
      <c r="E1602" s="101" t="s">
        <v>32</v>
      </c>
      <c r="F1602" s="32" t="s">
        <v>878</v>
      </c>
      <c r="G1602" s="92" t="s">
        <v>256</v>
      </c>
      <c r="H1602" s="5">
        <f t="shared" si="126"/>
        <v>-70800</v>
      </c>
      <c r="I1602" s="23">
        <f t="shared" si="125"/>
        <v>2.9411764705882355</v>
      </c>
      <c r="K1602" s="102" t="s">
        <v>821</v>
      </c>
      <c r="M1602" s="2">
        <v>510</v>
      </c>
    </row>
    <row r="1603" spans="1:13" s="116" customFormat="1" ht="12.75">
      <c r="A1603" s="34"/>
      <c r="B1603" s="233">
        <v>1000</v>
      </c>
      <c r="C1603" s="101" t="s">
        <v>25</v>
      </c>
      <c r="D1603" s="34" t="s">
        <v>12</v>
      </c>
      <c r="E1603" s="101" t="s">
        <v>32</v>
      </c>
      <c r="F1603" s="32" t="s">
        <v>878</v>
      </c>
      <c r="G1603" s="92" t="s">
        <v>258</v>
      </c>
      <c r="H1603" s="5">
        <f t="shared" si="126"/>
        <v>-71800</v>
      </c>
      <c r="I1603" s="23">
        <f t="shared" si="125"/>
        <v>1.9607843137254901</v>
      </c>
      <c r="K1603" s="102" t="s">
        <v>821</v>
      </c>
      <c r="M1603" s="2">
        <v>510</v>
      </c>
    </row>
    <row r="1604" spans="1:13" s="116" customFormat="1" ht="12.75">
      <c r="A1604" s="34"/>
      <c r="B1604" s="233">
        <v>1000</v>
      </c>
      <c r="C1604" s="34" t="s">
        <v>25</v>
      </c>
      <c r="D1604" s="34" t="s">
        <v>12</v>
      </c>
      <c r="E1604" s="101" t="s">
        <v>32</v>
      </c>
      <c r="F1604" s="32" t="s">
        <v>878</v>
      </c>
      <c r="G1604" s="92" t="s">
        <v>31</v>
      </c>
      <c r="H1604" s="5">
        <f t="shared" si="126"/>
        <v>-72800</v>
      </c>
      <c r="I1604" s="23">
        <f t="shared" si="125"/>
        <v>1.9607843137254901</v>
      </c>
      <c r="K1604" s="102" t="s">
        <v>821</v>
      </c>
      <c r="M1604" s="2">
        <v>510</v>
      </c>
    </row>
    <row r="1605" spans="1:13" s="116" customFormat="1" ht="12.75">
      <c r="A1605" s="34"/>
      <c r="B1605" s="239">
        <v>1500</v>
      </c>
      <c r="C1605" s="34" t="s">
        <v>25</v>
      </c>
      <c r="D1605" s="34" t="s">
        <v>12</v>
      </c>
      <c r="E1605" s="34" t="s">
        <v>32</v>
      </c>
      <c r="F1605" s="32" t="s">
        <v>878</v>
      </c>
      <c r="G1605" s="32" t="s">
        <v>261</v>
      </c>
      <c r="H1605" s="5">
        <f t="shared" si="126"/>
        <v>-74300</v>
      </c>
      <c r="I1605" s="23">
        <f t="shared" si="125"/>
        <v>2.9411764705882355</v>
      </c>
      <c r="K1605" s="102" t="s">
        <v>821</v>
      </c>
      <c r="M1605" s="2">
        <v>510</v>
      </c>
    </row>
    <row r="1606" spans="1:13" s="116" customFormat="1" ht="12.75">
      <c r="A1606" s="34"/>
      <c r="B1606" s="239">
        <v>1500</v>
      </c>
      <c r="C1606" s="34" t="s">
        <v>25</v>
      </c>
      <c r="D1606" s="34" t="s">
        <v>12</v>
      </c>
      <c r="E1606" s="34" t="s">
        <v>32</v>
      </c>
      <c r="F1606" s="32" t="s">
        <v>878</v>
      </c>
      <c r="G1606" s="32" t="s">
        <v>263</v>
      </c>
      <c r="H1606" s="5">
        <f t="shared" si="126"/>
        <v>-75800</v>
      </c>
      <c r="I1606" s="23">
        <f t="shared" si="125"/>
        <v>2.9411764705882355</v>
      </c>
      <c r="K1606" s="102" t="s">
        <v>821</v>
      </c>
      <c r="M1606" s="2">
        <v>510</v>
      </c>
    </row>
    <row r="1607" spans="1:13" s="116" customFormat="1" ht="12.75">
      <c r="A1607" s="34"/>
      <c r="B1607" s="239">
        <v>1500</v>
      </c>
      <c r="C1607" s="34" t="s">
        <v>25</v>
      </c>
      <c r="D1607" s="34" t="s">
        <v>12</v>
      </c>
      <c r="E1607" s="34" t="s">
        <v>32</v>
      </c>
      <c r="F1607" s="32" t="s">
        <v>878</v>
      </c>
      <c r="G1607" s="32" t="s">
        <v>267</v>
      </c>
      <c r="H1607" s="5">
        <f t="shared" si="126"/>
        <v>-77300</v>
      </c>
      <c r="I1607" s="23">
        <f t="shared" si="125"/>
        <v>2.9411764705882355</v>
      </c>
      <c r="K1607" s="102" t="s">
        <v>821</v>
      </c>
      <c r="M1607" s="2">
        <v>510</v>
      </c>
    </row>
    <row r="1608" spans="1:13" s="116" customFormat="1" ht="12.75">
      <c r="A1608" s="34"/>
      <c r="B1608" s="239">
        <v>1000</v>
      </c>
      <c r="C1608" s="34" t="s">
        <v>25</v>
      </c>
      <c r="D1608" s="34" t="s">
        <v>12</v>
      </c>
      <c r="E1608" s="34" t="s">
        <v>32</v>
      </c>
      <c r="F1608" s="32" t="s">
        <v>878</v>
      </c>
      <c r="G1608" s="32" t="s">
        <v>269</v>
      </c>
      <c r="H1608" s="5">
        <f t="shared" si="126"/>
        <v>-78300</v>
      </c>
      <c r="I1608" s="23">
        <f t="shared" si="125"/>
        <v>1.9607843137254901</v>
      </c>
      <c r="K1608" s="102" t="s">
        <v>821</v>
      </c>
      <c r="M1608" s="2">
        <v>510</v>
      </c>
    </row>
    <row r="1609" spans="1:13" s="116" customFormat="1" ht="12.75">
      <c r="A1609" s="34"/>
      <c r="B1609" s="239">
        <v>1500</v>
      </c>
      <c r="C1609" s="34" t="s">
        <v>25</v>
      </c>
      <c r="D1609" s="34" t="s">
        <v>12</v>
      </c>
      <c r="E1609" s="34" t="s">
        <v>32</v>
      </c>
      <c r="F1609" s="32" t="s">
        <v>878</v>
      </c>
      <c r="G1609" s="32" t="s">
        <v>271</v>
      </c>
      <c r="H1609" s="5">
        <f t="shared" si="126"/>
        <v>-79800</v>
      </c>
      <c r="I1609" s="23">
        <f t="shared" si="125"/>
        <v>2.9411764705882355</v>
      </c>
      <c r="K1609" s="102" t="s">
        <v>821</v>
      </c>
      <c r="M1609" s="2">
        <v>510</v>
      </c>
    </row>
    <row r="1610" spans="1:13" s="116" customFormat="1" ht="12.75">
      <c r="A1610" s="34"/>
      <c r="B1610" s="239">
        <v>700</v>
      </c>
      <c r="C1610" s="34" t="s">
        <v>25</v>
      </c>
      <c r="D1610" s="34" t="s">
        <v>12</v>
      </c>
      <c r="E1610" s="34" t="s">
        <v>32</v>
      </c>
      <c r="F1610" s="32" t="s">
        <v>878</v>
      </c>
      <c r="G1610" s="32" t="s">
        <v>293</v>
      </c>
      <c r="H1610" s="5">
        <f t="shared" si="126"/>
        <v>-80500</v>
      </c>
      <c r="I1610" s="23">
        <f t="shared" si="125"/>
        <v>1.3725490196078431</v>
      </c>
      <c r="K1610" s="102" t="s">
        <v>821</v>
      </c>
      <c r="M1610" s="2">
        <v>510</v>
      </c>
    </row>
    <row r="1611" spans="1:13" s="116" customFormat="1" ht="12.75">
      <c r="A1611" s="34"/>
      <c r="B1611" s="239">
        <v>1000</v>
      </c>
      <c r="C1611" s="34" t="s">
        <v>25</v>
      </c>
      <c r="D1611" s="34" t="s">
        <v>12</v>
      </c>
      <c r="E1611" s="34" t="s">
        <v>32</v>
      </c>
      <c r="F1611" s="32" t="s">
        <v>878</v>
      </c>
      <c r="G1611" s="32" t="s">
        <v>33</v>
      </c>
      <c r="H1611" s="5">
        <f t="shared" si="126"/>
        <v>-81500</v>
      </c>
      <c r="I1611" s="23">
        <f t="shared" si="125"/>
        <v>1.9607843137254901</v>
      </c>
      <c r="K1611" s="102" t="s">
        <v>821</v>
      </c>
      <c r="M1611" s="2">
        <v>510</v>
      </c>
    </row>
    <row r="1612" spans="1:13" s="116" customFormat="1" ht="12.75">
      <c r="A1612" s="34"/>
      <c r="B1612" s="239">
        <v>1500</v>
      </c>
      <c r="C1612" s="34" t="s">
        <v>25</v>
      </c>
      <c r="D1612" s="34" t="s">
        <v>12</v>
      </c>
      <c r="E1612" s="34" t="s">
        <v>32</v>
      </c>
      <c r="F1612" s="32" t="s">
        <v>878</v>
      </c>
      <c r="G1612" s="32" t="s">
        <v>275</v>
      </c>
      <c r="H1612" s="5">
        <f t="shared" si="126"/>
        <v>-83000</v>
      </c>
      <c r="I1612" s="23">
        <f aca="true" t="shared" si="127" ref="I1612:I1646">+B1612/M1612</f>
        <v>2.9411764705882355</v>
      </c>
      <c r="K1612" s="102" t="s">
        <v>821</v>
      </c>
      <c r="M1612" s="2">
        <v>510</v>
      </c>
    </row>
    <row r="1613" spans="1:13" s="116" customFormat="1" ht="12.75">
      <c r="A1613" s="34"/>
      <c r="B1613" s="239">
        <v>1500</v>
      </c>
      <c r="C1613" s="34" t="s">
        <v>25</v>
      </c>
      <c r="D1613" s="34" t="s">
        <v>12</v>
      </c>
      <c r="E1613" s="34" t="s">
        <v>32</v>
      </c>
      <c r="F1613" s="32" t="s">
        <v>878</v>
      </c>
      <c r="G1613" s="32" t="s">
        <v>463</v>
      </c>
      <c r="H1613" s="5">
        <f aca="true" t="shared" si="128" ref="H1613:H1643">H1612-B1613</f>
        <v>-84500</v>
      </c>
      <c r="I1613" s="23">
        <f t="shared" si="127"/>
        <v>2.9411764705882355</v>
      </c>
      <c r="K1613" s="102" t="s">
        <v>821</v>
      </c>
      <c r="M1613" s="2">
        <v>510</v>
      </c>
    </row>
    <row r="1614" spans="1:13" s="116" customFormat="1" ht="12.75">
      <c r="A1614" s="34"/>
      <c r="B1614" s="239">
        <v>1000</v>
      </c>
      <c r="C1614" s="34" t="s">
        <v>25</v>
      </c>
      <c r="D1614" s="34" t="s">
        <v>12</v>
      </c>
      <c r="E1614" s="34" t="s">
        <v>32</v>
      </c>
      <c r="F1614" s="32" t="s">
        <v>878</v>
      </c>
      <c r="G1614" s="32" t="s">
        <v>499</v>
      </c>
      <c r="H1614" s="5">
        <f t="shared" si="128"/>
        <v>-85500</v>
      </c>
      <c r="I1614" s="23">
        <f t="shared" si="127"/>
        <v>1.9607843137254901</v>
      </c>
      <c r="K1614" s="102" t="s">
        <v>821</v>
      </c>
      <c r="M1614" s="2">
        <v>510</v>
      </c>
    </row>
    <row r="1615" spans="1:13" s="116" customFormat="1" ht="12.75">
      <c r="A1615" s="34"/>
      <c r="B1615" s="239">
        <v>1000</v>
      </c>
      <c r="C1615" s="34" t="s">
        <v>25</v>
      </c>
      <c r="D1615" s="34" t="s">
        <v>12</v>
      </c>
      <c r="E1615" s="34" t="s">
        <v>32</v>
      </c>
      <c r="F1615" s="32" t="s">
        <v>878</v>
      </c>
      <c r="G1615" s="32" t="s">
        <v>508</v>
      </c>
      <c r="H1615" s="5">
        <f t="shared" si="128"/>
        <v>-86500</v>
      </c>
      <c r="I1615" s="23">
        <f t="shared" si="127"/>
        <v>1.9607843137254901</v>
      </c>
      <c r="K1615" s="102" t="s">
        <v>821</v>
      </c>
      <c r="M1615" s="2">
        <v>510</v>
      </c>
    </row>
    <row r="1616" spans="1:13" s="116" customFormat="1" ht="12.75">
      <c r="A1616" s="34"/>
      <c r="B1616" s="239">
        <v>1500</v>
      </c>
      <c r="C1616" s="34" t="s">
        <v>25</v>
      </c>
      <c r="D1616" s="34" t="s">
        <v>12</v>
      </c>
      <c r="E1616" s="34" t="s">
        <v>32</v>
      </c>
      <c r="F1616" s="32" t="s">
        <v>878</v>
      </c>
      <c r="G1616" s="32" t="s">
        <v>510</v>
      </c>
      <c r="H1616" s="5">
        <f t="shared" si="128"/>
        <v>-88000</v>
      </c>
      <c r="I1616" s="23">
        <f t="shared" si="127"/>
        <v>2.9411764705882355</v>
      </c>
      <c r="K1616" s="102" t="s">
        <v>821</v>
      </c>
      <c r="M1616" s="2">
        <v>510</v>
      </c>
    </row>
    <row r="1617" spans="1:13" s="116" customFormat="1" ht="12.75">
      <c r="A1617" s="34"/>
      <c r="B1617" s="239">
        <v>700</v>
      </c>
      <c r="C1617" s="34" t="s">
        <v>25</v>
      </c>
      <c r="D1617" s="34" t="s">
        <v>12</v>
      </c>
      <c r="E1617" s="34" t="s">
        <v>32</v>
      </c>
      <c r="F1617" s="32" t="s">
        <v>878</v>
      </c>
      <c r="G1617" s="32" t="s">
        <v>512</v>
      </c>
      <c r="H1617" s="5">
        <f t="shared" si="128"/>
        <v>-88700</v>
      </c>
      <c r="I1617" s="23">
        <f t="shared" si="127"/>
        <v>1.3725490196078431</v>
      </c>
      <c r="K1617" s="102" t="s">
        <v>821</v>
      </c>
      <c r="M1617" s="2">
        <v>510</v>
      </c>
    </row>
    <row r="1618" spans="1:13" s="116" customFormat="1" ht="12.75">
      <c r="A1618" s="34"/>
      <c r="B1618" s="239">
        <v>1500</v>
      </c>
      <c r="C1618" s="34" t="s">
        <v>25</v>
      </c>
      <c r="D1618" s="34" t="s">
        <v>12</v>
      </c>
      <c r="E1618" s="34" t="s">
        <v>32</v>
      </c>
      <c r="F1618" s="32" t="s">
        <v>878</v>
      </c>
      <c r="G1618" s="32" t="s">
        <v>515</v>
      </c>
      <c r="H1618" s="5">
        <f t="shared" si="128"/>
        <v>-90200</v>
      </c>
      <c r="I1618" s="23">
        <f t="shared" si="127"/>
        <v>2.9411764705882355</v>
      </c>
      <c r="K1618" s="102" t="s">
        <v>821</v>
      </c>
      <c r="M1618" s="2">
        <v>510</v>
      </c>
    </row>
    <row r="1619" spans="2:13" ht="12.75">
      <c r="B1619" s="239">
        <v>1500</v>
      </c>
      <c r="C1619" s="34" t="s">
        <v>25</v>
      </c>
      <c r="D1619" s="34" t="s">
        <v>12</v>
      </c>
      <c r="E1619" s="34" t="s">
        <v>32</v>
      </c>
      <c r="F1619" s="32" t="s">
        <v>878</v>
      </c>
      <c r="G1619" s="32" t="s">
        <v>517</v>
      </c>
      <c r="H1619" s="5">
        <f t="shared" si="128"/>
        <v>-91700</v>
      </c>
      <c r="I1619" s="23">
        <f t="shared" si="127"/>
        <v>2.9411764705882355</v>
      </c>
      <c r="K1619" s="102" t="s">
        <v>821</v>
      </c>
      <c r="M1619" s="2">
        <v>510</v>
      </c>
    </row>
    <row r="1620" spans="1:13" s="116" customFormat="1" ht="12.75">
      <c r="A1620" s="34"/>
      <c r="B1620" s="239">
        <v>1000</v>
      </c>
      <c r="C1620" s="34" t="s">
        <v>25</v>
      </c>
      <c r="D1620" s="34" t="s">
        <v>12</v>
      </c>
      <c r="E1620" s="34" t="s">
        <v>32</v>
      </c>
      <c r="F1620" s="32" t="s">
        <v>878</v>
      </c>
      <c r="G1620" s="32" t="s">
        <v>318</v>
      </c>
      <c r="H1620" s="5">
        <f t="shared" si="128"/>
        <v>-92700</v>
      </c>
      <c r="I1620" s="23">
        <f t="shared" si="127"/>
        <v>1.9607843137254901</v>
      </c>
      <c r="K1620" s="102" t="s">
        <v>821</v>
      </c>
      <c r="M1620" s="2">
        <v>510</v>
      </c>
    </row>
    <row r="1621" spans="2:13" ht="12.75">
      <c r="B1621" s="239">
        <v>1500</v>
      </c>
      <c r="C1621" s="34" t="s">
        <v>25</v>
      </c>
      <c r="D1621" s="34" t="s">
        <v>12</v>
      </c>
      <c r="E1621" s="34" t="s">
        <v>32</v>
      </c>
      <c r="F1621" s="32" t="s">
        <v>878</v>
      </c>
      <c r="G1621" s="32" t="s">
        <v>315</v>
      </c>
      <c r="H1621" s="5">
        <f t="shared" si="128"/>
        <v>-94200</v>
      </c>
      <c r="I1621" s="23">
        <f t="shared" si="127"/>
        <v>2.9411764705882355</v>
      </c>
      <c r="K1621" s="102" t="s">
        <v>821</v>
      </c>
      <c r="M1621" s="2">
        <v>510</v>
      </c>
    </row>
    <row r="1622" spans="2:13" ht="12.75">
      <c r="B1622" s="239">
        <v>1500</v>
      </c>
      <c r="C1622" s="34" t="s">
        <v>25</v>
      </c>
      <c r="D1622" s="34" t="s">
        <v>12</v>
      </c>
      <c r="E1622" s="34" t="s">
        <v>32</v>
      </c>
      <c r="F1622" s="32" t="s">
        <v>878</v>
      </c>
      <c r="G1622" s="32" t="s">
        <v>82</v>
      </c>
      <c r="H1622" s="5">
        <f t="shared" si="128"/>
        <v>-95700</v>
      </c>
      <c r="I1622" s="23">
        <f t="shared" si="127"/>
        <v>2.9411764705882355</v>
      </c>
      <c r="K1622" s="116" t="s">
        <v>821</v>
      </c>
      <c r="M1622" s="2">
        <v>510</v>
      </c>
    </row>
    <row r="1623" spans="2:13" ht="12.75">
      <c r="B1623" s="233">
        <v>1500</v>
      </c>
      <c r="C1623" s="1" t="s">
        <v>25</v>
      </c>
      <c r="D1623" s="1" t="s">
        <v>12</v>
      </c>
      <c r="E1623" s="1" t="s">
        <v>32</v>
      </c>
      <c r="F1623" s="28" t="s">
        <v>867</v>
      </c>
      <c r="G1623" s="28" t="s">
        <v>226</v>
      </c>
      <c r="H1623" s="5">
        <f t="shared" si="128"/>
        <v>-97200</v>
      </c>
      <c r="I1623" s="23">
        <f t="shared" si="127"/>
        <v>2.9411764705882355</v>
      </c>
      <c r="K1623" t="s">
        <v>868</v>
      </c>
      <c r="M1623" s="2">
        <v>510</v>
      </c>
    </row>
    <row r="1624" spans="2:13" ht="12.75">
      <c r="B1624" s="233">
        <v>1500</v>
      </c>
      <c r="C1624" s="101" t="s">
        <v>25</v>
      </c>
      <c r="D1624" s="1" t="s">
        <v>12</v>
      </c>
      <c r="E1624" s="1" t="s">
        <v>32</v>
      </c>
      <c r="F1624" s="28" t="s">
        <v>867</v>
      </c>
      <c r="G1624" s="92" t="s">
        <v>229</v>
      </c>
      <c r="H1624" s="5">
        <f t="shared" si="128"/>
        <v>-98700</v>
      </c>
      <c r="I1624" s="23">
        <f t="shared" si="127"/>
        <v>2.9411764705882355</v>
      </c>
      <c r="K1624" t="s">
        <v>868</v>
      </c>
      <c r="M1624" s="2">
        <v>510</v>
      </c>
    </row>
    <row r="1625" spans="2:13" ht="12.75">
      <c r="B1625" s="233">
        <v>1500</v>
      </c>
      <c r="C1625" s="101" t="s">
        <v>25</v>
      </c>
      <c r="D1625" s="1" t="s">
        <v>12</v>
      </c>
      <c r="E1625" s="1" t="s">
        <v>32</v>
      </c>
      <c r="F1625" s="28" t="s">
        <v>867</v>
      </c>
      <c r="G1625" s="92" t="s">
        <v>233</v>
      </c>
      <c r="H1625" s="5">
        <f t="shared" si="128"/>
        <v>-100200</v>
      </c>
      <c r="I1625" s="23">
        <f t="shared" si="127"/>
        <v>2.9411764705882355</v>
      </c>
      <c r="K1625" t="s">
        <v>868</v>
      </c>
      <c r="M1625" s="2">
        <v>510</v>
      </c>
    </row>
    <row r="1626" spans="2:13" ht="12.75">
      <c r="B1626" s="233">
        <v>1400</v>
      </c>
      <c r="C1626" s="101" t="s">
        <v>25</v>
      </c>
      <c r="D1626" s="34" t="s">
        <v>12</v>
      </c>
      <c r="E1626" s="101" t="s">
        <v>32</v>
      </c>
      <c r="F1626" s="92" t="s">
        <v>867</v>
      </c>
      <c r="G1626" s="92" t="s">
        <v>256</v>
      </c>
      <c r="H1626" s="5">
        <f t="shared" si="128"/>
        <v>-101600</v>
      </c>
      <c r="I1626" s="23">
        <f t="shared" si="127"/>
        <v>2.7450980392156863</v>
      </c>
      <c r="K1626" t="s">
        <v>868</v>
      </c>
      <c r="M1626" s="2">
        <v>510</v>
      </c>
    </row>
    <row r="1627" spans="2:13" ht="12.75">
      <c r="B1627" s="233">
        <v>1350</v>
      </c>
      <c r="C1627" s="1" t="s">
        <v>25</v>
      </c>
      <c r="D1627" s="13" t="s">
        <v>12</v>
      </c>
      <c r="E1627" s="1" t="s">
        <v>32</v>
      </c>
      <c r="F1627" s="28" t="s">
        <v>867</v>
      </c>
      <c r="G1627" s="28" t="s">
        <v>258</v>
      </c>
      <c r="H1627" s="5">
        <f t="shared" si="128"/>
        <v>-102950</v>
      </c>
      <c r="I1627" s="23">
        <f t="shared" si="127"/>
        <v>2.6470588235294117</v>
      </c>
      <c r="K1627" t="s">
        <v>868</v>
      </c>
      <c r="M1627" s="2">
        <v>510</v>
      </c>
    </row>
    <row r="1628" spans="2:13" ht="12.75">
      <c r="B1628" s="233">
        <v>1300</v>
      </c>
      <c r="C1628" s="1" t="s">
        <v>25</v>
      </c>
      <c r="D1628" s="13" t="s">
        <v>12</v>
      </c>
      <c r="E1628" s="1" t="s">
        <v>32</v>
      </c>
      <c r="F1628" s="28" t="s">
        <v>867</v>
      </c>
      <c r="G1628" s="28" t="s">
        <v>31</v>
      </c>
      <c r="H1628" s="5">
        <f t="shared" si="128"/>
        <v>-104250</v>
      </c>
      <c r="I1628" s="23">
        <f t="shared" si="127"/>
        <v>2.549019607843137</v>
      </c>
      <c r="K1628" t="s">
        <v>868</v>
      </c>
      <c r="M1628" s="2">
        <v>510</v>
      </c>
    </row>
    <row r="1629" spans="2:13" ht="12.75">
      <c r="B1629" s="233">
        <v>1500</v>
      </c>
      <c r="C1629" s="1" t="s">
        <v>25</v>
      </c>
      <c r="D1629" s="13" t="s">
        <v>12</v>
      </c>
      <c r="E1629" s="1" t="s">
        <v>32</v>
      </c>
      <c r="F1629" s="28" t="s">
        <v>867</v>
      </c>
      <c r="G1629" s="28" t="s">
        <v>269</v>
      </c>
      <c r="H1629" s="5">
        <f t="shared" si="128"/>
        <v>-105750</v>
      </c>
      <c r="I1629" s="23">
        <f t="shared" si="127"/>
        <v>2.9411764705882355</v>
      </c>
      <c r="K1629" t="s">
        <v>868</v>
      </c>
      <c r="M1629" s="2">
        <v>510</v>
      </c>
    </row>
    <row r="1630" spans="2:13" ht="12.75">
      <c r="B1630" s="233">
        <v>1500</v>
      </c>
      <c r="C1630" s="1" t="s">
        <v>25</v>
      </c>
      <c r="D1630" s="13" t="s">
        <v>12</v>
      </c>
      <c r="E1630" s="1" t="s">
        <v>32</v>
      </c>
      <c r="F1630" s="28" t="s">
        <v>867</v>
      </c>
      <c r="G1630" s="28" t="s">
        <v>271</v>
      </c>
      <c r="H1630" s="5">
        <f t="shared" si="128"/>
        <v>-107250</v>
      </c>
      <c r="I1630" s="23">
        <f t="shared" si="127"/>
        <v>2.9411764705882355</v>
      </c>
      <c r="K1630" t="s">
        <v>868</v>
      </c>
      <c r="M1630" s="2">
        <v>510</v>
      </c>
    </row>
    <row r="1631" spans="2:13" ht="12.75">
      <c r="B1631" s="233">
        <v>1500</v>
      </c>
      <c r="C1631" s="1" t="s">
        <v>25</v>
      </c>
      <c r="D1631" s="13" t="s">
        <v>12</v>
      </c>
      <c r="E1631" s="1" t="s">
        <v>32</v>
      </c>
      <c r="F1631" s="28" t="s">
        <v>867</v>
      </c>
      <c r="G1631" s="28" t="s">
        <v>293</v>
      </c>
      <c r="H1631" s="5">
        <f t="shared" si="128"/>
        <v>-108750</v>
      </c>
      <c r="I1631" s="23">
        <f t="shared" si="127"/>
        <v>2.9411764705882355</v>
      </c>
      <c r="K1631" t="s">
        <v>868</v>
      </c>
      <c r="M1631" s="2">
        <v>510</v>
      </c>
    </row>
    <row r="1632" spans="2:13" ht="12.75">
      <c r="B1632" s="233">
        <v>1500</v>
      </c>
      <c r="C1632" s="1" t="s">
        <v>25</v>
      </c>
      <c r="D1632" s="13" t="s">
        <v>12</v>
      </c>
      <c r="E1632" s="1" t="s">
        <v>32</v>
      </c>
      <c r="F1632" s="28" t="s">
        <v>867</v>
      </c>
      <c r="G1632" s="28" t="s">
        <v>33</v>
      </c>
      <c r="H1632" s="5">
        <f t="shared" si="128"/>
        <v>-110250</v>
      </c>
      <c r="I1632" s="23">
        <f t="shared" si="127"/>
        <v>2.9411764705882355</v>
      </c>
      <c r="K1632" t="s">
        <v>868</v>
      </c>
      <c r="M1632" s="2">
        <v>510</v>
      </c>
    </row>
    <row r="1633" spans="2:13" ht="12.75">
      <c r="B1633" s="233">
        <v>1250</v>
      </c>
      <c r="C1633" s="1" t="s">
        <v>25</v>
      </c>
      <c r="D1633" s="13" t="s">
        <v>12</v>
      </c>
      <c r="E1633" s="1" t="s">
        <v>32</v>
      </c>
      <c r="F1633" s="28" t="s">
        <v>867</v>
      </c>
      <c r="G1633" s="28" t="s">
        <v>275</v>
      </c>
      <c r="H1633" s="5">
        <f t="shared" si="128"/>
        <v>-111500</v>
      </c>
      <c r="I1633" s="23">
        <f t="shared" si="127"/>
        <v>2.450980392156863</v>
      </c>
      <c r="K1633" t="s">
        <v>868</v>
      </c>
      <c r="M1633" s="2">
        <v>510</v>
      </c>
    </row>
    <row r="1634" spans="2:13" ht="12.75">
      <c r="B1634" s="233">
        <v>1250</v>
      </c>
      <c r="C1634" s="1" t="s">
        <v>25</v>
      </c>
      <c r="D1634" s="13" t="s">
        <v>12</v>
      </c>
      <c r="E1634" s="1" t="s">
        <v>32</v>
      </c>
      <c r="F1634" s="28" t="s">
        <v>867</v>
      </c>
      <c r="G1634" s="28" t="s">
        <v>463</v>
      </c>
      <c r="H1634" s="5">
        <f t="shared" si="128"/>
        <v>-112750</v>
      </c>
      <c r="I1634" s="23">
        <f t="shared" si="127"/>
        <v>2.450980392156863</v>
      </c>
      <c r="K1634" t="s">
        <v>868</v>
      </c>
      <c r="M1634" s="2">
        <v>510</v>
      </c>
    </row>
    <row r="1635" spans="2:13" ht="12.75">
      <c r="B1635" s="233">
        <v>1200</v>
      </c>
      <c r="C1635" s="1" t="s">
        <v>25</v>
      </c>
      <c r="D1635" s="13" t="s">
        <v>12</v>
      </c>
      <c r="E1635" s="1" t="s">
        <v>32</v>
      </c>
      <c r="F1635" s="28" t="s">
        <v>867</v>
      </c>
      <c r="G1635" s="28" t="s">
        <v>499</v>
      </c>
      <c r="H1635" s="5">
        <f t="shared" si="128"/>
        <v>-113950</v>
      </c>
      <c r="I1635" s="23">
        <f t="shared" si="127"/>
        <v>2.3529411764705883</v>
      </c>
      <c r="K1635" t="s">
        <v>868</v>
      </c>
      <c r="M1635" s="2">
        <v>510</v>
      </c>
    </row>
    <row r="1636" spans="2:13" ht="12.75">
      <c r="B1636" s="233">
        <v>1250</v>
      </c>
      <c r="C1636" s="1" t="s">
        <v>25</v>
      </c>
      <c r="D1636" s="13" t="s">
        <v>12</v>
      </c>
      <c r="E1636" s="1" t="s">
        <v>32</v>
      </c>
      <c r="F1636" s="28" t="s">
        <v>867</v>
      </c>
      <c r="G1636" s="28" t="s">
        <v>508</v>
      </c>
      <c r="H1636" s="5">
        <f t="shared" si="128"/>
        <v>-115200</v>
      </c>
      <c r="I1636" s="23">
        <f t="shared" si="127"/>
        <v>2.450980392156863</v>
      </c>
      <c r="K1636" t="s">
        <v>868</v>
      </c>
      <c r="M1636" s="2">
        <v>510</v>
      </c>
    </row>
    <row r="1637" spans="2:13" ht="12.75">
      <c r="B1637" s="233">
        <v>1100</v>
      </c>
      <c r="C1637" s="1" t="s">
        <v>25</v>
      </c>
      <c r="D1637" s="13" t="s">
        <v>12</v>
      </c>
      <c r="E1637" s="1" t="s">
        <v>32</v>
      </c>
      <c r="F1637" s="28" t="s">
        <v>867</v>
      </c>
      <c r="G1637" s="28" t="s">
        <v>510</v>
      </c>
      <c r="H1637" s="5">
        <f t="shared" si="128"/>
        <v>-116300</v>
      </c>
      <c r="I1637" s="23">
        <f t="shared" si="127"/>
        <v>2.156862745098039</v>
      </c>
      <c r="K1637" t="s">
        <v>868</v>
      </c>
      <c r="M1637" s="2">
        <v>510</v>
      </c>
    </row>
    <row r="1638" spans="2:13" ht="12.75">
      <c r="B1638" s="233">
        <v>900</v>
      </c>
      <c r="C1638" s="1" t="s">
        <v>25</v>
      </c>
      <c r="D1638" s="13" t="s">
        <v>12</v>
      </c>
      <c r="E1638" s="1" t="s">
        <v>32</v>
      </c>
      <c r="F1638" s="28" t="s">
        <v>867</v>
      </c>
      <c r="G1638" s="28" t="s">
        <v>512</v>
      </c>
      <c r="H1638" s="5">
        <f t="shared" si="128"/>
        <v>-117200</v>
      </c>
      <c r="I1638" s="23">
        <f t="shared" si="127"/>
        <v>1.7647058823529411</v>
      </c>
      <c r="K1638" t="s">
        <v>868</v>
      </c>
      <c r="M1638" s="2">
        <v>510</v>
      </c>
    </row>
    <row r="1639" spans="2:13" ht="12.75">
      <c r="B1639" s="233">
        <v>1500</v>
      </c>
      <c r="C1639" s="1" t="s">
        <v>25</v>
      </c>
      <c r="D1639" s="13" t="s">
        <v>12</v>
      </c>
      <c r="E1639" s="1" t="s">
        <v>32</v>
      </c>
      <c r="F1639" s="28" t="s">
        <v>867</v>
      </c>
      <c r="G1639" s="28" t="s">
        <v>515</v>
      </c>
      <c r="H1639" s="5">
        <f t="shared" si="128"/>
        <v>-118700</v>
      </c>
      <c r="I1639" s="23">
        <f t="shared" si="127"/>
        <v>2.9411764705882355</v>
      </c>
      <c r="K1639" t="s">
        <v>868</v>
      </c>
      <c r="M1639" s="2">
        <v>510</v>
      </c>
    </row>
    <row r="1640" spans="2:13" ht="12.75">
      <c r="B1640" s="233">
        <v>1500</v>
      </c>
      <c r="C1640" s="1" t="s">
        <v>25</v>
      </c>
      <c r="D1640" s="13" t="s">
        <v>12</v>
      </c>
      <c r="E1640" s="1" t="s">
        <v>32</v>
      </c>
      <c r="F1640" s="28" t="s">
        <v>867</v>
      </c>
      <c r="G1640" s="28" t="s">
        <v>517</v>
      </c>
      <c r="H1640" s="5">
        <f t="shared" si="128"/>
        <v>-120200</v>
      </c>
      <c r="I1640" s="23">
        <f t="shared" si="127"/>
        <v>2.9411764705882355</v>
      </c>
      <c r="K1640" t="s">
        <v>868</v>
      </c>
      <c r="M1640" s="2">
        <v>510</v>
      </c>
    </row>
    <row r="1641" spans="2:13" ht="12.75">
      <c r="B1641" s="233">
        <v>1500</v>
      </c>
      <c r="C1641" s="1" t="s">
        <v>25</v>
      </c>
      <c r="D1641" s="13" t="s">
        <v>12</v>
      </c>
      <c r="E1641" s="1" t="s">
        <v>32</v>
      </c>
      <c r="F1641" s="28" t="s">
        <v>867</v>
      </c>
      <c r="G1641" s="28" t="s">
        <v>318</v>
      </c>
      <c r="H1641" s="5">
        <f t="shared" si="128"/>
        <v>-121700</v>
      </c>
      <c r="I1641" s="23">
        <f t="shared" si="127"/>
        <v>2.9411764705882355</v>
      </c>
      <c r="K1641" t="s">
        <v>868</v>
      </c>
      <c r="M1641" s="2">
        <v>510</v>
      </c>
    </row>
    <row r="1642" spans="2:13" ht="12.75">
      <c r="B1642" s="233">
        <v>1500</v>
      </c>
      <c r="C1642" s="1" t="s">
        <v>25</v>
      </c>
      <c r="D1642" s="13" t="s">
        <v>12</v>
      </c>
      <c r="E1642" s="1" t="s">
        <v>32</v>
      </c>
      <c r="F1642" s="28" t="s">
        <v>867</v>
      </c>
      <c r="G1642" s="28" t="s">
        <v>315</v>
      </c>
      <c r="H1642" s="5">
        <f t="shared" si="128"/>
        <v>-123200</v>
      </c>
      <c r="I1642" s="23">
        <f t="shared" si="127"/>
        <v>2.9411764705882355</v>
      </c>
      <c r="K1642" t="s">
        <v>868</v>
      </c>
      <c r="M1642" s="2">
        <v>510</v>
      </c>
    </row>
    <row r="1643" spans="2:13" ht="12.75">
      <c r="B1643" s="233">
        <v>1200</v>
      </c>
      <c r="C1643" s="1" t="s">
        <v>25</v>
      </c>
      <c r="D1643" s="1" t="s">
        <v>12</v>
      </c>
      <c r="E1643" s="1" t="s">
        <v>32</v>
      </c>
      <c r="F1643" s="28" t="s">
        <v>867</v>
      </c>
      <c r="G1643" s="28" t="s">
        <v>82</v>
      </c>
      <c r="H1643" s="5">
        <f t="shared" si="128"/>
        <v>-124400</v>
      </c>
      <c r="I1643" s="23">
        <f t="shared" si="127"/>
        <v>2.3529411764705883</v>
      </c>
      <c r="K1643" t="s">
        <v>868</v>
      </c>
      <c r="M1643" s="2">
        <v>510</v>
      </c>
    </row>
    <row r="1644" spans="1:13" s="122" customFormat="1" ht="12.75">
      <c r="A1644" s="103"/>
      <c r="B1644" s="379">
        <f>SUM(B1551:B1643)</f>
        <v>124400</v>
      </c>
      <c r="C1644" s="103" t="s">
        <v>32</v>
      </c>
      <c r="D1644" s="105"/>
      <c r="E1644" s="103"/>
      <c r="F1644" s="106"/>
      <c r="G1644" s="106"/>
      <c r="H1644" s="109">
        <v>0</v>
      </c>
      <c r="I1644" s="121">
        <f t="shared" si="127"/>
        <v>243.92156862745097</v>
      </c>
      <c r="J1644" s="108"/>
      <c r="L1644" s="108"/>
      <c r="M1644" s="2">
        <v>510</v>
      </c>
    </row>
    <row r="1645" spans="2:13" ht="12.75">
      <c r="B1645" s="233"/>
      <c r="H1645" s="5">
        <f>H1644-B1645</f>
        <v>0</v>
      </c>
      <c r="I1645" s="23">
        <f t="shared" si="127"/>
        <v>0</v>
      </c>
      <c r="M1645" s="2">
        <v>510</v>
      </c>
    </row>
    <row r="1646" spans="2:13" ht="12.75">
      <c r="B1646" s="233"/>
      <c r="H1646" s="5">
        <f>H1645-B1646</f>
        <v>0</v>
      </c>
      <c r="I1646" s="23">
        <f t="shared" si="127"/>
        <v>0</v>
      </c>
      <c r="M1646" s="2">
        <v>510</v>
      </c>
    </row>
    <row r="1647" spans="1:13" s="16" customFormat="1" ht="12.75">
      <c r="A1647" s="101"/>
      <c r="B1647" s="239">
        <v>7000</v>
      </c>
      <c r="C1647" s="34" t="s">
        <v>26</v>
      </c>
      <c r="D1647" s="34" t="s">
        <v>12</v>
      </c>
      <c r="E1647" s="34" t="s">
        <v>822</v>
      </c>
      <c r="F1647" s="453" t="s">
        <v>879</v>
      </c>
      <c r="G1647" s="92" t="s">
        <v>222</v>
      </c>
      <c r="H1647" s="39">
        <v>-13500</v>
      </c>
      <c r="I1647" s="117">
        <v>14</v>
      </c>
      <c r="J1647" s="102"/>
      <c r="K1647" s="102" t="s">
        <v>824</v>
      </c>
      <c r="L1647" s="102"/>
      <c r="M1647" s="2">
        <v>510</v>
      </c>
    </row>
    <row r="1648" spans="1:13" s="16" customFormat="1" ht="12.75">
      <c r="A1648" s="34"/>
      <c r="B1648" s="239">
        <v>4000</v>
      </c>
      <c r="C1648" s="34" t="s">
        <v>26</v>
      </c>
      <c r="D1648" s="34" t="s">
        <v>12</v>
      </c>
      <c r="E1648" s="34" t="s">
        <v>822</v>
      </c>
      <c r="F1648" s="32" t="s">
        <v>880</v>
      </c>
      <c r="G1648" s="32" t="s">
        <v>226</v>
      </c>
      <c r="H1648" s="39">
        <v>-42500</v>
      </c>
      <c r="I1648" s="117">
        <v>12</v>
      </c>
      <c r="J1648" s="116"/>
      <c r="K1648" s="102" t="s">
        <v>824</v>
      </c>
      <c r="L1648" s="116"/>
      <c r="M1648" s="2">
        <v>510</v>
      </c>
    </row>
    <row r="1649" spans="1:13" s="116" customFormat="1" ht="12.75">
      <c r="A1649" s="34"/>
      <c r="B1649" s="239">
        <v>7000</v>
      </c>
      <c r="C1649" s="34" t="s">
        <v>26</v>
      </c>
      <c r="D1649" s="34" t="s">
        <v>12</v>
      </c>
      <c r="E1649" s="34" t="s">
        <v>822</v>
      </c>
      <c r="F1649" s="32" t="s">
        <v>881</v>
      </c>
      <c r="G1649" s="32" t="s">
        <v>229</v>
      </c>
      <c r="H1649" s="39">
        <v>-65000</v>
      </c>
      <c r="I1649" s="117">
        <v>14</v>
      </c>
      <c r="K1649" s="102" t="s">
        <v>824</v>
      </c>
      <c r="M1649" s="2">
        <v>510</v>
      </c>
    </row>
    <row r="1650" spans="1:13" s="116" customFormat="1" ht="12.75">
      <c r="A1650" s="34"/>
      <c r="B1650" s="239">
        <v>4000</v>
      </c>
      <c r="C1650" s="34" t="s">
        <v>26</v>
      </c>
      <c r="D1650" s="34" t="s">
        <v>12</v>
      </c>
      <c r="E1650" s="34" t="s">
        <v>822</v>
      </c>
      <c r="F1650" s="32" t="s">
        <v>882</v>
      </c>
      <c r="G1650" s="32" t="s">
        <v>269</v>
      </c>
      <c r="H1650" s="39">
        <v>-202900</v>
      </c>
      <c r="I1650" s="117">
        <v>10</v>
      </c>
      <c r="K1650" s="116" t="s">
        <v>824</v>
      </c>
      <c r="M1650" s="2">
        <v>510</v>
      </c>
    </row>
    <row r="1651" spans="1:13" s="116" customFormat="1" ht="12.75">
      <c r="A1651" s="34"/>
      <c r="B1651" s="239">
        <v>7000</v>
      </c>
      <c r="C1651" s="34" t="s">
        <v>26</v>
      </c>
      <c r="D1651" s="34" t="s">
        <v>12</v>
      </c>
      <c r="E1651" s="34" t="s">
        <v>822</v>
      </c>
      <c r="F1651" s="32" t="s">
        <v>883</v>
      </c>
      <c r="G1651" s="32" t="s">
        <v>271</v>
      </c>
      <c r="H1651" s="39">
        <v>-217400</v>
      </c>
      <c r="I1651" s="117">
        <v>16</v>
      </c>
      <c r="K1651" s="116" t="s">
        <v>824</v>
      </c>
      <c r="M1651" s="2">
        <v>510</v>
      </c>
    </row>
    <row r="1652" spans="1:13" s="16" customFormat="1" ht="12.75">
      <c r="A1652" s="1"/>
      <c r="B1652" s="233">
        <v>6000</v>
      </c>
      <c r="C1652" s="1" t="s">
        <v>26</v>
      </c>
      <c r="D1652" s="34" t="s">
        <v>12</v>
      </c>
      <c r="E1652" s="101" t="s">
        <v>822</v>
      </c>
      <c r="F1652" s="32" t="s">
        <v>884</v>
      </c>
      <c r="G1652" s="92" t="s">
        <v>508</v>
      </c>
      <c r="H1652" s="39">
        <v>-332600</v>
      </c>
      <c r="I1652" s="117">
        <v>14</v>
      </c>
      <c r="J1652"/>
      <c r="K1652" s="116" t="s">
        <v>824</v>
      </c>
      <c r="L1652"/>
      <c r="M1652" s="2">
        <v>510</v>
      </c>
    </row>
    <row r="1653" spans="1:13" s="16" customFormat="1" ht="12.75">
      <c r="A1653" s="34"/>
      <c r="B1653" s="239">
        <v>7000</v>
      </c>
      <c r="C1653" s="34" t="s">
        <v>26</v>
      </c>
      <c r="D1653" s="34" t="s">
        <v>12</v>
      </c>
      <c r="E1653" s="34" t="s">
        <v>822</v>
      </c>
      <c r="F1653" s="32" t="s">
        <v>885</v>
      </c>
      <c r="G1653" s="32" t="s">
        <v>517</v>
      </c>
      <c r="H1653" s="39">
        <v>-370000</v>
      </c>
      <c r="I1653" s="117">
        <v>14</v>
      </c>
      <c r="J1653" s="116"/>
      <c r="K1653" s="116" t="s">
        <v>824</v>
      </c>
      <c r="L1653" s="116"/>
      <c r="M1653" s="2">
        <v>510</v>
      </c>
    </row>
    <row r="1654" spans="1:13" s="16" customFormat="1" ht="12.75">
      <c r="A1654" s="34"/>
      <c r="B1654" s="239">
        <v>7000</v>
      </c>
      <c r="C1654" s="34" t="s">
        <v>26</v>
      </c>
      <c r="D1654" s="34" t="s">
        <v>12</v>
      </c>
      <c r="E1654" s="34" t="s">
        <v>822</v>
      </c>
      <c r="F1654" s="32" t="s">
        <v>885</v>
      </c>
      <c r="G1654" s="32" t="s">
        <v>318</v>
      </c>
      <c r="H1654" s="39">
        <v>-380500</v>
      </c>
      <c r="I1654" s="117">
        <v>14</v>
      </c>
      <c r="J1654" s="116"/>
      <c r="K1654" s="116" t="s">
        <v>824</v>
      </c>
      <c r="L1654" s="116"/>
      <c r="M1654" s="2">
        <v>510</v>
      </c>
    </row>
    <row r="1655" spans="1:13" s="16" customFormat="1" ht="12.75">
      <c r="A1655" s="1"/>
      <c r="B1655" s="233">
        <v>5000</v>
      </c>
      <c r="C1655" s="13" t="s">
        <v>26</v>
      </c>
      <c r="D1655" s="13" t="s">
        <v>12</v>
      </c>
      <c r="E1655" s="13" t="s">
        <v>822</v>
      </c>
      <c r="F1655" s="92" t="s">
        <v>886</v>
      </c>
      <c r="G1655" s="28" t="s">
        <v>265</v>
      </c>
      <c r="H1655" s="5">
        <v>-126200</v>
      </c>
      <c r="I1655" s="23">
        <v>10</v>
      </c>
      <c r="J1655"/>
      <c r="K1655" s="102" t="s">
        <v>542</v>
      </c>
      <c r="L1655"/>
      <c r="M1655" s="2">
        <v>510</v>
      </c>
    </row>
    <row r="1656" spans="1:13" s="16" customFormat="1" ht="12.75">
      <c r="A1656" s="1"/>
      <c r="B1656" s="233">
        <v>5000</v>
      </c>
      <c r="C1656" s="34" t="s">
        <v>26</v>
      </c>
      <c r="D1656" s="13" t="s">
        <v>12</v>
      </c>
      <c r="E1656" s="1" t="s">
        <v>822</v>
      </c>
      <c r="F1656" s="92" t="s">
        <v>887</v>
      </c>
      <c r="G1656" s="28" t="s">
        <v>267</v>
      </c>
      <c r="H1656" s="5">
        <v>-332200</v>
      </c>
      <c r="I1656" s="23">
        <v>10</v>
      </c>
      <c r="J1656"/>
      <c r="K1656" s="102" t="s">
        <v>542</v>
      </c>
      <c r="L1656"/>
      <c r="M1656" s="2">
        <v>510</v>
      </c>
    </row>
    <row r="1657" spans="1:13" s="16" customFormat="1" ht="12.75">
      <c r="A1657" s="1"/>
      <c r="B1657" s="233">
        <v>5000</v>
      </c>
      <c r="C1657" s="1" t="s">
        <v>26</v>
      </c>
      <c r="D1657" s="13" t="s">
        <v>12</v>
      </c>
      <c r="E1657" s="1" t="s">
        <v>822</v>
      </c>
      <c r="F1657" s="92" t="s">
        <v>887</v>
      </c>
      <c r="G1657" s="28" t="s">
        <v>269</v>
      </c>
      <c r="H1657" s="5">
        <v>-341200</v>
      </c>
      <c r="I1657" s="23">
        <v>10</v>
      </c>
      <c r="J1657"/>
      <c r="K1657" s="102" t="s">
        <v>542</v>
      </c>
      <c r="L1657"/>
      <c r="M1657" s="2">
        <v>510</v>
      </c>
    </row>
    <row r="1658" spans="1:13" s="16" customFormat="1" ht="12.75">
      <c r="A1658" s="34"/>
      <c r="B1658" s="233">
        <v>5000</v>
      </c>
      <c r="C1658" s="13" t="s">
        <v>26</v>
      </c>
      <c r="D1658" s="13" t="s">
        <v>12</v>
      </c>
      <c r="E1658" s="13" t="s">
        <v>822</v>
      </c>
      <c r="F1658" s="92" t="s">
        <v>888</v>
      </c>
      <c r="G1658" s="28" t="s">
        <v>271</v>
      </c>
      <c r="H1658" s="5">
        <v>-356100</v>
      </c>
      <c r="I1658" s="23">
        <v>10</v>
      </c>
      <c r="J1658" s="116"/>
      <c r="K1658" s="102" t="s">
        <v>542</v>
      </c>
      <c r="L1658"/>
      <c r="M1658" s="2">
        <v>510</v>
      </c>
    </row>
    <row r="1659" spans="1:13" s="16" customFormat="1" ht="12.75">
      <c r="A1659" s="1"/>
      <c r="B1659" s="233">
        <v>7000</v>
      </c>
      <c r="C1659" s="1" t="s">
        <v>26</v>
      </c>
      <c r="D1659" s="13" t="s">
        <v>12</v>
      </c>
      <c r="E1659" s="1" t="s">
        <v>822</v>
      </c>
      <c r="F1659" s="92" t="s">
        <v>889</v>
      </c>
      <c r="G1659" s="28" t="s">
        <v>463</v>
      </c>
      <c r="H1659" s="5">
        <v>-356100</v>
      </c>
      <c r="I1659" s="23">
        <v>14</v>
      </c>
      <c r="J1659"/>
      <c r="K1659" s="102" t="s">
        <v>542</v>
      </c>
      <c r="L1659"/>
      <c r="M1659" s="2">
        <v>510</v>
      </c>
    </row>
    <row r="1660" spans="1:13" s="116" customFormat="1" ht="12.75">
      <c r="A1660" s="1"/>
      <c r="B1660" s="233">
        <v>7000</v>
      </c>
      <c r="C1660" s="13" t="s">
        <v>26</v>
      </c>
      <c r="D1660" s="13" t="s">
        <v>12</v>
      </c>
      <c r="E1660" s="13" t="s">
        <v>822</v>
      </c>
      <c r="F1660" s="92" t="s">
        <v>889</v>
      </c>
      <c r="G1660" s="28" t="s">
        <v>499</v>
      </c>
      <c r="H1660" s="5">
        <v>-356100</v>
      </c>
      <c r="I1660" s="23">
        <v>14</v>
      </c>
      <c r="J1660"/>
      <c r="K1660" s="102" t="s">
        <v>542</v>
      </c>
      <c r="L1660"/>
      <c r="M1660" s="2">
        <v>510</v>
      </c>
    </row>
    <row r="1661" spans="1:13" s="16" customFormat="1" ht="12.75">
      <c r="A1661" s="1"/>
      <c r="B1661" s="233">
        <v>7000</v>
      </c>
      <c r="C1661" s="13" t="s">
        <v>26</v>
      </c>
      <c r="D1661" s="13" t="s">
        <v>12</v>
      </c>
      <c r="E1661" s="13" t="s">
        <v>822</v>
      </c>
      <c r="F1661" s="92" t="s">
        <v>890</v>
      </c>
      <c r="G1661" s="28" t="s">
        <v>515</v>
      </c>
      <c r="H1661" s="5">
        <v>-356100</v>
      </c>
      <c r="I1661" s="23">
        <v>14</v>
      </c>
      <c r="J1661"/>
      <c r="K1661" s="102" t="s">
        <v>542</v>
      </c>
      <c r="L1661"/>
      <c r="M1661" s="2">
        <v>510</v>
      </c>
    </row>
    <row r="1662" spans="1:13" s="16" customFormat="1" ht="12.75">
      <c r="A1662" s="34"/>
      <c r="B1662" s="233">
        <v>4000</v>
      </c>
      <c r="C1662" s="34" t="s">
        <v>26</v>
      </c>
      <c r="D1662" s="34" t="s">
        <v>12</v>
      </c>
      <c r="E1662" s="101" t="s">
        <v>822</v>
      </c>
      <c r="F1662" s="32" t="s">
        <v>891</v>
      </c>
      <c r="G1662" s="92" t="s">
        <v>256</v>
      </c>
      <c r="H1662" s="5">
        <v>-356100</v>
      </c>
      <c r="I1662" s="117">
        <v>14</v>
      </c>
      <c r="J1662" s="116"/>
      <c r="K1662" s="102" t="s">
        <v>821</v>
      </c>
      <c r="L1662" s="116"/>
      <c r="M1662" s="2">
        <v>510</v>
      </c>
    </row>
    <row r="1663" spans="1:13" s="16" customFormat="1" ht="12.75">
      <c r="A1663" s="34"/>
      <c r="B1663" s="239">
        <v>5000</v>
      </c>
      <c r="C1663" s="34" t="s">
        <v>26</v>
      </c>
      <c r="D1663" s="34" t="s">
        <v>12</v>
      </c>
      <c r="E1663" s="34" t="s">
        <v>822</v>
      </c>
      <c r="F1663" s="32" t="s">
        <v>892</v>
      </c>
      <c r="G1663" s="32" t="s">
        <v>267</v>
      </c>
      <c r="H1663" s="5">
        <v>-356100</v>
      </c>
      <c r="I1663" s="117">
        <v>10</v>
      </c>
      <c r="J1663" s="116"/>
      <c r="K1663" s="102" t="s">
        <v>821</v>
      </c>
      <c r="L1663" s="116"/>
      <c r="M1663" s="2">
        <v>510</v>
      </c>
    </row>
    <row r="1664" spans="1:13" s="16" customFormat="1" ht="12.75">
      <c r="A1664" s="34"/>
      <c r="B1664" s="239">
        <v>5000</v>
      </c>
      <c r="C1664" s="34" t="s">
        <v>26</v>
      </c>
      <c r="D1664" s="34" t="s">
        <v>12</v>
      </c>
      <c r="E1664" s="34" t="s">
        <v>822</v>
      </c>
      <c r="F1664" s="32" t="s">
        <v>893</v>
      </c>
      <c r="G1664" s="32" t="s">
        <v>269</v>
      </c>
      <c r="H1664" s="5">
        <v>-356100</v>
      </c>
      <c r="I1664" s="117">
        <v>10</v>
      </c>
      <c r="J1664" s="116"/>
      <c r="K1664" s="102" t="s">
        <v>821</v>
      </c>
      <c r="L1664" s="116"/>
      <c r="M1664" s="2">
        <v>510</v>
      </c>
    </row>
    <row r="1665" spans="1:13" s="16" customFormat="1" ht="12.75">
      <c r="A1665" s="13"/>
      <c r="B1665" s="239">
        <v>5000</v>
      </c>
      <c r="C1665" s="34" t="s">
        <v>26</v>
      </c>
      <c r="D1665" s="34" t="s">
        <v>12</v>
      </c>
      <c r="E1665" s="34" t="s">
        <v>822</v>
      </c>
      <c r="F1665" s="32" t="s">
        <v>894</v>
      </c>
      <c r="G1665" s="32" t="s">
        <v>515</v>
      </c>
      <c r="H1665" s="5">
        <v>-356100</v>
      </c>
      <c r="I1665" s="117">
        <v>10</v>
      </c>
      <c r="J1665"/>
      <c r="K1665" s="102" t="s">
        <v>821</v>
      </c>
      <c r="L1665"/>
      <c r="M1665" s="2">
        <v>510</v>
      </c>
    </row>
    <row r="1666" spans="1:14" s="16" customFormat="1" ht="12.75">
      <c r="A1666" s="13"/>
      <c r="B1666" s="233">
        <v>6000</v>
      </c>
      <c r="C1666" s="101" t="s">
        <v>26</v>
      </c>
      <c r="D1666" s="101" t="s">
        <v>12</v>
      </c>
      <c r="E1666" s="101" t="s">
        <v>822</v>
      </c>
      <c r="F1666" s="92" t="s">
        <v>895</v>
      </c>
      <c r="G1666" s="92" t="s">
        <v>226</v>
      </c>
      <c r="H1666" s="5">
        <v>-356100</v>
      </c>
      <c r="I1666" s="23">
        <v>12</v>
      </c>
      <c r="J1666"/>
      <c r="K1666" t="s">
        <v>868</v>
      </c>
      <c r="L1666"/>
      <c r="M1666" s="2">
        <v>510</v>
      </c>
      <c r="N1666" s="455"/>
    </row>
    <row r="1667" spans="1:13" s="16" customFormat="1" ht="12.75">
      <c r="A1667" s="13"/>
      <c r="B1667" s="456">
        <v>7000</v>
      </c>
      <c r="C1667" s="101" t="s">
        <v>26</v>
      </c>
      <c r="D1667" s="1" t="s">
        <v>12</v>
      </c>
      <c r="E1667" s="1" t="s">
        <v>822</v>
      </c>
      <c r="F1667" s="92" t="s">
        <v>896</v>
      </c>
      <c r="G1667" s="92" t="s">
        <v>229</v>
      </c>
      <c r="H1667" s="5">
        <v>-356100</v>
      </c>
      <c r="I1667" s="23">
        <v>14</v>
      </c>
      <c r="J1667"/>
      <c r="K1667" t="s">
        <v>868</v>
      </c>
      <c r="L1667"/>
      <c r="M1667" s="2">
        <v>510</v>
      </c>
    </row>
    <row r="1668" spans="1:13" s="16" customFormat="1" ht="12.75">
      <c r="A1668" s="13"/>
      <c r="B1668" s="233">
        <v>6000</v>
      </c>
      <c r="C1668" s="1" t="s">
        <v>26</v>
      </c>
      <c r="D1668" s="13" t="s">
        <v>12</v>
      </c>
      <c r="E1668" s="1" t="s">
        <v>822</v>
      </c>
      <c r="F1668" s="92" t="s">
        <v>897</v>
      </c>
      <c r="G1668" s="92" t="s">
        <v>269</v>
      </c>
      <c r="H1668" s="5">
        <v>-356100</v>
      </c>
      <c r="I1668" s="23">
        <v>12</v>
      </c>
      <c r="J1668"/>
      <c r="K1668" t="s">
        <v>868</v>
      </c>
      <c r="L1668"/>
      <c r="M1668" s="2">
        <v>510</v>
      </c>
    </row>
    <row r="1669" spans="1:13" s="16" customFormat="1" ht="12.75">
      <c r="A1669" s="34"/>
      <c r="B1669" s="233">
        <v>4000</v>
      </c>
      <c r="C1669" s="1" t="s">
        <v>26</v>
      </c>
      <c r="D1669" s="13" t="s">
        <v>12</v>
      </c>
      <c r="E1669" s="1" t="s">
        <v>822</v>
      </c>
      <c r="F1669" s="92" t="s">
        <v>897</v>
      </c>
      <c r="G1669" s="28" t="s">
        <v>271</v>
      </c>
      <c r="H1669" s="5">
        <v>-356100</v>
      </c>
      <c r="I1669" s="23">
        <v>12</v>
      </c>
      <c r="J1669"/>
      <c r="K1669" t="s">
        <v>868</v>
      </c>
      <c r="L1669"/>
      <c r="M1669" s="2">
        <v>510</v>
      </c>
    </row>
    <row r="1670" spans="1:13" s="16" customFormat="1" ht="12.75">
      <c r="A1670" s="1"/>
      <c r="B1670" s="233">
        <v>7000</v>
      </c>
      <c r="C1670" s="101" t="s">
        <v>26</v>
      </c>
      <c r="D1670" s="13" t="s">
        <v>12</v>
      </c>
      <c r="E1670" s="1" t="s">
        <v>822</v>
      </c>
      <c r="F1670" s="92" t="s">
        <v>898</v>
      </c>
      <c r="G1670" s="28" t="s">
        <v>293</v>
      </c>
      <c r="H1670" s="5">
        <v>-356100</v>
      </c>
      <c r="I1670" s="23">
        <v>14</v>
      </c>
      <c r="J1670"/>
      <c r="K1670" t="s">
        <v>868</v>
      </c>
      <c r="L1670"/>
      <c r="M1670" s="2">
        <v>510</v>
      </c>
    </row>
    <row r="1671" spans="1:14" s="16" customFormat="1" ht="12.75">
      <c r="A1671" s="1"/>
      <c r="B1671" s="233">
        <v>7000</v>
      </c>
      <c r="C1671" s="1" t="s">
        <v>26</v>
      </c>
      <c r="D1671" s="13" t="s">
        <v>12</v>
      </c>
      <c r="E1671" s="1" t="s">
        <v>822</v>
      </c>
      <c r="F1671" s="145" t="s">
        <v>899</v>
      </c>
      <c r="G1671" s="92" t="s">
        <v>515</v>
      </c>
      <c r="H1671" s="5">
        <v>-356100</v>
      </c>
      <c r="I1671" s="23">
        <v>14</v>
      </c>
      <c r="J1671"/>
      <c r="K1671" t="s">
        <v>868</v>
      </c>
      <c r="L1671"/>
      <c r="M1671" s="2">
        <v>510</v>
      </c>
      <c r="N1671" s="455"/>
    </row>
    <row r="1672" spans="1:13" s="116" customFormat="1" ht="12.75">
      <c r="A1672" s="444"/>
      <c r="B1672" s="239">
        <v>5000</v>
      </c>
      <c r="C1672" s="34" t="s">
        <v>26</v>
      </c>
      <c r="D1672" s="34" t="s">
        <v>12</v>
      </c>
      <c r="E1672" s="34" t="s">
        <v>822</v>
      </c>
      <c r="F1672" s="32" t="s">
        <v>900</v>
      </c>
      <c r="G1672" s="32" t="s">
        <v>517</v>
      </c>
      <c r="H1672" s="5">
        <v>-356100</v>
      </c>
      <c r="I1672" s="23">
        <v>10</v>
      </c>
      <c r="J1672" s="445"/>
      <c r="K1672" t="s">
        <v>868</v>
      </c>
      <c r="L1672" s="445"/>
      <c r="M1672" s="2">
        <v>510</v>
      </c>
    </row>
    <row r="1673" spans="1:13" s="116" customFormat="1" ht="12.75">
      <c r="A1673" s="1"/>
      <c r="B1673" s="233">
        <v>5000</v>
      </c>
      <c r="C1673" s="1" t="s">
        <v>26</v>
      </c>
      <c r="D1673" s="13" t="s">
        <v>12</v>
      </c>
      <c r="E1673" s="1" t="s">
        <v>822</v>
      </c>
      <c r="F1673" s="92" t="s">
        <v>900</v>
      </c>
      <c r="G1673" s="92" t="s">
        <v>318</v>
      </c>
      <c r="H1673" s="5">
        <v>-356100</v>
      </c>
      <c r="I1673" s="23">
        <v>10</v>
      </c>
      <c r="J1673"/>
      <c r="K1673" t="s">
        <v>868</v>
      </c>
      <c r="L1673"/>
      <c r="M1673" s="2">
        <v>510</v>
      </c>
    </row>
    <row r="1674" spans="1:13" s="16" customFormat="1" ht="12.75">
      <c r="A1674" s="1"/>
      <c r="B1674" s="233">
        <v>5000</v>
      </c>
      <c r="C1674" s="13" t="s">
        <v>26</v>
      </c>
      <c r="D1674" s="13" t="s">
        <v>12</v>
      </c>
      <c r="E1674" s="1" t="s">
        <v>822</v>
      </c>
      <c r="F1674" s="92" t="s">
        <v>900</v>
      </c>
      <c r="G1674" s="92" t="s">
        <v>315</v>
      </c>
      <c r="H1674" s="5">
        <v>-356100</v>
      </c>
      <c r="I1674" s="23">
        <v>10</v>
      </c>
      <c r="J1674"/>
      <c r="K1674" t="s">
        <v>868</v>
      </c>
      <c r="L1674"/>
      <c r="M1674" s="2">
        <v>510</v>
      </c>
    </row>
    <row r="1675" spans="1:256" s="108" customFormat="1" ht="12.75">
      <c r="A1675" s="105"/>
      <c r="B1675" s="379">
        <f>SUM(B1647:B1674)</f>
        <v>161000</v>
      </c>
      <c r="C1675" s="103" t="s">
        <v>26</v>
      </c>
      <c r="D1675" s="103"/>
      <c r="E1675" s="105"/>
      <c r="F1675" s="106"/>
      <c r="G1675" s="106"/>
      <c r="H1675" s="109">
        <v>0</v>
      </c>
      <c r="I1675" s="121">
        <f>+B1675/M1675</f>
        <v>315.6862745098039</v>
      </c>
      <c r="J1675" s="122"/>
      <c r="K1675" s="122"/>
      <c r="L1675" s="122"/>
      <c r="M1675" s="2">
        <v>510</v>
      </c>
      <c r="IV1675" s="108">
        <f>SUM(M1675:IU1675)</f>
        <v>510</v>
      </c>
    </row>
    <row r="1676" spans="2:13" ht="12.75">
      <c r="B1676" s="233"/>
      <c r="H1676" s="5">
        <f aca="true" t="shared" si="129" ref="H1676:H1707">H1675-B1676</f>
        <v>0</v>
      </c>
      <c r="I1676" s="23">
        <f>+B1676/M1676</f>
        <v>0</v>
      </c>
      <c r="M1676" s="2">
        <v>510</v>
      </c>
    </row>
    <row r="1677" spans="2:13" ht="12.75">
      <c r="B1677" s="233"/>
      <c r="H1677" s="5">
        <f t="shared" si="129"/>
        <v>0</v>
      </c>
      <c r="I1677" s="23">
        <f>+B1677/M1677</f>
        <v>0</v>
      </c>
      <c r="M1677" s="2">
        <v>510</v>
      </c>
    </row>
    <row r="1678" spans="1:13" s="16" customFormat="1" ht="12.75">
      <c r="A1678" s="101"/>
      <c r="B1678" s="239">
        <v>2000</v>
      </c>
      <c r="C1678" s="101" t="s">
        <v>27</v>
      </c>
      <c r="D1678" s="34" t="s">
        <v>12</v>
      </c>
      <c r="E1678" s="34" t="s">
        <v>822</v>
      </c>
      <c r="F1678" s="32" t="s">
        <v>826</v>
      </c>
      <c r="G1678" s="92" t="s">
        <v>222</v>
      </c>
      <c r="H1678" s="5">
        <f t="shared" si="129"/>
        <v>-2000</v>
      </c>
      <c r="I1678" s="117">
        <v>4</v>
      </c>
      <c r="J1678" s="102"/>
      <c r="K1678" s="102" t="s">
        <v>824</v>
      </c>
      <c r="L1678" s="102"/>
      <c r="M1678" s="2">
        <v>510</v>
      </c>
    </row>
    <row r="1679" spans="1:13" s="16" customFormat="1" ht="12.75">
      <c r="A1679" s="34"/>
      <c r="B1679" s="239">
        <v>2000</v>
      </c>
      <c r="C1679" s="34" t="s">
        <v>27</v>
      </c>
      <c r="D1679" s="34" t="s">
        <v>12</v>
      </c>
      <c r="E1679" s="34" t="s">
        <v>822</v>
      </c>
      <c r="F1679" s="32" t="s">
        <v>826</v>
      </c>
      <c r="G1679" s="32" t="s">
        <v>226</v>
      </c>
      <c r="H1679" s="5">
        <f t="shared" si="129"/>
        <v>-4000</v>
      </c>
      <c r="I1679" s="117">
        <v>4</v>
      </c>
      <c r="J1679" s="116"/>
      <c r="K1679" s="102" t="s">
        <v>824</v>
      </c>
      <c r="L1679" s="116"/>
      <c r="M1679" s="2">
        <v>510</v>
      </c>
    </row>
    <row r="1680" spans="1:13" s="16" customFormat="1" ht="12.75">
      <c r="A1680" s="34"/>
      <c r="B1680" s="239">
        <v>2000</v>
      </c>
      <c r="C1680" s="101" t="s">
        <v>27</v>
      </c>
      <c r="D1680" s="34" t="s">
        <v>12</v>
      </c>
      <c r="E1680" s="34" t="s">
        <v>822</v>
      </c>
      <c r="F1680" s="32" t="s">
        <v>826</v>
      </c>
      <c r="G1680" s="32" t="s">
        <v>226</v>
      </c>
      <c r="H1680" s="5">
        <f t="shared" si="129"/>
        <v>-6000</v>
      </c>
      <c r="I1680" s="117">
        <v>4</v>
      </c>
      <c r="J1680" s="116"/>
      <c r="K1680" s="102" t="s">
        <v>824</v>
      </c>
      <c r="L1680" s="116"/>
      <c r="M1680" s="2">
        <v>510</v>
      </c>
    </row>
    <row r="1681" spans="1:13" s="16" customFormat="1" ht="12.75">
      <c r="A1681" s="34"/>
      <c r="B1681" s="239">
        <v>2000</v>
      </c>
      <c r="C1681" s="34" t="s">
        <v>27</v>
      </c>
      <c r="D1681" s="34" t="s">
        <v>12</v>
      </c>
      <c r="E1681" s="34" t="s">
        <v>822</v>
      </c>
      <c r="F1681" s="32" t="s">
        <v>826</v>
      </c>
      <c r="G1681" s="32" t="s">
        <v>229</v>
      </c>
      <c r="H1681" s="5">
        <f t="shared" si="129"/>
        <v>-8000</v>
      </c>
      <c r="I1681" s="117">
        <v>4</v>
      </c>
      <c r="J1681" s="116"/>
      <c r="K1681" s="102" t="s">
        <v>824</v>
      </c>
      <c r="L1681" s="116"/>
      <c r="M1681" s="2">
        <v>510</v>
      </c>
    </row>
    <row r="1682" spans="1:13" s="16" customFormat="1" ht="12.75">
      <c r="A1682" s="34"/>
      <c r="B1682" s="239">
        <v>2000</v>
      </c>
      <c r="C1682" s="101" t="s">
        <v>27</v>
      </c>
      <c r="D1682" s="34" t="s">
        <v>12</v>
      </c>
      <c r="E1682" s="34" t="s">
        <v>822</v>
      </c>
      <c r="F1682" s="32" t="s">
        <v>826</v>
      </c>
      <c r="G1682" s="32" t="s">
        <v>233</v>
      </c>
      <c r="H1682" s="5">
        <f t="shared" si="129"/>
        <v>-10000</v>
      </c>
      <c r="I1682" s="117">
        <v>4</v>
      </c>
      <c r="J1682" s="116"/>
      <c r="K1682" s="102" t="s">
        <v>824</v>
      </c>
      <c r="L1682" s="116"/>
      <c r="M1682" s="2">
        <v>510</v>
      </c>
    </row>
    <row r="1683" spans="1:13" s="116" customFormat="1" ht="12.75">
      <c r="A1683" s="34"/>
      <c r="B1683" s="239">
        <v>2000</v>
      </c>
      <c r="C1683" s="34" t="s">
        <v>27</v>
      </c>
      <c r="D1683" s="34" t="s">
        <v>12</v>
      </c>
      <c r="E1683" s="34" t="s">
        <v>822</v>
      </c>
      <c r="F1683" s="32" t="s">
        <v>826</v>
      </c>
      <c r="G1683" s="32" t="s">
        <v>256</v>
      </c>
      <c r="H1683" s="5">
        <f t="shared" si="129"/>
        <v>-12000</v>
      </c>
      <c r="I1683" s="117">
        <v>4</v>
      </c>
      <c r="K1683" s="116" t="s">
        <v>824</v>
      </c>
      <c r="M1683" s="2">
        <v>510</v>
      </c>
    </row>
    <row r="1684" spans="1:13" s="116" customFormat="1" ht="12.75">
      <c r="A1684" s="34"/>
      <c r="B1684" s="239">
        <v>2000</v>
      </c>
      <c r="C1684" s="34" t="s">
        <v>27</v>
      </c>
      <c r="D1684" s="34" t="s">
        <v>12</v>
      </c>
      <c r="E1684" s="34" t="s">
        <v>822</v>
      </c>
      <c r="F1684" s="32" t="s">
        <v>826</v>
      </c>
      <c r="G1684" s="32" t="s">
        <v>269</v>
      </c>
      <c r="H1684" s="5">
        <f t="shared" si="129"/>
        <v>-14000</v>
      </c>
      <c r="I1684" s="117">
        <v>4</v>
      </c>
      <c r="K1684" s="116" t="s">
        <v>824</v>
      </c>
      <c r="M1684" s="2">
        <v>510</v>
      </c>
    </row>
    <row r="1685" spans="1:13" s="16" customFormat="1" ht="12.75">
      <c r="A1685" s="34"/>
      <c r="B1685" s="239">
        <v>500</v>
      </c>
      <c r="C1685" s="34" t="s">
        <v>27</v>
      </c>
      <c r="D1685" s="34" t="s">
        <v>12</v>
      </c>
      <c r="E1685" s="34" t="s">
        <v>822</v>
      </c>
      <c r="F1685" s="32" t="s">
        <v>826</v>
      </c>
      <c r="G1685" s="32" t="s">
        <v>269</v>
      </c>
      <c r="H1685" s="5">
        <f t="shared" si="129"/>
        <v>-14500</v>
      </c>
      <c r="I1685" s="117">
        <v>1</v>
      </c>
      <c r="J1685" s="116"/>
      <c r="K1685" s="116" t="s">
        <v>824</v>
      </c>
      <c r="L1685" s="116"/>
      <c r="M1685" s="2">
        <v>510</v>
      </c>
    </row>
    <row r="1686" spans="1:13" s="16" customFormat="1" ht="12.75">
      <c r="A1686" s="34"/>
      <c r="B1686" s="239">
        <v>500</v>
      </c>
      <c r="C1686" s="34" t="s">
        <v>27</v>
      </c>
      <c r="D1686" s="34" t="s">
        <v>12</v>
      </c>
      <c r="E1686" s="34" t="s">
        <v>822</v>
      </c>
      <c r="F1686" s="32" t="s">
        <v>826</v>
      </c>
      <c r="G1686" s="32" t="s">
        <v>271</v>
      </c>
      <c r="H1686" s="5">
        <f t="shared" si="129"/>
        <v>-15000</v>
      </c>
      <c r="I1686" s="117">
        <v>1</v>
      </c>
      <c r="J1686" s="116"/>
      <c r="K1686" s="116" t="s">
        <v>824</v>
      </c>
      <c r="L1686" s="116"/>
      <c r="M1686" s="2">
        <v>510</v>
      </c>
    </row>
    <row r="1687" spans="1:13" s="116" customFormat="1" ht="12.75">
      <c r="A1687" s="34"/>
      <c r="B1687" s="239">
        <v>2000</v>
      </c>
      <c r="C1687" s="34" t="s">
        <v>27</v>
      </c>
      <c r="D1687" s="34" t="s">
        <v>12</v>
      </c>
      <c r="E1687" s="34" t="s">
        <v>822</v>
      </c>
      <c r="F1687" s="32" t="s">
        <v>826</v>
      </c>
      <c r="G1687" s="32" t="s">
        <v>271</v>
      </c>
      <c r="H1687" s="5">
        <f t="shared" si="129"/>
        <v>-17000</v>
      </c>
      <c r="I1687" s="117">
        <v>4</v>
      </c>
      <c r="K1687" s="116" t="s">
        <v>824</v>
      </c>
      <c r="M1687" s="2">
        <v>510</v>
      </c>
    </row>
    <row r="1688" spans="1:13" s="116" customFormat="1" ht="12.75">
      <c r="A1688" s="34"/>
      <c r="B1688" s="239">
        <v>2000</v>
      </c>
      <c r="C1688" s="34" t="s">
        <v>27</v>
      </c>
      <c r="D1688" s="34" t="s">
        <v>12</v>
      </c>
      <c r="E1688" s="34" t="s">
        <v>822</v>
      </c>
      <c r="F1688" s="32" t="s">
        <v>826</v>
      </c>
      <c r="G1688" s="32" t="s">
        <v>293</v>
      </c>
      <c r="H1688" s="5">
        <f t="shared" si="129"/>
        <v>-19000</v>
      </c>
      <c r="I1688" s="117">
        <v>4</v>
      </c>
      <c r="K1688" s="116" t="s">
        <v>824</v>
      </c>
      <c r="M1688" s="2">
        <v>510</v>
      </c>
    </row>
    <row r="1689" spans="1:13" s="116" customFormat="1" ht="12.75">
      <c r="A1689" s="34"/>
      <c r="B1689" s="239">
        <v>2000</v>
      </c>
      <c r="C1689" s="34" t="s">
        <v>27</v>
      </c>
      <c r="D1689" s="34" t="s">
        <v>12</v>
      </c>
      <c r="E1689" s="34" t="s">
        <v>822</v>
      </c>
      <c r="F1689" s="32" t="s">
        <v>826</v>
      </c>
      <c r="G1689" s="32" t="s">
        <v>508</v>
      </c>
      <c r="H1689" s="5">
        <f t="shared" si="129"/>
        <v>-21000</v>
      </c>
      <c r="I1689" s="117">
        <v>4</v>
      </c>
      <c r="K1689" s="116" t="s">
        <v>824</v>
      </c>
      <c r="M1689" s="2">
        <v>510</v>
      </c>
    </row>
    <row r="1690" spans="1:13" s="116" customFormat="1" ht="12.75">
      <c r="A1690" s="1"/>
      <c r="B1690" s="239">
        <v>2000</v>
      </c>
      <c r="C1690" s="101" t="s">
        <v>27</v>
      </c>
      <c r="D1690" s="34" t="s">
        <v>12</v>
      </c>
      <c r="E1690" s="101" t="s">
        <v>822</v>
      </c>
      <c r="F1690" s="32" t="s">
        <v>826</v>
      </c>
      <c r="G1690" s="92" t="s">
        <v>510</v>
      </c>
      <c r="H1690" s="5">
        <f t="shared" si="129"/>
        <v>-23000</v>
      </c>
      <c r="I1690" s="117">
        <v>4</v>
      </c>
      <c r="J1690"/>
      <c r="K1690" s="116" t="s">
        <v>824</v>
      </c>
      <c r="L1690"/>
      <c r="M1690" s="2">
        <v>510</v>
      </c>
    </row>
    <row r="1691" spans="1:13" s="16" customFormat="1" ht="12.75">
      <c r="A1691" s="34"/>
      <c r="B1691" s="239">
        <v>2000</v>
      </c>
      <c r="C1691" s="34" t="s">
        <v>27</v>
      </c>
      <c r="D1691" s="34" t="s">
        <v>12</v>
      </c>
      <c r="E1691" s="34" t="s">
        <v>822</v>
      </c>
      <c r="F1691" s="32" t="s">
        <v>826</v>
      </c>
      <c r="G1691" s="32" t="s">
        <v>517</v>
      </c>
      <c r="H1691" s="5">
        <f t="shared" si="129"/>
        <v>-25000</v>
      </c>
      <c r="I1691" s="117">
        <v>4</v>
      </c>
      <c r="J1691" s="116"/>
      <c r="K1691" s="116" t="s">
        <v>824</v>
      </c>
      <c r="L1691" s="116"/>
      <c r="M1691" s="2">
        <v>510</v>
      </c>
    </row>
    <row r="1692" spans="1:13" s="116" customFormat="1" ht="12.75">
      <c r="A1692" s="34"/>
      <c r="B1692" s="239">
        <v>2000</v>
      </c>
      <c r="C1692" s="34" t="s">
        <v>27</v>
      </c>
      <c r="D1692" s="34" t="s">
        <v>12</v>
      </c>
      <c r="E1692" s="34" t="s">
        <v>822</v>
      </c>
      <c r="F1692" s="32" t="s">
        <v>826</v>
      </c>
      <c r="G1692" s="32" t="s">
        <v>318</v>
      </c>
      <c r="H1692" s="5">
        <f t="shared" si="129"/>
        <v>-27000</v>
      </c>
      <c r="I1692" s="117">
        <v>4</v>
      </c>
      <c r="K1692" s="116" t="s">
        <v>824</v>
      </c>
      <c r="M1692" s="2">
        <v>510</v>
      </c>
    </row>
    <row r="1693" spans="1:13" s="16" customFormat="1" ht="12.75">
      <c r="A1693" s="34"/>
      <c r="B1693" s="239">
        <v>2000</v>
      </c>
      <c r="C1693" s="34" t="s">
        <v>27</v>
      </c>
      <c r="D1693" s="34" t="s">
        <v>12</v>
      </c>
      <c r="E1693" s="34" t="s">
        <v>822</v>
      </c>
      <c r="F1693" s="32" t="s">
        <v>826</v>
      </c>
      <c r="G1693" s="32" t="s">
        <v>315</v>
      </c>
      <c r="H1693" s="5">
        <f t="shared" si="129"/>
        <v>-29000</v>
      </c>
      <c r="I1693" s="117">
        <v>4</v>
      </c>
      <c r="J1693" s="116"/>
      <c r="K1693" s="116" t="s">
        <v>824</v>
      </c>
      <c r="L1693" s="116"/>
      <c r="M1693" s="2">
        <v>510</v>
      </c>
    </row>
    <row r="1694" spans="1:13" s="116" customFormat="1" ht="12.75">
      <c r="A1694" s="1"/>
      <c r="B1694" s="233">
        <v>2000</v>
      </c>
      <c r="C1694" s="1" t="s">
        <v>27</v>
      </c>
      <c r="D1694" s="13" t="s">
        <v>12</v>
      </c>
      <c r="E1694" s="1" t="s">
        <v>822</v>
      </c>
      <c r="F1694" s="92" t="s">
        <v>877</v>
      </c>
      <c r="G1694" s="28" t="s">
        <v>265</v>
      </c>
      <c r="H1694" s="5">
        <f t="shared" si="129"/>
        <v>-31000</v>
      </c>
      <c r="I1694" s="23">
        <v>4</v>
      </c>
      <c r="J1694"/>
      <c r="K1694" s="102" t="s">
        <v>542</v>
      </c>
      <c r="L1694"/>
      <c r="M1694" s="2">
        <v>510</v>
      </c>
    </row>
    <row r="1695" spans="1:13" s="16" customFormat="1" ht="12.75">
      <c r="A1695" s="1"/>
      <c r="B1695" s="233">
        <v>2000</v>
      </c>
      <c r="C1695" s="13" t="s">
        <v>27</v>
      </c>
      <c r="D1695" s="13" t="s">
        <v>12</v>
      </c>
      <c r="E1695" s="13" t="s">
        <v>822</v>
      </c>
      <c r="F1695" s="92" t="s">
        <v>877</v>
      </c>
      <c r="G1695" s="28" t="s">
        <v>267</v>
      </c>
      <c r="H1695" s="5">
        <f t="shared" si="129"/>
        <v>-33000</v>
      </c>
      <c r="I1695" s="23">
        <v>4</v>
      </c>
      <c r="J1695"/>
      <c r="K1695" s="102" t="s">
        <v>542</v>
      </c>
      <c r="L1695"/>
      <c r="M1695" s="2">
        <v>510</v>
      </c>
    </row>
    <row r="1696" spans="1:13" s="16" customFormat="1" ht="12.75">
      <c r="A1696" s="1"/>
      <c r="B1696" s="233">
        <v>500</v>
      </c>
      <c r="C1696" s="34" t="s">
        <v>27</v>
      </c>
      <c r="D1696" s="34" t="s">
        <v>12</v>
      </c>
      <c r="E1696" s="1" t="s">
        <v>822</v>
      </c>
      <c r="F1696" s="92" t="s">
        <v>877</v>
      </c>
      <c r="G1696" s="28" t="s">
        <v>267</v>
      </c>
      <c r="H1696" s="5">
        <f t="shared" si="129"/>
        <v>-33500</v>
      </c>
      <c r="I1696" s="23">
        <v>1</v>
      </c>
      <c r="J1696"/>
      <c r="K1696" s="102" t="s">
        <v>542</v>
      </c>
      <c r="L1696"/>
      <c r="M1696" s="2">
        <v>510</v>
      </c>
    </row>
    <row r="1697" spans="1:13" s="116" customFormat="1" ht="12.75">
      <c r="A1697" s="1"/>
      <c r="B1697" s="233">
        <v>2000</v>
      </c>
      <c r="C1697" s="13" t="s">
        <v>27</v>
      </c>
      <c r="D1697" s="13" t="s">
        <v>12</v>
      </c>
      <c r="E1697" s="13" t="s">
        <v>822</v>
      </c>
      <c r="F1697" s="92" t="s">
        <v>877</v>
      </c>
      <c r="G1697" s="28" t="s">
        <v>269</v>
      </c>
      <c r="H1697" s="5">
        <f t="shared" si="129"/>
        <v>-35500</v>
      </c>
      <c r="I1697" s="23">
        <v>4</v>
      </c>
      <c r="J1697"/>
      <c r="K1697" s="102" t="s">
        <v>542</v>
      </c>
      <c r="L1697"/>
      <c r="M1697" s="2">
        <v>510</v>
      </c>
    </row>
    <row r="1698" spans="1:13" s="116" customFormat="1" ht="12.75">
      <c r="A1698" s="1"/>
      <c r="B1698" s="233">
        <v>500</v>
      </c>
      <c r="C1698" s="34" t="s">
        <v>27</v>
      </c>
      <c r="D1698" s="13" t="s">
        <v>12</v>
      </c>
      <c r="E1698" s="1" t="s">
        <v>822</v>
      </c>
      <c r="F1698" s="28" t="s">
        <v>877</v>
      </c>
      <c r="G1698" s="28" t="s">
        <v>269</v>
      </c>
      <c r="H1698" s="5">
        <f t="shared" si="129"/>
        <v>-36000</v>
      </c>
      <c r="I1698" s="23">
        <v>1</v>
      </c>
      <c r="J1698"/>
      <c r="K1698" s="102" t="s">
        <v>542</v>
      </c>
      <c r="L1698"/>
      <c r="M1698" s="2">
        <v>510</v>
      </c>
    </row>
    <row r="1699" spans="1:13" s="16" customFormat="1" ht="12.75">
      <c r="A1699" s="1"/>
      <c r="B1699" s="233">
        <v>2000</v>
      </c>
      <c r="C1699" s="34" t="s">
        <v>27</v>
      </c>
      <c r="D1699" s="13" t="s">
        <v>12</v>
      </c>
      <c r="E1699" s="1" t="s">
        <v>822</v>
      </c>
      <c r="F1699" s="28" t="s">
        <v>877</v>
      </c>
      <c r="G1699" s="28" t="s">
        <v>271</v>
      </c>
      <c r="H1699" s="5">
        <f t="shared" si="129"/>
        <v>-38000</v>
      </c>
      <c r="I1699" s="23">
        <v>4</v>
      </c>
      <c r="J1699"/>
      <c r="K1699" s="102" t="s">
        <v>542</v>
      </c>
      <c r="L1699"/>
      <c r="M1699" s="2">
        <v>510</v>
      </c>
    </row>
    <row r="1700" spans="1:13" s="116" customFormat="1" ht="12.75">
      <c r="A1700" s="1"/>
      <c r="B1700" s="233">
        <v>500</v>
      </c>
      <c r="C1700" s="1" t="s">
        <v>27</v>
      </c>
      <c r="D1700" s="13" t="s">
        <v>12</v>
      </c>
      <c r="E1700" s="1" t="s">
        <v>822</v>
      </c>
      <c r="F1700" s="92" t="s">
        <v>877</v>
      </c>
      <c r="G1700" s="28" t="s">
        <v>271</v>
      </c>
      <c r="H1700" s="5">
        <f t="shared" si="129"/>
        <v>-38500</v>
      </c>
      <c r="I1700" s="23">
        <v>1</v>
      </c>
      <c r="J1700"/>
      <c r="K1700" s="102" t="s">
        <v>542</v>
      </c>
      <c r="L1700"/>
      <c r="M1700" s="2">
        <v>510</v>
      </c>
    </row>
    <row r="1701" spans="1:13" s="116" customFormat="1" ht="12.75">
      <c r="A1701" s="1"/>
      <c r="B1701" s="233">
        <v>2000</v>
      </c>
      <c r="C1701" s="13" t="s">
        <v>27</v>
      </c>
      <c r="D1701" s="13" t="s">
        <v>12</v>
      </c>
      <c r="E1701" s="13" t="s">
        <v>822</v>
      </c>
      <c r="F1701" s="28" t="s">
        <v>877</v>
      </c>
      <c r="G1701" s="28" t="s">
        <v>293</v>
      </c>
      <c r="H1701" s="5">
        <f t="shared" si="129"/>
        <v>-40500</v>
      </c>
      <c r="I1701" s="23">
        <v>4</v>
      </c>
      <c r="J1701"/>
      <c r="K1701" s="102" t="s">
        <v>542</v>
      </c>
      <c r="L1701"/>
      <c r="M1701" s="2">
        <v>510</v>
      </c>
    </row>
    <row r="1702" spans="1:13" s="116" customFormat="1" ht="12.75">
      <c r="A1702" s="1"/>
      <c r="B1702" s="233">
        <v>2000</v>
      </c>
      <c r="C1702" s="13" t="s">
        <v>27</v>
      </c>
      <c r="D1702" s="13" t="s">
        <v>12</v>
      </c>
      <c r="E1702" s="13" t="s">
        <v>822</v>
      </c>
      <c r="F1702" s="28" t="s">
        <v>877</v>
      </c>
      <c r="G1702" s="28" t="s">
        <v>463</v>
      </c>
      <c r="H1702" s="5">
        <f t="shared" si="129"/>
        <v>-42500</v>
      </c>
      <c r="I1702" s="23">
        <v>4</v>
      </c>
      <c r="J1702"/>
      <c r="K1702" s="102" t="s">
        <v>542</v>
      </c>
      <c r="L1702"/>
      <c r="M1702" s="2">
        <v>510</v>
      </c>
    </row>
    <row r="1703" spans="1:13" s="16" customFormat="1" ht="12.75">
      <c r="A1703" s="1"/>
      <c r="B1703" s="233">
        <v>500</v>
      </c>
      <c r="C1703" s="34" t="s">
        <v>27</v>
      </c>
      <c r="D1703" s="13" t="s">
        <v>12</v>
      </c>
      <c r="E1703" s="1" t="s">
        <v>822</v>
      </c>
      <c r="F1703" s="28" t="s">
        <v>877</v>
      </c>
      <c r="G1703" s="28" t="s">
        <v>463</v>
      </c>
      <c r="H1703" s="5">
        <f t="shared" si="129"/>
        <v>-43000</v>
      </c>
      <c r="I1703" s="23">
        <v>1</v>
      </c>
      <c r="J1703"/>
      <c r="K1703" s="102" t="s">
        <v>542</v>
      </c>
      <c r="L1703"/>
      <c r="M1703" s="2">
        <v>510</v>
      </c>
    </row>
    <row r="1704" spans="1:13" s="16" customFormat="1" ht="12.75">
      <c r="A1704" s="1"/>
      <c r="B1704" s="233">
        <v>2000</v>
      </c>
      <c r="C1704" s="1" t="s">
        <v>27</v>
      </c>
      <c r="D1704" s="13" t="s">
        <v>12</v>
      </c>
      <c r="E1704" s="1" t="s">
        <v>822</v>
      </c>
      <c r="F1704" s="92" t="s">
        <v>877</v>
      </c>
      <c r="G1704" s="28" t="s">
        <v>499</v>
      </c>
      <c r="H1704" s="5">
        <f t="shared" si="129"/>
        <v>-45000</v>
      </c>
      <c r="I1704" s="23">
        <v>4</v>
      </c>
      <c r="J1704"/>
      <c r="K1704" s="102" t="s">
        <v>542</v>
      </c>
      <c r="L1704"/>
      <c r="M1704" s="2">
        <v>510</v>
      </c>
    </row>
    <row r="1705" spans="1:13" s="16" customFormat="1" ht="12.75">
      <c r="A1705" s="1"/>
      <c r="B1705" s="233">
        <v>500</v>
      </c>
      <c r="C1705" s="34" t="s">
        <v>27</v>
      </c>
      <c r="D1705" s="13" t="s">
        <v>12</v>
      </c>
      <c r="E1705" s="1" t="s">
        <v>822</v>
      </c>
      <c r="F1705" s="28" t="s">
        <v>877</v>
      </c>
      <c r="G1705" s="28" t="s">
        <v>499</v>
      </c>
      <c r="H1705" s="5">
        <f t="shared" si="129"/>
        <v>-45500</v>
      </c>
      <c r="I1705" s="23">
        <v>1</v>
      </c>
      <c r="J1705"/>
      <c r="K1705" s="102" t="s">
        <v>542</v>
      </c>
      <c r="L1705"/>
      <c r="M1705" s="2">
        <v>510</v>
      </c>
    </row>
    <row r="1706" spans="1:13" s="116" customFormat="1" ht="12.75">
      <c r="A1706" s="1"/>
      <c r="B1706" s="233">
        <v>2000</v>
      </c>
      <c r="C1706" s="34" t="s">
        <v>27</v>
      </c>
      <c r="D1706" s="13" t="s">
        <v>12</v>
      </c>
      <c r="E1706" s="1" t="s">
        <v>822</v>
      </c>
      <c r="F1706" s="28" t="s">
        <v>877</v>
      </c>
      <c r="G1706" s="28" t="s">
        <v>508</v>
      </c>
      <c r="H1706" s="5">
        <f t="shared" si="129"/>
        <v>-47500</v>
      </c>
      <c r="I1706" s="23">
        <v>4</v>
      </c>
      <c r="J1706"/>
      <c r="K1706" s="102" t="s">
        <v>542</v>
      </c>
      <c r="L1706"/>
      <c r="M1706" s="2">
        <v>510</v>
      </c>
    </row>
    <row r="1707" spans="1:13" s="16" customFormat="1" ht="12.75">
      <c r="A1707" s="1"/>
      <c r="B1707" s="233">
        <v>500</v>
      </c>
      <c r="C1707" s="101" t="s">
        <v>27</v>
      </c>
      <c r="D1707" s="13" t="s">
        <v>12</v>
      </c>
      <c r="E1707" s="101" t="s">
        <v>822</v>
      </c>
      <c r="F1707" s="28" t="s">
        <v>877</v>
      </c>
      <c r="G1707" s="28" t="s">
        <v>508</v>
      </c>
      <c r="H1707" s="5">
        <f t="shared" si="129"/>
        <v>-48000</v>
      </c>
      <c r="I1707" s="23">
        <v>1</v>
      </c>
      <c r="J1707"/>
      <c r="K1707" s="102" t="s">
        <v>542</v>
      </c>
      <c r="L1707"/>
      <c r="M1707" s="2">
        <v>510</v>
      </c>
    </row>
    <row r="1708" spans="1:13" s="16" customFormat="1" ht="12.75">
      <c r="A1708" s="1"/>
      <c r="B1708" s="233">
        <v>2000</v>
      </c>
      <c r="C1708" s="13" t="s">
        <v>27</v>
      </c>
      <c r="D1708" s="13" t="s">
        <v>12</v>
      </c>
      <c r="E1708" s="13" t="s">
        <v>822</v>
      </c>
      <c r="F1708" s="28" t="s">
        <v>877</v>
      </c>
      <c r="G1708" s="28" t="s">
        <v>515</v>
      </c>
      <c r="H1708" s="5">
        <f aca="true" t="shared" si="130" ref="H1708:H1735">H1707-B1708</f>
        <v>-50000</v>
      </c>
      <c r="I1708" s="23">
        <v>4</v>
      </c>
      <c r="J1708"/>
      <c r="K1708" s="102" t="s">
        <v>542</v>
      </c>
      <c r="L1708"/>
      <c r="M1708" s="2">
        <v>510</v>
      </c>
    </row>
    <row r="1709" spans="1:13" s="16" customFormat="1" ht="12.75">
      <c r="A1709" s="1"/>
      <c r="B1709" s="233">
        <v>2000</v>
      </c>
      <c r="C1709" s="101" t="s">
        <v>27</v>
      </c>
      <c r="D1709" s="101" t="s">
        <v>12</v>
      </c>
      <c r="E1709" s="101" t="s">
        <v>822</v>
      </c>
      <c r="F1709" s="92" t="s">
        <v>877</v>
      </c>
      <c r="G1709" s="92" t="s">
        <v>517</v>
      </c>
      <c r="H1709" s="5">
        <f t="shared" si="130"/>
        <v>-52000</v>
      </c>
      <c r="I1709" s="23">
        <v>4</v>
      </c>
      <c r="J1709"/>
      <c r="K1709" s="102" t="s">
        <v>542</v>
      </c>
      <c r="L1709"/>
      <c r="M1709" s="2">
        <v>510</v>
      </c>
    </row>
    <row r="1710" spans="1:13" s="16" customFormat="1" ht="12.75">
      <c r="A1710" s="101"/>
      <c r="B1710" s="233">
        <v>2000</v>
      </c>
      <c r="C1710" s="1" t="s">
        <v>27</v>
      </c>
      <c r="D1710" s="34" t="s">
        <v>12</v>
      </c>
      <c r="E1710" s="101" t="s">
        <v>822</v>
      </c>
      <c r="F1710" s="32" t="s">
        <v>878</v>
      </c>
      <c r="G1710" s="92" t="s">
        <v>256</v>
      </c>
      <c r="H1710" s="5">
        <f t="shared" si="130"/>
        <v>-54000</v>
      </c>
      <c r="I1710" s="117">
        <v>4</v>
      </c>
      <c r="J1710" s="102"/>
      <c r="K1710" s="102" t="s">
        <v>821</v>
      </c>
      <c r="L1710" s="102"/>
      <c r="M1710" s="2">
        <v>510</v>
      </c>
    </row>
    <row r="1711" spans="1:13" s="16" customFormat="1" ht="12.75">
      <c r="A1711" s="34"/>
      <c r="B1711" s="233">
        <v>2000</v>
      </c>
      <c r="C1711" s="101" t="s">
        <v>27</v>
      </c>
      <c r="D1711" s="34" t="s">
        <v>12</v>
      </c>
      <c r="E1711" s="101" t="s">
        <v>822</v>
      </c>
      <c r="F1711" s="32" t="s">
        <v>878</v>
      </c>
      <c r="G1711" s="92" t="s">
        <v>258</v>
      </c>
      <c r="H1711" s="5">
        <f t="shared" si="130"/>
        <v>-56000</v>
      </c>
      <c r="I1711" s="117">
        <v>4</v>
      </c>
      <c r="J1711" s="116"/>
      <c r="K1711" s="102" t="s">
        <v>821</v>
      </c>
      <c r="L1711" s="116"/>
      <c r="M1711" s="2">
        <v>510</v>
      </c>
    </row>
    <row r="1712" spans="1:13" s="16" customFormat="1" ht="12.75">
      <c r="A1712" s="34"/>
      <c r="B1712" s="239">
        <v>2000</v>
      </c>
      <c r="C1712" s="34" t="s">
        <v>27</v>
      </c>
      <c r="D1712" s="34" t="s">
        <v>12</v>
      </c>
      <c r="E1712" s="34" t="s">
        <v>822</v>
      </c>
      <c r="F1712" s="32" t="s">
        <v>878</v>
      </c>
      <c r="G1712" s="32" t="s">
        <v>267</v>
      </c>
      <c r="H1712" s="5">
        <f t="shared" si="130"/>
        <v>-58000</v>
      </c>
      <c r="I1712" s="117">
        <v>4</v>
      </c>
      <c r="J1712" s="116"/>
      <c r="K1712" s="102" t="s">
        <v>821</v>
      </c>
      <c r="L1712" s="116"/>
      <c r="M1712" s="2">
        <v>510</v>
      </c>
    </row>
    <row r="1713" spans="1:13" s="16" customFormat="1" ht="12.75">
      <c r="A1713" s="34"/>
      <c r="B1713" s="239">
        <v>500</v>
      </c>
      <c r="C1713" s="34" t="s">
        <v>27</v>
      </c>
      <c r="D1713" s="34" t="s">
        <v>12</v>
      </c>
      <c r="E1713" s="34" t="s">
        <v>822</v>
      </c>
      <c r="F1713" s="32" t="s">
        <v>878</v>
      </c>
      <c r="G1713" s="32" t="s">
        <v>901</v>
      </c>
      <c r="H1713" s="5">
        <f t="shared" si="130"/>
        <v>-58500</v>
      </c>
      <c r="I1713" s="117">
        <v>1</v>
      </c>
      <c r="J1713" s="116"/>
      <c r="K1713" s="102" t="s">
        <v>821</v>
      </c>
      <c r="L1713" s="116"/>
      <c r="M1713" s="2">
        <v>510</v>
      </c>
    </row>
    <row r="1714" spans="1:13" s="16" customFormat="1" ht="12.75">
      <c r="A1714" s="34"/>
      <c r="B1714" s="239">
        <v>2000</v>
      </c>
      <c r="C1714" s="34" t="s">
        <v>27</v>
      </c>
      <c r="D1714" s="34" t="s">
        <v>12</v>
      </c>
      <c r="E1714" s="34" t="s">
        <v>822</v>
      </c>
      <c r="F1714" s="32" t="s">
        <v>878</v>
      </c>
      <c r="G1714" s="32" t="s">
        <v>269</v>
      </c>
      <c r="H1714" s="5">
        <f t="shared" si="130"/>
        <v>-60500</v>
      </c>
      <c r="I1714" s="117">
        <v>4</v>
      </c>
      <c r="J1714" s="116"/>
      <c r="K1714" s="102" t="s">
        <v>821</v>
      </c>
      <c r="L1714" s="116"/>
      <c r="M1714" s="2">
        <v>510</v>
      </c>
    </row>
    <row r="1715" spans="1:13" s="16" customFormat="1" ht="12.75">
      <c r="A1715" s="34"/>
      <c r="B1715" s="239">
        <v>500</v>
      </c>
      <c r="C1715" s="34" t="s">
        <v>27</v>
      </c>
      <c r="D1715" s="34" t="s">
        <v>12</v>
      </c>
      <c r="E1715" s="34" t="s">
        <v>822</v>
      </c>
      <c r="F1715" s="32" t="s">
        <v>878</v>
      </c>
      <c r="G1715" s="32" t="s">
        <v>269</v>
      </c>
      <c r="H1715" s="5">
        <f t="shared" si="130"/>
        <v>-61000</v>
      </c>
      <c r="I1715" s="117">
        <v>1</v>
      </c>
      <c r="J1715" s="116"/>
      <c r="K1715" s="102" t="s">
        <v>821</v>
      </c>
      <c r="L1715" s="116"/>
      <c r="M1715" s="2">
        <v>510</v>
      </c>
    </row>
    <row r="1716" spans="1:13" s="16" customFormat="1" ht="12.75">
      <c r="A1716" s="34"/>
      <c r="B1716" s="239">
        <v>2000</v>
      </c>
      <c r="C1716" s="34" t="s">
        <v>27</v>
      </c>
      <c r="D1716" s="34" t="s">
        <v>12</v>
      </c>
      <c r="E1716" s="34" t="s">
        <v>822</v>
      </c>
      <c r="F1716" s="32" t="s">
        <v>878</v>
      </c>
      <c r="G1716" s="32" t="s">
        <v>271</v>
      </c>
      <c r="H1716" s="5">
        <f t="shared" si="130"/>
        <v>-63000</v>
      </c>
      <c r="I1716" s="117">
        <v>4</v>
      </c>
      <c r="J1716" s="116"/>
      <c r="K1716" s="102" t="s">
        <v>821</v>
      </c>
      <c r="L1716" s="116"/>
      <c r="M1716" s="2">
        <v>510</v>
      </c>
    </row>
    <row r="1717" spans="1:13" s="16" customFormat="1" ht="12.75">
      <c r="A1717" s="1"/>
      <c r="B1717" s="239">
        <v>2000</v>
      </c>
      <c r="C1717" s="34" t="s">
        <v>27</v>
      </c>
      <c r="D1717" s="34" t="s">
        <v>12</v>
      </c>
      <c r="E1717" s="34" t="s">
        <v>822</v>
      </c>
      <c r="F1717" s="32" t="s">
        <v>878</v>
      </c>
      <c r="G1717" s="32" t="s">
        <v>515</v>
      </c>
      <c r="H1717" s="5">
        <f t="shared" si="130"/>
        <v>-65000</v>
      </c>
      <c r="I1717" s="117">
        <v>4</v>
      </c>
      <c r="J1717"/>
      <c r="K1717" s="102" t="s">
        <v>821</v>
      </c>
      <c r="L1717"/>
      <c r="M1717" s="2">
        <v>510</v>
      </c>
    </row>
    <row r="1718" spans="1:13" s="16" customFormat="1" ht="12.75">
      <c r="A1718" s="1"/>
      <c r="B1718" s="239">
        <v>500</v>
      </c>
      <c r="C1718" s="34" t="s">
        <v>27</v>
      </c>
      <c r="D1718" s="34" t="s">
        <v>12</v>
      </c>
      <c r="E1718" s="34" t="s">
        <v>822</v>
      </c>
      <c r="F1718" s="32" t="s">
        <v>878</v>
      </c>
      <c r="G1718" s="32" t="s">
        <v>515</v>
      </c>
      <c r="H1718" s="5">
        <f t="shared" si="130"/>
        <v>-65500</v>
      </c>
      <c r="I1718" s="117">
        <v>1</v>
      </c>
      <c r="J1718"/>
      <c r="K1718" s="102" t="s">
        <v>821</v>
      </c>
      <c r="L1718"/>
      <c r="M1718" s="2">
        <v>510</v>
      </c>
    </row>
    <row r="1719" spans="1:13" s="16" customFormat="1" ht="12.75">
      <c r="A1719" s="1"/>
      <c r="B1719" s="239">
        <v>2000</v>
      </c>
      <c r="C1719" s="34" t="s">
        <v>27</v>
      </c>
      <c r="D1719" s="34" t="s">
        <v>12</v>
      </c>
      <c r="E1719" s="34" t="s">
        <v>822</v>
      </c>
      <c r="F1719" s="32" t="s">
        <v>878</v>
      </c>
      <c r="G1719" s="32" t="s">
        <v>517</v>
      </c>
      <c r="H1719" s="5">
        <f t="shared" si="130"/>
        <v>-67500</v>
      </c>
      <c r="I1719" s="117">
        <v>4</v>
      </c>
      <c r="J1719"/>
      <c r="K1719" s="102" t="s">
        <v>821</v>
      </c>
      <c r="L1719"/>
      <c r="M1719" s="2">
        <v>510</v>
      </c>
    </row>
    <row r="1720" spans="1:13" s="16" customFormat="1" ht="12.75">
      <c r="A1720" s="1"/>
      <c r="B1720" s="239">
        <v>500</v>
      </c>
      <c r="C1720" s="34" t="s">
        <v>27</v>
      </c>
      <c r="D1720" s="34" t="s">
        <v>12</v>
      </c>
      <c r="E1720" s="34" t="s">
        <v>822</v>
      </c>
      <c r="F1720" s="32" t="s">
        <v>878</v>
      </c>
      <c r="G1720" s="32" t="s">
        <v>517</v>
      </c>
      <c r="H1720" s="5">
        <f t="shared" si="130"/>
        <v>-68000</v>
      </c>
      <c r="I1720" s="117">
        <v>1</v>
      </c>
      <c r="J1720"/>
      <c r="K1720" s="102" t="s">
        <v>821</v>
      </c>
      <c r="L1720"/>
      <c r="M1720" s="2">
        <v>510</v>
      </c>
    </row>
    <row r="1721" spans="1:13" s="16" customFormat="1" ht="12.75">
      <c r="A1721" s="1"/>
      <c r="B1721" s="233">
        <v>2000</v>
      </c>
      <c r="C1721" s="1" t="s">
        <v>27</v>
      </c>
      <c r="D1721" s="1" t="s">
        <v>12</v>
      </c>
      <c r="E1721" s="1" t="s">
        <v>822</v>
      </c>
      <c r="F1721" s="28" t="s">
        <v>867</v>
      </c>
      <c r="G1721" s="28" t="s">
        <v>226</v>
      </c>
      <c r="H1721" s="5">
        <f t="shared" si="130"/>
        <v>-70000</v>
      </c>
      <c r="I1721" s="23">
        <v>4</v>
      </c>
      <c r="J1721"/>
      <c r="K1721" t="s">
        <v>868</v>
      </c>
      <c r="L1721"/>
      <c r="M1721" s="2">
        <v>510</v>
      </c>
    </row>
    <row r="1722" spans="1:13" s="16" customFormat="1" ht="12.75">
      <c r="A1722" s="13"/>
      <c r="B1722" s="233">
        <v>2000</v>
      </c>
      <c r="C1722" s="1" t="s">
        <v>27</v>
      </c>
      <c r="D1722" s="1" t="s">
        <v>12</v>
      </c>
      <c r="E1722" s="1" t="s">
        <v>32</v>
      </c>
      <c r="F1722" s="28" t="s">
        <v>867</v>
      </c>
      <c r="G1722" s="28" t="s">
        <v>229</v>
      </c>
      <c r="H1722" s="5">
        <f t="shared" si="130"/>
        <v>-72000</v>
      </c>
      <c r="I1722" s="23">
        <v>4</v>
      </c>
      <c r="K1722" t="s">
        <v>868</v>
      </c>
      <c r="M1722" s="2">
        <v>510</v>
      </c>
    </row>
    <row r="1723" spans="1:13" s="16" customFormat="1" ht="12.75">
      <c r="A1723" s="1"/>
      <c r="B1723" s="233">
        <v>2000</v>
      </c>
      <c r="C1723" s="101" t="s">
        <v>27</v>
      </c>
      <c r="D1723" s="1" t="s">
        <v>12</v>
      </c>
      <c r="E1723" s="1" t="s">
        <v>822</v>
      </c>
      <c r="F1723" s="28" t="s">
        <v>867</v>
      </c>
      <c r="G1723" s="92" t="s">
        <v>233</v>
      </c>
      <c r="H1723" s="5">
        <f t="shared" si="130"/>
        <v>-74000</v>
      </c>
      <c r="I1723" s="23">
        <v>4</v>
      </c>
      <c r="J1723"/>
      <c r="K1723" t="s">
        <v>868</v>
      </c>
      <c r="L1723"/>
      <c r="M1723" s="2">
        <v>510</v>
      </c>
    </row>
    <row r="1724" spans="1:13" s="116" customFormat="1" ht="12.75">
      <c r="A1724" s="1"/>
      <c r="B1724" s="233">
        <v>2000</v>
      </c>
      <c r="C1724" s="1" t="s">
        <v>27</v>
      </c>
      <c r="D1724" s="13" t="s">
        <v>12</v>
      </c>
      <c r="E1724" s="1" t="s">
        <v>822</v>
      </c>
      <c r="F1724" s="28" t="s">
        <v>867</v>
      </c>
      <c r="G1724" s="28" t="s">
        <v>269</v>
      </c>
      <c r="H1724" s="5">
        <f t="shared" si="130"/>
        <v>-76000</v>
      </c>
      <c r="I1724" s="23">
        <v>4</v>
      </c>
      <c r="J1724"/>
      <c r="K1724" t="s">
        <v>868</v>
      </c>
      <c r="L1724"/>
      <c r="M1724" s="2">
        <v>510</v>
      </c>
    </row>
    <row r="1725" spans="1:13" s="116" customFormat="1" ht="12.75">
      <c r="A1725" s="1"/>
      <c r="B1725" s="233">
        <v>2000</v>
      </c>
      <c r="C1725" s="1" t="s">
        <v>27</v>
      </c>
      <c r="D1725" s="13" t="s">
        <v>12</v>
      </c>
      <c r="E1725" s="1" t="s">
        <v>822</v>
      </c>
      <c r="F1725" s="28" t="s">
        <v>867</v>
      </c>
      <c r="G1725" s="28" t="s">
        <v>271</v>
      </c>
      <c r="H1725" s="5">
        <f t="shared" si="130"/>
        <v>-78000</v>
      </c>
      <c r="I1725" s="23">
        <v>4</v>
      </c>
      <c r="J1725"/>
      <c r="K1725" t="s">
        <v>868</v>
      </c>
      <c r="L1725"/>
      <c r="M1725" s="2">
        <v>510</v>
      </c>
    </row>
    <row r="1726" spans="1:13" s="16" customFormat="1" ht="12.75">
      <c r="A1726" s="1"/>
      <c r="B1726" s="233">
        <v>2000</v>
      </c>
      <c r="C1726" s="1" t="s">
        <v>27</v>
      </c>
      <c r="D1726" s="13" t="s">
        <v>12</v>
      </c>
      <c r="E1726" s="1" t="s">
        <v>822</v>
      </c>
      <c r="F1726" s="28" t="s">
        <v>867</v>
      </c>
      <c r="G1726" s="28" t="s">
        <v>293</v>
      </c>
      <c r="H1726" s="5">
        <f t="shared" si="130"/>
        <v>-80000</v>
      </c>
      <c r="I1726" s="23">
        <v>4</v>
      </c>
      <c r="J1726"/>
      <c r="K1726" t="s">
        <v>868</v>
      </c>
      <c r="L1726"/>
      <c r="M1726" s="2">
        <v>510</v>
      </c>
    </row>
    <row r="1727" spans="1:13" s="16" customFormat="1" ht="12.75">
      <c r="A1727" s="1"/>
      <c r="B1727" s="233">
        <v>2000</v>
      </c>
      <c r="C1727" s="1" t="s">
        <v>27</v>
      </c>
      <c r="D1727" s="13" t="s">
        <v>12</v>
      </c>
      <c r="E1727" s="1" t="s">
        <v>822</v>
      </c>
      <c r="F1727" s="28" t="s">
        <v>867</v>
      </c>
      <c r="G1727" s="28" t="s">
        <v>33</v>
      </c>
      <c r="H1727" s="5">
        <f t="shared" si="130"/>
        <v>-82000</v>
      </c>
      <c r="I1727" s="23">
        <v>4</v>
      </c>
      <c r="J1727"/>
      <c r="K1727" t="s">
        <v>868</v>
      </c>
      <c r="L1727"/>
      <c r="M1727" s="2">
        <v>510</v>
      </c>
    </row>
    <row r="1728" spans="1:13" s="116" customFormat="1" ht="12.75">
      <c r="A1728" s="1"/>
      <c r="B1728" s="233">
        <v>2000</v>
      </c>
      <c r="C1728" s="1" t="s">
        <v>27</v>
      </c>
      <c r="D1728" s="13" t="s">
        <v>12</v>
      </c>
      <c r="E1728" s="1" t="s">
        <v>822</v>
      </c>
      <c r="F1728" s="28" t="s">
        <v>867</v>
      </c>
      <c r="G1728" s="28" t="s">
        <v>515</v>
      </c>
      <c r="H1728" s="5">
        <f t="shared" si="130"/>
        <v>-84000</v>
      </c>
      <c r="I1728" s="23">
        <v>4</v>
      </c>
      <c r="J1728"/>
      <c r="K1728" t="s">
        <v>868</v>
      </c>
      <c r="L1728"/>
      <c r="M1728" s="2">
        <v>510</v>
      </c>
    </row>
    <row r="1729" spans="1:13" s="116" customFormat="1" ht="12.75">
      <c r="A1729" s="1"/>
      <c r="B1729" s="233">
        <v>500</v>
      </c>
      <c r="C1729" s="1" t="s">
        <v>27</v>
      </c>
      <c r="D1729" s="13" t="s">
        <v>12</v>
      </c>
      <c r="E1729" s="1" t="s">
        <v>822</v>
      </c>
      <c r="F1729" s="28" t="s">
        <v>867</v>
      </c>
      <c r="G1729" s="28" t="s">
        <v>515</v>
      </c>
      <c r="H1729" s="5">
        <f t="shared" si="130"/>
        <v>-84500</v>
      </c>
      <c r="I1729" s="23">
        <v>1</v>
      </c>
      <c r="J1729"/>
      <c r="K1729" t="s">
        <v>868</v>
      </c>
      <c r="L1729"/>
      <c r="M1729" s="2">
        <v>510</v>
      </c>
    </row>
    <row r="1730" spans="1:13" s="116" customFormat="1" ht="12.75">
      <c r="A1730" s="1"/>
      <c r="B1730" s="233">
        <v>2000</v>
      </c>
      <c r="C1730" s="1" t="s">
        <v>27</v>
      </c>
      <c r="D1730" s="13" t="s">
        <v>12</v>
      </c>
      <c r="E1730" s="1" t="s">
        <v>822</v>
      </c>
      <c r="F1730" s="28" t="s">
        <v>867</v>
      </c>
      <c r="G1730" s="28" t="s">
        <v>517</v>
      </c>
      <c r="H1730" s="5">
        <f t="shared" si="130"/>
        <v>-86500</v>
      </c>
      <c r="I1730" s="23">
        <v>4</v>
      </c>
      <c r="J1730"/>
      <c r="K1730" t="s">
        <v>868</v>
      </c>
      <c r="L1730"/>
      <c r="M1730" s="2">
        <v>510</v>
      </c>
    </row>
    <row r="1731" spans="1:13" s="116" customFormat="1" ht="12.75">
      <c r="A1731" s="1"/>
      <c r="B1731" s="233">
        <v>500</v>
      </c>
      <c r="C1731" s="1" t="s">
        <v>27</v>
      </c>
      <c r="D1731" s="13" t="s">
        <v>12</v>
      </c>
      <c r="E1731" s="1" t="s">
        <v>822</v>
      </c>
      <c r="F1731" s="28" t="s">
        <v>867</v>
      </c>
      <c r="G1731" s="28" t="s">
        <v>517</v>
      </c>
      <c r="H1731" s="5">
        <f t="shared" si="130"/>
        <v>-87000</v>
      </c>
      <c r="I1731" s="23">
        <v>1</v>
      </c>
      <c r="J1731"/>
      <c r="K1731" t="s">
        <v>868</v>
      </c>
      <c r="L1731"/>
      <c r="M1731" s="2">
        <v>510</v>
      </c>
    </row>
    <row r="1732" spans="1:13" s="116" customFormat="1" ht="12.75">
      <c r="A1732" s="1"/>
      <c r="B1732" s="233">
        <v>2000</v>
      </c>
      <c r="C1732" s="1" t="s">
        <v>27</v>
      </c>
      <c r="D1732" s="13" t="s">
        <v>12</v>
      </c>
      <c r="E1732" s="1" t="s">
        <v>822</v>
      </c>
      <c r="F1732" s="28" t="s">
        <v>867</v>
      </c>
      <c r="G1732" s="28" t="s">
        <v>318</v>
      </c>
      <c r="H1732" s="5">
        <f t="shared" si="130"/>
        <v>-89000</v>
      </c>
      <c r="I1732" s="23">
        <v>4</v>
      </c>
      <c r="J1732"/>
      <c r="K1732" t="s">
        <v>868</v>
      </c>
      <c r="L1732"/>
      <c r="M1732" s="2">
        <v>510</v>
      </c>
    </row>
    <row r="1733" spans="1:13" s="116" customFormat="1" ht="12.75">
      <c r="A1733" s="1"/>
      <c r="B1733" s="233">
        <v>500</v>
      </c>
      <c r="C1733" s="1" t="s">
        <v>27</v>
      </c>
      <c r="D1733" s="13" t="s">
        <v>12</v>
      </c>
      <c r="E1733" s="1" t="s">
        <v>822</v>
      </c>
      <c r="F1733" s="28" t="s">
        <v>867</v>
      </c>
      <c r="G1733" s="28" t="s">
        <v>318</v>
      </c>
      <c r="H1733" s="5">
        <f t="shared" si="130"/>
        <v>-89500</v>
      </c>
      <c r="I1733" s="23">
        <v>1</v>
      </c>
      <c r="J1733"/>
      <c r="K1733" t="s">
        <v>868</v>
      </c>
      <c r="L1733"/>
      <c r="M1733" s="2">
        <v>510</v>
      </c>
    </row>
    <row r="1734" spans="1:13" s="116" customFormat="1" ht="12.75">
      <c r="A1734" s="1"/>
      <c r="B1734" s="233">
        <v>2000</v>
      </c>
      <c r="C1734" s="1" t="s">
        <v>27</v>
      </c>
      <c r="D1734" s="13" t="s">
        <v>12</v>
      </c>
      <c r="E1734" s="1" t="s">
        <v>822</v>
      </c>
      <c r="F1734" s="28" t="s">
        <v>867</v>
      </c>
      <c r="G1734" s="28" t="s">
        <v>315</v>
      </c>
      <c r="H1734" s="5">
        <f t="shared" si="130"/>
        <v>-91500</v>
      </c>
      <c r="I1734" s="23">
        <v>4</v>
      </c>
      <c r="J1734"/>
      <c r="K1734" t="s">
        <v>868</v>
      </c>
      <c r="L1734"/>
      <c r="M1734" s="2">
        <v>510</v>
      </c>
    </row>
    <row r="1735" spans="1:13" s="116" customFormat="1" ht="12.75">
      <c r="A1735" s="1"/>
      <c r="B1735" s="233">
        <v>500</v>
      </c>
      <c r="C1735" s="1" t="s">
        <v>27</v>
      </c>
      <c r="D1735" s="1" t="s">
        <v>12</v>
      </c>
      <c r="E1735" s="1" t="s">
        <v>822</v>
      </c>
      <c r="F1735" s="28" t="s">
        <v>867</v>
      </c>
      <c r="G1735" s="28" t="s">
        <v>315</v>
      </c>
      <c r="H1735" s="5">
        <f t="shared" si="130"/>
        <v>-92000</v>
      </c>
      <c r="I1735" s="23">
        <v>1</v>
      </c>
      <c r="J1735"/>
      <c r="K1735" t="s">
        <v>868</v>
      </c>
      <c r="L1735"/>
      <c r="M1735" s="2">
        <v>510</v>
      </c>
    </row>
    <row r="1736" spans="1:13" s="122" customFormat="1" ht="12.75">
      <c r="A1736" s="105"/>
      <c r="B1736" s="379">
        <f>SUM(B1678:B1735)</f>
        <v>92000</v>
      </c>
      <c r="C1736" s="105" t="s">
        <v>27</v>
      </c>
      <c r="D1736" s="105"/>
      <c r="E1736" s="105"/>
      <c r="F1736" s="120"/>
      <c r="G1736" s="120"/>
      <c r="H1736" s="109">
        <v>0</v>
      </c>
      <c r="I1736" s="121">
        <f aca="true" t="shared" si="131" ref="I1736:I1751">+B1736/M1736</f>
        <v>180.3921568627451</v>
      </c>
      <c r="M1736" s="2">
        <v>510</v>
      </c>
    </row>
    <row r="1737" spans="2:13" ht="12.75">
      <c r="B1737" s="233"/>
      <c r="H1737" s="5">
        <f aca="true" t="shared" si="132" ref="H1737:H1747">H1736-B1737</f>
        <v>0</v>
      </c>
      <c r="I1737" s="23">
        <f t="shared" si="131"/>
        <v>0</v>
      </c>
      <c r="M1737" s="2">
        <v>510</v>
      </c>
    </row>
    <row r="1738" spans="2:13" ht="12.75">
      <c r="B1738" s="233"/>
      <c r="H1738" s="5">
        <f t="shared" si="132"/>
        <v>0</v>
      </c>
      <c r="I1738" s="23">
        <f t="shared" si="131"/>
        <v>0</v>
      </c>
      <c r="M1738" s="2">
        <v>510</v>
      </c>
    </row>
    <row r="1739" spans="1:13" s="116" customFormat="1" ht="12.75">
      <c r="A1739" s="1"/>
      <c r="B1739" s="233">
        <v>1500</v>
      </c>
      <c r="C1739" s="411" t="s">
        <v>902</v>
      </c>
      <c r="D1739" s="13" t="s">
        <v>12</v>
      </c>
      <c r="E1739" s="411" t="s">
        <v>18</v>
      </c>
      <c r="F1739" s="92" t="s">
        <v>903</v>
      </c>
      <c r="G1739" s="28" t="s">
        <v>265</v>
      </c>
      <c r="H1739" s="5">
        <f t="shared" si="132"/>
        <v>-1500</v>
      </c>
      <c r="I1739" s="23">
        <f t="shared" si="131"/>
        <v>2.9411764705882355</v>
      </c>
      <c r="J1739" s="412"/>
      <c r="K1739" s="102" t="s">
        <v>542</v>
      </c>
      <c r="L1739" s="412"/>
      <c r="M1739" s="2">
        <v>510</v>
      </c>
    </row>
    <row r="1740" spans="1:13" s="116" customFormat="1" ht="12.75">
      <c r="A1740" s="1"/>
      <c r="B1740" s="233">
        <v>900</v>
      </c>
      <c r="C1740" s="34" t="s">
        <v>904</v>
      </c>
      <c r="D1740" s="13" t="s">
        <v>12</v>
      </c>
      <c r="E1740" s="1" t="s">
        <v>18</v>
      </c>
      <c r="F1740" s="92" t="s">
        <v>905</v>
      </c>
      <c r="G1740" s="28" t="s">
        <v>269</v>
      </c>
      <c r="H1740" s="5">
        <f t="shared" si="132"/>
        <v>-2400</v>
      </c>
      <c r="I1740" s="23">
        <f t="shared" si="131"/>
        <v>1.7647058823529411</v>
      </c>
      <c r="J1740"/>
      <c r="K1740" s="102" t="s">
        <v>542</v>
      </c>
      <c r="L1740"/>
      <c r="M1740" s="2">
        <v>510</v>
      </c>
    </row>
    <row r="1741" spans="1:13" s="116" customFormat="1" ht="12.75">
      <c r="A1741" s="1"/>
      <c r="B1741" s="233">
        <v>1875</v>
      </c>
      <c r="C1741" s="34" t="s">
        <v>906</v>
      </c>
      <c r="D1741" s="13" t="s">
        <v>12</v>
      </c>
      <c r="E1741" s="1" t="s">
        <v>18</v>
      </c>
      <c r="F1741" s="92" t="s">
        <v>907</v>
      </c>
      <c r="G1741" s="28" t="s">
        <v>463</v>
      </c>
      <c r="H1741" s="5">
        <f t="shared" si="132"/>
        <v>-4275</v>
      </c>
      <c r="I1741" s="23">
        <f t="shared" si="131"/>
        <v>3.676470588235294</v>
      </c>
      <c r="J1741"/>
      <c r="K1741" s="102" t="s">
        <v>542</v>
      </c>
      <c r="L1741"/>
      <c r="M1741" s="2">
        <v>510</v>
      </c>
    </row>
    <row r="1742" spans="1:13" s="116" customFormat="1" ht="12.75">
      <c r="A1742" s="1"/>
      <c r="B1742" s="233">
        <v>1500</v>
      </c>
      <c r="C1742" s="34" t="s">
        <v>908</v>
      </c>
      <c r="D1742" s="13" t="s">
        <v>12</v>
      </c>
      <c r="E1742" s="1" t="s">
        <v>18</v>
      </c>
      <c r="F1742" s="92" t="s">
        <v>907</v>
      </c>
      <c r="G1742" s="28" t="s">
        <v>463</v>
      </c>
      <c r="H1742" s="5">
        <f t="shared" si="132"/>
        <v>-5775</v>
      </c>
      <c r="I1742" s="23">
        <f t="shared" si="131"/>
        <v>2.9411764705882355</v>
      </c>
      <c r="J1742"/>
      <c r="K1742" s="102" t="s">
        <v>542</v>
      </c>
      <c r="L1742"/>
      <c r="M1742" s="2">
        <v>510</v>
      </c>
    </row>
    <row r="1743" spans="1:13" s="116" customFormat="1" ht="12.75">
      <c r="A1743" s="34"/>
      <c r="B1743" s="239">
        <v>5000</v>
      </c>
      <c r="C1743" s="34" t="s">
        <v>909</v>
      </c>
      <c r="D1743" s="34" t="s">
        <v>12</v>
      </c>
      <c r="E1743" s="34" t="s">
        <v>18</v>
      </c>
      <c r="F1743" s="32" t="s">
        <v>910</v>
      </c>
      <c r="G1743" s="32" t="s">
        <v>33</v>
      </c>
      <c r="H1743" s="5">
        <f t="shared" si="132"/>
        <v>-10775</v>
      </c>
      <c r="I1743" s="23">
        <f t="shared" si="131"/>
        <v>9.803921568627452</v>
      </c>
      <c r="K1743" s="102" t="s">
        <v>821</v>
      </c>
      <c r="M1743" s="2">
        <v>510</v>
      </c>
    </row>
    <row r="1744" spans="1:13" s="116" customFormat="1" ht="12.75">
      <c r="A1744" s="34"/>
      <c r="B1744" s="239">
        <v>1775</v>
      </c>
      <c r="C1744" s="34" t="s">
        <v>911</v>
      </c>
      <c r="D1744" s="34" t="s">
        <v>12</v>
      </c>
      <c r="E1744" s="34" t="s">
        <v>18</v>
      </c>
      <c r="F1744" s="32" t="s">
        <v>912</v>
      </c>
      <c r="G1744" s="32" t="s">
        <v>33</v>
      </c>
      <c r="H1744" s="5">
        <f t="shared" si="132"/>
        <v>-12550</v>
      </c>
      <c r="I1744" s="23">
        <f t="shared" si="131"/>
        <v>3.480392156862745</v>
      </c>
      <c r="K1744" s="102" t="s">
        <v>821</v>
      </c>
      <c r="M1744" s="2">
        <v>510</v>
      </c>
    </row>
    <row r="1745" spans="1:13" s="116" customFormat="1" ht="12.75">
      <c r="A1745" s="1"/>
      <c r="B1745" s="233">
        <v>5400</v>
      </c>
      <c r="C1745" s="101" t="s">
        <v>913</v>
      </c>
      <c r="D1745" s="1" t="s">
        <v>12</v>
      </c>
      <c r="E1745" s="1" t="s">
        <v>18</v>
      </c>
      <c r="F1745" s="92" t="s">
        <v>914</v>
      </c>
      <c r="G1745" s="92" t="s">
        <v>229</v>
      </c>
      <c r="H1745" s="5">
        <f t="shared" si="132"/>
        <v>-17950</v>
      </c>
      <c r="I1745" s="23">
        <f t="shared" si="131"/>
        <v>10.588235294117647</v>
      </c>
      <c r="J1745"/>
      <c r="K1745" t="s">
        <v>868</v>
      </c>
      <c r="L1745"/>
      <c r="M1745" s="2">
        <v>510</v>
      </c>
    </row>
    <row r="1746" spans="1:13" s="116" customFormat="1" ht="12.75">
      <c r="A1746" s="1"/>
      <c r="B1746" s="233">
        <v>2000</v>
      </c>
      <c r="C1746" s="1" t="s">
        <v>915</v>
      </c>
      <c r="D1746" s="13" t="s">
        <v>12</v>
      </c>
      <c r="E1746" s="1" t="s">
        <v>18</v>
      </c>
      <c r="F1746" s="92" t="s">
        <v>916</v>
      </c>
      <c r="G1746" s="92" t="s">
        <v>269</v>
      </c>
      <c r="H1746" s="5">
        <f t="shared" si="132"/>
        <v>-19950</v>
      </c>
      <c r="I1746" s="23">
        <f t="shared" si="131"/>
        <v>3.9215686274509802</v>
      </c>
      <c r="J1746"/>
      <c r="K1746" t="s">
        <v>868</v>
      </c>
      <c r="L1746"/>
      <c r="M1746" s="2">
        <v>510</v>
      </c>
    </row>
    <row r="1747" spans="1:13" s="16" customFormat="1" ht="12.75">
      <c r="A1747" s="1"/>
      <c r="B1747" s="233">
        <v>1000</v>
      </c>
      <c r="C1747" s="1" t="s">
        <v>917</v>
      </c>
      <c r="D1747" s="13" t="s">
        <v>12</v>
      </c>
      <c r="E1747" s="1" t="s">
        <v>18</v>
      </c>
      <c r="F1747" s="92" t="s">
        <v>916</v>
      </c>
      <c r="G1747" s="92" t="s">
        <v>269</v>
      </c>
      <c r="H1747" s="5">
        <f t="shared" si="132"/>
        <v>-20950</v>
      </c>
      <c r="I1747" s="23">
        <f t="shared" si="131"/>
        <v>1.9607843137254901</v>
      </c>
      <c r="J1747"/>
      <c r="K1747" t="s">
        <v>868</v>
      </c>
      <c r="L1747"/>
      <c r="M1747" s="2">
        <v>510</v>
      </c>
    </row>
    <row r="1748" spans="1:13" s="108" customFormat="1" ht="12.75">
      <c r="A1748" s="103"/>
      <c r="B1748" s="379">
        <f>SUM(B1739:B1747)</f>
        <v>20950</v>
      </c>
      <c r="C1748" s="105"/>
      <c r="D1748" s="105"/>
      <c r="E1748" s="105" t="s">
        <v>18</v>
      </c>
      <c r="F1748" s="120"/>
      <c r="G1748" s="120"/>
      <c r="H1748" s="109">
        <v>0</v>
      </c>
      <c r="I1748" s="121">
        <f t="shared" si="131"/>
        <v>41.07843137254902</v>
      </c>
      <c r="J1748" s="104"/>
      <c r="K1748" s="122"/>
      <c r="M1748" s="2">
        <v>510</v>
      </c>
    </row>
    <row r="1749" spans="1:13" s="116" customFormat="1" ht="12.75">
      <c r="A1749" s="13"/>
      <c r="B1749" s="30"/>
      <c r="C1749" s="34"/>
      <c r="D1749" s="34"/>
      <c r="E1749" s="13"/>
      <c r="F1749" s="31"/>
      <c r="G1749" s="31"/>
      <c r="H1749" s="39">
        <f aca="true" t="shared" si="133" ref="H1749:H1754">H1748-B1749</f>
        <v>0</v>
      </c>
      <c r="I1749" s="117">
        <f t="shared" si="131"/>
        <v>0</v>
      </c>
      <c r="J1749" s="16"/>
      <c r="L1749" s="16"/>
      <c r="M1749" s="2">
        <v>510</v>
      </c>
    </row>
    <row r="1750" spans="1:13" s="116" customFormat="1" ht="12.75">
      <c r="A1750" s="13"/>
      <c r="B1750" s="30"/>
      <c r="C1750" s="34"/>
      <c r="D1750" s="34"/>
      <c r="E1750" s="13"/>
      <c r="F1750" s="31"/>
      <c r="G1750" s="31"/>
      <c r="H1750" s="39">
        <f t="shared" si="133"/>
        <v>0</v>
      </c>
      <c r="I1750" s="117">
        <f t="shared" si="131"/>
        <v>0</v>
      </c>
      <c r="J1750" s="16"/>
      <c r="L1750" s="16"/>
      <c r="M1750" s="2">
        <v>510</v>
      </c>
    </row>
    <row r="1751" spans="2:13" ht="12.75">
      <c r="B1751" s="274">
        <v>1500</v>
      </c>
      <c r="C1751" s="101" t="s">
        <v>918</v>
      </c>
      <c r="D1751" s="34" t="s">
        <v>12</v>
      </c>
      <c r="E1751" s="101" t="s">
        <v>919</v>
      </c>
      <c r="F1751" s="92" t="s">
        <v>920</v>
      </c>
      <c r="G1751" s="92" t="s">
        <v>293</v>
      </c>
      <c r="H1751" s="5">
        <f t="shared" si="133"/>
        <v>-1500</v>
      </c>
      <c r="I1751" s="23">
        <f t="shared" si="131"/>
        <v>2.9411764705882355</v>
      </c>
      <c r="K1751" t="s">
        <v>868</v>
      </c>
      <c r="M1751" s="2">
        <v>510</v>
      </c>
    </row>
    <row r="1752" spans="2:13" ht="12.75">
      <c r="B1752" s="274">
        <v>50000</v>
      </c>
      <c r="C1752" s="34" t="s">
        <v>921</v>
      </c>
      <c r="D1752" s="34" t="s">
        <v>12</v>
      </c>
      <c r="E1752" s="101" t="s">
        <v>922</v>
      </c>
      <c r="F1752" s="32" t="s">
        <v>923</v>
      </c>
      <c r="G1752" s="92" t="s">
        <v>508</v>
      </c>
      <c r="H1752" s="5">
        <f t="shared" si="133"/>
        <v>-51500</v>
      </c>
      <c r="I1752" s="117">
        <v>100</v>
      </c>
      <c r="K1752" s="116" t="s">
        <v>824</v>
      </c>
      <c r="M1752" s="2">
        <v>510</v>
      </c>
    </row>
    <row r="1753" spans="2:13" ht="12.75">
      <c r="B1753" s="274">
        <v>12000</v>
      </c>
      <c r="C1753" s="34" t="s">
        <v>921</v>
      </c>
      <c r="D1753" s="34" t="s">
        <v>12</v>
      </c>
      <c r="E1753" s="101" t="s">
        <v>922</v>
      </c>
      <c r="F1753" s="32" t="s">
        <v>924</v>
      </c>
      <c r="G1753" s="92" t="s">
        <v>508</v>
      </c>
      <c r="H1753" s="5">
        <f t="shared" si="133"/>
        <v>-63500</v>
      </c>
      <c r="I1753" s="117">
        <v>24</v>
      </c>
      <c r="K1753" s="116" t="s">
        <v>824</v>
      </c>
      <c r="M1753" s="2">
        <v>510</v>
      </c>
    </row>
    <row r="1754" spans="1:13" s="116" customFormat="1" ht="12.75">
      <c r="A1754" s="34"/>
      <c r="B1754" s="363">
        <v>15000</v>
      </c>
      <c r="C1754" s="34" t="s">
        <v>921</v>
      </c>
      <c r="D1754" s="34" t="s">
        <v>12</v>
      </c>
      <c r="E1754" s="34" t="s">
        <v>925</v>
      </c>
      <c r="F1754" s="453" t="s">
        <v>926</v>
      </c>
      <c r="G1754" s="32" t="s">
        <v>515</v>
      </c>
      <c r="H1754" s="5">
        <f t="shared" si="133"/>
        <v>-78500</v>
      </c>
      <c r="I1754" s="117">
        <v>30</v>
      </c>
      <c r="K1754" s="116" t="s">
        <v>824</v>
      </c>
      <c r="M1754" s="2">
        <v>510</v>
      </c>
    </row>
    <row r="1755" spans="1:13" s="122" customFormat="1" ht="12.75">
      <c r="A1755" s="103"/>
      <c r="B1755" s="399">
        <f>SUM(B1751:B1754)</f>
        <v>78500</v>
      </c>
      <c r="C1755" s="105" t="s">
        <v>119</v>
      </c>
      <c r="D1755" s="105"/>
      <c r="E1755" s="103"/>
      <c r="F1755" s="106"/>
      <c r="G1755" s="106"/>
      <c r="H1755" s="109">
        <v>0</v>
      </c>
      <c r="I1755" s="121">
        <f aca="true" t="shared" si="134" ref="I1755:I1772">+B1755/M1755</f>
        <v>153.92156862745097</v>
      </c>
      <c r="J1755" s="108"/>
      <c r="L1755" s="108"/>
      <c r="M1755" s="2">
        <v>510</v>
      </c>
    </row>
    <row r="1756" spans="2:13" ht="12.75">
      <c r="B1756" s="274"/>
      <c r="H1756" s="5">
        <f>H1755-B1756</f>
        <v>0</v>
      </c>
      <c r="I1756" s="23">
        <f t="shared" si="134"/>
        <v>0</v>
      </c>
      <c r="M1756" s="2">
        <v>510</v>
      </c>
    </row>
    <row r="1757" spans="2:13" ht="12.75">
      <c r="B1757" s="274"/>
      <c r="H1757" s="5">
        <f>H1756-B1757</f>
        <v>0</v>
      </c>
      <c r="I1757" s="23">
        <f t="shared" si="134"/>
        <v>0</v>
      </c>
      <c r="M1757" s="2">
        <v>510</v>
      </c>
    </row>
    <row r="1758" spans="2:13" ht="12.75">
      <c r="B1758" s="274">
        <v>10000</v>
      </c>
      <c r="C1758" s="101" t="s">
        <v>160</v>
      </c>
      <c r="D1758" s="34" t="s">
        <v>927</v>
      </c>
      <c r="E1758" s="101" t="s">
        <v>159</v>
      </c>
      <c r="F1758" s="92" t="s">
        <v>928</v>
      </c>
      <c r="G1758" s="92" t="s">
        <v>256</v>
      </c>
      <c r="H1758" s="5">
        <f>H1757-B1758</f>
        <v>-10000</v>
      </c>
      <c r="I1758" s="23">
        <f t="shared" si="134"/>
        <v>19.607843137254903</v>
      </c>
      <c r="K1758" t="s">
        <v>868</v>
      </c>
      <c r="M1758" s="2">
        <v>510</v>
      </c>
    </row>
    <row r="1759" spans="2:13" ht="12.75">
      <c r="B1759" s="274">
        <v>10000</v>
      </c>
      <c r="C1759" s="101" t="s">
        <v>160</v>
      </c>
      <c r="D1759" s="13" t="s">
        <v>927</v>
      </c>
      <c r="E1759" s="1" t="s">
        <v>159</v>
      </c>
      <c r="F1759" s="92" t="s">
        <v>929</v>
      </c>
      <c r="G1759" s="92" t="s">
        <v>269</v>
      </c>
      <c r="H1759" s="5">
        <f>H1758-B1759</f>
        <v>-20000</v>
      </c>
      <c r="I1759" s="23">
        <f t="shared" si="134"/>
        <v>19.607843137254903</v>
      </c>
      <c r="K1759" t="s">
        <v>868</v>
      </c>
      <c r="M1759" s="2">
        <v>510</v>
      </c>
    </row>
    <row r="1760" spans="1:13" s="91" customFormat="1" ht="12.75">
      <c r="A1760" s="12"/>
      <c r="B1760" s="281">
        <f>SUM(B1758:B1759)</f>
        <v>20000</v>
      </c>
      <c r="C1760" s="12" t="s">
        <v>160</v>
      </c>
      <c r="D1760" s="12"/>
      <c r="E1760" s="12"/>
      <c r="F1760" s="94"/>
      <c r="G1760" s="94"/>
      <c r="H1760" s="87">
        <v>0</v>
      </c>
      <c r="I1760" s="88">
        <f t="shared" si="134"/>
        <v>39.21568627450981</v>
      </c>
      <c r="M1760" s="144">
        <v>510</v>
      </c>
    </row>
    <row r="1761" spans="2:13" ht="12.75">
      <c r="B1761" s="274"/>
      <c r="D1761" s="13"/>
      <c r="F1761" s="92"/>
      <c r="G1761" s="92"/>
      <c r="H1761" s="5">
        <f>H1760-B1761</f>
        <v>0</v>
      </c>
      <c r="I1761" s="23">
        <f t="shared" si="134"/>
        <v>0</v>
      </c>
      <c r="M1761" s="2">
        <v>510</v>
      </c>
    </row>
    <row r="1762" spans="2:13" ht="12.75">
      <c r="B1762" s="274"/>
      <c r="D1762" s="13"/>
      <c r="F1762" s="92"/>
      <c r="G1762" s="92"/>
      <c r="H1762" s="5">
        <f>H1761-B1762</f>
        <v>0</v>
      </c>
      <c r="I1762" s="23">
        <f t="shared" si="134"/>
        <v>0</v>
      </c>
      <c r="M1762" s="2">
        <v>510</v>
      </c>
    </row>
    <row r="1763" spans="2:13" ht="12.75">
      <c r="B1763" s="274">
        <v>5000</v>
      </c>
      <c r="C1763" s="13" t="s">
        <v>321</v>
      </c>
      <c r="D1763" s="1" t="s">
        <v>927</v>
      </c>
      <c r="E1763" s="1" t="s">
        <v>159</v>
      </c>
      <c r="F1763" s="92" t="s">
        <v>930</v>
      </c>
      <c r="G1763" s="92" t="s">
        <v>229</v>
      </c>
      <c r="H1763" s="5">
        <f>H1762-B1763</f>
        <v>-5000</v>
      </c>
      <c r="I1763" s="23">
        <f t="shared" si="134"/>
        <v>9.803921568627452</v>
      </c>
      <c r="K1763" t="s">
        <v>868</v>
      </c>
      <c r="M1763" s="2">
        <v>510</v>
      </c>
    </row>
    <row r="1764" spans="2:13" ht="12.75">
      <c r="B1764" s="274">
        <v>5000</v>
      </c>
      <c r="C1764" s="13" t="s">
        <v>321</v>
      </c>
      <c r="D1764" s="1" t="s">
        <v>927</v>
      </c>
      <c r="E1764" s="1" t="s">
        <v>159</v>
      </c>
      <c r="F1764" s="92" t="s">
        <v>931</v>
      </c>
      <c r="G1764" s="28" t="s">
        <v>229</v>
      </c>
      <c r="H1764" s="5">
        <f>H1763-B1764</f>
        <v>-10000</v>
      </c>
      <c r="I1764" s="23">
        <f t="shared" si="134"/>
        <v>9.803921568627452</v>
      </c>
      <c r="K1764" t="s">
        <v>868</v>
      </c>
      <c r="M1764" s="2">
        <v>510</v>
      </c>
    </row>
    <row r="1765" spans="2:13" ht="12.75">
      <c r="B1765" s="274">
        <v>5000</v>
      </c>
      <c r="C1765" s="34" t="s">
        <v>321</v>
      </c>
      <c r="D1765" s="13" t="s">
        <v>12</v>
      </c>
      <c r="E1765" s="1" t="s">
        <v>159</v>
      </c>
      <c r="F1765" s="92" t="s">
        <v>932</v>
      </c>
      <c r="G1765" s="28" t="s">
        <v>508</v>
      </c>
      <c r="H1765" s="5">
        <f>H1764-B1765</f>
        <v>-15000</v>
      </c>
      <c r="I1765" s="23">
        <f t="shared" si="134"/>
        <v>9.803921568627452</v>
      </c>
      <c r="K1765" s="102" t="s">
        <v>542</v>
      </c>
      <c r="M1765" s="2">
        <v>510</v>
      </c>
    </row>
    <row r="1766" spans="1:13" s="91" customFormat="1" ht="12.75">
      <c r="A1766" s="12"/>
      <c r="B1766" s="281">
        <f>SUM(B1763:B1765)</f>
        <v>15000</v>
      </c>
      <c r="C1766" s="12"/>
      <c r="D1766" s="12"/>
      <c r="E1766" s="12" t="s">
        <v>159</v>
      </c>
      <c r="F1766" s="94"/>
      <c r="G1766" s="19"/>
      <c r="H1766" s="87">
        <v>0</v>
      </c>
      <c r="I1766" s="88">
        <f t="shared" si="134"/>
        <v>29.41176470588235</v>
      </c>
      <c r="M1766" s="144">
        <v>510</v>
      </c>
    </row>
    <row r="1767" spans="1:13" s="16" customFormat="1" ht="12.75">
      <c r="A1767" s="13"/>
      <c r="B1767" s="30"/>
      <c r="C1767" s="13"/>
      <c r="D1767" s="13"/>
      <c r="E1767" s="13"/>
      <c r="F1767" s="32"/>
      <c r="G1767" s="31"/>
      <c r="H1767" s="5">
        <f>H1766-B1767</f>
        <v>0</v>
      </c>
      <c r="I1767" s="23">
        <f t="shared" si="134"/>
        <v>0</v>
      </c>
      <c r="M1767" s="2">
        <v>510</v>
      </c>
    </row>
    <row r="1768" spans="1:13" s="16" customFormat="1" ht="12.75">
      <c r="A1768" s="13"/>
      <c r="B1768" s="30"/>
      <c r="C1768" s="13"/>
      <c r="D1768" s="13"/>
      <c r="E1768" s="13"/>
      <c r="F1768" s="32"/>
      <c r="G1768" s="31"/>
      <c r="H1768" s="5">
        <f>H1767-B1768</f>
        <v>0</v>
      </c>
      <c r="I1768" s="23">
        <f t="shared" si="134"/>
        <v>0</v>
      </c>
      <c r="M1768" s="2">
        <v>510</v>
      </c>
    </row>
    <row r="1769" spans="8:13" ht="12.75">
      <c r="H1769" s="5">
        <f>H1768-B1769</f>
        <v>0</v>
      </c>
      <c r="I1769" s="23">
        <f t="shared" si="134"/>
        <v>0</v>
      </c>
      <c r="M1769" s="2">
        <v>510</v>
      </c>
    </row>
    <row r="1770" spans="1:13" s="122" customFormat="1" ht="12.75">
      <c r="A1770" s="105"/>
      <c r="B1770" s="376">
        <f>+B1806+B1837+B1855+B1887</f>
        <v>401500</v>
      </c>
      <c r="C1770" s="96" t="s">
        <v>120</v>
      </c>
      <c r="D1770" s="105"/>
      <c r="E1770" s="105"/>
      <c r="F1770" s="120"/>
      <c r="G1770" s="120"/>
      <c r="H1770" s="109">
        <v>0</v>
      </c>
      <c r="I1770" s="121">
        <f t="shared" si="134"/>
        <v>787.2549019607843</v>
      </c>
      <c r="M1770" s="2">
        <v>510</v>
      </c>
    </row>
    <row r="1771" spans="2:13" ht="12.75">
      <c r="B1771" s="8"/>
      <c r="H1771" s="5">
        <f aca="true" t="shared" si="135" ref="H1771:H1805">H1770-B1771</f>
        <v>0</v>
      </c>
      <c r="I1771" s="23">
        <f t="shared" si="134"/>
        <v>0</v>
      </c>
      <c r="M1771" s="2">
        <v>510</v>
      </c>
    </row>
    <row r="1772" spans="2:13" ht="12.75">
      <c r="B1772" s="8"/>
      <c r="H1772" s="5">
        <f t="shared" si="135"/>
        <v>0</v>
      </c>
      <c r="I1772" s="23">
        <f t="shared" si="134"/>
        <v>0</v>
      </c>
      <c r="M1772" s="2">
        <v>510</v>
      </c>
    </row>
    <row r="1773" spans="1:13" s="116" customFormat="1" ht="12.75">
      <c r="A1773" s="34"/>
      <c r="B1773" s="211">
        <v>4000</v>
      </c>
      <c r="C1773" s="34" t="s">
        <v>643</v>
      </c>
      <c r="D1773" s="34" t="s">
        <v>12</v>
      </c>
      <c r="E1773" s="34" t="s">
        <v>822</v>
      </c>
      <c r="F1773" s="32" t="s">
        <v>933</v>
      </c>
      <c r="G1773" s="32" t="s">
        <v>237</v>
      </c>
      <c r="H1773" s="5">
        <f t="shared" si="135"/>
        <v>-4000</v>
      </c>
      <c r="I1773" s="117">
        <v>8</v>
      </c>
      <c r="K1773" s="116" t="s">
        <v>542</v>
      </c>
      <c r="M1773" s="2">
        <v>510</v>
      </c>
    </row>
    <row r="1774" spans="1:13" s="116" customFormat="1" ht="12.75">
      <c r="A1774" s="34"/>
      <c r="B1774" s="211">
        <v>3000</v>
      </c>
      <c r="C1774" s="34" t="s">
        <v>825</v>
      </c>
      <c r="D1774" s="34" t="s">
        <v>12</v>
      </c>
      <c r="E1774" s="34" t="s">
        <v>822</v>
      </c>
      <c r="F1774" s="32" t="s">
        <v>933</v>
      </c>
      <c r="G1774" s="32" t="s">
        <v>237</v>
      </c>
      <c r="H1774" s="5">
        <f t="shared" si="135"/>
        <v>-7000</v>
      </c>
      <c r="I1774" s="117">
        <v>6</v>
      </c>
      <c r="K1774" s="116" t="s">
        <v>542</v>
      </c>
      <c r="M1774" s="2">
        <v>510</v>
      </c>
    </row>
    <row r="1775" spans="1:13" s="116" customFormat="1" ht="12.75">
      <c r="A1775" s="34"/>
      <c r="B1775" s="211">
        <v>3000</v>
      </c>
      <c r="C1775" s="34" t="s">
        <v>827</v>
      </c>
      <c r="D1775" s="34" t="s">
        <v>12</v>
      </c>
      <c r="E1775" s="34" t="s">
        <v>822</v>
      </c>
      <c r="F1775" s="32" t="s">
        <v>933</v>
      </c>
      <c r="G1775" s="32" t="s">
        <v>258</v>
      </c>
      <c r="H1775" s="5">
        <f t="shared" si="135"/>
        <v>-10000</v>
      </c>
      <c r="I1775" s="117">
        <v>6</v>
      </c>
      <c r="K1775" s="116" t="s">
        <v>542</v>
      </c>
      <c r="M1775" s="2">
        <v>510</v>
      </c>
    </row>
    <row r="1776" spans="1:13" s="116" customFormat="1" ht="12.75">
      <c r="A1776" s="34"/>
      <c r="B1776" s="211">
        <v>4000</v>
      </c>
      <c r="C1776" s="34" t="s">
        <v>650</v>
      </c>
      <c r="D1776" s="34" t="s">
        <v>12</v>
      </c>
      <c r="E1776" s="34" t="s">
        <v>822</v>
      </c>
      <c r="F1776" s="32" t="s">
        <v>933</v>
      </c>
      <c r="G1776" s="32" t="s">
        <v>258</v>
      </c>
      <c r="H1776" s="5">
        <f t="shared" si="135"/>
        <v>-14000</v>
      </c>
      <c r="I1776" s="117">
        <v>8</v>
      </c>
      <c r="K1776" s="116" t="s">
        <v>542</v>
      </c>
      <c r="M1776" s="2">
        <v>510</v>
      </c>
    </row>
    <row r="1777" spans="1:13" s="116" customFormat="1" ht="12.75">
      <c r="A1777" s="34"/>
      <c r="B1777" s="211">
        <v>4000</v>
      </c>
      <c r="C1777" s="34" t="s">
        <v>831</v>
      </c>
      <c r="D1777" s="34" t="s">
        <v>12</v>
      </c>
      <c r="E1777" s="34" t="s">
        <v>822</v>
      </c>
      <c r="F1777" s="32" t="s">
        <v>934</v>
      </c>
      <c r="G1777" s="32" t="s">
        <v>293</v>
      </c>
      <c r="H1777" s="5">
        <f t="shared" si="135"/>
        <v>-18000</v>
      </c>
      <c r="I1777" s="117">
        <v>8</v>
      </c>
      <c r="K1777" s="116" t="s">
        <v>824</v>
      </c>
      <c r="M1777" s="2">
        <v>510</v>
      </c>
    </row>
    <row r="1778" spans="1:13" s="116" customFormat="1" ht="12.75">
      <c r="A1778" s="34"/>
      <c r="B1778" s="211">
        <v>3500</v>
      </c>
      <c r="C1778" s="34" t="s">
        <v>833</v>
      </c>
      <c r="D1778" s="34" t="s">
        <v>12</v>
      </c>
      <c r="E1778" s="34" t="s">
        <v>822</v>
      </c>
      <c r="F1778" s="32" t="s">
        <v>934</v>
      </c>
      <c r="G1778" s="32" t="s">
        <v>293</v>
      </c>
      <c r="H1778" s="5">
        <f t="shared" si="135"/>
        <v>-21500</v>
      </c>
      <c r="I1778" s="117">
        <v>7</v>
      </c>
      <c r="K1778" s="116" t="s">
        <v>824</v>
      </c>
      <c r="M1778" s="2">
        <v>510</v>
      </c>
    </row>
    <row r="1779" spans="1:13" s="116" customFormat="1" ht="12.75">
      <c r="A1779" s="34"/>
      <c r="B1779" s="211">
        <v>3500</v>
      </c>
      <c r="C1779" s="34" t="s">
        <v>835</v>
      </c>
      <c r="D1779" s="34" t="s">
        <v>12</v>
      </c>
      <c r="E1779" s="34" t="s">
        <v>822</v>
      </c>
      <c r="F1779" s="32" t="s">
        <v>934</v>
      </c>
      <c r="G1779" s="32" t="s">
        <v>33</v>
      </c>
      <c r="H1779" s="5">
        <f t="shared" si="135"/>
        <v>-25000</v>
      </c>
      <c r="I1779" s="117">
        <v>7</v>
      </c>
      <c r="K1779" s="116" t="s">
        <v>824</v>
      </c>
      <c r="M1779" s="2">
        <v>510</v>
      </c>
    </row>
    <row r="1780" spans="1:13" s="116" customFormat="1" ht="12.75">
      <c r="A1780" s="34"/>
      <c r="B1780" s="211">
        <v>4000</v>
      </c>
      <c r="C1780" s="34" t="s">
        <v>837</v>
      </c>
      <c r="D1780" s="34" t="s">
        <v>12</v>
      </c>
      <c r="E1780" s="34" t="s">
        <v>822</v>
      </c>
      <c r="F1780" s="32" t="s">
        <v>934</v>
      </c>
      <c r="G1780" s="32" t="s">
        <v>275</v>
      </c>
      <c r="H1780" s="5">
        <f t="shared" si="135"/>
        <v>-29000</v>
      </c>
      <c r="I1780" s="117">
        <v>8</v>
      </c>
      <c r="K1780" s="116" t="s">
        <v>824</v>
      </c>
      <c r="M1780" s="2">
        <v>510</v>
      </c>
    </row>
    <row r="1781" spans="1:13" s="116" customFormat="1" ht="12.75">
      <c r="A1781" s="34"/>
      <c r="B1781" s="211">
        <v>4000</v>
      </c>
      <c r="C1781" s="34" t="s">
        <v>643</v>
      </c>
      <c r="D1781" s="34" t="s">
        <v>12</v>
      </c>
      <c r="E1781" s="34" t="s">
        <v>822</v>
      </c>
      <c r="F1781" s="32" t="s">
        <v>935</v>
      </c>
      <c r="G1781" s="32" t="s">
        <v>499</v>
      </c>
      <c r="H1781" s="5">
        <f t="shared" si="135"/>
        <v>-33000</v>
      </c>
      <c r="I1781" s="117">
        <v>8</v>
      </c>
      <c r="K1781" s="116" t="s">
        <v>824</v>
      </c>
      <c r="M1781" s="2">
        <v>510</v>
      </c>
    </row>
    <row r="1782" spans="1:13" s="116" customFormat="1" ht="12.75">
      <c r="A1782" s="34"/>
      <c r="B1782" s="211">
        <v>2000</v>
      </c>
      <c r="C1782" s="34" t="s">
        <v>825</v>
      </c>
      <c r="D1782" s="34" t="s">
        <v>12</v>
      </c>
      <c r="E1782" s="34" t="s">
        <v>822</v>
      </c>
      <c r="F1782" s="32" t="s">
        <v>935</v>
      </c>
      <c r="G1782" s="32" t="s">
        <v>499</v>
      </c>
      <c r="H1782" s="5">
        <f t="shared" si="135"/>
        <v>-35000</v>
      </c>
      <c r="I1782" s="117">
        <v>6</v>
      </c>
      <c r="K1782" s="116" t="s">
        <v>824</v>
      </c>
      <c r="M1782" s="2">
        <v>510</v>
      </c>
    </row>
    <row r="1783" spans="1:13" s="102" customFormat="1" ht="12.75">
      <c r="A1783" s="101"/>
      <c r="B1783" s="211">
        <v>2000</v>
      </c>
      <c r="C1783" s="34" t="s">
        <v>827</v>
      </c>
      <c r="D1783" s="34" t="s">
        <v>12</v>
      </c>
      <c r="E1783" s="34" t="s">
        <v>822</v>
      </c>
      <c r="F1783" s="32" t="s">
        <v>935</v>
      </c>
      <c r="G1783" s="92" t="s">
        <v>510</v>
      </c>
      <c r="H1783" s="5">
        <f t="shared" si="135"/>
        <v>-37000</v>
      </c>
      <c r="I1783" s="117">
        <v>4</v>
      </c>
      <c r="K1783" s="116" t="s">
        <v>824</v>
      </c>
      <c r="M1783" s="2">
        <v>510</v>
      </c>
    </row>
    <row r="1784" spans="1:13" s="102" customFormat="1" ht="12.75">
      <c r="A1784" s="101"/>
      <c r="B1784" s="211">
        <v>4000</v>
      </c>
      <c r="C1784" s="34" t="s">
        <v>650</v>
      </c>
      <c r="D1784" s="34" t="s">
        <v>12</v>
      </c>
      <c r="E1784" s="34" t="s">
        <v>822</v>
      </c>
      <c r="F1784" s="32" t="s">
        <v>935</v>
      </c>
      <c r="G1784" s="92" t="s">
        <v>510</v>
      </c>
      <c r="H1784" s="5">
        <f t="shared" si="135"/>
        <v>-41000</v>
      </c>
      <c r="I1784" s="117">
        <v>8</v>
      </c>
      <c r="K1784" s="116" t="s">
        <v>824</v>
      </c>
      <c r="M1784" s="2">
        <v>510</v>
      </c>
    </row>
    <row r="1785" spans="1:13" s="116" customFormat="1" ht="12.75">
      <c r="A1785" s="34"/>
      <c r="B1785" s="211">
        <v>4000</v>
      </c>
      <c r="C1785" s="34" t="s">
        <v>850</v>
      </c>
      <c r="D1785" s="34" t="s">
        <v>12</v>
      </c>
      <c r="E1785" s="34" t="s">
        <v>822</v>
      </c>
      <c r="F1785" s="32" t="s">
        <v>936</v>
      </c>
      <c r="G1785" s="32" t="s">
        <v>515</v>
      </c>
      <c r="H1785" s="5">
        <f t="shared" si="135"/>
        <v>-45000</v>
      </c>
      <c r="I1785" s="117">
        <v>8</v>
      </c>
      <c r="K1785" s="116" t="s">
        <v>542</v>
      </c>
      <c r="M1785" s="2">
        <v>510</v>
      </c>
    </row>
    <row r="1786" spans="1:13" s="116" customFormat="1" ht="12.75">
      <c r="A1786" s="34"/>
      <c r="B1786" s="211">
        <v>4000</v>
      </c>
      <c r="C1786" s="34" t="s">
        <v>852</v>
      </c>
      <c r="D1786" s="34" t="s">
        <v>12</v>
      </c>
      <c r="E1786" s="34" t="s">
        <v>822</v>
      </c>
      <c r="F1786" s="32" t="s">
        <v>936</v>
      </c>
      <c r="G1786" s="32" t="s">
        <v>517</v>
      </c>
      <c r="H1786" s="5">
        <f t="shared" si="135"/>
        <v>-49000</v>
      </c>
      <c r="I1786" s="117">
        <v>8</v>
      </c>
      <c r="K1786" s="116" t="s">
        <v>542</v>
      </c>
      <c r="M1786" s="2">
        <v>510</v>
      </c>
    </row>
    <row r="1787" spans="2:13" ht="12.75">
      <c r="B1787" s="211">
        <v>2000</v>
      </c>
      <c r="C1787" s="13" t="s">
        <v>937</v>
      </c>
      <c r="D1787" s="13" t="s">
        <v>12</v>
      </c>
      <c r="E1787" s="13" t="s">
        <v>822</v>
      </c>
      <c r="F1787" s="31" t="s">
        <v>938</v>
      </c>
      <c r="G1787" s="28" t="s">
        <v>226</v>
      </c>
      <c r="H1787" s="5">
        <f t="shared" si="135"/>
        <v>-51000</v>
      </c>
      <c r="I1787" s="23">
        <v>4</v>
      </c>
      <c r="K1787" t="s">
        <v>868</v>
      </c>
      <c r="M1787" s="2">
        <v>510</v>
      </c>
    </row>
    <row r="1788" spans="2:13" ht="12.75">
      <c r="B1788" s="8">
        <v>2000</v>
      </c>
      <c r="C1788" s="1" t="s">
        <v>939</v>
      </c>
      <c r="D1788" s="13" t="s">
        <v>12</v>
      </c>
      <c r="E1788" s="1" t="s">
        <v>822</v>
      </c>
      <c r="F1788" s="31" t="s">
        <v>938</v>
      </c>
      <c r="G1788" s="28" t="s">
        <v>229</v>
      </c>
      <c r="H1788" s="5">
        <f t="shared" si="135"/>
        <v>-53000</v>
      </c>
      <c r="I1788" s="23">
        <v>4</v>
      </c>
      <c r="K1788" t="s">
        <v>868</v>
      </c>
      <c r="M1788" s="2">
        <v>510</v>
      </c>
    </row>
    <row r="1789" spans="2:13" ht="12.75">
      <c r="B1789" s="211">
        <v>2000</v>
      </c>
      <c r="C1789" s="13" t="s">
        <v>937</v>
      </c>
      <c r="D1789" s="13" t="s">
        <v>12</v>
      </c>
      <c r="E1789" s="13" t="s">
        <v>822</v>
      </c>
      <c r="F1789" s="32" t="s">
        <v>940</v>
      </c>
      <c r="G1789" s="31" t="s">
        <v>237</v>
      </c>
      <c r="H1789" s="5">
        <f t="shared" si="135"/>
        <v>-55000</v>
      </c>
      <c r="I1789" s="23">
        <v>4</v>
      </c>
      <c r="K1789" t="s">
        <v>868</v>
      </c>
      <c r="M1789" s="2">
        <v>510</v>
      </c>
    </row>
    <row r="1790" spans="2:13" ht="12.75">
      <c r="B1790" s="8">
        <v>2000</v>
      </c>
      <c r="C1790" s="1" t="s">
        <v>939</v>
      </c>
      <c r="D1790" s="13" t="s">
        <v>12</v>
      </c>
      <c r="E1790" s="1" t="s">
        <v>822</v>
      </c>
      <c r="F1790" s="32" t="s">
        <v>940</v>
      </c>
      <c r="G1790" s="28" t="s">
        <v>256</v>
      </c>
      <c r="H1790" s="5">
        <f t="shared" si="135"/>
        <v>-57000</v>
      </c>
      <c r="I1790" s="23">
        <v>4</v>
      </c>
      <c r="K1790" t="s">
        <v>868</v>
      </c>
      <c r="M1790" s="2">
        <v>510</v>
      </c>
    </row>
    <row r="1791" spans="2:13" ht="12.75">
      <c r="B1791" s="211">
        <v>2000</v>
      </c>
      <c r="C1791" s="13" t="s">
        <v>937</v>
      </c>
      <c r="D1791" s="13" t="s">
        <v>12</v>
      </c>
      <c r="E1791" s="13" t="s">
        <v>822</v>
      </c>
      <c r="F1791" s="32" t="s">
        <v>941</v>
      </c>
      <c r="G1791" s="31" t="s">
        <v>271</v>
      </c>
      <c r="H1791" s="5">
        <f t="shared" si="135"/>
        <v>-59000</v>
      </c>
      <c r="I1791" s="23">
        <v>4</v>
      </c>
      <c r="K1791" t="s">
        <v>868</v>
      </c>
      <c r="M1791" s="2">
        <v>510</v>
      </c>
    </row>
    <row r="1792" spans="2:13" ht="12.75">
      <c r="B1792" s="8">
        <v>2000</v>
      </c>
      <c r="C1792" s="1" t="s">
        <v>939</v>
      </c>
      <c r="D1792" s="13" t="s">
        <v>12</v>
      </c>
      <c r="E1792" s="1" t="s">
        <v>822</v>
      </c>
      <c r="F1792" s="32" t="s">
        <v>941</v>
      </c>
      <c r="G1792" s="28" t="s">
        <v>293</v>
      </c>
      <c r="H1792" s="5">
        <f t="shared" si="135"/>
        <v>-61000</v>
      </c>
      <c r="I1792" s="23">
        <v>4</v>
      </c>
      <c r="K1792" t="s">
        <v>868</v>
      </c>
      <c r="M1792" s="2">
        <v>510</v>
      </c>
    </row>
    <row r="1793" spans="2:13" ht="12.75">
      <c r="B1793" s="211">
        <v>3000</v>
      </c>
      <c r="C1793" s="34" t="s">
        <v>825</v>
      </c>
      <c r="D1793" s="13" t="s">
        <v>12</v>
      </c>
      <c r="E1793" s="13" t="s">
        <v>822</v>
      </c>
      <c r="F1793" s="32" t="s">
        <v>942</v>
      </c>
      <c r="G1793" s="28" t="s">
        <v>226</v>
      </c>
      <c r="H1793" s="5">
        <f t="shared" si="135"/>
        <v>-64000</v>
      </c>
      <c r="I1793" s="23">
        <v>6</v>
      </c>
      <c r="K1793" s="102" t="s">
        <v>824</v>
      </c>
      <c r="M1793" s="2">
        <v>510</v>
      </c>
    </row>
    <row r="1794" spans="2:13" ht="12.75">
      <c r="B1794" s="211">
        <v>3000</v>
      </c>
      <c r="C1794" s="34" t="s">
        <v>827</v>
      </c>
      <c r="D1794" s="13" t="s">
        <v>12</v>
      </c>
      <c r="E1794" s="13" t="s">
        <v>822</v>
      </c>
      <c r="F1794" s="32" t="s">
        <v>942</v>
      </c>
      <c r="G1794" s="28" t="s">
        <v>226</v>
      </c>
      <c r="H1794" s="5">
        <f t="shared" si="135"/>
        <v>-67000</v>
      </c>
      <c r="I1794" s="23">
        <v>6</v>
      </c>
      <c r="K1794" s="102" t="s">
        <v>824</v>
      </c>
      <c r="M1794" s="2">
        <v>510</v>
      </c>
    </row>
    <row r="1795" spans="2:13" ht="12.75">
      <c r="B1795" s="211">
        <v>3000</v>
      </c>
      <c r="C1795" s="34" t="s">
        <v>825</v>
      </c>
      <c r="D1795" s="13" t="s">
        <v>12</v>
      </c>
      <c r="E1795" s="13" t="s">
        <v>822</v>
      </c>
      <c r="F1795" s="32" t="s">
        <v>943</v>
      </c>
      <c r="G1795" s="92" t="s">
        <v>229</v>
      </c>
      <c r="H1795" s="5">
        <f t="shared" si="135"/>
        <v>-70000</v>
      </c>
      <c r="I1795" s="23">
        <v>6</v>
      </c>
      <c r="K1795" s="102" t="s">
        <v>824</v>
      </c>
      <c r="M1795" s="2">
        <v>510</v>
      </c>
    </row>
    <row r="1796" spans="2:13" ht="12.75">
      <c r="B1796" s="211">
        <v>3000</v>
      </c>
      <c r="C1796" s="34" t="s">
        <v>827</v>
      </c>
      <c r="D1796" s="13" t="s">
        <v>12</v>
      </c>
      <c r="E1796" s="13" t="s">
        <v>822</v>
      </c>
      <c r="F1796" s="32" t="s">
        <v>943</v>
      </c>
      <c r="G1796" s="92" t="s">
        <v>229</v>
      </c>
      <c r="H1796" s="5">
        <f t="shared" si="135"/>
        <v>-73000</v>
      </c>
      <c r="I1796" s="23">
        <v>6</v>
      </c>
      <c r="K1796" s="102" t="s">
        <v>824</v>
      </c>
      <c r="M1796" s="2">
        <v>510</v>
      </c>
    </row>
    <row r="1797" spans="1:13" s="16" customFormat="1" ht="12.75">
      <c r="A1797" s="13"/>
      <c r="B1797" s="211">
        <v>3000</v>
      </c>
      <c r="C1797" s="34" t="s">
        <v>944</v>
      </c>
      <c r="D1797" s="13" t="s">
        <v>12</v>
      </c>
      <c r="E1797" s="34" t="s">
        <v>822</v>
      </c>
      <c r="F1797" s="32" t="s">
        <v>945</v>
      </c>
      <c r="G1797" s="92" t="s">
        <v>269</v>
      </c>
      <c r="H1797" s="5">
        <f t="shared" si="135"/>
        <v>-76000</v>
      </c>
      <c r="I1797" s="23">
        <v>6</v>
      </c>
      <c r="K1797" s="102" t="s">
        <v>868</v>
      </c>
      <c r="M1797" s="2">
        <v>510</v>
      </c>
    </row>
    <row r="1798" spans="2:13" ht="12.75">
      <c r="B1798" s="8">
        <v>3000</v>
      </c>
      <c r="C1798" s="101" t="s">
        <v>946</v>
      </c>
      <c r="D1798" s="13" t="s">
        <v>12</v>
      </c>
      <c r="E1798" s="1" t="s">
        <v>822</v>
      </c>
      <c r="F1798" s="32" t="s">
        <v>945</v>
      </c>
      <c r="G1798" s="92" t="s">
        <v>269</v>
      </c>
      <c r="H1798" s="5">
        <f t="shared" si="135"/>
        <v>-79000</v>
      </c>
      <c r="I1798" s="23">
        <v>6</v>
      </c>
      <c r="K1798" s="102" t="s">
        <v>868</v>
      </c>
      <c r="M1798" s="2">
        <v>510</v>
      </c>
    </row>
    <row r="1799" spans="2:14" ht="12.75">
      <c r="B1799" s="211">
        <v>2000</v>
      </c>
      <c r="C1799" s="34" t="s">
        <v>825</v>
      </c>
      <c r="D1799" s="13" t="s">
        <v>12</v>
      </c>
      <c r="E1799" s="13" t="s">
        <v>822</v>
      </c>
      <c r="F1799" s="32" t="s">
        <v>947</v>
      </c>
      <c r="G1799" s="32" t="s">
        <v>271</v>
      </c>
      <c r="H1799" s="5">
        <f t="shared" si="135"/>
        <v>-81000</v>
      </c>
      <c r="I1799" s="23">
        <v>4</v>
      </c>
      <c r="J1799" s="412"/>
      <c r="K1799" s="102" t="s">
        <v>868</v>
      </c>
      <c r="L1799" s="412"/>
      <c r="M1799" s="2">
        <v>510</v>
      </c>
      <c r="N1799" s="413"/>
    </row>
    <row r="1800" spans="2:13" ht="12.75">
      <c r="B1800" s="419">
        <v>2000</v>
      </c>
      <c r="C1800" s="457" t="s">
        <v>827</v>
      </c>
      <c r="D1800" s="13" t="s">
        <v>12</v>
      </c>
      <c r="E1800" s="411" t="s">
        <v>822</v>
      </c>
      <c r="F1800" s="32" t="s">
        <v>947</v>
      </c>
      <c r="G1800" s="92" t="s">
        <v>293</v>
      </c>
      <c r="H1800" s="5">
        <f t="shared" si="135"/>
        <v>-83000</v>
      </c>
      <c r="I1800" s="23">
        <v>4</v>
      </c>
      <c r="K1800" s="102" t="s">
        <v>868</v>
      </c>
      <c r="M1800" s="2">
        <v>510</v>
      </c>
    </row>
    <row r="1801" spans="1:13" s="116" customFormat="1" ht="12.75">
      <c r="A1801" s="34"/>
      <c r="B1801" s="211">
        <v>1500</v>
      </c>
      <c r="C1801" s="34" t="s">
        <v>948</v>
      </c>
      <c r="D1801" s="34" t="s">
        <v>12</v>
      </c>
      <c r="E1801" s="34" t="s">
        <v>822</v>
      </c>
      <c r="F1801" s="32" t="s">
        <v>949</v>
      </c>
      <c r="G1801" s="32" t="s">
        <v>31</v>
      </c>
      <c r="H1801" s="5">
        <f t="shared" si="135"/>
        <v>-84500</v>
      </c>
      <c r="I1801" s="117">
        <v>3</v>
      </c>
      <c r="K1801" s="116" t="s">
        <v>821</v>
      </c>
      <c r="M1801" s="2">
        <v>510</v>
      </c>
    </row>
    <row r="1802" spans="1:13" s="116" customFormat="1" ht="12.75">
      <c r="A1802" s="34"/>
      <c r="B1802" s="211">
        <v>1500</v>
      </c>
      <c r="C1802" s="34" t="s">
        <v>950</v>
      </c>
      <c r="D1802" s="34" t="s">
        <v>12</v>
      </c>
      <c r="E1802" s="34" t="s">
        <v>822</v>
      </c>
      <c r="F1802" s="32" t="s">
        <v>949</v>
      </c>
      <c r="G1802" s="32" t="s">
        <v>31</v>
      </c>
      <c r="H1802" s="5">
        <f t="shared" si="135"/>
        <v>-86000</v>
      </c>
      <c r="I1802" s="117">
        <v>3</v>
      </c>
      <c r="K1802" s="116" t="s">
        <v>821</v>
      </c>
      <c r="M1802" s="2">
        <v>510</v>
      </c>
    </row>
    <row r="1803" spans="1:13" s="116" customFormat="1" ht="12.75">
      <c r="A1803" s="34"/>
      <c r="B1803" s="211">
        <v>20000</v>
      </c>
      <c r="C1803" s="34" t="s">
        <v>843</v>
      </c>
      <c r="D1803" s="34" t="s">
        <v>12</v>
      </c>
      <c r="E1803" s="34" t="s">
        <v>822</v>
      </c>
      <c r="F1803" s="32" t="s">
        <v>951</v>
      </c>
      <c r="G1803" s="32" t="s">
        <v>271</v>
      </c>
      <c r="H1803" s="5">
        <f t="shared" si="135"/>
        <v>-106000</v>
      </c>
      <c r="I1803" s="117">
        <f>+B1803/M1803</f>
        <v>39.21568627450981</v>
      </c>
      <c r="K1803" s="116" t="s">
        <v>542</v>
      </c>
      <c r="M1803" s="2">
        <v>510</v>
      </c>
    </row>
    <row r="1804" spans="1:13" s="116" customFormat="1" ht="12.75">
      <c r="A1804" s="34"/>
      <c r="B1804" s="211">
        <v>20000</v>
      </c>
      <c r="C1804" s="34" t="s">
        <v>952</v>
      </c>
      <c r="D1804" s="34" t="s">
        <v>12</v>
      </c>
      <c r="E1804" s="34" t="s">
        <v>822</v>
      </c>
      <c r="F1804" s="32" t="s">
        <v>953</v>
      </c>
      <c r="G1804" s="32" t="s">
        <v>293</v>
      </c>
      <c r="H1804" s="5">
        <f t="shared" si="135"/>
        <v>-126000</v>
      </c>
      <c r="I1804" s="117">
        <v>30</v>
      </c>
      <c r="K1804" s="116" t="s">
        <v>542</v>
      </c>
      <c r="M1804" s="2">
        <v>510</v>
      </c>
    </row>
    <row r="1805" spans="1:13" s="116" customFormat="1" ht="12.75">
      <c r="A1805" s="34"/>
      <c r="B1805" s="211">
        <v>20000</v>
      </c>
      <c r="C1805" s="34" t="s">
        <v>954</v>
      </c>
      <c r="D1805" s="34" t="s">
        <v>12</v>
      </c>
      <c r="E1805" s="34" t="s">
        <v>822</v>
      </c>
      <c r="F1805" s="32" t="s">
        <v>953</v>
      </c>
      <c r="G1805" s="32" t="s">
        <v>275</v>
      </c>
      <c r="H1805" s="5">
        <f t="shared" si="135"/>
        <v>-146000</v>
      </c>
      <c r="I1805" s="117">
        <v>30</v>
      </c>
      <c r="K1805" s="116" t="s">
        <v>542</v>
      </c>
      <c r="M1805" s="2">
        <v>510</v>
      </c>
    </row>
    <row r="1806" spans="1:13" s="122" customFormat="1" ht="12.75">
      <c r="A1806" s="105"/>
      <c r="B1806" s="376">
        <f>SUM(B1773:B1805)</f>
        <v>146000</v>
      </c>
      <c r="C1806" s="105" t="s">
        <v>153</v>
      </c>
      <c r="D1806" s="105"/>
      <c r="E1806" s="105"/>
      <c r="F1806" s="120"/>
      <c r="G1806" s="120"/>
      <c r="H1806" s="109">
        <v>0</v>
      </c>
      <c r="I1806" s="121">
        <f>+B1806/M1806</f>
        <v>286.27450980392155</v>
      </c>
      <c r="M1806" s="2">
        <v>510</v>
      </c>
    </row>
    <row r="1807" spans="2:13" ht="12.75">
      <c r="B1807" s="8"/>
      <c r="H1807" s="5">
        <f aca="true" t="shared" si="136" ref="H1807:H1836">H1806-B1807</f>
        <v>0</v>
      </c>
      <c r="I1807" s="23">
        <f>+B1807/M1807</f>
        <v>0</v>
      </c>
      <c r="M1807" s="2">
        <v>510</v>
      </c>
    </row>
    <row r="1808" spans="2:13" ht="12.75">
      <c r="B1808" s="8"/>
      <c r="H1808" s="5">
        <f t="shared" si="136"/>
        <v>0</v>
      </c>
      <c r="I1808" s="23">
        <f>+B1808/M1808</f>
        <v>0</v>
      </c>
      <c r="M1808" s="2">
        <v>510</v>
      </c>
    </row>
    <row r="1809" spans="1:13" s="116" customFormat="1" ht="12.75">
      <c r="A1809" s="34"/>
      <c r="B1809" s="211">
        <v>1500</v>
      </c>
      <c r="C1809" s="34" t="s">
        <v>25</v>
      </c>
      <c r="D1809" s="34" t="s">
        <v>12</v>
      </c>
      <c r="E1809" s="34" t="s">
        <v>32</v>
      </c>
      <c r="F1809" s="32" t="s">
        <v>933</v>
      </c>
      <c r="G1809" s="32" t="s">
        <v>237</v>
      </c>
      <c r="H1809" s="5">
        <f t="shared" si="136"/>
        <v>-1500</v>
      </c>
      <c r="I1809" s="117">
        <v>3</v>
      </c>
      <c r="K1809" s="116" t="s">
        <v>542</v>
      </c>
      <c r="M1809" s="2">
        <v>510</v>
      </c>
    </row>
    <row r="1810" spans="1:13" s="116" customFormat="1" ht="12.75">
      <c r="A1810" s="34"/>
      <c r="B1810" s="211">
        <v>1500</v>
      </c>
      <c r="C1810" s="458" t="s">
        <v>25</v>
      </c>
      <c r="D1810" s="458" t="s">
        <v>12</v>
      </c>
      <c r="E1810" s="458" t="s">
        <v>32</v>
      </c>
      <c r="F1810" s="32" t="s">
        <v>933</v>
      </c>
      <c r="G1810" s="32" t="s">
        <v>256</v>
      </c>
      <c r="H1810" s="5">
        <f t="shared" si="136"/>
        <v>-3000</v>
      </c>
      <c r="I1810" s="117">
        <v>3</v>
      </c>
      <c r="K1810" s="116" t="s">
        <v>542</v>
      </c>
      <c r="M1810" s="2">
        <v>510</v>
      </c>
    </row>
    <row r="1811" spans="1:13" s="116" customFormat="1" ht="12.75">
      <c r="A1811" s="34"/>
      <c r="B1811" s="211">
        <v>1500</v>
      </c>
      <c r="C1811" s="34" t="s">
        <v>25</v>
      </c>
      <c r="D1811" s="34" t="s">
        <v>12</v>
      </c>
      <c r="E1811" s="34" t="s">
        <v>32</v>
      </c>
      <c r="F1811" s="32" t="s">
        <v>933</v>
      </c>
      <c r="G1811" s="32" t="s">
        <v>258</v>
      </c>
      <c r="H1811" s="5">
        <f t="shared" si="136"/>
        <v>-4500</v>
      </c>
      <c r="I1811" s="117">
        <v>3</v>
      </c>
      <c r="K1811" s="116" t="s">
        <v>542</v>
      </c>
      <c r="M1811" s="2">
        <v>510</v>
      </c>
    </row>
    <row r="1812" spans="1:13" s="116" customFormat="1" ht="12.75">
      <c r="A1812" s="34"/>
      <c r="B1812" s="211">
        <v>1500</v>
      </c>
      <c r="C1812" s="34" t="s">
        <v>25</v>
      </c>
      <c r="D1812" s="34" t="s">
        <v>12</v>
      </c>
      <c r="E1812" s="34" t="s">
        <v>32</v>
      </c>
      <c r="F1812" s="32" t="s">
        <v>934</v>
      </c>
      <c r="G1812" s="32" t="s">
        <v>293</v>
      </c>
      <c r="H1812" s="5">
        <f t="shared" si="136"/>
        <v>-6000</v>
      </c>
      <c r="I1812" s="117">
        <v>3</v>
      </c>
      <c r="K1812" s="116" t="s">
        <v>824</v>
      </c>
      <c r="M1812" s="2">
        <v>510</v>
      </c>
    </row>
    <row r="1813" spans="1:13" s="116" customFormat="1" ht="12.75">
      <c r="A1813" s="34"/>
      <c r="B1813" s="211">
        <v>1500</v>
      </c>
      <c r="C1813" s="34" t="s">
        <v>25</v>
      </c>
      <c r="D1813" s="34" t="s">
        <v>12</v>
      </c>
      <c r="E1813" s="34" t="s">
        <v>32</v>
      </c>
      <c r="F1813" s="32" t="s">
        <v>934</v>
      </c>
      <c r="G1813" s="32" t="s">
        <v>33</v>
      </c>
      <c r="H1813" s="5">
        <f t="shared" si="136"/>
        <v>-7500</v>
      </c>
      <c r="I1813" s="117">
        <v>3</v>
      </c>
      <c r="K1813" s="116" t="s">
        <v>824</v>
      </c>
      <c r="M1813" s="2">
        <v>510</v>
      </c>
    </row>
    <row r="1814" spans="1:13" s="116" customFormat="1" ht="12.75">
      <c r="A1814" s="34"/>
      <c r="B1814" s="211">
        <v>1500</v>
      </c>
      <c r="C1814" s="34" t="s">
        <v>25</v>
      </c>
      <c r="D1814" s="34" t="s">
        <v>12</v>
      </c>
      <c r="E1814" s="34" t="s">
        <v>32</v>
      </c>
      <c r="F1814" s="32" t="s">
        <v>935</v>
      </c>
      <c r="G1814" s="32" t="s">
        <v>499</v>
      </c>
      <c r="H1814" s="5">
        <f t="shared" si="136"/>
        <v>-9000</v>
      </c>
      <c r="I1814" s="117">
        <v>3</v>
      </c>
      <c r="K1814" s="116" t="s">
        <v>824</v>
      </c>
      <c r="M1814" s="2">
        <v>510</v>
      </c>
    </row>
    <row r="1815" spans="1:13" s="116" customFormat="1" ht="12.75">
      <c r="A1815" s="101"/>
      <c r="B1815" s="211">
        <v>1500</v>
      </c>
      <c r="C1815" s="34" t="s">
        <v>25</v>
      </c>
      <c r="D1815" s="34" t="s">
        <v>12</v>
      </c>
      <c r="E1815" s="34" t="s">
        <v>32</v>
      </c>
      <c r="F1815" s="32" t="s">
        <v>935</v>
      </c>
      <c r="G1815" s="92" t="s">
        <v>508</v>
      </c>
      <c r="H1815" s="5">
        <f t="shared" si="136"/>
        <v>-10500</v>
      </c>
      <c r="I1815" s="117">
        <v>3</v>
      </c>
      <c r="J1815" s="102"/>
      <c r="K1815" s="116" t="s">
        <v>824</v>
      </c>
      <c r="L1815" s="102"/>
      <c r="M1815" s="2">
        <v>510</v>
      </c>
    </row>
    <row r="1816" spans="1:13" s="116" customFormat="1" ht="12.75">
      <c r="A1816" s="101"/>
      <c r="B1816" s="211">
        <v>1500</v>
      </c>
      <c r="C1816" s="34" t="s">
        <v>25</v>
      </c>
      <c r="D1816" s="34" t="s">
        <v>12</v>
      </c>
      <c r="E1816" s="34" t="s">
        <v>32</v>
      </c>
      <c r="F1816" s="32" t="s">
        <v>935</v>
      </c>
      <c r="G1816" s="92" t="s">
        <v>510</v>
      </c>
      <c r="H1816" s="5">
        <f t="shared" si="136"/>
        <v>-12000</v>
      </c>
      <c r="I1816" s="117">
        <v>3</v>
      </c>
      <c r="J1816" s="102"/>
      <c r="K1816" s="116" t="s">
        <v>542</v>
      </c>
      <c r="L1816" s="102"/>
      <c r="M1816" s="2">
        <v>510</v>
      </c>
    </row>
    <row r="1817" spans="1:13" s="16" customFormat="1" ht="12.75">
      <c r="A1817" s="34"/>
      <c r="B1817" s="211">
        <v>1500</v>
      </c>
      <c r="C1817" s="34" t="s">
        <v>25</v>
      </c>
      <c r="D1817" s="34" t="s">
        <v>12</v>
      </c>
      <c r="E1817" s="34" t="s">
        <v>32</v>
      </c>
      <c r="F1817" s="32" t="s">
        <v>936</v>
      </c>
      <c r="G1817" s="32" t="s">
        <v>515</v>
      </c>
      <c r="H1817" s="5">
        <f t="shared" si="136"/>
        <v>-13500</v>
      </c>
      <c r="I1817" s="117">
        <v>3</v>
      </c>
      <c r="J1817" s="116"/>
      <c r="K1817" s="116" t="s">
        <v>542</v>
      </c>
      <c r="L1817" s="116"/>
      <c r="M1817" s="2">
        <v>510</v>
      </c>
    </row>
    <row r="1818" spans="1:13" s="116" customFormat="1" ht="12.75">
      <c r="A1818" s="34"/>
      <c r="B1818" s="211">
        <v>1500</v>
      </c>
      <c r="C1818" s="458" t="s">
        <v>25</v>
      </c>
      <c r="D1818" s="458" t="s">
        <v>12</v>
      </c>
      <c r="E1818" s="458" t="s">
        <v>32</v>
      </c>
      <c r="F1818" s="32" t="s">
        <v>936</v>
      </c>
      <c r="G1818" s="32" t="s">
        <v>517</v>
      </c>
      <c r="H1818" s="5">
        <f t="shared" si="136"/>
        <v>-15000</v>
      </c>
      <c r="I1818" s="117">
        <v>3</v>
      </c>
      <c r="K1818" s="116" t="s">
        <v>542</v>
      </c>
      <c r="M1818" s="2">
        <v>510</v>
      </c>
    </row>
    <row r="1819" spans="1:14" s="16" customFormat="1" ht="12.75">
      <c r="A1819" s="1"/>
      <c r="B1819" s="211">
        <v>1500</v>
      </c>
      <c r="C1819" s="13" t="s">
        <v>25</v>
      </c>
      <c r="D1819" s="13" t="s">
        <v>12</v>
      </c>
      <c r="E1819" s="13" t="s">
        <v>32</v>
      </c>
      <c r="F1819" s="31" t="s">
        <v>938</v>
      </c>
      <c r="G1819" s="28" t="s">
        <v>226</v>
      </c>
      <c r="H1819" s="5">
        <f t="shared" si="136"/>
        <v>-16500</v>
      </c>
      <c r="I1819" s="23">
        <v>3</v>
      </c>
      <c r="J1819"/>
      <c r="K1819" t="s">
        <v>868</v>
      </c>
      <c r="L1819"/>
      <c r="M1819" s="2">
        <v>510</v>
      </c>
      <c r="N1819" s="455"/>
    </row>
    <row r="1820" spans="1:13" s="16" customFormat="1" ht="12.75">
      <c r="A1820" s="1"/>
      <c r="B1820" s="211">
        <v>1500</v>
      </c>
      <c r="C1820" s="13" t="s">
        <v>25</v>
      </c>
      <c r="D1820" s="13" t="s">
        <v>12</v>
      </c>
      <c r="E1820" s="13" t="s">
        <v>32</v>
      </c>
      <c r="F1820" s="31" t="s">
        <v>938</v>
      </c>
      <c r="G1820" s="28" t="s">
        <v>229</v>
      </c>
      <c r="H1820" s="5">
        <f t="shared" si="136"/>
        <v>-18000</v>
      </c>
      <c r="I1820" s="23">
        <v>3</v>
      </c>
      <c r="J1820"/>
      <c r="K1820" t="s">
        <v>868</v>
      </c>
      <c r="L1820"/>
      <c r="M1820" s="2">
        <v>510</v>
      </c>
    </row>
    <row r="1821" spans="1:13" s="116" customFormat="1" ht="12.75">
      <c r="A1821" s="1"/>
      <c r="B1821" s="8">
        <v>1500</v>
      </c>
      <c r="C1821" s="1" t="s">
        <v>25</v>
      </c>
      <c r="D1821" s="13" t="s">
        <v>12</v>
      </c>
      <c r="E1821" s="1" t="s">
        <v>32</v>
      </c>
      <c r="F1821" s="32" t="s">
        <v>940</v>
      </c>
      <c r="G1821" s="28" t="s">
        <v>237</v>
      </c>
      <c r="H1821" s="5">
        <f t="shared" si="136"/>
        <v>-19500</v>
      </c>
      <c r="I1821" s="23">
        <v>3</v>
      </c>
      <c r="J1821"/>
      <c r="K1821" t="s">
        <v>868</v>
      </c>
      <c r="L1821"/>
      <c r="M1821" s="2">
        <v>510</v>
      </c>
    </row>
    <row r="1822" spans="1:13" s="116" customFormat="1" ht="12.75">
      <c r="A1822" s="1"/>
      <c r="B1822" s="8">
        <v>1500</v>
      </c>
      <c r="C1822" s="1" t="s">
        <v>25</v>
      </c>
      <c r="D1822" s="13" t="s">
        <v>12</v>
      </c>
      <c r="E1822" s="1" t="s">
        <v>32</v>
      </c>
      <c r="F1822" s="32" t="s">
        <v>940</v>
      </c>
      <c r="G1822" s="28" t="s">
        <v>256</v>
      </c>
      <c r="H1822" s="5">
        <f t="shared" si="136"/>
        <v>-21000</v>
      </c>
      <c r="I1822" s="23">
        <v>3</v>
      </c>
      <c r="J1822"/>
      <c r="K1822" t="s">
        <v>868</v>
      </c>
      <c r="L1822"/>
      <c r="M1822" s="2">
        <v>510</v>
      </c>
    </row>
    <row r="1823" spans="1:13" s="116" customFormat="1" ht="12.75">
      <c r="A1823" s="1"/>
      <c r="B1823" s="8">
        <v>1500</v>
      </c>
      <c r="C1823" s="1" t="s">
        <v>25</v>
      </c>
      <c r="D1823" s="13" t="s">
        <v>12</v>
      </c>
      <c r="E1823" s="1" t="s">
        <v>32</v>
      </c>
      <c r="F1823" s="32" t="s">
        <v>941</v>
      </c>
      <c r="G1823" s="28" t="s">
        <v>271</v>
      </c>
      <c r="H1823" s="5">
        <f t="shared" si="136"/>
        <v>-22500</v>
      </c>
      <c r="I1823" s="23">
        <v>3</v>
      </c>
      <c r="J1823"/>
      <c r="K1823" t="s">
        <v>868</v>
      </c>
      <c r="L1823"/>
      <c r="M1823" s="2">
        <v>510</v>
      </c>
    </row>
    <row r="1824" spans="1:13" s="116" customFormat="1" ht="12.75">
      <c r="A1824" s="1"/>
      <c r="B1824" s="8">
        <v>1500</v>
      </c>
      <c r="C1824" s="1" t="s">
        <v>25</v>
      </c>
      <c r="D1824" s="13" t="s">
        <v>12</v>
      </c>
      <c r="E1824" s="1" t="s">
        <v>32</v>
      </c>
      <c r="F1824" s="32" t="s">
        <v>941</v>
      </c>
      <c r="G1824" s="28" t="s">
        <v>293</v>
      </c>
      <c r="H1824" s="5">
        <f t="shared" si="136"/>
        <v>-24000</v>
      </c>
      <c r="I1824" s="23">
        <v>3</v>
      </c>
      <c r="J1824"/>
      <c r="K1824" t="s">
        <v>868</v>
      </c>
      <c r="L1824"/>
      <c r="M1824" s="2">
        <v>510</v>
      </c>
    </row>
    <row r="1825" spans="1:13" s="116" customFormat="1" ht="12.75">
      <c r="A1825" s="1"/>
      <c r="B1825" s="211">
        <v>2000</v>
      </c>
      <c r="C1825" s="13" t="s">
        <v>25</v>
      </c>
      <c r="D1825" s="13" t="s">
        <v>12</v>
      </c>
      <c r="E1825" s="13" t="s">
        <v>32</v>
      </c>
      <c r="F1825" s="32" t="s">
        <v>942</v>
      </c>
      <c r="G1825" s="92" t="s">
        <v>226</v>
      </c>
      <c r="H1825" s="5">
        <f t="shared" si="136"/>
        <v>-26000</v>
      </c>
      <c r="I1825" s="23">
        <v>4</v>
      </c>
      <c r="J1825"/>
      <c r="K1825" s="102" t="s">
        <v>824</v>
      </c>
      <c r="L1825"/>
      <c r="M1825" s="2">
        <v>510</v>
      </c>
    </row>
    <row r="1826" spans="1:13" s="16" customFormat="1" ht="12.75">
      <c r="A1826" s="1"/>
      <c r="B1826" s="211">
        <v>2000</v>
      </c>
      <c r="C1826" s="13" t="s">
        <v>25</v>
      </c>
      <c r="D1826" s="13" t="s">
        <v>12</v>
      </c>
      <c r="E1826" s="13" t="s">
        <v>32</v>
      </c>
      <c r="F1826" s="32" t="s">
        <v>943</v>
      </c>
      <c r="G1826" s="92" t="s">
        <v>229</v>
      </c>
      <c r="H1826" s="5">
        <f t="shared" si="136"/>
        <v>-28000</v>
      </c>
      <c r="I1826" s="23">
        <v>4</v>
      </c>
      <c r="J1826"/>
      <c r="K1826" s="102" t="s">
        <v>824</v>
      </c>
      <c r="L1826"/>
      <c r="M1826" s="2">
        <v>510</v>
      </c>
    </row>
    <row r="1827" spans="1:13" s="16" customFormat="1" ht="12.75">
      <c r="A1827" s="1"/>
      <c r="B1827" s="211">
        <v>1500</v>
      </c>
      <c r="C1827" s="34" t="s">
        <v>25</v>
      </c>
      <c r="D1827" s="13" t="s">
        <v>12</v>
      </c>
      <c r="E1827" s="34" t="s">
        <v>32</v>
      </c>
      <c r="F1827" s="32" t="s">
        <v>945</v>
      </c>
      <c r="G1827" s="32" t="s">
        <v>269</v>
      </c>
      <c r="H1827" s="5">
        <f t="shared" si="136"/>
        <v>-29500</v>
      </c>
      <c r="I1827" s="23">
        <v>3</v>
      </c>
      <c r="J1827"/>
      <c r="K1827" s="102" t="s">
        <v>868</v>
      </c>
      <c r="L1827"/>
      <c r="M1827" s="2">
        <v>510</v>
      </c>
    </row>
    <row r="1828" spans="1:14" s="16" customFormat="1" ht="12.75">
      <c r="A1828" s="1"/>
      <c r="B1828" s="8">
        <v>1500</v>
      </c>
      <c r="C1828" s="101" t="s">
        <v>25</v>
      </c>
      <c r="D1828" s="13" t="s">
        <v>12</v>
      </c>
      <c r="E1828" s="101" t="s">
        <v>32</v>
      </c>
      <c r="F1828" s="32" t="s">
        <v>947</v>
      </c>
      <c r="G1828" s="92" t="s">
        <v>271</v>
      </c>
      <c r="H1828" s="5">
        <f t="shared" si="136"/>
        <v>-31000</v>
      </c>
      <c r="I1828" s="23">
        <v>3</v>
      </c>
      <c r="J1828"/>
      <c r="K1828" s="102" t="s">
        <v>868</v>
      </c>
      <c r="L1828"/>
      <c r="M1828" s="2">
        <v>510</v>
      </c>
      <c r="N1828" s="455"/>
    </row>
    <row r="1829" spans="1:13" s="16" customFormat="1" ht="12.75">
      <c r="A1829" s="1"/>
      <c r="B1829" s="211">
        <v>1500</v>
      </c>
      <c r="C1829" s="34" t="s">
        <v>25</v>
      </c>
      <c r="D1829" s="13" t="s">
        <v>12</v>
      </c>
      <c r="E1829" s="34" t="s">
        <v>32</v>
      </c>
      <c r="F1829" s="32" t="s">
        <v>947</v>
      </c>
      <c r="G1829" s="32" t="s">
        <v>293</v>
      </c>
      <c r="H1829" s="5">
        <f t="shared" si="136"/>
        <v>-32500</v>
      </c>
      <c r="I1829" s="23">
        <v>3</v>
      </c>
      <c r="J1829"/>
      <c r="K1829" s="102" t="s">
        <v>868</v>
      </c>
      <c r="L1829"/>
      <c r="M1829" s="2">
        <v>510</v>
      </c>
    </row>
    <row r="1830" spans="1:13" s="116" customFormat="1" ht="12.75">
      <c r="A1830" s="34"/>
      <c r="B1830" s="211">
        <v>3000</v>
      </c>
      <c r="C1830" s="34" t="s">
        <v>25</v>
      </c>
      <c r="D1830" s="34" t="s">
        <v>12</v>
      </c>
      <c r="E1830" s="34" t="s">
        <v>32</v>
      </c>
      <c r="F1830" s="32" t="s">
        <v>949</v>
      </c>
      <c r="G1830" s="32" t="s">
        <v>31</v>
      </c>
      <c r="H1830" s="5">
        <f t="shared" si="136"/>
        <v>-35500</v>
      </c>
      <c r="I1830" s="117">
        <f>+B1830/M1830</f>
        <v>5.882352941176471</v>
      </c>
      <c r="K1830" s="116" t="s">
        <v>821</v>
      </c>
      <c r="M1830" s="2">
        <v>510</v>
      </c>
    </row>
    <row r="1831" spans="1:13" s="116" customFormat="1" ht="12.75">
      <c r="A1831" s="13"/>
      <c r="B1831" s="211">
        <v>2000</v>
      </c>
      <c r="C1831" s="34" t="s">
        <v>25</v>
      </c>
      <c r="D1831" s="34" t="s">
        <v>12</v>
      </c>
      <c r="E1831" s="34" t="s">
        <v>32</v>
      </c>
      <c r="F1831" s="32" t="s">
        <v>951</v>
      </c>
      <c r="G1831" s="32" t="s">
        <v>267</v>
      </c>
      <c r="H1831" s="5">
        <f t="shared" si="136"/>
        <v>-37500</v>
      </c>
      <c r="I1831" s="117">
        <v>4</v>
      </c>
      <c r="J1831" s="16"/>
      <c r="K1831" s="116" t="s">
        <v>542</v>
      </c>
      <c r="L1831" s="16"/>
      <c r="M1831" s="2">
        <v>510</v>
      </c>
    </row>
    <row r="1832" spans="1:13" s="116" customFormat="1" ht="12.75">
      <c r="A1832" s="34"/>
      <c r="B1832" s="211">
        <v>2000</v>
      </c>
      <c r="C1832" s="34" t="s">
        <v>25</v>
      </c>
      <c r="D1832" s="34" t="s">
        <v>12</v>
      </c>
      <c r="E1832" s="34" t="s">
        <v>32</v>
      </c>
      <c r="F1832" s="32" t="s">
        <v>951</v>
      </c>
      <c r="G1832" s="32" t="s">
        <v>269</v>
      </c>
      <c r="H1832" s="5">
        <f t="shared" si="136"/>
        <v>-39500</v>
      </c>
      <c r="I1832" s="117">
        <v>4</v>
      </c>
      <c r="K1832" s="116" t="s">
        <v>542</v>
      </c>
      <c r="M1832" s="2">
        <v>510</v>
      </c>
    </row>
    <row r="1833" spans="1:13" s="116" customFormat="1" ht="12.75">
      <c r="A1833" s="34"/>
      <c r="B1833" s="211">
        <v>2000</v>
      </c>
      <c r="C1833" s="34" t="s">
        <v>25</v>
      </c>
      <c r="D1833" s="34" t="s">
        <v>12</v>
      </c>
      <c r="E1833" s="34" t="s">
        <v>32</v>
      </c>
      <c r="F1833" s="32" t="s">
        <v>951</v>
      </c>
      <c r="G1833" s="32" t="s">
        <v>271</v>
      </c>
      <c r="H1833" s="5">
        <f t="shared" si="136"/>
        <v>-41500</v>
      </c>
      <c r="I1833" s="117">
        <v>4</v>
      </c>
      <c r="K1833" s="116" t="s">
        <v>542</v>
      </c>
      <c r="M1833" s="2">
        <v>510</v>
      </c>
    </row>
    <row r="1834" spans="1:13" s="116" customFormat="1" ht="12.75">
      <c r="A1834" s="34"/>
      <c r="B1834" s="211">
        <v>2000</v>
      </c>
      <c r="C1834" s="34" t="s">
        <v>25</v>
      </c>
      <c r="D1834" s="34" t="s">
        <v>12</v>
      </c>
      <c r="E1834" s="34" t="s">
        <v>32</v>
      </c>
      <c r="F1834" s="32" t="s">
        <v>953</v>
      </c>
      <c r="G1834" s="32" t="s">
        <v>293</v>
      </c>
      <c r="H1834" s="5">
        <f t="shared" si="136"/>
        <v>-43500</v>
      </c>
      <c r="I1834" s="117">
        <v>4</v>
      </c>
      <c r="K1834" s="116" t="s">
        <v>542</v>
      </c>
      <c r="M1834" s="2">
        <v>510</v>
      </c>
    </row>
    <row r="1835" spans="1:13" s="116" customFormat="1" ht="12.75">
      <c r="A1835" s="34"/>
      <c r="B1835" s="211">
        <v>2000</v>
      </c>
      <c r="C1835" s="34" t="s">
        <v>25</v>
      </c>
      <c r="D1835" s="34" t="s">
        <v>12</v>
      </c>
      <c r="E1835" s="34" t="s">
        <v>32</v>
      </c>
      <c r="F1835" s="32" t="s">
        <v>953</v>
      </c>
      <c r="G1835" s="32" t="s">
        <v>33</v>
      </c>
      <c r="H1835" s="5">
        <f t="shared" si="136"/>
        <v>-45500</v>
      </c>
      <c r="I1835" s="117">
        <v>4</v>
      </c>
      <c r="K1835" s="116" t="s">
        <v>542</v>
      </c>
      <c r="M1835" s="2">
        <v>510</v>
      </c>
    </row>
    <row r="1836" spans="1:13" s="116" customFormat="1" ht="12.75">
      <c r="A1836" s="34"/>
      <c r="B1836" s="211">
        <v>2000</v>
      </c>
      <c r="C1836" s="34" t="s">
        <v>25</v>
      </c>
      <c r="D1836" s="34" t="s">
        <v>12</v>
      </c>
      <c r="E1836" s="34" t="s">
        <v>32</v>
      </c>
      <c r="F1836" s="32" t="s">
        <v>953</v>
      </c>
      <c r="G1836" s="32" t="s">
        <v>275</v>
      </c>
      <c r="H1836" s="5">
        <f t="shared" si="136"/>
        <v>-47500</v>
      </c>
      <c r="I1836" s="117">
        <v>4</v>
      </c>
      <c r="K1836" s="116" t="s">
        <v>542</v>
      </c>
      <c r="M1836" s="2">
        <v>510</v>
      </c>
    </row>
    <row r="1837" spans="1:13" s="122" customFormat="1" ht="12.75">
      <c r="A1837" s="105"/>
      <c r="B1837" s="376">
        <f>SUM(B1809:B1836)</f>
        <v>47500</v>
      </c>
      <c r="C1837" s="105" t="s">
        <v>25</v>
      </c>
      <c r="D1837" s="105"/>
      <c r="E1837" s="105"/>
      <c r="F1837" s="120"/>
      <c r="G1837" s="120"/>
      <c r="H1837" s="87">
        <v>0</v>
      </c>
      <c r="I1837" s="121">
        <f>+B1837/M1837</f>
        <v>93.13725490196079</v>
      </c>
      <c r="M1837" s="2">
        <v>510</v>
      </c>
    </row>
    <row r="1838" spans="2:13" ht="12.75">
      <c r="B1838" s="8"/>
      <c r="H1838" s="5">
        <f aca="true" t="shared" si="137" ref="H1838:H1854">H1837-B1838</f>
        <v>0</v>
      </c>
      <c r="I1838" s="23">
        <f>+B1838/M1838</f>
        <v>0</v>
      </c>
      <c r="M1838" s="2">
        <v>510</v>
      </c>
    </row>
    <row r="1839" spans="2:13" ht="12.75">
      <c r="B1839" s="8"/>
      <c r="H1839" s="5">
        <f t="shared" si="137"/>
        <v>0</v>
      </c>
      <c r="I1839" s="23">
        <f>+B1839/M1839</f>
        <v>0</v>
      </c>
      <c r="M1839" s="2">
        <v>510</v>
      </c>
    </row>
    <row r="1840" spans="1:13" s="116" customFormat="1" ht="12.75">
      <c r="A1840" s="34"/>
      <c r="B1840" s="211">
        <v>10000</v>
      </c>
      <c r="C1840" s="34" t="s">
        <v>26</v>
      </c>
      <c r="D1840" s="34" t="s">
        <v>12</v>
      </c>
      <c r="E1840" s="34" t="s">
        <v>822</v>
      </c>
      <c r="F1840" s="32" t="s">
        <v>933</v>
      </c>
      <c r="G1840" s="32" t="s">
        <v>237</v>
      </c>
      <c r="H1840" s="5">
        <f t="shared" si="137"/>
        <v>-10000</v>
      </c>
      <c r="I1840" s="117">
        <v>20</v>
      </c>
      <c r="K1840" s="116" t="s">
        <v>542</v>
      </c>
      <c r="M1840" s="2">
        <v>510</v>
      </c>
    </row>
    <row r="1841" spans="1:13" s="116" customFormat="1" ht="12.75">
      <c r="A1841" s="34"/>
      <c r="B1841" s="211">
        <v>10000</v>
      </c>
      <c r="C1841" s="34" t="s">
        <v>26</v>
      </c>
      <c r="D1841" s="34" t="s">
        <v>12</v>
      </c>
      <c r="E1841" s="34" t="s">
        <v>822</v>
      </c>
      <c r="F1841" s="32" t="s">
        <v>933</v>
      </c>
      <c r="G1841" s="32" t="s">
        <v>256</v>
      </c>
      <c r="H1841" s="5">
        <f t="shared" si="137"/>
        <v>-20000</v>
      </c>
      <c r="I1841" s="117">
        <v>20</v>
      </c>
      <c r="K1841" s="116" t="s">
        <v>542</v>
      </c>
      <c r="M1841" s="2">
        <v>510</v>
      </c>
    </row>
    <row r="1842" spans="1:13" s="116" customFormat="1" ht="12.75">
      <c r="A1842" s="34"/>
      <c r="B1842" s="211">
        <v>10000</v>
      </c>
      <c r="C1842" s="34" t="s">
        <v>26</v>
      </c>
      <c r="D1842" s="34" t="s">
        <v>12</v>
      </c>
      <c r="E1842" s="34" t="s">
        <v>822</v>
      </c>
      <c r="F1842" s="32" t="s">
        <v>934</v>
      </c>
      <c r="G1842" s="32" t="s">
        <v>293</v>
      </c>
      <c r="H1842" s="5">
        <f t="shared" si="137"/>
        <v>-30000</v>
      </c>
      <c r="I1842" s="117">
        <v>20</v>
      </c>
      <c r="K1842" s="116" t="s">
        <v>824</v>
      </c>
      <c r="M1842" s="2">
        <v>510</v>
      </c>
    </row>
    <row r="1843" spans="1:13" s="116" customFormat="1" ht="12.75">
      <c r="A1843" s="34"/>
      <c r="B1843" s="211">
        <v>10000</v>
      </c>
      <c r="C1843" s="34" t="s">
        <v>26</v>
      </c>
      <c r="D1843" s="34" t="s">
        <v>12</v>
      </c>
      <c r="E1843" s="34" t="s">
        <v>822</v>
      </c>
      <c r="F1843" s="32" t="s">
        <v>934</v>
      </c>
      <c r="G1843" s="32" t="s">
        <v>33</v>
      </c>
      <c r="H1843" s="5">
        <f t="shared" si="137"/>
        <v>-40000</v>
      </c>
      <c r="I1843" s="117">
        <v>20</v>
      </c>
      <c r="K1843" s="116" t="s">
        <v>824</v>
      </c>
      <c r="M1843" s="2">
        <v>510</v>
      </c>
    </row>
    <row r="1844" spans="1:13" s="116" customFormat="1" ht="12.75">
      <c r="A1844" s="34"/>
      <c r="B1844" s="211">
        <v>10000</v>
      </c>
      <c r="C1844" s="34" t="s">
        <v>26</v>
      </c>
      <c r="D1844" s="34" t="s">
        <v>12</v>
      </c>
      <c r="E1844" s="34" t="s">
        <v>822</v>
      </c>
      <c r="F1844" s="32" t="s">
        <v>935</v>
      </c>
      <c r="G1844" s="32" t="s">
        <v>499</v>
      </c>
      <c r="H1844" s="5">
        <f t="shared" si="137"/>
        <v>-50000</v>
      </c>
      <c r="I1844" s="117">
        <v>20</v>
      </c>
      <c r="K1844" s="116" t="s">
        <v>824</v>
      </c>
      <c r="M1844" s="2">
        <v>510</v>
      </c>
    </row>
    <row r="1845" spans="1:13" s="116" customFormat="1" ht="12.75">
      <c r="A1845" s="101"/>
      <c r="B1845" s="211">
        <v>10000</v>
      </c>
      <c r="C1845" s="34" t="s">
        <v>26</v>
      </c>
      <c r="D1845" s="34" t="s">
        <v>12</v>
      </c>
      <c r="E1845" s="34" t="s">
        <v>822</v>
      </c>
      <c r="F1845" s="32" t="s">
        <v>935</v>
      </c>
      <c r="G1845" s="92" t="s">
        <v>508</v>
      </c>
      <c r="H1845" s="5">
        <f t="shared" si="137"/>
        <v>-60000</v>
      </c>
      <c r="I1845" s="117">
        <v>20</v>
      </c>
      <c r="J1845" s="102"/>
      <c r="K1845" s="116" t="s">
        <v>542</v>
      </c>
      <c r="L1845" s="102"/>
      <c r="M1845" s="2">
        <v>510</v>
      </c>
    </row>
    <row r="1846" spans="1:13" s="116" customFormat="1" ht="12.75">
      <c r="A1846" s="34"/>
      <c r="B1846" s="211">
        <v>10000</v>
      </c>
      <c r="C1846" s="34" t="s">
        <v>26</v>
      </c>
      <c r="D1846" s="34" t="s">
        <v>12</v>
      </c>
      <c r="E1846" s="34" t="s">
        <v>822</v>
      </c>
      <c r="F1846" s="32" t="s">
        <v>936</v>
      </c>
      <c r="G1846" s="32" t="s">
        <v>515</v>
      </c>
      <c r="H1846" s="5">
        <f t="shared" si="137"/>
        <v>-70000</v>
      </c>
      <c r="I1846" s="117">
        <v>20</v>
      </c>
      <c r="K1846" s="116" t="s">
        <v>542</v>
      </c>
      <c r="M1846" s="2">
        <v>510</v>
      </c>
    </row>
    <row r="1847" spans="1:13" s="116" customFormat="1" ht="12.75">
      <c r="A1847" s="1"/>
      <c r="B1847" s="211">
        <v>10000</v>
      </c>
      <c r="C1847" s="13" t="s">
        <v>26</v>
      </c>
      <c r="D1847" s="13" t="s">
        <v>12</v>
      </c>
      <c r="E1847" s="13" t="s">
        <v>822</v>
      </c>
      <c r="F1847" s="31" t="s">
        <v>938</v>
      </c>
      <c r="G1847" s="28" t="s">
        <v>226</v>
      </c>
      <c r="H1847" s="5">
        <f t="shared" si="137"/>
        <v>-80000</v>
      </c>
      <c r="I1847" s="23">
        <v>20</v>
      </c>
      <c r="J1847"/>
      <c r="K1847" t="s">
        <v>868</v>
      </c>
      <c r="L1847"/>
      <c r="M1847" s="2">
        <v>510</v>
      </c>
    </row>
    <row r="1848" spans="1:13" s="116" customFormat="1" ht="12.75">
      <c r="A1848" s="13"/>
      <c r="B1848" s="211">
        <v>10000</v>
      </c>
      <c r="C1848" s="13" t="s">
        <v>26</v>
      </c>
      <c r="D1848" s="13" t="s">
        <v>12</v>
      </c>
      <c r="E1848" s="13" t="s">
        <v>822</v>
      </c>
      <c r="F1848" s="32" t="s">
        <v>940</v>
      </c>
      <c r="G1848" s="31" t="s">
        <v>237</v>
      </c>
      <c r="H1848" s="5">
        <f t="shared" si="137"/>
        <v>-90000</v>
      </c>
      <c r="I1848" s="23">
        <v>20</v>
      </c>
      <c r="J1848" s="16"/>
      <c r="K1848" t="s">
        <v>868</v>
      </c>
      <c r="L1848" s="16"/>
      <c r="M1848" s="2">
        <v>510</v>
      </c>
    </row>
    <row r="1849" spans="1:13" s="116" customFormat="1" ht="12.75">
      <c r="A1849" s="13"/>
      <c r="B1849" s="211">
        <v>10000</v>
      </c>
      <c r="C1849" s="13" t="s">
        <v>26</v>
      </c>
      <c r="D1849" s="13" t="s">
        <v>12</v>
      </c>
      <c r="E1849" s="13" t="s">
        <v>822</v>
      </c>
      <c r="F1849" s="32" t="s">
        <v>941</v>
      </c>
      <c r="G1849" s="31" t="s">
        <v>271</v>
      </c>
      <c r="H1849" s="5">
        <f t="shared" si="137"/>
        <v>-100000</v>
      </c>
      <c r="I1849" s="23">
        <v>20</v>
      </c>
      <c r="J1849" s="16"/>
      <c r="K1849" t="s">
        <v>868</v>
      </c>
      <c r="L1849" s="16"/>
      <c r="M1849" s="2">
        <v>510</v>
      </c>
    </row>
    <row r="1850" spans="1:13" s="116" customFormat="1" ht="12.75">
      <c r="A1850" s="1"/>
      <c r="B1850" s="8">
        <v>10000</v>
      </c>
      <c r="C1850" s="34" t="s">
        <v>26</v>
      </c>
      <c r="D1850" s="13" t="s">
        <v>12</v>
      </c>
      <c r="E1850" s="1" t="s">
        <v>822</v>
      </c>
      <c r="F1850" s="32" t="s">
        <v>947</v>
      </c>
      <c r="G1850" s="92" t="s">
        <v>271</v>
      </c>
      <c r="H1850" s="5">
        <f t="shared" si="137"/>
        <v>-110000</v>
      </c>
      <c r="I1850" s="23">
        <f>+B1850/M1850</f>
        <v>19.607843137254903</v>
      </c>
      <c r="J1850"/>
      <c r="K1850" s="102" t="s">
        <v>868</v>
      </c>
      <c r="L1850"/>
      <c r="M1850" s="2">
        <v>510</v>
      </c>
    </row>
    <row r="1851" spans="1:13" s="116" customFormat="1" ht="12.75">
      <c r="A1851" s="13"/>
      <c r="B1851" s="211">
        <v>10000</v>
      </c>
      <c r="C1851" s="13" t="s">
        <v>26</v>
      </c>
      <c r="D1851" s="13" t="s">
        <v>12</v>
      </c>
      <c r="E1851" s="34" t="s">
        <v>822</v>
      </c>
      <c r="F1851" s="32" t="s">
        <v>951</v>
      </c>
      <c r="G1851" s="32" t="s">
        <v>267</v>
      </c>
      <c r="H1851" s="5">
        <f t="shared" si="137"/>
        <v>-120000</v>
      </c>
      <c r="I1851" s="117">
        <v>20</v>
      </c>
      <c r="J1851" s="16"/>
      <c r="K1851" s="116" t="s">
        <v>542</v>
      </c>
      <c r="L1851" s="16"/>
      <c r="M1851" s="2">
        <v>510</v>
      </c>
    </row>
    <row r="1852" spans="1:13" s="116" customFormat="1" ht="12.75">
      <c r="A1852" s="13"/>
      <c r="B1852" s="211">
        <v>10000</v>
      </c>
      <c r="C1852" s="34" t="s">
        <v>26</v>
      </c>
      <c r="D1852" s="34" t="s">
        <v>12</v>
      </c>
      <c r="E1852" s="34" t="s">
        <v>822</v>
      </c>
      <c r="F1852" s="32" t="s">
        <v>951</v>
      </c>
      <c r="G1852" s="32" t="s">
        <v>269</v>
      </c>
      <c r="H1852" s="5">
        <f t="shared" si="137"/>
        <v>-130000</v>
      </c>
      <c r="I1852" s="117">
        <v>20</v>
      </c>
      <c r="J1852" s="16"/>
      <c r="K1852" s="116" t="s">
        <v>542</v>
      </c>
      <c r="L1852" s="16"/>
      <c r="M1852" s="2">
        <v>510</v>
      </c>
    </row>
    <row r="1853" spans="1:13" s="16" customFormat="1" ht="12.75">
      <c r="A1853" s="34"/>
      <c r="B1853" s="211">
        <v>10000</v>
      </c>
      <c r="C1853" s="34" t="s">
        <v>26</v>
      </c>
      <c r="D1853" s="34" t="s">
        <v>12</v>
      </c>
      <c r="E1853" s="34" t="s">
        <v>822</v>
      </c>
      <c r="F1853" s="32" t="s">
        <v>953</v>
      </c>
      <c r="G1853" s="32" t="s">
        <v>293</v>
      </c>
      <c r="H1853" s="5">
        <f t="shared" si="137"/>
        <v>-140000</v>
      </c>
      <c r="I1853" s="117">
        <v>20</v>
      </c>
      <c r="J1853" s="116"/>
      <c r="K1853" s="116" t="s">
        <v>542</v>
      </c>
      <c r="L1853" s="116"/>
      <c r="M1853" s="2">
        <v>510</v>
      </c>
    </row>
    <row r="1854" spans="1:13" s="116" customFormat="1" ht="12.75">
      <c r="A1854" s="34"/>
      <c r="B1854" s="211">
        <v>10000</v>
      </c>
      <c r="C1854" s="34" t="s">
        <v>26</v>
      </c>
      <c r="D1854" s="34" t="s">
        <v>12</v>
      </c>
      <c r="E1854" s="34" t="s">
        <v>822</v>
      </c>
      <c r="F1854" s="32" t="s">
        <v>953</v>
      </c>
      <c r="G1854" s="32" t="s">
        <v>33</v>
      </c>
      <c r="H1854" s="5">
        <f t="shared" si="137"/>
        <v>-150000</v>
      </c>
      <c r="I1854" s="117">
        <v>20</v>
      </c>
      <c r="K1854" s="116" t="s">
        <v>542</v>
      </c>
      <c r="M1854" s="2">
        <v>510</v>
      </c>
    </row>
    <row r="1855" spans="1:13" s="122" customFormat="1" ht="12.75">
      <c r="A1855" s="105"/>
      <c r="B1855" s="376">
        <f>SUM(B1840:B1854)</f>
        <v>150000</v>
      </c>
      <c r="C1855" s="105" t="s">
        <v>26</v>
      </c>
      <c r="D1855" s="105"/>
      <c r="E1855" s="105"/>
      <c r="F1855" s="120"/>
      <c r="G1855" s="120"/>
      <c r="H1855" s="109">
        <v>0</v>
      </c>
      <c r="I1855" s="121">
        <f>+B1855/M1855</f>
        <v>294.11764705882354</v>
      </c>
      <c r="M1855" s="2">
        <v>510</v>
      </c>
    </row>
    <row r="1856" spans="2:13" ht="12.75">
      <c r="B1856" s="8"/>
      <c r="H1856" s="5">
        <f aca="true" t="shared" si="138" ref="H1856:H1886">H1855-B1856</f>
        <v>0</v>
      </c>
      <c r="I1856" s="23">
        <f>+B1856/M1856</f>
        <v>0</v>
      </c>
      <c r="M1856" s="2">
        <v>510</v>
      </c>
    </row>
    <row r="1857" spans="2:13" ht="12.75">
      <c r="B1857" s="8"/>
      <c r="H1857" s="5">
        <f t="shared" si="138"/>
        <v>0</v>
      </c>
      <c r="I1857" s="23">
        <f>+B1857/M1857</f>
        <v>0</v>
      </c>
      <c r="M1857" s="2">
        <v>510</v>
      </c>
    </row>
    <row r="1858" spans="1:13" s="116" customFormat="1" ht="12.75">
      <c r="A1858" s="34"/>
      <c r="B1858" s="211">
        <v>2000</v>
      </c>
      <c r="C1858" s="34" t="s">
        <v>27</v>
      </c>
      <c r="D1858" s="34" t="s">
        <v>12</v>
      </c>
      <c r="E1858" s="34" t="s">
        <v>822</v>
      </c>
      <c r="F1858" s="32" t="s">
        <v>933</v>
      </c>
      <c r="G1858" s="32" t="s">
        <v>237</v>
      </c>
      <c r="H1858" s="5">
        <f t="shared" si="138"/>
        <v>-2000</v>
      </c>
      <c r="I1858" s="117">
        <v>4</v>
      </c>
      <c r="K1858" s="116" t="s">
        <v>542</v>
      </c>
      <c r="M1858" s="2">
        <v>510</v>
      </c>
    </row>
    <row r="1859" spans="1:13" s="116" customFormat="1" ht="12.75">
      <c r="A1859" s="34"/>
      <c r="B1859" s="211">
        <v>2000</v>
      </c>
      <c r="C1859" s="34" t="s">
        <v>27</v>
      </c>
      <c r="D1859" s="34" t="s">
        <v>12</v>
      </c>
      <c r="E1859" s="34" t="s">
        <v>822</v>
      </c>
      <c r="F1859" s="32" t="s">
        <v>933</v>
      </c>
      <c r="G1859" s="32" t="s">
        <v>256</v>
      </c>
      <c r="H1859" s="5">
        <f t="shared" si="138"/>
        <v>-4000</v>
      </c>
      <c r="I1859" s="117">
        <v>4</v>
      </c>
      <c r="K1859" s="116" t="s">
        <v>542</v>
      </c>
      <c r="M1859" s="2">
        <v>510</v>
      </c>
    </row>
    <row r="1860" spans="1:13" s="116" customFormat="1" ht="12.75">
      <c r="A1860" s="34"/>
      <c r="B1860" s="211">
        <v>2000</v>
      </c>
      <c r="C1860" s="34" t="s">
        <v>27</v>
      </c>
      <c r="D1860" s="34" t="s">
        <v>12</v>
      </c>
      <c r="E1860" s="34" t="s">
        <v>822</v>
      </c>
      <c r="F1860" s="32" t="s">
        <v>933</v>
      </c>
      <c r="G1860" s="32" t="s">
        <v>258</v>
      </c>
      <c r="H1860" s="5">
        <f t="shared" si="138"/>
        <v>-6000</v>
      </c>
      <c r="I1860" s="117">
        <v>4</v>
      </c>
      <c r="K1860" s="116" t="s">
        <v>542</v>
      </c>
      <c r="M1860" s="2">
        <v>510</v>
      </c>
    </row>
    <row r="1861" spans="1:13" s="116" customFormat="1" ht="12.75">
      <c r="A1861" s="34"/>
      <c r="B1861" s="211">
        <v>2000</v>
      </c>
      <c r="C1861" s="34" t="s">
        <v>27</v>
      </c>
      <c r="D1861" s="34" t="s">
        <v>12</v>
      </c>
      <c r="E1861" s="34" t="s">
        <v>822</v>
      </c>
      <c r="F1861" s="32" t="s">
        <v>934</v>
      </c>
      <c r="G1861" s="32" t="s">
        <v>955</v>
      </c>
      <c r="H1861" s="5">
        <f t="shared" si="138"/>
        <v>-8000</v>
      </c>
      <c r="I1861" s="117">
        <v>4</v>
      </c>
      <c r="K1861" s="116" t="s">
        <v>824</v>
      </c>
      <c r="M1861" s="2">
        <v>510</v>
      </c>
    </row>
    <row r="1862" spans="1:13" s="116" customFormat="1" ht="12.75">
      <c r="A1862" s="34"/>
      <c r="B1862" s="211">
        <v>2000</v>
      </c>
      <c r="C1862" s="34" t="s">
        <v>27</v>
      </c>
      <c r="D1862" s="34" t="s">
        <v>12</v>
      </c>
      <c r="E1862" s="34" t="s">
        <v>822</v>
      </c>
      <c r="F1862" s="32" t="s">
        <v>934</v>
      </c>
      <c r="G1862" s="32" t="s">
        <v>273</v>
      </c>
      <c r="H1862" s="5">
        <f t="shared" si="138"/>
        <v>-10000</v>
      </c>
      <c r="I1862" s="117">
        <v>4</v>
      </c>
      <c r="K1862" s="116" t="s">
        <v>824</v>
      </c>
      <c r="M1862" s="2">
        <v>510</v>
      </c>
    </row>
    <row r="1863" spans="1:13" s="116" customFormat="1" ht="12.75">
      <c r="A1863" s="34"/>
      <c r="B1863" s="211">
        <v>2000</v>
      </c>
      <c r="C1863" s="34" t="s">
        <v>27</v>
      </c>
      <c r="D1863" s="34" t="s">
        <v>12</v>
      </c>
      <c r="E1863" s="34" t="s">
        <v>822</v>
      </c>
      <c r="F1863" s="32" t="s">
        <v>935</v>
      </c>
      <c r="G1863" s="32" t="s">
        <v>499</v>
      </c>
      <c r="H1863" s="5">
        <f t="shared" si="138"/>
        <v>-12000</v>
      </c>
      <c r="I1863" s="117">
        <v>4</v>
      </c>
      <c r="K1863" s="116" t="s">
        <v>824</v>
      </c>
      <c r="M1863" s="2">
        <v>510</v>
      </c>
    </row>
    <row r="1864" spans="1:13" s="116" customFormat="1" ht="12.75">
      <c r="A1864" s="101"/>
      <c r="B1864" s="211">
        <v>2000</v>
      </c>
      <c r="C1864" s="34" t="s">
        <v>27</v>
      </c>
      <c r="D1864" s="34" t="s">
        <v>12</v>
      </c>
      <c r="E1864" s="34" t="s">
        <v>822</v>
      </c>
      <c r="F1864" s="32" t="s">
        <v>935</v>
      </c>
      <c r="G1864" s="92" t="s">
        <v>508</v>
      </c>
      <c r="H1864" s="5">
        <f t="shared" si="138"/>
        <v>-14000</v>
      </c>
      <c r="I1864" s="117">
        <v>4</v>
      </c>
      <c r="J1864" s="102"/>
      <c r="K1864" s="116" t="s">
        <v>824</v>
      </c>
      <c r="L1864" s="102"/>
      <c r="M1864" s="2">
        <v>510</v>
      </c>
    </row>
    <row r="1865" spans="1:13" s="116" customFormat="1" ht="12.75">
      <c r="A1865" s="101"/>
      <c r="B1865" s="211">
        <v>2000</v>
      </c>
      <c r="C1865" s="34" t="s">
        <v>27</v>
      </c>
      <c r="D1865" s="34" t="s">
        <v>12</v>
      </c>
      <c r="E1865" s="34" t="s">
        <v>822</v>
      </c>
      <c r="F1865" s="32" t="s">
        <v>935</v>
      </c>
      <c r="G1865" s="92" t="s">
        <v>510</v>
      </c>
      <c r="H1865" s="5">
        <f t="shared" si="138"/>
        <v>-16000</v>
      </c>
      <c r="I1865" s="117">
        <v>4</v>
      </c>
      <c r="J1865" s="102"/>
      <c r="K1865" s="116" t="s">
        <v>542</v>
      </c>
      <c r="L1865" s="102"/>
      <c r="M1865" s="2">
        <v>510</v>
      </c>
    </row>
    <row r="1866" spans="1:13" s="116" customFormat="1" ht="12.75">
      <c r="A1866" s="34"/>
      <c r="B1866" s="211">
        <v>2000</v>
      </c>
      <c r="C1866" s="34" t="s">
        <v>27</v>
      </c>
      <c r="D1866" s="34" t="s">
        <v>12</v>
      </c>
      <c r="E1866" s="34" t="s">
        <v>822</v>
      </c>
      <c r="F1866" s="32" t="s">
        <v>936</v>
      </c>
      <c r="G1866" s="32" t="s">
        <v>515</v>
      </c>
      <c r="H1866" s="5">
        <f t="shared" si="138"/>
        <v>-18000</v>
      </c>
      <c r="I1866" s="117">
        <v>4</v>
      </c>
      <c r="K1866" s="116" t="s">
        <v>542</v>
      </c>
      <c r="M1866" s="2">
        <v>510</v>
      </c>
    </row>
    <row r="1867" spans="1:13" s="116" customFormat="1" ht="12.75">
      <c r="A1867" s="34"/>
      <c r="B1867" s="211">
        <v>2000</v>
      </c>
      <c r="C1867" s="34" t="s">
        <v>27</v>
      </c>
      <c r="D1867" s="34" t="s">
        <v>12</v>
      </c>
      <c r="E1867" s="34" t="s">
        <v>822</v>
      </c>
      <c r="F1867" s="32" t="s">
        <v>936</v>
      </c>
      <c r="G1867" s="32" t="s">
        <v>517</v>
      </c>
      <c r="H1867" s="5">
        <f t="shared" si="138"/>
        <v>-20000</v>
      </c>
      <c r="I1867" s="117">
        <v>4</v>
      </c>
      <c r="K1867" s="116" t="s">
        <v>542</v>
      </c>
      <c r="M1867" s="2">
        <v>510</v>
      </c>
    </row>
    <row r="1868" spans="1:13" s="116" customFormat="1" ht="12.75">
      <c r="A1868" s="1"/>
      <c r="B1868" s="211">
        <v>2000</v>
      </c>
      <c r="C1868" s="13" t="s">
        <v>27</v>
      </c>
      <c r="D1868" s="13" t="s">
        <v>12</v>
      </c>
      <c r="E1868" s="13" t="s">
        <v>822</v>
      </c>
      <c r="F1868" s="31" t="s">
        <v>938</v>
      </c>
      <c r="G1868" s="28" t="s">
        <v>226</v>
      </c>
      <c r="H1868" s="5">
        <f t="shared" si="138"/>
        <v>-22000</v>
      </c>
      <c r="I1868" s="23">
        <v>4</v>
      </c>
      <c r="J1868"/>
      <c r="K1868" t="s">
        <v>868</v>
      </c>
      <c r="L1868"/>
      <c r="M1868" s="2">
        <v>510</v>
      </c>
    </row>
    <row r="1869" spans="1:13" s="116" customFormat="1" ht="12.75">
      <c r="A1869" s="1"/>
      <c r="B1869" s="211">
        <v>2000</v>
      </c>
      <c r="C1869" s="13" t="s">
        <v>27</v>
      </c>
      <c r="D1869" s="13" t="s">
        <v>12</v>
      </c>
      <c r="E1869" s="13" t="s">
        <v>822</v>
      </c>
      <c r="F1869" s="31" t="s">
        <v>938</v>
      </c>
      <c r="G1869" s="28" t="s">
        <v>229</v>
      </c>
      <c r="H1869" s="5">
        <f t="shared" si="138"/>
        <v>-24000</v>
      </c>
      <c r="I1869" s="23">
        <v>4</v>
      </c>
      <c r="J1869"/>
      <c r="K1869" t="s">
        <v>868</v>
      </c>
      <c r="L1869"/>
      <c r="M1869" s="2">
        <v>510</v>
      </c>
    </row>
    <row r="1870" spans="1:13" s="116" customFormat="1" ht="12.75">
      <c r="A1870" s="1"/>
      <c r="B1870" s="8">
        <v>2000</v>
      </c>
      <c r="C1870" s="13" t="s">
        <v>27</v>
      </c>
      <c r="D1870" s="13" t="s">
        <v>12</v>
      </c>
      <c r="E1870" s="1" t="s">
        <v>822</v>
      </c>
      <c r="F1870" s="32" t="s">
        <v>940</v>
      </c>
      <c r="G1870" s="28" t="s">
        <v>237</v>
      </c>
      <c r="H1870" s="5">
        <f t="shared" si="138"/>
        <v>-26000</v>
      </c>
      <c r="I1870" s="23">
        <v>4</v>
      </c>
      <c r="J1870"/>
      <c r="K1870" t="s">
        <v>868</v>
      </c>
      <c r="L1870"/>
      <c r="M1870" s="2">
        <v>510</v>
      </c>
    </row>
    <row r="1871" spans="1:13" s="116" customFormat="1" ht="12.75">
      <c r="A1871" s="1"/>
      <c r="B1871" s="8">
        <v>2000</v>
      </c>
      <c r="C1871" s="411" t="s">
        <v>27</v>
      </c>
      <c r="D1871" s="13" t="s">
        <v>12</v>
      </c>
      <c r="E1871" s="411" t="s">
        <v>822</v>
      </c>
      <c r="F1871" s="32" t="s">
        <v>940</v>
      </c>
      <c r="G1871" s="28" t="s">
        <v>256</v>
      </c>
      <c r="H1871" s="5">
        <f t="shared" si="138"/>
        <v>-28000</v>
      </c>
      <c r="I1871" s="23">
        <v>4</v>
      </c>
      <c r="J1871" s="412"/>
      <c r="K1871" t="s">
        <v>868</v>
      </c>
      <c r="L1871" s="412"/>
      <c r="M1871" s="2">
        <v>510</v>
      </c>
    </row>
    <row r="1872" spans="1:13" s="116" customFormat="1" ht="12.75">
      <c r="A1872" s="1"/>
      <c r="B1872" s="8">
        <v>2000</v>
      </c>
      <c r="C1872" s="13" t="s">
        <v>27</v>
      </c>
      <c r="D1872" s="13" t="s">
        <v>12</v>
      </c>
      <c r="E1872" s="1" t="s">
        <v>822</v>
      </c>
      <c r="F1872" s="32" t="s">
        <v>941</v>
      </c>
      <c r="G1872" s="28" t="s">
        <v>271</v>
      </c>
      <c r="H1872" s="5">
        <f t="shared" si="138"/>
        <v>-30000</v>
      </c>
      <c r="I1872" s="23">
        <v>4</v>
      </c>
      <c r="J1872"/>
      <c r="K1872" t="s">
        <v>868</v>
      </c>
      <c r="L1872"/>
      <c r="M1872" s="2">
        <v>510</v>
      </c>
    </row>
    <row r="1873" spans="1:13" s="116" customFormat="1" ht="12.75">
      <c r="A1873" s="1"/>
      <c r="B1873" s="8">
        <v>2000</v>
      </c>
      <c r="C1873" s="411" t="s">
        <v>27</v>
      </c>
      <c r="D1873" s="13" t="s">
        <v>12</v>
      </c>
      <c r="E1873" s="411" t="s">
        <v>822</v>
      </c>
      <c r="F1873" s="32" t="s">
        <v>941</v>
      </c>
      <c r="G1873" s="28" t="s">
        <v>293</v>
      </c>
      <c r="H1873" s="5">
        <f t="shared" si="138"/>
        <v>-32000</v>
      </c>
      <c r="I1873" s="23">
        <v>4</v>
      </c>
      <c r="J1873" s="412"/>
      <c r="K1873" t="s">
        <v>868</v>
      </c>
      <c r="L1873" s="412"/>
      <c r="M1873" s="2">
        <v>510</v>
      </c>
    </row>
    <row r="1874" spans="1:13" s="116" customFormat="1" ht="12.75">
      <c r="A1874" s="1"/>
      <c r="B1874" s="211">
        <v>2000</v>
      </c>
      <c r="C1874" s="13" t="s">
        <v>27</v>
      </c>
      <c r="D1874" s="13" t="s">
        <v>12</v>
      </c>
      <c r="E1874" s="13" t="s">
        <v>822</v>
      </c>
      <c r="F1874" s="32" t="s">
        <v>942</v>
      </c>
      <c r="G1874" s="28" t="s">
        <v>226</v>
      </c>
      <c r="H1874" s="5">
        <f t="shared" si="138"/>
        <v>-34000</v>
      </c>
      <c r="I1874" s="23">
        <v>4</v>
      </c>
      <c r="J1874"/>
      <c r="K1874" s="102" t="s">
        <v>824</v>
      </c>
      <c r="L1874"/>
      <c r="M1874" s="2">
        <v>510</v>
      </c>
    </row>
    <row r="1875" spans="1:13" s="116" customFormat="1" ht="12.75">
      <c r="A1875" s="1"/>
      <c r="B1875" s="211">
        <v>2000</v>
      </c>
      <c r="C1875" s="13" t="s">
        <v>27</v>
      </c>
      <c r="D1875" s="13" t="s">
        <v>12</v>
      </c>
      <c r="E1875" s="13" t="s">
        <v>822</v>
      </c>
      <c r="F1875" s="32" t="s">
        <v>943</v>
      </c>
      <c r="G1875" s="92" t="s">
        <v>229</v>
      </c>
      <c r="H1875" s="5">
        <f t="shared" si="138"/>
        <v>-36000</v>
      </c>
      <c r="I1875" s="23">
        <v>4</v>
      </c>
      <c r="J1875"/>
      <c r="K1875" s="102" t="s">
        <v>824</v>
      </c>
      <c r="L1875"/>
      <c r="M1875" s="2">
        <v>510</v>
      </c>
    </row>
    <row r="1876" spans="1:13" s="116" customFormat="1" ht="12.75">
      <c r="A1876" s="1"/>
      <c r="B1876" s="211">
        <v>2000</v>
      </c>
      <c r="C1876" s="34" t="s">
        <v>27</v>
      </c>
      <c r="D1876" s="13" t="s">
        <v>12</v>
      </c>
      <c r="E1876" s="34" t="s">
        <v>822</v>
      </c>
      <c r="F1876" s="32" t="s">
        <v>945</v>
      </c>
      <c r="G1876" s="32" t="s">
        <v>269</v>
      </c>
      <c r="H1876" s="5">
        <f t="shared" si="138"/>
        <v>-38000</v>
      </c>
      <c r="I1876" s="23">
        <v>4</v>
      </c>
      <c r="J1876"/>
      <c r="K1876" s="102" t="s">
        <v>868</v>
      </c>
      <c r="L1876"/>
      <c r="M1876" s="2">
        <v>510</v>
      </c>
    </row>
    <row r="1877" spans="1:13" s="16" customFormat="1" ht="12.75">
      <c r="A1877" s="1"/>
      <c r="B1877" s="8">
        <v>2000</v>
      </c>
      <c r="C1877" s="101" t="s">
        <v>27</v>
      </c>
      <c r="D1877" s="13" t="s">
        <v>12</v>
      </c>
      <c r="E1877" s="101" t="s">
        <v>822</v>
      </c>
      <c r="F1877" s="32" t="s">
        <v>947</v>
      </c>
      <c r="G1877" s="92" t="s">
        <v>271</v>
      </c>
      <c r="H1877" s="5">
        <f t="shared" si="138"/>
        <v>-40000</v>
      </c>
      <c r="I1877" s="23">
        <v>4</v>
      </c>
      <c r="J1877"/>
      <c r="K1877" s="102" t="s">
        <v>868</v>
      </c>
      <c r="L1877"/>
      <c r="M1877" s="2">
        <v>510</v>
      </c>
    </row>
    <row r="1878" spans="1:13" s="16" customFormat="1" ht="12.75">
      <c r="A1878" s="1"/>
      <c r="B1878" s="8">
        <v>2000</v>
      </c>
      <c r="C1878" s="101" t="s">
        <v>27</v>
      </c>
      <c r="D1878" s="13" t="s">
        <v>12</v>
      </c>
      <c r="E1878" s="101" t="s">
        <v>822</v>
      </c>
      <c r="F1878" s="32" t="s">
        <v>947</v>
      </c>
      <c r="G1878" s="92" t="s">
        <v>293</v>
      </c>
      <c r="H1878" s="5">
        <f t="shared" si="138"/>
        <v>-42000</v>
      </c>
      <c r="I1878" s="23">
        <v>4</v>
      </c>
      <c r="J1878"/>
      <c r="K1878" s="102" t="s">
        <v>868</v>
      </c>
      <c r="L1878"/>
      <c r="M1878" s="2">
        <v>510</v>
      </c>
    </row>
    <row r="1879" spans="1:13" s="116" customFormat="1" ht="12.75">
      <c r="A1879" s="34"/>
      <c r="B1879" s="459">
        <v>2000</v>
      </c>
      <c r="C1879" s="458" t="s">
        <v>27</v>
      </c>
      <c r="D1879" s="458" t="s">
        <v>12</v>
      </c>
      <c r="E1879" s="458" t="s">
        <v>822</v>
      </c>
      <c r="F1879" s="32" t="s">
        <v>949</v>
      </c>
      <c r="G1879" s="32" t="s">
        <v>258</v>
      </c>
      <c r="H1879" s="5">
        <f t="shared" si="138"/>
        <v>-44000</v>
      </c>
      <c r="I1879" s="23">
        <v>5</v>
      </c>
      <c r="K1879" s="116" t="s">
        <v>821</v>
      </c>
      <c r="M1879" s="2">
        <v>510</v>
      </c>
    </row>
    <row r="1880" spans="1:13" s="116" customFormat="1" ht="12.75">
      <c r="A1880" s="34"/>
      <c r="B1880" s="459">
        <v>2000</v>
      </c>
      <c r="C1880" s="458" t="s">
        <v>27</v>
      </c>
      <c r="D1880" s="458" t="s">
        <v>12</v>
      </c>
      <c r="E1880" s="458" t="s">
        <v>822</v>
      </c>
      <c r="F1880" s="32" t="s">
        <v>949</v>
      </c>
      <c r="G1880" s="32" t="s">
        <v>31</v>
      </c>
      <c r="H1880" s="5">
        <f t="shared" si="138"/>
        <v>-46000</v>
      </c>
      <c r="I1880" s="23">
        <v>6</v>
      </c>
      <c r="K1880" s="116" t="s">
        <v>821</v>
      </c>
      <c r="M1880" s="2">
        <v>510</v>
      </c>
    </row>
    <row r="1881" spans="1:13" s="116" customFormat="1" ht="12.75">
      <c r="A1881" s="13"/>
      <c r="B1881" s="211">
        <v>2000</v>
      </c>
      <c r="C1881" s="457" t="s">
        <v>27</v>
      </c>
      <c r="D1881" s="34" t="s">
        <v>12</v>
      </c>
      <c r="E1881" s="457" t="s">
        <v>822</v>
      </c>
      <c r="F1881" s="32" t="s">
        <v>951</v>
      </c>
      <c r="G1881" s="32" t="s">
        <v>267</v>
      </c>
      <c r="H1881" s="5">
        <f t="shared" si="138"/>
        <v>-48000</v>
      </c>
      <c r="I1881" s="23">
        <v>7</v>
      </c>
      <c r="J1881" s="411"/>
      <c r="K1881" s="116" t="s">
        <v>542</v>
      </c>
      <c r="L1881" s="411"/>
      <c r="M1881" s="2">
        <v>510</v>
      </c>
    </row>
    <row r="1882" spans="1:13" s="116" customFormat="1" ht="12.75">
      <c r="A1882" s="34"/>
      <c r="B1882" s="211">
        <v>2000</v>
      </c>
      <c r="C1882" s="34" t="s">
        <v>27</v>
      </c>
      <c r="D1882" s="34" t="s">
        <v>12</v>
      </c>
      <c r="E1882" s="34" t="s">
        <v>822</v>
      </c>
      <c r="F1882" s="32" t="s">
        <v>951</v>
      </c>
      <c r="G1882" s="32" t="s">
        <v>269</v>
      </c>
      <c r="H1882" s="5">
        <f t="shared" si="138"/>
        <v>-50000</v>
      </c>
      <c r="I1882" s="23">
        <v>8</v>
      </c>
      <c r="K1882" s="116" t="s">
        <v>542</v>
      </c>
      <c r="M1882" s="2">
        <v>510</v>
      </c>
    </row>
    <row r="1883" spans="1:13" s="16" customFormat="1" ht="12.75">
      <c r="A1883" s="34"/>
      <c r="B1883" s="211">
        <v>2000</v>
      </c>
      <c r="C1883" s="34" t="s">
        <v>27</v>
      </c>
      <c r="D1883" s="34" t="s">
        <v>12</v>
      </c>
      <c r="E1883" s="34" t="s">
        <v>822</v>
      </c>
      <c r="F1883" s="32" t="s">
        <v>951</v>
      </c>
      <c r="G1883" s="32" t="s">
        <v>271</v>
      </c>
      <c r="H1883" s="5">
        <f t="shared" si="138"/>
        <v>-52000</v>
      </c>
      <c r="I1883" s="23">
        <v>9</v>
      </c>
      <c r="J1883" s="116"/>
      <c r="K1883" s="116" t="s">
        <v>542</v>
      </c>
      <c r="L1883" s="116"/>
      <c r="M1883" s="2">
        <v>510</v>
      </c>
    </row>
    <row r="1884" spans="1:13" s="16" customFormat="1" ht="12.75">
      <c r="A1884" s="34"/>
      <c r="B1884" s="211">
        <v>2000</v>
      </c>
      <c r="C1884" s="34" t="s">
        <v>27</v>
      </c>
      <c r="D1884" s="34" t="s">
        <v>12</v>
      </c>
      <c r="E1884" s="34" t="s">
        <v>822</v>
      </c>
      <c r="F1884" s="32" t="s">
        <v>953</v>
      </c>
      <c r="G1884" s="32" t="s">
        <v>293</v>
      </c>
      <c r="H1884" s="5">
        <f t="shared" si="138"/>
        <v>-54000</v>
      </c>
      <c r="I1884" s="117">
        <v>4</v>
      </c>
      <c r="J1884" s="116"/>
      <c r="K1884" s="116" t="s">
        <v>542</v>
      </c>
      <c r="L1884" s="116"/>
      <c r="M1884" s="2">
        <v>510</v>
      </c>
    </row>
    <row r="1885" spans="1:13" s="16" customFormat="1" ht="12.75">
      <c r="A1885" s="34"/>
      <c r="B1885" s="211">
        <v>2000</v>
      </c>
      <c r="C1885" s="34" t="s">
        <v>27</v>
      </c>
      <c r="D1885" s="34" t="s">
        <v>12</v>
      </c>
      <c r="E1885" s="34" t="s">
        <v>822</v>
      </c>
      <c r="F1885" s="32" t="s">
        <v>953</v>
      </c>
      <c r="G1885" s="32" t="s">
        <v>33</v>
      </c>
      <c r="H1885" s="5">
        <f t="shared" si="138"/>
        <v>-56000</v>
      </c>
      <c r="I1885" s="117">
        <v>4</v>
      </c>
      <c r="J1885" s="116"/>
      <c r="K1885" s="116" t="s">
        <v>542</v>
      </c>
      <c r="L1885" s="116"/>
      <c r="M1885" s="2">
        <v>510</v>
      </c>
    </row>
    <row r="1886" spans="1:13" s="16" customFormat="1" ht="12.75">
      <c r="A1886" s="34"/>
      <c r="B1886" s="211">
        <v>2000</v>
      </c>
      <c r="C1886" s="34" t="s">
        <v>27</v>
      </c>
      <c r="D1886" s="34" t="s">
        <v>12</v>
      </c>
      <c r="E1886" s="34" t="s">
        <v>822</v>
      </c>
      <c r="F1886" s="32" t="s">
        <v>953</v>
      </c>
      <c r="G1886" s="32" t="s">
        <v>275</v>
      </c>
      <c r="H1886" s="5">
        <f t="shared" si="138"/>
        <v>-58000</v>
      </c>
      <c r="I1886" s="117">
        <v>4</v>
      </c>
      <c r="J1886" s="116"/>
      <c r="K1886" s="116" t="s">
        <v>542</v>
      </c>
      <c r="L1886" s="116"/>
      <c r="M1886" s="2">
        <v>510</v>
      </c>
    </row>
    <row r="1887" spans="1:13" s="122" customFormat="1" ht="12.75">
      <c r="A1887" s="105"/>
      <c r="B1887" s="377">
        <f>SUM(B1858:B1886)</f>
        <v>58000</v>
      </c>
      <c r="C1887" s="131" t="s">
        <v>27</v>
      </c>
      <c r="D1887" s="131"/>
      <c r="E1887" s="131"/>
      <c r="F1887" s="132"/>
      <c r="G1887" s="120"/>
      <c r="H1887" s="109">
        <v>0</v>
      </c>
      <c r="I1887" s="121">
        <f aca="true" t="shared" si="139" ref="I1887:I1915">+B1887/M1887</f>
        <v>113.72549019607843</v>
      </c>
      <c r="M1887" s="2">
        <v>510</v>
      </c>
    </row>
    <row r="1888" spans="2:13" ht="12.75">
      <c r="B1888" s="8"/>
      <c r="H1888" s="5">
        <f aca="true" t="shared" si="140" ref="H1888:H1893">H1887-B1888</f>
        <v>0</v>
      </c>
      <c r="I1888" s="23">
        <f t="shared" si="139"/>
        <v>0</v>
      </c>
      <c r="M1888" s="2">
        <v>510</v>
      </c>
    </row>
    <row r="1889" spans="2:13" ht="12.75">
      <c r="B1889" s="8"/>
      <c r="H1889" s="5">
        <f t="shared" si="140"/>
        <v>0</v>
      </c>
      <c r="I1889" s="23">
        <f t="shared" si="139"/>
        <v>0</v>
      </c>
      <c r="M1889" s="2">
        <v>510</v>
      </c>
    </row>
    <row r="1890" spans="2:13" ht="12.75">
      <c r="B1890" s="8">
        <v>125000</v>
      </c>
      <c r="C1890" s="101" t="s">
        <v>956</v>
      </c>
      <c r="D1890" s="34" t="s">
        <v>12</v>
      </c>
      <c r="E1890" s="101" t="s">
        <v>957</v>
      </c>
      <c r="F1890" s="92" t="s">
        <v>958</v>
      </c>
      <c r="G1890" s="92" t="s">
        <v>293</v>
      </c>
      <c r="H1890" s="5">
        <f t="shared" si="140"/>
        <v>-125000</v>
      </c>
      <c r="I1890" s="23">
        <f t="shared" si="139"/>
        <v>245.09803921568627</v>
      </c>
      <c r="K1890" t="s">
        <v>868</v>
      </c>
      <c r="M1890" s="2">
        <v>510</v>
      </c>
    </row>
    <row r="1891" spans="2:13" ht="12.75">
      <c r="B1891" s="8">
        <v>125000</v>
      </c>
      <c r="C1891" s="101" t="s">
        <v>956</v>
      </c>
      <c r="D1891" s="34" t="s">
        <v>12</v>
      </c>
      <c r="E1891" s="101" t="s">
        <v>959</v>
      </c>
      <c r="F1891" s="32" t="s">
        <v>960</v>
      </c>
      <c r="G1891" s="92" t="s">
        <v>293</v>
      </c>
      <c r="H1891" s="5">
        <f t="shared" si="140"/>
        <v>-250000</v>
      </c>
      <c r="I1891" s="23">
        <f t="shared" si="139"/>
        <v>245.09803921568627</v>
      </c>
      <c r="K1891" s="102" t="s">
        <v>868</v>
      </c>
      <c r="M1891" s="2">
        <v>510</v>
      </c>
    </row>
    <row r="1892" spans="1:13" s="116" customFormat="1" ht="12.75">
      <c r="A1892" s="34"/>
      <c r="B1892" s="211">
        <v>125000</v>
      </c>
      <c r="C1892" s="34" t="s">
        <v>961</v>
      </c>
      <c r="D1892" s="34" t="s">
        <v>12</v>
      </c>
      <c r="E1892" s="34" t="s">
        <v>962</v>
      </c>
      <c r="F1892" s="32" t="s">
        <v>963</v>
      </c>
      <c r="G1892" s="32" t="s">
        <v>82</v>
      </c>
      <c r="H1892" s="5">
        <f t="shared" si="140"/>
        <v>-375000</v>
      </c>
      <c r="I1892" s="23">
        <f t="shared" si="139"/>
        <v>245.09803921568627</v>
      </c>
      <c r="K1892" s="116" t="s">
        <v>542</v>
      </c>
      <c r="M1892" s="2">
        <v>510</v>
      </c>
    </row>
    <row r="1893" spans="1:13" s="116" customFormat="1" ht="12.75">
      <c r="A1893" s="34"/>
      <c r="B1893" s="211">
        <v>125000</v>
      </c>
      <c r="C1893" s="101" t="s">
        <v>961</v>
      </c>
      <c r="D1893" s="34" t="s">
        <v>12</v>
      </c>
      <c r="E1893" s="34" t="s">
        <v>964</v>
      </c>
      <c r="F1893" s="32" t="s">
        <v>965</v>
      </c>
      <c r="G1893" s="32" t="s">
        <v>265</v>
      </c>
      <c r="H1893" s="5">
        <f t="shared" si="140"/>
        <v>-500000</v>
      </c>
      <c r="I1893" s="23">
        <f t="shared" si="139"/>
        <v>245.09803921568627</v>
      </c>
      <c r="K1893" s="116" t="s">
        <v>542</v>
      </c>
      <c r="M1893" s="2">
        <v>510</v>
      </c>
    </row>
    <row r="1894" spans="1:13" s="108" customFormat="1" ht="12.75">
      <c r="A1894" s="105"/>
      <c r="B1894" s="376">
        <f>SUM(B1890:B1893)</f>
        <v>500000</v>
      </c>
      <c r="C1894" s="105" t="s">
        <v>121</v>
      </c>
      <c r="D1894" s="105"/>
      <c r="E1894" s="105"/>
      <c r="F1894" s="120"/>
      <c r="G1894" s="120"/>
      <c r="H1894" s="109">
        <v>0</v>
      </c>
      <c r="I1894" s="121">
        <f t="shared" si="139"/>
        <v>980.3921568627451</v>
      </c>
      <c r="J1894" s="122"/>
      <c r="K1894" s="122"/>
      <c r="L1894" s="122"/>
      <c r="M1894" s="2">
        <v>510</v>
      </c>
    </row>
    <row r="1895" spans="2:13" ht="12.75">
      <c r="B1895" s="8"/>
      <c r="H1895" s="5">
        <f>H1894-B1895</f>
        <v>0</v>
      </c>
      <c r="I1895" s="23">
        <f t="shared" si="139"/>
        <v>0</v>
      </c>
      <c r="M1895" s="2">
        <v>510</v>
      </c>
    </row>
    <row r="1896" spans="2:13" ht="12.75">
      <c r="B1896" s="8"/>
      <c r="D1896" s="13"/>
      <c r="H1896" s="5">
        <f>H1895-B1896</f>
        <v>0</v>
      </c>
      <c r="I1896" s="23">
        <f t="shared" si="139"/>
        <v>0</v>
      </c>
      <c r="M1896" s="2">
        <v>510</v>
      </c>
    </row>
    <row r="1897" spans="2:13" ht="12.75">
      <c r="B1897" s="211">
        <v>50000</v>
      </c>
      <c r="C1897" s="34" t="s">
        <v>966</v>
      </c>
      <c r="D1897" s="13" t="s">
        <v>12</v>
      </c>
      <c r="E1897" s="13" t="s">
        <v>967</v>
      </c>
      <c r="F1897" s="28" t="s">
        <v>968</v>
      </c>
      <c r="G1897" s="31" t="s">
        <v>233</v>
      </c>
      <c r="H1897" s="5">
        <f>H1896-B1897</f>
        <v>-50000</v>
      </c>
      <c r="I1897" s="23">
        <f t="shared" si="139"/>
        <v>98.03921568627452</v>
      </c>
      <c r="K1897" t="s">
        <v>868</v>
      </c>
      <c r="M1897" s="2">
        <v>510</v>
      </c>
    </row>
    <row r="1898" spans="2:13" ht="12.75">
      <c r="B1898" s="211">
        <v>50000</v>
      </c>
      <c r="C1898" s="34" t="s">
        <v>966</v>
      </c>
      <c r="D1898" s="13" t="s">
        <v>12</v>
      </c>
      <c r="E1898" s="13" t="s">
        <v>967</v>
      </c>
      <c r="F1898" s="32" t="s">
        <v>969</v>
      </c>
      <c r="G1898" s="31" t="s">
        <v>233</v>
      </c>
      <c r="H1898" s="5">
        <f>H1897-B1898</f>
        <v>-100000</v>
      </c>
      <c r="I1898" s="23">
        <f t="shared" si="139"/>
        <v>98.03921568627452</v>
      </c>
      <c r="K1898" s="102" t="s">
        <v>824</v>
      </c>
      <c r="M1898" s="2">
        <v>510</v>
      </c>
    </row>
    <row r="1899" spans="1:13" s="122" customFormat="1" ht="12.75">
      <c r="A1899" s="105"/>
      <c r="B1899" s="377">
        <f>SUM(B1897:B1898)</f>
        <v>100000</v>
      </c>
      <c r="C1899" s="131" t="s">
        <v>40</v>
      </c>
      <c r="D1899" s="131"/>
      <c r="E1899" s="131"/>
      <c r="F1899" s="120"/>
      <c r="G1899" s="120"/>
      <c r="H1899" s="109">
        <v>0</v>
      </c>
      <c r="I1899" s="121">
        <f t="shared" si="139"/>
        <v>196.07843137254903</v>
      </c>
      <c r="M1899" s="2">
        <v>510</v>
      </c>
    </row>
    <row r="1900" spans="2:13" ht="12.75">
      <c r="B1900" s="30"/>
      <c r="C1900" s="34"/>
      <c r="D1900" s="13"/>
      <c r="E1900" s="13"/>
      <c r="G1900" s="31"/>
      <c r="H1900" s="5">
        <f aca="true" t="shared" si="141" ref="H1900:H1914">H1899-B1900</f>
        <v>0</v>
      </c>
      <c r="I1900" s="23">
        <f t="shared" si="139"/>
        <v>0</v>
      </c>
      <c r="M1900" s="2">
        <v>510</v>
      </c>
    </row>
    <row r="1901" spans="1:13" s="16" customFormat="1" ht="12.75">
      <c r="A1901" s="13"/>
      <c r="B1901" s="30"/>
      <c r="C1901" s="34"/>
      <c r="D1901" s="13"/>
      <c r="E1901" s="13"/>
      <c r="F1901" s="28"/>
      <c r="G1901" s="31"/>
      <c r="H1901" s="5">
        <f t="shared" si="141"/>
        <v>0</v>
      </c>
      <c r="I1901" s="23">
        <f t="shared" si="139"/>
        <v>0</v>
      </c>
      <c r="K1901"/>
      <c r="M1901" s="2">
        <v>510</v>
      </c>
    </row>
    <row r="1902" spans="3:13" ht="12.75">
      <c r="C1902" s="34"/>
      <c r="D1902" s="13"/>
      <c r="H1902" s="5">
        <f t="shared" si="141"/>
        <v>0</v>
      </c>
      <c r="I1902" s="23">
        <f t="shared" si="139"/>
        <v>0</v>
      </c>
      <c r="M1902" s="2">
        <v>510</v>
      </c>
    </row>
    <row r="1903" spans="1:13" s="116" customFormat="1" ht="12.75">
      <c r="A1903" s="34"/>
      <c r="B1903" s="172">
        <v>190000</v>
      </c>
      <c r="C1903" s="34" t="s">
        <v>970</v>
      </c>
      <c r="D1903" s="32" t="s">
        <v>12</v>
      </c>
      <c r="E1903" s="57"/>
      <c r="F1903" s="57" t="s">
        <v>698</v>
      </c>
      <c r="G1903" s="57" t="s">
        <v>256</v>
      </c>
      <c r="H1903" s="30">
        <f t="shared" si="141"/>
        <v>-190000</v>
      </c>
      <c r="I1903" s="59">
        <f t="shared" si="139"/>
        <v>372.54901960784315</v>
      </c>
      <c r="M1903" s="2">
        <v>510</v>
      </c>
    </row>
    <row r="1904" spans="1:13" s="116" customFormat="1" ht="12.75">
      <c r="A1904" s="34"/>
      <c r="B1904" s="172">
        <v>27195</v>
      </c>
      <c r="C1904" s="34" t="s">
        <v>970</v>
      </c>
      <c r="D1904" s="32" t="s">
        <v>12</v>
      </c>
      <c r="E1904" s="57" t="s">
        <v>699</v>
      </c>
      <c r="F1904" s="57"/>
      <c r="G1904" s="57" t="s">
        <v>256</v>
      </c>
      <c r="H1904" s="30">
        <f t="shared" si="141"/>
        <v>-217195</v>
      </c>
      <c r="I1904" s="59">
        <f t="shared" si="139"/>
        <v>53.3235294117647</v>
      </c>
      <c r="M1904" s="2">
        <v>510</v>
      </c>
    </row>
    <row r="1905" spans="1:13" s="116" customFormat="1" ht="12.75">
      <c r="A1905" s="34"/>
      <c r="B1905" s="172">
        <v>5250</v>
      </c>
      <c r="C1905" s="34" t="s">
        <v>970</v>
      </c>
      <c r="D1905" s="32" t="s">
        <v>12</v>
      </c>
      <c r="E1905" s="57" t="s">
        <v>700</v>
      </c>
      <c r="F1905" s="57"/>
      <c r="G1905" s="57" t="s">
        <v>256</v>
      </c>
      <c r="H1905" s="30">
        <f t="shared" si="141"/>
        <v>-222445</v>
      </c>
      <c r="I1905" s="59">
        <f t="shared" si="139"/>
        <v>10.294117647058824</v>
      </c>
      <c r="M1905" s="2">
        <v>510</v>
      </c>
    </row>
    <row r="1906" spans="1:13" s="116" customFormat="1" ht="12.75">
      <c r="A1906" s="34"/>
      <c r="B1906" s="172">
        <v>50000</v>
      </c>
      <c r="C1906" s="34" t="s">
        <v>970</v>
      </c>
      <c r="D1906" s="32" t="s">
        <v>12</v>
      </c>
      <c r="E1906" s="57"/>
      <c r="F1906" s="57"/>
      <c r="G1906" s="57" t="s">
        <v>256</v>
      </c>
      <c r="H1906" s="30">
        <f t="shared" si="141"/>
        <v>-272445</v>
      </c>
      <c r="I1906" s="59">
        <f t="shared" si="139"/>
        <v>98.03921568627452</v>
      </c>
      <c r="M1906" s="2">
        <v>510</v>
      </c>
    </row>
    <row r="1907" spans="1:13" s="116" customFormat="1" ht="12.75">
      <c r="A1907" s="34"/>
      <c r="B1907" s="460">
        <v>235000</v>
      </c>
      <c r="C1907" s="34" t="s">
        <v>759</v>
      </c>
      <c r="D1907" s="32" t="s">
        <v>12</v>
      </c>
      <c r="E1907" s="57"/>
      <c r="F1907" s="57" t="s">
        <v>698</v>
      </c>
      <c r="G1907" s="57" t="s">
        <v>256</v>
      </c>
      <c r="H1907" s="30">
        <f t="shared" si="141"/>
        <v>-507445</v>
      </c>
      <c r="I1907" s="59">
        <f t="shared" si="139"/>
        <v>460.7843137254902</v>
      </c>
      <c r="M1907" s="2">
        <v>510</v>
      </c>
    </row>
    <row r="1908" spans="1:13" s="116" customFormat="1" ht="12.75">
      <c r="A1908" s="34"/>
      <c r="B1908" s="460">
        <v>30432.5</v>
      </c>
      <c r="C1908" s="34" t="s">
        <v>759</v>
      </c>
      <c r="D1908" s="32" t="s">
        <v>12</v>
      </c>
      <c r="E1908" s="57" t="s">
        <v>699</v>
      </c>
      <c r="F1908" s="57"/>
      <c r="G1908" s="57" t="s">
        <v>256</v>
      </c>
      <c r="H1908" s="30">
        <f t="shared" si="141"/>
        <v>-537877.5</v>
      </c>
      <c r="I1908" s="59">
        <f t="shared" si="139"/>
        <v>59.67156862745098</v>
      </c>
      <c r="M1908" s="2">
        <v>510</v>
      </c>
    </row>
    <row r="1909" spans="1:13" s="116" customFormat="1" ht="12.75">
      <c r="A1909" s="34"/>
      <c r="B1909" s="172">
        <v>5875</v>
      </c>
      <c r="C1909" s="34" t="s">
        <v>759</v>
      </c>
      <c r="D1909" s="32" t="s">
        <v>12</v>
      </c>
      <c r="E1909" s="57" t="s">
        <v>700</v>
      </c>
      <c r="F1909" s="57"/>
      <c r="G1909" s="57" t="s">
        <v>256</v>
      </c>
      <c r="H1909" s="30">
        <f t="shared" si="141"/>
        <v>-543752.5</v>
      </c>
      <c r="I1909" s="59">
        <f t="shared" si="139"/>
        <v>11.519607843137255</v>
      </c>
      <c r="M1909" s="2">
        <v>510</v>
      </c>
    </row>
    <row r="1910" spans="1:13" s="116" customFormat="1" ht="12.75">
      <c r="A1910" s="34"/>
      <c r="B1910" s="172">
        <v>70000</v>
      </c>
      <c r="C1910" s="34" t="s">
        <v>759</v>
      </c>
      <c r="D1910" s="32" t="s">
        <v>12</v>
      </c>
      <c r="E1910" s="57"/>
      <c r="F1910" s="57"/>
      <c r="G1910" s="57" t="s">
        <v>256</v>
      </c>
      <c r="H1910" s="5">
        <f t="shared" si="141"/>
        <v>-613752.5</v>
      </c>
      <c r="I1910" s="23">
        <f t="shared" si="139"/>
        <v>137.2549019607843</v>
      </c>
      <c r="M1910" s="2">
        <v>510</v>
      </c>
    </row>
    <row r="1911" spans="1:13" s="116" customFormat="1" ht="12.75">
      <c r="A1911" s="34"/>
      <c r="B1911" s="172">
        <v>160000</v>
      </c>
      <c r="C1911" s="34" t="s">
        <v>971</v>
      </c>
      <c r="D1911" s="32" t="s">
        <v>12</v>
      </c>
      <c r="E1911" s="57"/>
      <c r="F1911" s="57" t="s">
        <v>698</v>
      </c>
      <c r="G1911" s="57" t="s">
        <v>256</v>
      </c>
      <c r="H1911" s="5">
        <f t="shared" si="141"/>
        <v>-773752.5</v>
      </c>
      <c r="I1911" s="23">
        <f t="shared" si="139"/>
        <v>313.72549019607845</v>
      </c>
      <c r="M1911" s="2">
        <v>510</v>
      </c>
    </row>
    <row r="1912" spans="1:13" s="116" customFormat="1" ht="12.75">
      <c r="A1912" s="34"/>
      <c r="B1912" s="172">
        <v>20000</v>
      </c>
      <c r="C1912" s="34" t="s">
        <v>971</v>
      </c>
      <c r="D1912" s="32" t="s">
        <v>12</v>
      </c>
      <c r="E1912" s="57" t="s">
        <v>967</v>
      </c>
      <c r="F1912" s="57"/>
      <c r="G1912" s="57" t="s">
        <v>256</v>
      </c>
      <c r="H1912" s="5">
        <f t="shared" si="141"/>
        <v>-793752.5</v>
      </c>
      <c r="I1912" s="23">
        <f t="shared" si="139"/>
        <v>39.21568627450981</v>
      </c>
      <c r="M1912" s="2">
        <v>510</v>
      </c>
    </row>
    <row r="1913" spans="1:13" s="116" customFormat="1" ht="12.75">
      <c r="A1913" s="34"/>
      <c r="B1913" s="172">
        <v>30000</v>
      </c>
      <c r="C1913" s="34" t="s">
        <v>971</v>
      </c>
      <c r="D1913" s="32" t="s">
        <v>12</v>
      </c>
      <c r="E1913" s="57" t="s">
        <v>967</v>
      </c>
      <c r="F1913" s="57"/>
      <c r="G1913" s="57" t="s">
        <v>256</v>
      </c>
      <c r="H1913" s="5">
        <f t="shared" si="141"/>
        <v>-823752.5</v>
      </c>
      <c r="I1913" s="23">
        <f t="shared" si="139"/>
        <v>58.8235294117647</v>
      </c>
      <c r="M1913" s="2">
        <v>510</v>
      </c>
    </row>
    <row r="1914" spans="1:13" s="116" customFormat="1" ht="12.75">
      <c r="A1914" s="34"/>
      <c r="B1914" s="172">
        <v>90000</v>
      </c>
      <c r="C1914" s="34" t="s">
        <v>783</v>
      </c>
      <c r="D1914" s="32" t="s">
        <v>12</v>
      </c>
      <c r="E1914" s="57" t="s">
        <v>40</v>
      </c>
      <c r="F1914" s="57"/>
      <c r="G1914" s="57" t="s">
        <v>256</v>
      </c>
      <c r="H1914" s="5">
        <f t="shared" si="141"/>
        <v>-913752.5</v>
      </c>
      <c r="I1914" s="23">
        <f t="shared" si="139"/>
        <v>176.47058823529412</v>
      </c>
      <c r="M1914" s="2">
        <v>510</v>
      </c>
    </row>
    <row r="1915" spans="1:13" ht="12.75">
      <c r="A1915" s="90"/>
      <c r="B1915" s="398">
        <f>SUM(B1903:B1914)</f>
        <v>913752.5</v>
      </c>
      <c r="C1915" s="90" t="s">
        <v>122</v>
      </c>
      <c r="D1915" s="94"/>
      <c r="E1915" s="124"/>
      <c r="F1915" s="124"/>
      <c r="G1915" s="124"/>
      <c r="H1915" s="93">
        <v>0</v>
      </c>
      <c r="I1915" s="118">
        <f t="shared" si="139"/>
        <v>1791.671568627451</v>
      </c>
      <c r="J1915" s="119"/>
      <c r="K1915" s="119"/>
      <c r="L1915" s="119"/>
      <c r="M1915" s="2">
        <v>510</v>
      </c>
    </row>
    <row r="1916" spans="2:13" ht="12.75">
      <c r="B1916" s="30"/>
      <c r="H1916" s="39">
        <f>H1915-B1916</f>
        <v>0</v>
      </c>
      <c r="I1916" s="117">
        <v>0</v>
      </c>
      <c r="M1916" s="2">
        <v>510</v>
      </c>
    </row>
    <row r="1917" spans="4:13" ht="12.75">
      <c r="D1917" s="13"/>
      <c r="H1917" s="5">
        <f>H1916-B1917</f>
        <v>0</v>
      </c>
      <c r="I1917" s="23">
        <f aca="true" t="shared" si="142" ref="I1917:I1924">+B1917/M1917</f>
        <v>0</v>
      </c>
      <c r="M1917" s="2">
        <v>510</v>
      </c>
    </row>
    <row r="1918" spans="4:13" ht="12.75">
      <c r="D1918" s="13"/>
      <c r="H1918" s="5">
        <f>H1917-B1918</f>
        <v>0</v>
      </c>
      <c r="I1918" s="23">
        <f t="shared" si="142"/>
        <v>0</v>
      </c>
      <c r="M1918" s="2">
        <v>510</v>
      </c>
    </row>
    <row r="1919" spans="2:13" ht="12.75">
      <c r="B1919" s="30"/>
      <c r="D1919" s="13"/>
      <c r="G1919" s="32"/>
      <c r="H1919" s="5">
        <f>H1918-B1919</f>
        <v>0</v>
      </c>
      <c r="I1919" s="23">
        <f t="shared" si="142"/>
        <v>0</v>
      </c>
      <c r="M1919" s="2">
        <v>510</v>
      </c>
    </row>
    <row r="1920" spans="1:13" ht="13.5" thickBot="1">
      <c r="A1920" s="78"/>
      <c r="B1920" s="75">
        <f>+B1967+B1972+B1977+B2027+B2030+B2082+B2101+B2109+B2120</f>
        <v>1626860</v>
      </c>
      <c r="C1920" s="78"/>
      <c r="D1920" s="123" t="s">
        <v>13</v>
      </c>
      <c r="E1920" s="127"/>
      <c r="F1920" s="127"/>
      <c r="G1920" s="79"/>
      <c r="H1920" s="128"/>
      <c r="I1920" s="129">
        <f t="shared" si="142"/>
        <v>3189.921568627451</v>
      </c>
      <c r="J1920" s="130"/>
      <c r="K1920" s="130"/>
      <c r="L1920" s="130"/>
      <c r="M1920" s="2">
        <v>510</v>
      </c>
    </row>
    <row r="1921" spans="2:13" ht="12.75">
      <c r="B1921" s="30"/>
      <c r="D1921" s="13"/>
      <c r="G1921" s="32"/>
      <c r="H1921" s="5">
        <f aca="true" t="shared" si="143" ref="H1921:H1966">H1920-B1921</f>
        <v>0</v>
      </c>
      <c r="I1921" s="23">
        <f t="shared" si="142"/>
        <v>0</v>
      </c>
      <c r="M1921" s="2">
        <v>510</v>
      </c>
    </row>
    <row r="1922" spans="1:13" s="16" customFormat="1" ht="12.75">
      <c r="A1922" s="1"/>
      <c r="B1922" s="354">
        <v>2500</v>
      </c>
      <c r="C1922" s="1" t="s">
        <v>24</v>
      </c>
      <c r="D1922" s="13" t="s">
        <v>13</v>
      </c>
      <c r="E1922" s="1" t="s">
        <v>123</v>
      </c>
      <c r="F1922" s="28" t="s">
        <v>972</v>
      </c>
      <c r="G1922" s="32" t="s">
        <v>222</v>
      </c>
      <c r="H1922" s="5">
        <f t="shared" si="143"/>
        <v>-2500</v>
      </c>
      <c r="I1922" s="23">
        <f t="shared" si="142"/>
        <v>4.901960784313726</v>
      </c>
      <c r="J1922"/>
      <c r="K1922" t="s">
        <v>24</v>
      </c>
      <c r="L1922"/>
      <c r="M1922" s="2">
        <v>510</v>
      </c>
    </row>
    <row r="1923" spans="2:13" ht="12.75">
      <c r="B1923" s="354">
        <v>5000</v>
      </c>
      <c r="C1923" s="1" t="s">
        <v>24</v>
      </c>
      <c r="D1923" s="13" t="s">
        <v>13</v>
      </c>
      <c r="E1923" s="1" t="s">
        <v>123</v>
      </c>
      <c r="F1923" s="28" t="s">
        <v>973</v>
      </c>
      <c r="G1923" s="28" t="s">
        <v>226</v>
      </c>
      <c r="H1923" s="5">
        <f t="shared" si="143"/>
        <v>-7500</v>
      </c>
      <c r="I1923" s="23">
        <f t="shared" si="142"/>
        <v>9.803921568627452</v>
      </c>
      <c r="K1923" t="s">
        <v>24</v>
      </c>
      <c r="M1923" s="2">
        <v>510</v>
      </c>
    </row>
    <row r="1924" spans="2:13" ht="12.75">
      <c r="B1924" s="354">
        <v>5000</v>
      </c>
      <c r="C1924" s="1" t="s">
        <v>24</v>
      </c>
      <c r="D1924" s="13" t="s">
        <v>13</v>
      </c>
      <c r="E1924" s="1" t="s">
        <v>123</v>
      </c>
      <c r="F1924" s="28" t="s">
        <v>974</v>
      </c>
      <c r="G1924" s="28" t="s">
        <v>229</v>
      </c>
      <c r="H1924" s="5">
        <f t="shared" si="143"/>
        <v>-12500</v>
      </c>
      <c r="I1924" s="23">
        <f t="shared" si="142"/>
        <v>9.803921568627452</v>
      </c>
      <c r="K1924" t="s">
        <v>24</v>
      </c>
      <c r="M1924" s="2">
        <v>510</v>
      </c>
    </row>
    <row r="1925" spans="2:13" ht="12.75">
      <c r="B1925" s="318">
        <v>2500</v>
      </c>
      <c r="C1925" s="1" t="s">
        <v>24</v>
      </c>
      <c r="D1925" s="13" t="s">
        <v>13</v>
      </c>
      <c r="E1925" s="1" t="s">
        <v>123</v>
      </c>
      <c r="F1925" s="28" t="s">
        <v>975</v>
      </c>
      <c r="G1925" s="28" t="s">
        <v>233</v>
      </c>
      <c r="H1925" s="5">
        <f t="shared" si="143"/>
        <v>-15000</v>
      </c>
      <c r="I1925" s="23">
        <v>5</v>
      </c>
      <c r="K1925" t="s">
        <v>24</v>
      </c>
      <c r="M1925" s="2">
        <v>510</v>
      </c>
    </row>
    <row r="1926" spans="2:14" ht="12.75">
      <c r="B1926" s="318">
        <v>5000</v>
      </c>
      <c r="C1926" s="1" t="s">
        <v>24</v>
      </c>
      <c r="D1926" s="1" t="s">
        <v>13</v>
      </c>
      <c r="E1926" s="1" t="s">
        <v>123</v>
      </c>
      <c r="F1926" s="422" t="s">
        <v>976</v>
      </c>
      <c r="G1926" s="28" t="s">
        <v>256</v>
      </c>
      <c r="H1926" s="5">
        <f t="shared" si="143"/>
        <v>-20000</v>
      </c>
      <c r="I1926" s="23">
        <v>10</v>
      </c>
      <c r="K1926" t="s">
        <v>24</v>
      </c>
      <c r="M1926" s="2">
        <v>510</v>
      </c>
      <c r="N1926" s="413"/>
    </row>
    <row r="1927" spans="2:13" ht="12.75">
      <c r="B1927" s="318">
        <v>5000</v>
      </c>
      <c r="C1927" s="1" t="s">
        <v>24</v>
      </c>
      <c r="D1927" s="1" t="s">
        <v>13</v>
      </c>
      <c r="E1927" s="1" t="s">
        <v>123</v>
      </c>
      <c r="F1927" s="72" t="s">
        <v>977</v>
      </c>
      <c r="G1927" s="28" t="s">
        <v>258</v>
      </c>
      <c r="H1927" s="5">
        <f t="shared" si="143"/>
        <v>-25000</v>
      </c>
      <c r="I1927" s="23">
        <v>10</v>
      </c>
      <c r="K1927" t="s">
        <v>24</v>
      </c>
      <c r="M1927" s="2">
        <v>510</v>
      </c>
    </row>
    <row r="1928" spans="2:13" ht="12.75">
      <c r="B1928" s="318">
        <v>5000</v>
      </c>
      <c r="C1928" s="1" t="s">
        <v>24</v>
      </c>
      <c r="D1928" s="1" t="s">
        <v>13</v>
      </c>
      <c r="E1928" s="1" t="s">
        <v>123</v>
      </c>
      <c r="F1928" s="28" t="s">
        <v>978</v>
      </c>
      <c r="G1928" s="28" t="s">
        <v>31</v>
      </c>
      <c r="H1928" s="5">
        <f t="shared" si="143"/>
        <v>-30000</v>
      </c>
      <c r="I1928" s="23">
        <v>10</v>
      </c>
      <c r="K1928" t="s">
        <v>24</v>
      </c>
      <c r="M1928" s="2">
        <v>510</v>
      </c>
    </row>
    <row r="1929" spans="2:13" ht="12.75">
      <c r="B1929" s="318">
        <v>10000</v>
      </c>
      <c r="C1929" s="1" t="s">
        <v>24</v>
      </c>
      <c r="D1929" s="1" t="s">
        <v>13</v>
      </c>
      <c r="E1929" s="1" t="s">
        <v>123</v>
      </c>
      <c r="F1929" s="422" t="s">
        <v>979</v>
      </c>
      <c r="G1929" s="28" t="s">
        <v>261</v>
      </c>
      <c r="H1929" s="5">
        <f t="shared" si="143"/>
        <v>-40000</v>
      </c>
      <c r="I1929" s="23">
        <v>20</v>
      </c>
      <c r="K1929" t="s">
        <v>24</v>
      </c>
      <c r="M1929" s="2">
        <v>510</v>
      </c>
    </row>
    <row r="1930" spans="2:13" ht="12.75">
      <c r="B1930" s="318">
        <v>5000</v>
      </c>
      <c r="C1930" s="1" t="s">
        <v>24</v>
      </c>
      <c r="D1930" s="1" t="s">
        <v>13</v>
      </c>
      <c r="E1930" s="1" t="s">
        <v>123</v>
      </c>
      <c r="F1930" s="28" t="s">
        <v>980</v>
      </c>
      <c r="G1930" s="28" t="s">
        <v>263</v>
      </c>
      <c r="H1930" s="5">
        <f t="shared" si="143"/>
        <v>-45000</v>
      </c>
      <c r="I1930" s="23">
        <v>10</v>
      </c>
      <c r="K1930" t="s">
        <v>24</v>
      </c>
      <c r="M1930" s="2">
        <v>510</v>
      </c>
    </row>
    <row r="1931" spans="2:13" ht="12.75">
      <c r="B1931" s="318">
        <v>5000</v>
      </c>
      <c r="C1931" s="1" t="s">
        <v>24</v>
      </c>
      <c r="D1931" s="1" t="s">
        <v>13</v>
      </c>
      <c r="E1931" s="1" t="s">
        <v>123</v>
      </c>
      <c r="F1931" s="28" t="s">
        <v>981</v>
      </c>
      <c r="G1931" s="28" t="s">
        <v>269</v>
      </c>
      <c r="H1931" s="5">
        <f t="shared" si="143"/>
        <v>-50000</v>
      </c>
      <c r="I1931" s="23">
        <v>10</v>
      </c>
      <c r="K1931" t="s">
        <v>24</v>
      </c>
      <c r="M1931" s="2">
        <v>510</v>
      </c>
    </row>
    <row r="1932" spans="2:13" ht="12.75">
      <c r="B1932" s="318">
        <v>5000</v>
      </c>
      <c r="C1932" s="1" t="s">
        <v>24</v>
      </c>
      <c r="D1932" s="1" t="s">
        <v>13</v>
      </c>
      <c r="E1932" s="1" t="s">
        <v>123</v>
      </c>
      <c r="F1932" s="28" t="s">
        <v>982</v>
      </c>
      <c r="G1932" s="28" t="s">
        <v>271</v>
      </c>
      <c r="H1932" s="5">
        <f t="shared" si="143"/>
        <v>-55000</v>
      </c>
      <c r="I1932" s="23">
        <v>10</v>
      </c>
      <c r="K1932" t="s">
        <v>24</v>
      </c>
      <c r="M1932" s="2">
        <v>510</v>
      </c>
    </row>
    <row r="1933" spans="2:13" ht="12.75">
      <c r="B1933" s="318">
        <v>5000</v>
      </c>
      <c r="C1933" s="1" t="s">
        <v>24</v>
      </c>
      <c r="D1933" s="1" t="s">
        <v>13</v>
      </c>
      <c r="E1933" s="1" t="s">
        <v>123</v>
      </c>
      <c r="F1933" s="28" t="s">
        <v>983</v>
      </c>
      <c r="G1933" s="28" t="s">
        <v>293</v>
      </c>
      <c r="H1933" s="5">
        <f t="shared" si="143"/>
        <v>-60000</v>
      </c>
      <c r="I1933" s="23">
        <v>10</v>
      </c>
      <c r="K1933" t="s">
        <v>24</v>
      </c>
      <c r="M1933" s="2">
        <v>510</v>
      </c>
    </row>
    <row r="1934" spans="2:13" ht="12.75">
      <c r="B1934" s="318">
        <v>5000</v>
      </c>
      <c r="C1934" s="1" t="s">
        <v>24</v>
      </c>
      <c r="D1934" s="1" t="s">
        <v>13</v>
      </c>
      <c r="E1934" s="1" t="s">
        <v>123</v>
      </c>
      <c r="F1934" s="28" t="s">
        <v>984</v>
      </c>
      <c r="G1934" s="28" t="s">
        <v>33</v>
      </c>
      <c r="H1934" s="5">
        <f t="shared" si="143"/>
        <v>-65000</v>
      </c>
      <c r="I1934" s="23">
        <v>10</v>
      </c>
      <c r="K1934" t="s">
        <v>24</v>
      </c>
      <c r="M1934" s="2">
        <v>510</v>
      </c>
    </row>
    <row r="1935" spans="2:13" ht="12.75">
      <c r="B1935" s="354">
        <v>5000</v>
      </c>
      <c r="C1935" s="1" t="s">
        <v>24</v>
      </c>
      <c r="D1935" s="1" t="s">
        <v>13</v>
      </c>
      <c r="E1935" s="1" t="s">
        <v>123</v>
      </c>
      <c r="F1935" s="28" t="s">
        <v>985</v>
      </c>
      <c r="G1935" s="28" t="s">
        <v>275</v>
      </c>
      <c r="H1935" s="5">
        <f t="shared" si="143"/>
        <v>-70000</v>
      </c>
      <c r="I1935" s="23">
        <v>10</v>
      </c>
      <c r="K1935" t="s">
        <v>24</v>
      </c>
      <c r="M1935" s="2">
        <v>510</v>
      </c>
    </row>
    <row r="1936" spans="2:13" ht="12.75">
      <c r="B1936" s="461">
        <v>5000</v>
      </c>
      <c r="C1936" s="1" t="s">
        <v>24</v>
      </c>
      <c r="D1936" s="1" t="s">
        <v>13</v>
      </c>
      <c r="E1936" s="1" t="s">
        <v>123</v>
      </c>
      <c r="F1936" s="28" t="s">
        <v>986</v>
      </c>
      <c r="G1936" s="28" t="s">
        <v>463</v>
      </c>
      <c r="H1936" s="5">
        <f t="shared" si="143"/>
        <v>-75000</v>
      </c>
      <c r="I1936" s="23">
        <v>10</v>
      </c>
      <c r="K1936" t="s">
        <v>24</v>
      </c>
      <c r="M1936" s="2">
        <v>510</v>
      </c>
    </row>
    <row r="1937" spans="2:13" ht="12.75">
      <c r="B1937" s="318">
        <v>5000</v>
      </c>
      <c r="C1937" s="1" t="s">
        <v>24</v>
      </c>
      <c r="D1937" s="1" t="s">
        <v>13</v>
      </c>
      <c r="E1937" s="1" t="s">
        <v>123</v>
      </c>
      <c r="F1937" s="28" t="s">
        <v>987</v>
      </c>
      <c r="G1937" s="28" t="s">
        <v>499</v>
      </c>
      <c r="H1937" s="5">
        <f t="shared" si="143"/>
        <v>-80000</v>
      </c>
      <c r="I1937" s="23">
        <v>10</v>
      </c>
      <c r="K1937" t="s">
        <v>24</v>
      </c>
      <c r="M1937" s="2">
        <v>510</v>
      </c>
    </row>
    <row r="1938" spans="2:13" ht="12.75">
      <c r="B1938" s="318">
        <v>5000</v>
      </c>
      <c r="C1938" s="1" t="s">
        <v>24</v>
      </c>
      <c r="D1938" s="1" t="s">
        <v>13</v>
      </c>
      <c r="E1938" s="1" t="s">
        <v>123</v>
      </c>
      <c r="F1938" s="28" t="s">
        <v>988</v>
      </c>
      <c r="G1938" s="28" t="s">
        <v>508</v>
      </c>
      <c r="H1938" s="5">
        <f t="shared" si="143"/>
        <v>-85000</v>
      </c>
      <c r="I1938" s="23">
        <v>10</v>
      </c>
      <c r="K1938" t="s">
        <v>24</v>
      </c>
      <c r="M1938" s="2">
        <v>510</v>
      </c>
    </row>
    <row r="1939" spans="2:13" ht="12.75">
      <c r="B1939" s="318">
        <v>5000</v>
      </c>
      <c r="C1939" s="1" t="s">
        <v>24</v>
      </c>
      <c r="D1939" s="1" t="s">
        <v>13</v>
      </c>
      <c r="E1939" s="1" t="s">
        <v>123</v>
      </c>
      <c r="F1939" s="28" t="s">
        <v>989</v>
      </c>
      <c r="G1939" s="28" t="s">
        <v>510</v>
      </c>
      <c r="H1939" s="5">
        <f t="shared" si="143"/>
        <v>-90000</v>
      </c>
      <c r="I1939" s="23">
        <v>10</v>
      </c>
      <c r="K1939" t="s">
        <v>24</v>
      </c>
      <c r="M1939" s="2">
        <v>510</v>
      </c>
    </row>
    <row r="1940" spans="2:13" ht="12.75">
      <c r="B1940" s="318">
        <v>2500</v>
      </c>
      <c r="C1940" s="1" t="s">
        <v>24</v>
      </c>
      <c r="D1940" s="1" t="s">
        <v>13</v>
      </c>
      <c r="E1940" s="1" t="s">
        <v>123</v>
      </c>
      <c r="F1940" s="28" t="s">
        <v>990</v>
      </c>
      <c r="G1940" s="28" t="s">
        <v>512</v>
      </c>
      <c r="H1940" s="5">
        <f t="shared" si="143"/>
        <v>-92500</v>
      </c>
      <c r="I1940" s="23">
        <v>5</v>
      </c>
      <c r="K1940" t="s">
        <v>24</v>
      </c>
      <c r="M1940" s="2">
        <v>510</v>
      </c>
    </row>
    <row r="1941" spans="2:13" ht="12.75">
      <c r="B1941" s="318">
        <v>5000</v>
      </c>
      <c r="C1941" s="1" t="s">
        <v>24</v>
      </c>
      <c r="D1941" s="1" t="s">
        <v>13</v>
      </c>
      <c r="E1941" s="1" t="s">
        <v>123</v>
      </c>
      <c r="F1941" s="28" t="s">
        <v>991</v>
      </c>
      <c r="G1941" s="28" t="s">
        <v>515</v>
      </c>
      <c r="H1941" s="5">
        <f t="shared" si="143"/>
        <v>-97500</v>
      </c>
      <c r="I1941" s="23">
        <v>10</v>
      </c>
      <c r="K1941" t="s">
        <v>24</v>
      </c>
      <c r="M1941" s="2">
        <v>510</v>
      </c>
    </row>
    <row r="1942" spans="2:13" ht="12.75">
      <c r="B1942" s="318">
        <v>5000</v>
      </c>
      <c r="C1942" s="1" t="s">
        <v>24</v>
      </c>
      <c r="D1942" s="1" t="s">
        <v>13</v>
      </c>
      <c r="E1942" s="1" t="s">
        <v>123</v>
      </c>
      <c r="F1942" s="28" t="s">
        <v>992</v>
      </c>
      <c r="G1942" s="28" t="s">
        <v>517</v>
      </c>
      <c r="H1942" s="5">
        <f t="shared" si="143"/>
        <v>-102500</v>
      </c>
      <c r="I1942" s="23">
        <v>10</v>
      </c>
      <c r="K1942" t="s">
        <v>24</v>
      </c>
      <c r="M1942" s="2">
        <v>510</v>
      </c>
    </row>
    <row r="1943" spans="2:13" ht="12.75">
      <c r="B1943" s="318">
        <v>2500</v>
      </c>
      <c r="C1943" s="1" t="s">
        <v>24</v>
      </c>
      <c r="D1943" s="1" t="s">
        <v>13</v>
      </c>
      <c r="E1943" s="1" t="s">
        <v>123</v>
      </c>
      <c r="F1943" s="28" t="s">
        <v>993</v>
      </c>
      <c r="G1943" s="28" t="s">
        <v>318</v>
      </c>
      <c r="H1943" s="5">
        <f t="shared" si="143"/>
        <v>-105000</v>
      </c>
      <c r="I1943" s="23">
        <v>5</v>
      </c>
      <c r="K1943" t="s">
        <v>24</v>
      </c>
      <c r="M1943" s="2">
        <v>510</v>
      </c>
    </row>
    <row r="1944" spans="2:13" ht="12.75">
      <c r="B1944" s="318">
        <v>5000</v>
      </c>
      <c r="C1944" s="1" t="s">
        <v>24</v>
      </c>
      <c r="D1944" s="1" t="s">
        <v>13</v>
      </c>
      <c r="E1944" s="1" t="s">
        <v>123</v>
      </c>
      <c r="F1944" s="28" t="s">
        <v>994</v>
      </c>
      <c r="G1944" s="28" t="s">
        <v>315</v>
      </c>
      <c r="H1944" s="5">
        <f t="shared" si="143"/>
        <v>-110000</v>
      </c>
      <c r="I1944" s="23">
        <v>10</v>
      </c>
      <c r="K1944" t="s">
        <v>24</v>
      </c>
      <c r="M1944" s="2">
        <v>510</v>
      </c>
    </row>
    <row r="1945" spans="2:13" ht="12.75">
      <c r="B1945" s="318">
        <v>5000</v>
      </c>
      <c r="C1945" s="1" t="s">
        <v>24</v>
      </c>
      <c r="D1945" s="1" t="s">
        <v>13</v>
      </c>
      <c r="E1945" s="1" t="s">
        <v>123</v>
      </c>
      <c r="F1945" s="28" t="s">
        <v>995</v>
      </c>
      <c r="G1945" s="28" t="s">
        <v>82</v>
      </c>
      <c r="H1945" s="5">
        <f t="shared" si="143"/>
        <v>-115000</v>
      </c>
      <c r="I1945" s="23">
        <v>10</v>
      </c>
      <c r="K1945" t="s">
        <v>24</v>
      </c>
      <c r="M1945" s="2">
        <v>510</v>
      </c>
    </row>
    <row r="1946" spans="2:13" ht="12.75">
      <c r="B1946" s="354">
        <v>2500</v>
      </c>
      <c r="C1946" s="1" t="s">
        <v>24</v>
      </c>
      <c r="D1946" s="13" t="s">
        <v>13</v>
      </c>
      <c r="E1946" s="1" t="s">
        <v>996</v>
      </c>
      <c r="F1946" s="28" t="s">
        <v>997</v>
      </c>
      <c r="G1946" s="32" t="s">
        <v>222</v>
      </c>
      <c r="H1946" s="5">
        <f t="shared" si="143"/>
        <v>-117500</v>
      </c>
      <c r="I1946" s="23">
        <v>5</v>
      </c>
      <c r="K1946" t="s">
        <v>24</v>
      </c>
      <c r="M1946" s="2">
        <v>510</v>
      </c>
    </row>
    <row r="1947" spans="2:13" ht="12.75">
      <c r="B1947" s="354">
        <v>2500</v>
      </c>
      <c r="C1947" s="1" t="s">
        <v>24</v>
      </c>
      <c r="D1947" s="13" t="s">
        <v>13</v>
      </c>
      <c r="E1947" s="1" t="s">
        <v>996</v>
      </c>
      <c r="F1947" s="28" t="s">
        <v>998</v>
      </c>
      <c r="G1947" s="28" t="s">
        <v>226</v>
      </c>
      <c r="H1947" s="5">
        <f t="shared" si="143"/>
        <v>-120000</v>
      </c>
      <c r="I1947" s="23">
        <v>5</v>
      </c>
      <c r="K1947" t="s">
        <v>24</v>
      </c>
      <c r="M1947" s="2">
        <v>510</v>
      </c>
    </row>
    <row r="1948" spans="2:13" ht="12.75">
      <c r="B1948" s="354">
        <v>2500</v>
      </c>
      <c r="C1948" s="1" t="s">
        <v>24</v>
      </c>
      <c r="D1948" s="13" t="s">
        <v>13</v>
      </c>
      <c r="E1948" s="1" t="s">
        <v>996</v>
      </c>
      <c r="F1948" s="28" t="s">
        <v>999</v>
      </c>
      <c r="G1948" s="28" t="s">
        <v>229</v>
      </c>
      <c r="H1948" s="5">
        <f t="shared" si="143"/>
        <v>-122500</v>
      </c>
      <c r="I1948" s="23">
        <v>5</v>
      </c>
      <c r="K1948" t="s">
        <v>24</v>
      </c>
      <c r="M1948" s="2">
        <v>510</v>
      </c>
    </row>
    <row r="1949" spans="2:13" ht="12.75">
      <c r="B1949" s="318">
        <v>2500</v>
      </c>
      <c r="C1949" s="1" t="s">
        <v>24</v>
      </c>
      <c r="D1949" s="13" t="s">
        <v>13</v>
      </c>
      <c r="E1949" s="1" t="s">
        <v>996</v>
      </c>
      <c r="F1949" s="28" t="s">
        <v>1000</v>
      </c>
      <c r="G1949" s="28" t="s">
        <v>233</v>
      </c>
      <c r="H1949" s="5">
        <f t="shared" si="143"/>
        <v>-125000</v>
      </c>
      <c r="I1949" s="23">
        <v>5</v>
      </c>
      <c r="K1949" t="s">
        <v>24</v>
      </c>
      <c r="M1949" s="2">
        <v>510</v>
      </c>
    </row>
    <row r="1950" spans="2:13" ht="12.75">
      <c r="B1950" s="318">
        <v>2500</v>
      </c>
      <c r="C1950" s="1" t="s">
        <v>24</v>
      </c>
      <c r="D1950" s="1" t="s">
        <v>13</v>
      </c>
      <c r="E1950" s="1" t="s">
        <v>996</v>
      </c>
      <c r="F1950" s="28" t="s">
        <v>1001</v>
      </c>
      <c r="G1950" s="28" t="s">
        <v>256</v>
      </c>
      <c r="H1950" s="5">
        <f t="shared" si="143"/>
        <v>-127500</v>
      </c>
      <c r="I1950" s="23">
        <v>5</v>
      </c>
      <c r="K1950" t="s">
        <v>24</v>
      </c>
      <c r="M1950" s="2">
        <v>510</v>
      </c>
    </row>
    <row r="1951" spans="2:13" ht="12.75">
      <c r="B1951" s="318">
        <v>2500</v>
      </c>
      <c r="C1951" s="1" t="s">
        <v>24</v>
      </c>
      <c r="D1951" s="1" t="s">
        <v>13</v>
      </c>
      <c r="E1951" s="1" t="s">
        <v>996</v>
      </c>
      <c r="F1951" s="28" t="s">
        <v>1002</v>
      </c>
      <c r="G1951" s="28" t="s">
        <v>258</v>
      </c>
      <c r="H1951" s="5">
        <f t="shared" si="143"/>
        <v>-130000</v>
      </c>
      <c r="I1951" s="23">
        <v>5</v>
      </c>
      <c r="K1951" t="s">
        <v>24</v>
      </c>
      <c r="M1951" s="2">
        <v>510</v>
      </c>
    </row>
    <row r="1952" spans="2:13" ht="12.75">
      <c r="B1952" s="318">
        <v>2500</v>
      </c>
      <c r="C1952" s="1" t="s">
        <v>24</v>
      </c>
      <c r="D1952" s="1" t="s">
        <v>13</v>
      </c>
      <c r="E1952" s="1" t="s">
        <v>996</v>
      </c>
      <c r="F1952" s="28" t="s">
        <v>1003</v>
      </c>
      <c r="G1952" s="28" t="s">
        <v>263</v>
      </c>
      <c r="H1952" s="5">
        <f t="shared" si="143"/>
        <v>-132500</v>
      </c>
      <c r="I1952" s="23">
        <v>5</v>
      </c>
      <c r="K1952" t="s">
        <v>24</v>
      </c>
      <c r="M1952" s="2">
        <v>510</v>
      </c>
    </row>
    <row r="1953" spans="2:13" ht="12.75">
      <c r="B1953" s="318">
        <v>2500</v>
      </c>
      <c r="C1953" s="1" t="s">
        <v>24</v>
      </c>
      <c r="D1953" s="1" t="s">
        <v>13</v>
      </c>
      <c r="E1953" s="1" t="s">
        <v>996</v>
      </c>
      <c r="F1953" s="28" t="s">
        <v>1004</v>
      </c>
      <c r="G1953" s="28" t="s">
        <v>269</v>
      </c>
      <c r="H1953" s="5">
        <f t="shared" si="143"/>
        <v>-135000</v>
      </c>
      <c r="I1953" s="23">
        <v>5</v>
      </c>
      <c r="K1953" t="s">
        <v>24</v>
      </c>
      <c r="M1953" s="2">
        <v>510</v>
      </c>
    </row>
    <row r="1954" spans="2:13" ht="12.75">
      <c r="B1954" s="318">
        <v>2500</v>
      </c>
      <c r="C1954" s="1" t="s">
        <v>24</v>
      </c>
      <c r="D1954" s="1" t="s">
        <v>13</v>
      </c>
      <c r="E1954" s="1" t="s">
        <v>996</v>
      </c>
      <c r="F1954" s="28" t="s">
        <v>1005</v>
      </c>
      <c r="G1954" s="28" t="s">
        <v>271</v>
      </c>
      <c r="H1954" s="5">
        <f t="shared" si="143"/>
        <v>-137500</v>
      </c>
      <c r="I1954" s="23">
        <v>5</v>
      </c>
      <c r="K1954" t="s">
        <v>24</v>
      </c>
      <c r="M1954" s="2">
        <v>510</v>
      </c>
    </row>
    <row r="1955" spans="2:13" ht="12.75">
      <c r="B1955" s="318">
        <v>2500</v>
      </c>
      <c r="C1955" s="1" t="s">
        <v>24</v>
      </c>
      <c r="D1955" s="1" t="s">
        <v>13</v>
      </c>
      <c r="E1955" s="1" t="s">
        <v>996</v>
      </c>
      <c r="F1955" s="28" t="s">
        <v>1006</v>
      </c>
      <c r="G1955" s="28" t="s">
        <v>33</v>
      </c>
      <c r="H1955" s="5">
        <f t="shared" si="143"/>
        <v>-140000</v>
      </c>
      <c r="I1955" s="23">
        <v>5</v>
      </c>
      <c r="K1955" t="s">
        <v>24</v>
      </c>
      <c r="M1955" s="2">
        <v>510</v>
      </c>
    </row>
    <row r="1956" spans="2:13" ht="12.75">
      <c r="B1956" s="318">
        <v>2500</v>
      </c>
      <c r="C1956" s="1" t="s">
        <v>24</v>
      </c>
      <c r="D1956" s="1" t="s">
        <v>13</v>
      </c>
      <c r="E1956" s="1" t="s">
        <v>996</v>
      </c>
      <c r="F1956" s="28" t="s">
        <v>1007</v>
      </c>
      <c r="G1956" s="28" t="s">
        <v>275</v>
      </c>
      <c r="H1956" s="5">
        <f t="shared" si="143"/>
        <v>-142500</v>
      </c>
      <c r="I1956" s="23">
        <v>5</v>
      </c>
      <c r="K1956" t="s">
        <v>24</v>
      </c>
      <c r="M1956" s="2">
        <v>510</v>
      </c>
    </row>
    <row r="1957" spans="2:13" ht="12.75">
      <c r="B1957" s="318">
        <v>10000</v>
      </c>
      <c r="C1957" s="1" t="s">
        <v>24</v>
      </c>
      <c r="D1957" s="1" t="s">
        <v>13</v>
      </c>
      <c r="E1957" s="1" t="s">
        <v>996</v>
      </c>
      <c r="F1957" s="422" t="s">
        <v>1008</v>
      </c>
      <c r="G1957" s="28" t="s">
        <v>458</v>
      </c>
      <c r="H1957" s="5">
        <f t="shared" si="143"/>
        <v>-152500</v>
      </c>
      <c r="I1957" s="23">
        <v>20</v>
      </c>
      <c r="K1957" t="s">
        <v>24</v>
      </c>
      <c r="M1957" s="2">
        <v>510</v>
      </c>
    </row>
    <row r="1958" spans="2:13" ht="12.75">
      <c r="B1958" s="461">
        <v>2500</v>
      </c>
      <c r="C1958" s="1" t="s">
        <v>24</v>
      </c>
      <c r="D1958" s="1" t="s">
        <v>13</v>
      </c>
      <c r="E1958" s="1" t="s">
        <v>996</v>
      </c>
      <c r="F1958" s="28" t="s">
        <v>1009</v>
      </c>
      <c r="G1958" s="28" t="s">
        <v>463</v>
      </c>
      <c r="H1958" s="5">
        <f t="shared" si="143"/>
        <v>-155000</v>
      </c>
      <c r="I1958" s="23">
        <v>5</v>
      </c>
      <c r="K1958" t="s">
        <v>24</v>
      </c>
      <c r="M1958" s="2">
        <v>510</v>
      </c>
    </row>
    <row r="1959" spans="2:13" ht="12.75">
      <c r="B1959" s="318">
        <v>2500</v>
      </c>
      <c r="C1959" s="1" t="s">
        <v>24</v>
      </c>
      <c r="D1959" s="1" t="s">
        <v>13</v>
      </c>
      <c r="E1959" s="1" t="s">
        <v>996</v>
      </c>
      <c r="F1959" s="28" t="s">
        <v>1010</v>
      </c>
      <c r="G1959" s="28" t="s">
        <v>499</v>
      </c>
      <c r="H1959" s="5">
        <f t="shared" si="143"/>
        <v>-157500</v>
      </c>
      <c r="I1959" s="23">
        <v>5</v>
      </c>
      <c r="K1959" t="s">
        <v>24</v>
      </c>
      <c r="M1959" s="2">
        <v>510</v>
      </c>
    </row>
    <row r="1960" spans="2:13" ht="12.75">
      <c r="B1960" s="318">
        <v>2500</v>
      </c>
      <c r="C1960" s="1" t="s">
        <v>24</v>
      </c>
      <c r="D1960" s="1" t="s">
        <v>13</v>
      </c>
      <c r="E1960" s="1" t="s">
        <v>996</v>
      </c>
      <c r="F1960" s="28" t="s">
        <v>1011</v>
      </c>
      <c r="G1960" s="28" t="s">
        <v>508</v>
      </c>
      <c r="H1960" s="5">
        <f t="shared" si="143"/>
        <v>-160000</v>
      </c>
      <c r="I1960" s="23">
        <v>5</v>
      </c>
      <c r="K1960" t="s">
        <v>24</v>
      </c>
      <c r="M1960" s="2">
        <v>510</v>
      </c>
    </row>
    <row r="1961" spans="2:13" ht="12.75">
      <c r="B1961" s="318">
        <v>2500</v>
      </c>
      <c r="C1961" s="1" t="s">
        <v>24</v>
      </c>
      <c r="D1961" s="1" t="s">
        <v>13</v>
      </c>
      <c r="E1961" s="1" t="s">
        <v>996</v>
      </c>
      <c r="F1961" s="28" t="s">
        <v>1012</v>
      </c>
      <c r="G1961" s="28" t="s">
        <v>510</v>
      </c>
      <c r="H1961" s="5">
        <f t="shared" si="143"/>
        <v>-162500</v>
      </c>
      <c r="I1961" s="23">
        <v>5</v>
      </c>
      <c r="K1961" t="s">
        <v>24</v>
      </c>
      <c r="M1961" s="2">
        <v>510</v>
      </c>
    </row>
    <row r="1962" spans="2:13" ht="12.75">
      <c r="B1962" s="318">
        <v>2500</v>
      </c>
      <c r="C1962" s="1" t="s">
        <v>24</v>
      </c>
      <c r="D1962" s="1" t="s">
        <v>13</v>
      </c>
      <c r="E1962" s="1" t="s">
        <v>996</v>
      </c>
      <c r="F1962" s="28" t="s">
        <v>1013</v>
      </c>
      <c r="G1962" s="28" t="s">
        <v>512</v>
      </c>
      <c r="H1962" s="5">
        <f t="shared" si="143"/>
        <v>-165000</v>
      </c>
      <c r="I1962" s="23">
        <v>5</v>
      </c>
      <c r="K1962" t="s">
        <v>24</v>
      </c>
      <c r="M1962" s="2">
        <v>510</v>
      </c>
    </row>
    <row r="1963" spans="2:13" ht="12.75">
      <c r="B1963" s="318">
        <v>2500</v>
      </c>
      <c r="C1963" s="1" t="s">
        <v>24</v>
      </c>
      <c r="D1963" s="1" t="s">
        <v>13</v>
      </c>
      <c r="E1963" s="1" t="s">
        <v>996</v>
      </c>
      <c r="F1963" s="28" t="s">
        <v>1014</v>
      </c>
      <c r="G1963" s="28" t="s">
        <v>515</v>
      </c>
      <c r="H1963" s="5">
        <f t="shared" si="143"/>
        <v>-167500</v>
      </c>
      <c r="I1963" s="23">
        <v>5</v>
      </c>
      <c r="K1963" t="s">
        <v>24</v>
      </c>
      <c r="M1963" s="2">
        <v>510</v>
      </c>
    </row>
    <row r="1964" spans="2:13" ht="12.75">
      <c r="B1964" s="318">
        <v>2500</v>
      </c>
      <c r="C1964" s="1" t="s">
        <v>24</v>
      </c>
      <c r="D1964" s="1" t="s">
        <v>13</v>
      </c>
      <c r="E1964" s="1" t="s">
        <v>996</v>
      </c>
      <c r="F1964" s="28" t="s">
        <v>1015</v>
      </c>
      <c r="G1964" s="28" t="s">
        <v>517</v>
      </c>
      <c r="H1964" s="5">
        <f t="shared" si="143"/>
        <v>-170000</v>
      </c>
      <c r="I1964" s="23">
        <v>5</v>
      </c>
      <c r="K1964" t="s">
        <v>24</v>
      </c>
      <c r="M1964" s="2">
        <v>510</v>
      </c>
    </row>
    <row r="1965" spans="2:13" ht="12.75">
      <c r="B1965" s="318">
        <v>2500</v>
      </c>
      <c r="C1965" s="1" t="s">
        <v>24</v>
      </c>
      <c r="D1965" s="1" t="s">
        <v>13</v>
      </c>
      <c r="E1965" s="1" t="s">
        <v>996</v>
      </c>
      <c r="F1965" s="28" t="s">
        <v>1016</v>
      </c>
      <c r="G1965" s="28" t="s">
        <v>315</v>
      </c>
      <c r="H1965" s="5">
        <f t="shared" si="143"/>
        <v>-172500</v>
      </c>
      <c r="I1965" s="23">
        <v>5</v>
      </c>
      <c r="K1965" t="s">
        <v>24</v>
      </c>
      <c r="M1965" s="2">
        <v>510</v>
      </c>
    </row>
    <row r="1966" spans="2:13" ht="12.75">
      <c r="B1966" s="318">
        <v>2500</v>
      </c>
      <c r="C1966" s="1" t="s">
        <v>24</v>
      </c>
      <c r="D1966" s="1" t="s">
        <v>13</v>
      </c>
      <c r="E1966" s="1" t="s">
        <v>996</v>
      </c>
      <c r="F1966" s="28" t="s">
        <v>1017</v>
      </c>
      <c r="G1966" s="28" t="s">
        <v>82</v>
      </c>
      <c r="H1966" s="5">
        <f t="shared" si="143"/>
        <v>-175000</v>
      </c>
      <c r="I1966" s="23">
        <v>5</v>
      </c>
      <c r="K1966" t="s">
        <v>24</v>
      </c>
      <c r="M1966" s="2">
        <v>510</v>
      </c>
    </row>
    <row r="1967" spans="1:13" s="91" customFormat="1" ht="12.75">
      <c r="A1967" s="12"/>
      <c r="B1967" s="323">
        <f>SUM(B1922:B1966)</f>
        <v>175000</v>
      </c>
      <c r="C1967" s="12"/>
      <c r="D1967" s="12"/>
      <c r="E1967" s="12"/>
      <c r="F1967" s="19"/>
      <c r="G1967" s="19"/>
      <c r="H1967" s="87">
        <v>0</v>
      </c>
      <c r="I1967" s="88">
        <f aca="true" t="shared" si="144" ref="I1967:I2001">+B1967/M1967</f>
        <v>343.1372549019608</v>
      </c>
      <c r="M1967" s="2">
        <v>510</v>
      </c>
    </row>
    <row r="1968" spans="2:13" ht="12.75">
      <c r="B1968" s="318"/>
      <c r="D1968" s="13"/>
      <c r="H1968" s="5">
        <f>H1967-B1968</f>
        <v>0</v>
      </c>
      <c r="I1968" s="23">
        <f t="shared" si="144"/>
        <v>0</v>
      </c>
      <c r="M1968" s="2">
        <v>510</v>
      </c>
    </row>
    <row r="1969" spans="2:13" ht="12.75">
      <c r="B1969" s="318"/>
      <c r="D1969" s="13"/>
      <c r="H1969" s="5">
        <f>H1968-B1969</f>
        <v>0</v>
      </c>
      <c r="I1969" s="23">
        <f t="shared" si="144"/>
        <v>0</v>
      </c>
      <c r="M1969" s="2">
        <v>510</v>
      </c>
    </row>
    <row r="1970" spans="2:13" ht="12.75">
      <c r="B1970" s="318">
        <v>5000</v>
      </c>
      <c r="C1970" s="1" t="s">
        <v>1018</v>
      </c>
      <c r="D1970" s="13" t="s">
        <v>13</v>
      </c>
      <c r="E1970" s="1" t="s">
        <v>822</v>
      </c>
      <c r="F1970" s="92" t="s">
        <v>1019</v>
      </c>
      <c r="G1970" s="28" t="s">
        <v>463</v>
      </c>
      <c r="H1970" s="5">
        <f>H1969-B1970</f>
        <v>-5000</v>
      </c>
      <c r="I1970" s="23">
        <f t="shared" si="144"/>
        <v>9.803921568627452</v>
      </c>
      <c r="K1970" t="s">
        <v>123</v>
      </c>
      <c r="M1970" s="2">
        <v>510</v>
      </c>
    </row>
    <row r="1971" spans="2:13" ht="12.75">
      <c r="B1971" s="318">
        <v>5000</v>
      </c>
      <c r="C1971" s="1" t="s">
        <v>1020</v>
      </c>
      <c r="D1971" s="13" t="s">
        <v>13</v>
      </c>
      <c r="E1971" s="1" t="s">
        <v>822</v>
      </c>
      <c r="F1971" s="92" t="s">
        <v>1021</v>
      </c>
      <c r="G1971" s="92" t="s">
        <v>499</v>
      </c>
      <c r="H1971" s="5">
        <f>H1970-B1971</f>
        <v>-10000</v>
      </c>
      <c r="I1971" s="23">
        <f t="shared" si="144"/>
        <v>9.803921568627452</v>
      </c>
      <c r="K1971" t="s">
        <v>123</v>
      </c>
      <c r="M1971" s="2">
        <v>510</v>
      </c>
    </row>
    <row r="1972" spans="1:13" s="108" customFormat="1" ht="12.75">
      <c r="A1972" s="103"/>
      <c r="B1972" s="397">
        <f>SUM(B1970:B1971)</f>
        <v>10000</v>
      </c>
      <c r="C1972" s="103" t="s">
        <v>169</v>
      </c>
      <c r="D1972" s="103"/>
      <c r="E1972" s="103"/>
      <c r="F1972" s="106"/>
      <c r="G1972" s="106"/>
      <c r="H1972" s="104">
        <v>0</v>
      </c>
      <c r="I1972" s="107">
        <f t="shared" si="144"/>
        <v>19.607843137254903</v>
      </c>
      <c r="M1972" s="2">
        <v>510</v>
      </c>
    </row>
    <row r="1973" spans="2:13" ht="12.75">
      <c r="B1973" s="318"/>
      <c r="D1973" s="13"/>
      <c r="H1973" s="5">
        <f>H1972-B1973</f>
        <v>0</v>
      </c>
      <c r="I1973" s="23">
        <f t="shared" si="144"/>
        <v>0</v>
      </c>
      <c r="M1973" s="2">
        <v>510</v>
      </c>
    </row>
    <row r="1974" spans="2:13" ht="12.75">
      <c r="B1974" s="318"/>
      <c r="D1974" s="13"/>
      <c r="H1974" s="5">
        <f>H1973-B1974</f>
        <v>0</v>
      </c>
      <c r="I1974" s="23">
        <f t="shared" si="144"/>
        <v>0</v>
      </c>
      <c r="M1974" s="2">
        <v>510</v>
      </c>
    </row>
    <row r="1975" spans="2:13" ht="12.75">
      <c r="B1975" s="318">
        <v>2000</v>
      </c>
      <c r="C1975" s="13" t="s">
        <v>27</v>
      </c>
      <c r="D1975" s="13" t="s">
        <v>13</v>
      </c>
      <c r="E1975" s="1" t="s">
        <v>822</v>
      </c>
      <c r="F1975" s="92" t="s">
        <v>1022</v>
      </c>
      <c r="G1975" s="28" t="s">
        <v>463</v>
      </c>
      <c r="H1975" s="5">
        <f>H1974-B1975</f>
        <v>-2000</v>
      </c>
      <c r="I1975" s="23">
        <f t="shared" si="144"/>
        <v>3.9215686274509802</v>
      </c>
      <c r="K1975" t="s">
        <v>123</v>
      </c>
      <c r="M1975" s="2">
        <v>510</v>
      </c>
    </row>
    <row r="1976" spans="2:13" ht="12.75">
      <c r="B1976" s="318">
        <v>2000</v>
      </c>
      <c r="C1976" s="1" t="s">
        <v>27</v>
      </c>
      <c r="D1976" s="13" t="s">
        <v>13</v>
      </c>
      <c r="E1976" s="1" t="s">
        <v>822</v>
      </c>
      <c r="F1976" s="92" t="s">
        <v>1022</v>
      </c>
      <c r="G1976" s="28" t="s">
        <v>499</v>
      </c>
      <c r="H1976" s="5">
        <f>H1975-B1976</f>
        <v>-4000</v>
      </c>
      <c r="I1976" s="23">
        <f t="shared" si="144"/>
        <v>3.9215686274509802</v>
      </c>
      <c r="K1976" t="s">
        <v>123</v>
      </c>
      <c r="M1976" s="2">
        <v>510</v>
      </c>
    </row>
    <row r="1977" spans="1:13" s="108" customFormat="1" ht="12.75">
      <c r="A1977" s="103"/>
      <c r="B1977" s="397">
        <f>SUM(B1975:B1976)</f>
        <v>4000</v>
      </c>
      <c r="C1977" s="103" t="s">
        <v>27</v>
      </c>
      <c r="D1977" s="103"/>
      <c r="E1977" s="103"/>
      <c r="F1977" s="106"/>
      <c r="G1977" s="106"/>
      <c r="H1977" s="104">
        <v>0</v>
      </c>
      <c r="I1977" s="107">
        <f t="shared" si="144"/>
        <v>7.8431372549019605</v>
      </c>
      <c r="M1977" s="2">
        <v>510</v>
      </c>
    </row>
    <row r="1978" spans="2:13" ht="12.75">
      <c r="B1978" s="318"/>
      <c r="D1978" s="13"/>
      <c r="H1978" s="5">
        <f aca="true" t="shared" si="145" ref="H1978:H2009">H1977-B1978</f>
        <v>0</v>
      </c>
      <c r="I1978" s="23">
        <f t="shared" si="144"/>
        <v>0</v>
      </c>
      <c r="M1978" s="2">
        <v>510</v>
      </c>
    </row>
    <row r="1979" spans="2:13" ht="12.75">
      <c r="B1979" s="318"/>
      <c r="D1979" s="13"/>
      <c r="H1979" s="5">
        <f t="shared" si="145"/>
        <v>0</v>
      </c>
      <c r="I1979" s="23">
        <f t="shared" si="144"/>
        <v>0</v>
      </c>
      <c r="M1979" s="2">
        <v>510</v>
      </c>
    </row>
    <row r="1980" spans="1:13" ht="12.75">
      <c r="A1980" s="13"/>
      <c r="B1980" s="354">
        <v>1500</v>
      </c>
      <c r="C1980" s="13" t="s">
        <v>25</v>
      </c>
      <c r="D1980" s="13" t="s">
        <v>13</v>
      </c>
      <c r="E1980" s="13" t="s">
        <v>32</v>
      </c>
      <c r="F1980" s="28" t="s">
        <v>1023</v>
      </c>
      <c r="G1980" s="31" t="s">
        <v>226</v>
      </c>
      <c r="H1980" s="5">
        <f t="shared" si="145"/>
        <v>-1500</v>
      </c>
      <c r="I1980" s="23">
        <f t="shared" si="144"/>
        <v>2.9411764705882355</v>
      </c>
      <c r="J1980" s="16"/>
      <c r="K1980" t="s">
        <v>996</v>
      </c>
      <c r="L1980" s="16"/>
      <c r="M1980" s="2">
        <v>510</v>
      </c>
    </row>
    <row r="1981" spans="2:13" ht="12.75">
      <c r="B1981" s="318">
        <v>1200</v>
      </c>
      <c r="C1981" s="13" t="s">
        <v>25</v>
      </c>
      <c r="D1981" s="13" t="s">
        <v>13</v>
      </c>
      <c r="E1981" s="1" t="s">
        <v>32</v>
      </c>
      <c r="F1981" s="28" t="s">
        <v>1023</v>
      </c>
      <c r="G1981" s="28" t="s">
        <v>229</v>
      </c>
      <c r="H1981" s="5">
        <f t="shared" si="145"/>
        <v>-2700</v>
      </c>
      <c r="I1981" s="23">
        <f t="shared" si="144"/>
        <v>2.3529411764705883</v>
      </c>
      <c r="K1981" t="s">
        <v>996</v>
      </c>
      <c r="M1981" s="2">
        <v>510</v>
      </c>
    </row>
    <row r="1982" spans="2:13" ht="12.75">
      <c r="B1982" s="318">
        <v>1300</v>
      </c>
      <c r="C1982" s="1" t="s">
        <v>25</v>
      </c>
      <c r="D1982" s="13" t="s">
        <v>13</v>
      </c>
      <c r="E1982" s="1" t="s">
        <v>32</v>
      </c>
      <c r="F1982" s="28" t="s">
        <v>1023</v>
      </c>
      <c r="G1982" s="28" t="s">
        <v>256</v>
      </c>
      <c r="H1982" s="5">
        <f t="shared" si="145"/>
        <v>-4000</v>
      </c>
      <c r="I1982" s="23">
        <f t="shared" si="144"/>
        <v>2.549019607843137</v>
      </c>
      <c r="K1982" t="s">
        <v>996</v>
      </c>
      <c r="M1982" s="2">
        <v>510</v>
      </c>
    </row>
    <row r="1983" spans="2:13" ht="12.75">
      <c r="B1983" s="318">
        <v>1600</v>
      </c>
      <c r="C1983" s="1" t="s">
        <v>25</v>
      </c>
      <c r="D1983" s="13" t="s">
        <v>13</v>
      </c>
      <c r="E1983" s="1" t="s">
        <v>32</v>
      </c>
      <c r="F1983" s="28" t="s">
        <v>1023</v>
      </c>
      <c r="G1983" s="28" t="s">
        <v>258</v>
      </c>
      <c r="H1983" s="5">
        <f t="shared" si="145"/>
        <v>-5600</v>
      </c>
      <c r="I1983" s="23">
        <f t="shared" si="144"/>
        <v>3.1372549019607843</v>
      </c>
      <c r="K1983" t="s">
        <v>996</v>
      </c>
      <c r="M1983" s="2">
        <v>510</v>
      </c>
    </row>
    <row r="1984" spans="2:13" ht="12.75">
      <c r="B1984" s="318">
        <v>1500</v>
      </c>
      <c r="C1984" s="411" t="s">
        <v>25</v>
      </c>
      <c r="D1984" s="13" t="s">
        <v>13</v>
      </c>
      <c r="E1984" s="411" t="s">
        <v>32</v>
      </c>
      <c r="F1984" s="28" t="s">
        <v>1023</v>
      </c>
      <c r="G1984" s="28" t="s">
        <v>31</v>
      </c>
      <c r="H1984" s="5">
        <f t="shared" si="145"/>
        <v>-7100</v>
      </c>
      <c r="I1984" s="23">
        <f t="shared" si="144"/>
        <v>2.9411764705882355</v>
      </c>
      <c r="J1984" s="412"/>
      <c r="K1984" t="s">
        <v>996</v>
      </c>
      <c r="L1984" s="412"/>
      <c r="M1984" s="2">
        <v>510</v>
      </c>
    </row>
    <row r="1985" spans="2:13" ht="12.75">
      <c r="B1985" s="318">
        <v>1200</v>
      </c>
      <c r="C1985" s="1" t="s">
        <v>25</v>
      </c>
      <c r="D1985" s="13" t="s">
        <v>13</v>
      </c>
      <c r="E1985" s="1" t="s">
        <v>32</v>
      </c>
      <c r="F1985" s="28" t="s">
        <v>1023</v>
      </c>
      <c r="G1985" s="28" t="s">
        <v>263</v>
      </c>
      <c r="H1985" s="5">
        <f t="shared" si="145"/>
        <v>-8300</v>
      </c>
      <c r="I1985" s="23">
        <f t="shared" si="144"/>
        <v>2.3529411764705883</v>
      </c>
      <c r="K1985" t="s">
        <v>996</v>
      </c>
      <c r="M1985" s="2">
        <v>510</v>
      </c>
    </row>
    <row r="1986" spans="2:13" ht="12.75">
      <c r="B1986" s="318">
        <v>1000</v>
      </c>
      <c r="C1986" s="1" t="s">
        <v>25</v>
      </c>
      <c r="D1986" s="13" t="s">
        <v>13</v>
      </c>
      <c r="E1986" s="1" t="s">
        <v>32</v>
      </c>
      <c r="F1986" s="28" t="s">
        <v>1023</v>
      </c>
      <c r="G1986" s="28" t="s">
        <v>265</v>
      </c>
      <c r="H1986" s="5">
        <f t="shared" si="145"/>
        <v>-9300</v>
      </c>
      <c r="I1986" s="23">
        <f t="shared" si="144"/>
        <v>1.9607843137254901</v>
      </c>
      <c r="K1986" t="s">
        <v>996</v>
      </c>
      <c r="M1986" s="2">
        <v>510</v>
      </c>
    </row>
    <row r="1987" spans="2:13" ht="12.75">
      <c r="B1987" s="318">
        <v>1900</v>
      </c>
      <c r="C1987" s="1" t="s">
        <v>25</v>
      </c>
      <c r="D1987" s="13" t="s">
        <v>13</v>
      </c>
      <c r="E1987" s="1" t="s">
        <v>32</v>
      </c>
      <c r="F1987" s="28" t="s">
        <v>1023</v>
      </c>
      <c r="G1987" s="28" t="s">
        <v>269</v>
      </c>
      <c r="H1987" s="5">
        <f t="shared" si="145"/>
        <v>-11200</v>
      </c>
      <c r="I1987" s="23">
        <f t="shared" si="144"/>
        <v>3.7254901960784315</v>
      </c>
      <c r="K1987" t="s">
        <v>996</v>
      </c>
      <c r="M1987" s="2">
        <v>510</v>
      </c>
    </row>
    <row r="1988" spans="2:13" ht="12.75">
      <c r="B1988" s="318">
        <v>1200</v>
      </c>
      <c r="C1988" s="1" t="s">
        <v>25</v>
      </c>
      <c r="D1988" s="13" t="s">
        <v>13</v>
      </c>
      <c r="E1988" s="1" t="s">
        <v>32</v>
      </c>
      <c r="F1988" s="28" t="s">
        <v>1023</v>
      </c>
      <c r="G1988" s="28" t="s">
        <v>271</v>
      </c>
      <c r="H1988" s="5">
        <f t="shared" si="145"/>
        <v>-12400</v>
      </c>
      <c r="I1988" s="23">
        <f t="shared" si="144"/>
        <v>2.3529411764705883</v>
      </c>
      <c r="K1988" t="s">
        <v>996</v>
      </c>
      <c r="M1988" s="2">
        <v>510</v>
      </c>
    </row>
    <row r="1989" spans="2:13" ht="12.75">
      <c r="B1989" s="318">
        <v>1700</v>
      </c>
      <c r="C1989" s="1" t="s">
        <v>25</v>
      </c>
      <c r="D1989" s="13" t="s">
        <v>13</v>
      </c>
      <c r="E1989" s="1" t="s">
        <v>32</v>
      </c>
      <c r="F1989" s="28" t="s">
        <v>1023</v>
      </c>
      <c r="G1989" s="28" t="s">
        <v>293</v>
      </c>
      <c r="H1989" s="5">
        <f t="shared" si="145"/>
        <v>-14100</v>
      </c>
      <c r="I1989" s="23">
        <f t="shared" si="144"/>
        <v>3.3333333333333335</v>
      </c>
      <c r="K1989" t="s">
        <v>996</v>
      </c>
      <c r="M1989" s="2">
        <v>510</v>
      </c>
    </row>
    <row r="1990" spans="2:13" ht="12.75">
      <c r="B1990" s="318">
        <v>1200</v>
      </c>
      <c r="C1990" s="1" t="s">
        <v>25</v>
      </c>
      <c r="D1990" s="1" t="s">
        <v>13</v>
      </c>
      <c r="E1990" s="1" t="s">
        <v>32</v>
      </c>
      <c r="F1990" s="28" t="s">
        <v>1023</v>
      </c>
      <c r="G1990" s="28" t="s">
        <v>33</v>
      </c>
      <c r="H1990" s="5">
        <f t="shared" si="145"/>
        <v>-15300</v>
      </c>
      <c r="I1990" s="23">
        <f t="shared" si="144"/>
        <v>2.3529411764705883</v>
      </c>
      <c r="K1990" t="s">
        <v>996</v>
      </c>
      <c r="M1990" s="2">
        <v>510</v>
      </c>
    </row>
    <row r="1991" spans="2:13" ht="12.75">
      <c r="B1991" s="318">
        <v>1300</v>
      </c>
      <c r="C1991" s="1" t="s">
        <v>25</v>
      </c>
      <c r="D1991" s="1" t="s">
        <v>13</v>
      </c>
      <c r="E1991" s="1" t="s">
        <v>32</v>
      </c>
      <c r="F1991" s="28" t="s">
        <v>1023</v>
      </c>
      <c r="G1991" s="28" t="s">
        <v>275</v>
      </c>
      <c r="H1991" s="5">
        <f t="shared" si="145"/>
        <v>-16600</v>
      </c>
      <c r="I1991" s="23">
        <f t="shared" si="144"/>
        <v>2.549019607843137</v>
      </c>
      <c r="K1991" t="s">
        <v>996</v>
      </c>
      <c r="M1991" s="2">
        <v>510</v>
      </c>
    </row>
    <row r="1992" spans="2:13" ht="12.75">
      <c r="B1992" s="318">
        <v>1200</v>
      </c>
      <c r="C1992" s="1" t="s">
        <v>25</v>
      </c>
      <c r="D1992" s="1" t="s">
        <v>13</v>
      </c>
      <c r="E1992" s="1" t="s">
        <v>32</v>
      </c>
      <c r="F1992" s="28" t="s">
        <v>1023</v>
      </c>
      <c r="G1992" s="28" t="s">
        <v>463</v>
      </c>
      <c r="H1992" s="5">
        <f t="shared" si="145"/>
        <v>-17800</v>
      </c>
      <c r="I1992" s="23">
        <f t="shared" si="144"/>
        <v>2.3529411764705883</v>
      </c>
      <c r="K1992" t="s">
        <v>996</v>
      </c>
      <c r="M1992" s="2">
        <v>510</v>
      </c>
    </row>
    <row r="1993" spans="2:13" ht="12.75">
      <c r="B1993" s="318">
        <v>1900</v>
      </c>
      <c r="C1993" s="1" t="s">
        <v>25</v>
      </c>
      <c r="D1993" s="1" t="s">
        <v>13</v>
      </c>
      <c r="E1993" s="1" t="s">
        <v>32</v>
      </c>
      <c r="F1993" s="28" t="s">
        <v>1023</v>
      </c>
      <c r="G1993" s="28" t="s">
        <v>499</v>
      </c>
      <c r="H1993" s="5">
        <f t="shared" si="145"/>
        <v>-19700</v>
      </c>
      <c r="I1993" s="23">
        <f t="shared" si="144"/>
        <v>3.7254901960784315</v>
      </c>
      <c r="K1993" t="s">
        <v>996</v>
      </c>
      <c r="M1993" s="2">
        <v>510</v>
      </c>
    </row>
    <row r="1994" spans="2:13" ht="12.75">
      <c r="B1994" s="318">
        <v>1500</v>
      </c>
      <c r="C1994" s="1" t="s">
        <v>25</v>
      </c>
      <c r="D1994" s="1" t="s">
        <v>13</v>
      </c>
      <c r="E1994" s="1" t="s">
        <v>32</v>
      </c>
      <c r="F1994" s="28" t="s">
        <v>1023</v>
      </c>
      <c r="G1994" s="28" t="s">
        <v>508</v>
      </c>
      <c r="H1994" s="5">
        <f t="shared" si="145"/>
        <v>-21200</v>
      </c>
      <c r="I1994" s="23">
        <f t="shared" si="144"/>
        <v>2.9411764705882355</v>
      </c>
      <c r="K1994" t="s">
        <v>996</v>
      </c>
      <c r="M1994" s="2">
        <v>510</v>
      </c>
    </row>
    <row r="1995" spans="2:13" ht="12.75">
      <c r="B1995" s="318">
        <v>1200</v>
      </c>
      <c r="C1995" s="1" t="s">
        <v>25</v>
      </c>
      <c r="D1995" s="1" t="s">
        <v>13</v>
      </c>
      <c r="E1995" s="1" t="s">
        <v>32</v>
      </c>
      <c r="F1995" s="28" t="s">
        <v>1023</v>
      </c>
      <c r="G1995" s="28" t="s">
        <v>510</v>
      </c>
      <c r="H1995" s="5">
        <f t="shared" si="145"/>
        <v>-22400</v>
      </c>
      <c r="I1995" s="23">
        <f t="shared" si="144"/>
        <v>2.3529411764705883</v>
      </c>
      <c r="K1995" t="s">
        <v>996</v>
      </c>
      <c r="M1995" s="2">
        <v>510</v>
      </c>
    </row>
    <row r="1996" spans="2:13" ht="12.75">
      <c r="B1996" s="318">
        <v>1400</v>
      </c>
      <c r="C1996" s="1" t="s">
        <v>25</v>
      </c>
      <c r="D1996" s="1" t="s">
        <v>13</v>
      </c>
      <c r="E1996" s="1" t="s">
        <v>32</v>
      </c>
      <c r="F1996" s="28" t="s">
        <v>1023</v>
      </c>
      <c r="G1996" s="28" t="s">
        <v>512</v>
      </c>
      <c r="H1996" s="5">
        <f t="shared" si="145"/>
        <v>-23800</v>
      </c>
      <c r="I1996" s="23">
        <f t="shared" si="144"/>
        <v>2.7450980392156863</v>
      </c>
      <c r="K1996" t="s">
        <v>996</v>
      </c>
      <c r="M1996" s="2">
        <v>510</v>
      </c>
    </row>
    <row r="1997" spans="2:13" ht="12.75">
      <c r="B1997" s="318">
        <v>1200</v>
      </c>
      <c r="C1997" s="1" t="s">
        <v>25</v>
      </c>
      <c r="D1997" s="1" t="s">
        <v>13</v>
      </c>
      <c r="E1997" s="1" t="s">
        <v>32</v>
      </c>
      <c r="F1997" s="28" t="s">
        <v>1023</v>
      </c>
      <c r="G1997" s="28" t="s">
        <v>515</v>
      </c>
      <c r="H1997" s="5">
        <f t="shared" si="145"/>
        <v>-25000</v>
      </c>
      <c r="I1997" s="23">
        <f t="shared" si="144"/>
        <v>2.3529411764705883</v>
      </c>
      <c r="K1997" t="s">
        <v>996</v>
      </c>
      <c r="M1997" s="2">
        <v>510</v>
      </c>
    </row>
    <row r="1998" spans="2:13" ht="12.75">
      <c r="B1998" s="318">
        <v>1500</v>
      </c>
      <c r="C1998" s="1" t="s">
        <v>25</v>
      </c>
      <c r="D1998" s="1" t="s">
        <v>13</v>
      </c>
      <c r="E1998" s="1" t="s">
        <v>32</v>
      </c>
      <c r="F1998" s="28" t="s">
        <v>1023</v>
      </c>
      <c r="G1998" s="28" t="s">
        <v>517</v>
      </c>
      <c r="H1998" s="5">
        <f t="shared" si="145"/>
        <v>-26500</v>
      </c>
      <c r="I1998" s="23">
        <f t="shared" si="144"/>
        <v>2.9411764705882355</v>
      </c>
      <c r="K1998" t="s">
        <v>996</v>
      </c>
      <c r="M1998" s="2">
        <v>510</v>
      </c>
    </row>
    <row r="1999" spans="2:13" ht="12.75">
      <c r="B1999" s="318">
        <v>1200</v>
      </c>
      <c r="C1999" s="1" t="s">
        <v>25</v>
      </c>
      <c r="D1999" s="1" t="s">
        <v>13</v>
      </c>
      <c r="E1999" s="1" t="s">
        <v>32</v>
      </c>
      <c r="F1999" s="28" t="s">
        <v>1023</v>
      </c>
      <c r="G1999" s="28" t="s">
        <v>318</v>
      </c>
      <c r="H1999" s="5">
        <f t="shared" si="145"/>
        <v>-27700</v>
      </c>
      <c r="I1999" s="23">
        <f t="shared" si="144"/>
        <v>2.3529411764705883</v>
      </c>
      <c r="K1999" t="s">
        <v>996</v>
      </c>
      <c r="M1999" s="2">
        <v>510</v>
      </c>
    </row>
    <row r="2000" spans="2:13" ht="12.75">
      <c r="B2000" s="318">
        <v>1600</v>
      </c>
      <c r="C2000" s="1" t="s">
        <v>25</v>
      </c>
      <c r="D2000" s="1" t="s">
        <v>13</v>
      </c>
      <c r="E2000" s="1" t="s">
        <v>32</v>
      </c>
      <c r="F2000" s="28" t="s">
        <v>1023</v>
      </c>
      <c r="G2000" s="28" t="s">
        <v>315</v>
      </c>
      <c r="H2000" s="5">
        <f t="shared" si="145"/>
        <v>-29300</v>
      </c>
      <c r="I2000" s="23">
        <f t="shared" si="144"/>
        <v>3.1372549019607843</v>
      </c>
      <c r="K2000" t="s">
        <v>996</v>
      </c>
      <c r="M2000" s="2">
        <v>510</v>
      </c>
    </row>
    <row r="2001" spans="2:13" ht="12.75">
      <c r="B2001" s="318">
        <v>1700</v>
      </c>
      <c r="C2001" s="1" t="s">
        <v>25</v>
      </c>
      <c r="D2001" s="1" t="s">
        <v>13</v>
      </c>
      <c r="E2001" s="1" t="s">
        <v>32</v>
      </c>
      <c r="F2001" s="28" t="s">
        <v>1023</v>
      </c>
      <c r="G2001" s="28" t="s">
        <v>82</v>
      </c>
      <c r="H2001" s="5">
        <f t="shared" si="145"/>
        <v>-31000</v>
      </c>
      <c r="I2001" s="23">
        <f t="shared" si="144"/>
        <v>3.3333333333333335</v>
      </c>
      <c r="K2001" t="s">
        <v>996</v>
      </c>
      <c r="M2001" s="2">
        <v>510</v>
      </c>
    </row>
    <row r="2002" spans="2:13" ht="12.75">
      <c r="B2002" s="354">
        <v>1700</v>
      </c>
      <c r="C2002" s="13" t="s">
        <v>25</v>
      </c>
      <c r="D2002" s="13" t="s">
        <v>13</v>
      </c>
      <c r="E2002" s="13" t="s">
        <v>32</v>
      </c>
      <c r="F2002" s="28" t="s">
        <v>1022</v>
      </c>
      <c r="G2002" s="31" t="s">
        <v>222</v>
      </c>
      <c r="H2002" s="5">
        <f t="shared" si="145"/>
        <v>-32700</v>
      </c>
      <c r="I2002" s="23">
        <v>3.4</v>
      </c>
      <c r="K2002" t="s">
        <v>123</v>
      </c>
      <c r="M2002" s="2">
        <v>510</v>
      </c>
    </row>
    <row r="2003" spans="2:13" ht="12.75">
      <c r="B2003" s="354">
        <v>1400</v>
      </c>
      <c r="C2003" s="13" t="s">
        <v>25</v>
      </c>
      <c r="D2003" s="13" t="s">
        <v>13</v>
      </c>
      <c r="E2003" s="13" t="s">
        <v>32</v>
      </c>
      <c r="F2003" s="28" t="s">
        <v>1022</v>
      </c>
      <c r="G2003" s="31" t="s">
        <v>226</v>
      </c>
      <c r="H2003" s="5">
        <f t="shared" si="145"/>
        <v>-34100</v>
      </c>
      <c r="I2003" s="23">
        <v>2.8</v>
      </c>
      <c r="K2003" t="s">
        <v>123</v>
      </c>
      <c r="M2003" s="2">
        <v>510</v>
      </c>
    </row>
    <row r="2004" spans="2:13" ht="12.75">
      <c r="B2004" s="354">
        <v>1350</v>
      </c>
      <c r="C2004" s="13" t="s">
        <v>25</v>
      </c>
      <c r="D2004" s="13" t="s">
        <v>13</v>
      </c>
      <c r="E2004" s="13" t="s">
        <v>32</v>
      </c>
      <c r="F2004" s="28" t="s">
        <v>1022</v>
      </c>
      <c r="G2004" s="31" t="s">
        <v>229</v>
      </c>
      <c r="H2004" s="5">
        <f t="shared" si="145"/>
        <v>-35450</v>
      </c>
      <c r="I2004" s="23">
        <v>2.7</v>
      </c>
      <c r="K2004" t="s">
        <v>123</v>
      </c>
      <c r="M2004" s="2">
        <v>510</v>
      </c>
    </row>
    <row r="2005" spans="1:13" ht="12.75">
      <c r="A2005" s="13"/>
      <c r="B2005" s="354">
        <v>1500</v>
      </c>
      <c r="C2005" s="13" t="s">
        <v>25</v>
      </c>
      <c r="D2005" s="13" t="s">
        <v>13</v>
      </c>
      <c r="E2005" s="13" t="s">
        <v>32</v>
      </c>
      <c r="F2005" s="28" t="s">
        <v>1022</v>
      </c>
      <c r="G2005" s="31" t="s">
        <v>233</v>
      </c>
      <c r="H2005" s="5">
        <f t="shared" si="145"/>
        <v>-36950</v>
      </c>
      <c r="I2005" s="23">
        <v>3</v>
      </c>
      <c r="J2005" s="16"/>
      <c r="K2005" t="s">
        <v>123</v>
      </c>
      <c r="L2005" s="16"/>
      <c r="M2005" s="2">
        <v>510</v>
      </c>
    </row>
    <row r="2006" spans="2:13" ht="12.75">
      <c r="B2006" s="318">
        <v>1600</v>
      </c>
      <c r="C2006" s="13" t="s">
        <v>25</v>
      </c>
      <c r="D2006" s="13" t="s">
        <v>13</v>
      </c>
      <c r="E2006" s="1" t="s">
        <v>32</v>
      </c>
      <c r="F2006" s="28" t="s">
        <v>1022</v>
      </c>
      <c r="G2006" s="28" t="s">
        <v>256</v>
      </c>
      <c r="H2006" s="5">
        <f t="shared" si="145"/>
        <v>-38550</v>
      </c>
      <c r="I2006" s="23">
        <v>3.2</v>
      </c>
      <c r="K2006" t="s">
        <v>123</v>
      </c>
      <c r="M2006" s="2">
        <v>510</v>
      </c>
    </row>
    <row r="2007" spans="2:13" ht="12.75">
      <c r="B2007" s="318">
        <v>1600</v>
      </c>
      <c r="C2007" s="1" t="s">
        <v>25</v>
      </c>
      <c r="D2007" s="13" t="s">
        <v>13</v>
      </c>
      <c r="E2007" s="1" t="s">
        <v>32</v>
      </c>
      <c r="F2007" s="28" t="s">
        <v>1022</v>
      </c>
      <c r="G2007" s="28" t="s">
        <v>258</v>
      </c>
      <c r="H2007" s="5">
        <f t="shared" si="145"/>
        <v>-40150</v>
      </c>
      <c r="I2007" s="23">
        <v>3.2</v>
      </c>
      <c r="K2007" t="s">
        <v>123</v>
      </c>
      <c r="M2007" s="2">
        <v>510</v>
      </c>
    </row>
    <row r="2008" spans="2:13" ht="12.75">
      <c r="B2008" s="318">
        <v>1400</v>
      </c>
      <c r="C2008" s="1" t="s">
        <v>25</v>
      </c>
      <c r="D2008" s="13" t="s">
        <v>13</v>
      </c>
      <c r="E2008" s="1" t="s">
        <v>32</v>
      </c>
      <c r="F2008" s="92" t="s">
        <v>1022</v>
      </c>
      <c r="G2008" s="92" t="s">
        <v>31</v>
      </c>
      <c r="H2008" s="5">
        <f t="shared" si="145"/>
        <v>-41550</v>
      </c>
      <c r="I2008" s="23">
        <v>2.8</v>
      </c>
      <c r="K2008" t="s">
        <v>123</v>
      </c>
      <c r="M2008" s="2">
        <v>510</v>
      </c>
    </row>
    <row r="2009" spans="2:13" ht="12.75">
      <c r="B2009" s="318">
        <v>1650</v>
      </c>
      <c r="C2009" s="1" t="s">
        <v>25</v>
      </c>
      <c r="D2009" s="13" t="s">
        <v>13</v>
      </c>
      <c r="E2009" s="1" t="s">
        <v>32</v>
      </c>
      <c r="F2009" s="28" t="s">
        <v>1022</v>
      </c>
      <c r="G2009" s="28" t="s">
        <v>261</v>
      </c>
      <c r="H2009" s="5">
        <f t="shared" si="145"/>
        <v>-43200</v>
      </c>
      <c r="I2009" s="23">
        <v>3.3</v>
      </c>
      <c r="K2009" t="s">
        <v>123</v>
      </c>
      <c r="M2009" s="2">
        <v>510</v>
      </c>
    </row>
    <row r="2010" spans="2:13" ht="12.75">
      <c r="B2010" s="318">
        <v>1500</v>
      </c>
      <c r="C2010" s="1" t="s">
        <v>25</v>
      </c>
      <c r="D2010" s="13" t="s">
        <v>13</v>
      </c>
      <c r="E2010" s="1" t="s">
        <v>32</v>
      </c>
      <c r="F2010" s="28" t="s">
        <v>1022</v>
      </c>
      <c r="G2010" s="28" t="s">
        <v>263</v>
      </c>
      <c r="H2010" s="5">
        <f aca="true" t="shared" si="146" ref="H2010:H2026">H2009-B2010</f>
        <v>-44700</v>
      </c>
      <c r="I2010" s="23">
        <v>3</v>
      </c>
      <c r="K2010" t="s">
        <v>123</v>
      </c>
      <c r="M2010" s="2">
        <v>510</v>
      </c>
    </row>
    <row r="2011" spans="2:13" ht="12.75">
      <c r="B2011" s="318">
        <v>1500</v>
      </c>
      <c r="C2011" s="1" t="s">
        <v>25</v>
      </c>
      <c r="D2011" s="13" t="s">
        <v>13</v>
      </c>
      <c r="E2011" s="1" t="s">
        <v>32</v>
      </c>
      <c r="F2011" s="28" t="s">
        <v>1022</v>
      </c>
      <c r="G2011" s="28" t="s">
        <v>263</v>
      </c>
      <c r="H2011" s="5">
        <f t="shared" si="146"/>
        <v>-46200</v>
      </c>
      <c r="I2011" s="23">
        <v>3</v>
      </c>
      <c r="K2011" t="s">
        <v>123</v>
      </c>
      <c r="M2011" s="2">
        <v>510</v>
      </c>
    </row>
    <row r="2012" spans="2:13" ht="12.75">
      <c r="B2012" s="318">
        <v>1600</v>
      </c>
      <c r="C2012" s="1" t="s">
        <v>25</v>
      </c>
      <c r="D2012" s="13" t="s">
        <v>13</v>
      </c>
      <c r="E2012" s="1" t="s">
        <v>32</v>
      </c>
      <c r="F2012" s="28" t="s">
        <v>1022</v>
      </c>
      <c r="G2012" s="28" t="s">
        <v>269</v>
      </c>
      <c r="H2012" s="5">
        <f t="shared" si="146"/>
        <v>-47800</v>
      </c>
      <c r="I2012" s="23">
        <v>3.2</v>
      </c>
      <c r="K2012" t="s">
        <v>123</v>
      </c>
      <c r="M2012" s="2">
        <v>510</v>
      </c>
    </row>
    <row r="2013" spans="2:13" ht="12.75">
      <c r="B2013" s="318">
        <v>1500</v>
      </c>
      <c r="C2013" s="1" t="s">
        <v>25</v>
      </c>
      <c r="D2013" s="13" t="s">
        <v>13</v>
      </c>
      <c r="E2013" s="1" t="s">
        <v>32</v>
      </c>
      <c r="F2013" s="28" t="s">
        <v>1022</v>
      </c>
      <c r="G2013" s="28" t="s">
        <v>271</v>
      </c>
      <c r="H2013" s="5">
        <f t="shared" si="146"/>
        <v>-49300</v>
      </c>
      <c r="I2013" s="23">
        <v>3</v>
      </c>
      <c r="K2013" t="s">
        <v>123</v>
      </c>
      <c r="M2013" s="2">
        <v>510</v>
      </c>
    </row>
    <row r="2014" spans="2:13" ht="12.75">
      <c r="B2014" s="318">
        <v>1500</v>
      </c>
      <c r="C2014" s="1" t="s">
        <v>25</v>
      </c>
      <c r="D2014" s="13" t="s">
        <v>13</v>
      </c>
      <c r="E2014" s="1" t="s">
        <v>32</v>
      </c>
      <c r="F2014" s="28" t="s">
        <v>1022</v>
      </c>
      <c r="G2014" s="28" t="s">
        <v>33</v>
      </c>
      <c r="H2014" s="5">
        <f t="shared" si="146"/>
        <v>-50800</v>
      </c>
      <c r="I2014" s="23">
        <v>3</v>
      </c>
      <c r="K2014" t="s">
        <v>123</v>
      </c>
      <c r="M2014" s="2">
        <v>510</v>
      </c>
    </row>
    <row r="2015" spans="2:13" ht="12.75">
      <c r="B2015" s="318">
        <v>1700</v>
      </c>
      <c r="C2015" s="1" t="s">
        <v>25</v>
      </c>
      <c r="D2015" s="13" t="s">
        <v>13</v>
      </c>
      <c r="E2015" s="1" t="s">
        <v>32</v>
      </c>
      <c r="F2015" s="28" t="s">
        <v>1022</v>
      </c>
      <c r="G2015" s="28" t="s">
        <v>275</v>
      </c>
      <c r="H2015" s="5">
        <f t="shared" si="146"/>
        <v>-52500</v>
      </c>
      <c r="I2015" s="23">
        <v>3.4</v>
      </c>
      <c r="K2015" t="s">
        <v>123</v>
      </c>
      <c r="M2015" s="2">
        <v>510</v>
      </c>
    </row>
    <row r="2016" spans="2:13" ht="12.75">
      <c r="B2016" s="318">
        <v>1800</v>
      </c>
      <c r="C2016" s="1" t="s">
        <v>25</v>
      </c>
      <c r="D2016" s="13" t="s">
        <v>13</v>
      </c>
      <c r="E2016" s="1" t="s">
        <v>32</v>
      </c>
      <c r="F2016" s="28" t="s">
        <v>1022</v>
      </c>
      <c r="G2016" s="28" t="s">
        <v>458</v>
      </c>
      <c r="H2016" s="5">
        <f t="shared" si="146"/>
        <v>-54300</v>
      </c>
      <c r="I2016" s="23">
        <v>3.6</v>
      </c>
      <c r="K2016" t="s">
        <v>123</v>
      </c>
      <c r="M2016" s="2">
        <v>510</v>
      </c>
    </row>
    <row r="2017" spans="2:13" ht="12.75">
      <c r="B2017" s="318">
        <v>1700</v>
      </c>
      <c r="C2017" s="1" t="s">
        <v>25</v>
      </c>
      <c r="D2017" s="13" t="s">
        <v>13</v>
      </c>
      <c r="E2017" s="1" t="s">
        <v>32</v>
      </c>
      <c r="F2017" s="28" t="s">
        <v>1022</v>
      </c>
      <c r="G2017" s="28" t="s">
        <v>463</v>
      </c>
      <c r="H2017" s="5">
        <f t="shared" si="146"/>
        <v>-56000</v>
      </c>
      <c r="I2017" s="23">
        <v>3.4</v>
      </c>
      <c r="K2017" t="s">
        <v>123</v>
      </c>
      <c r="M2017" s="2">
        <v>510</v>
      </c>
    </row>
    <row r="2018" spans="2:13" ht="12.75">
      <c r="B2018" s="318">
        <v>1700</v>
      </c>
      <c r="C2018" s="1" t="s">
        <v>25</v>
      </c>
      <c r="D2018" s="13" t="s">
        <v>13</v>
      </c>
      <c r="E2018" s="1" t="s">
        <v>32</v>
      </c>
      <c r="F2018" s="28" t="s">
        <v>1022</v>
      </c>
      <c r="G2018" s="28" t="s">
        <v>499</v>
      </c>
      <c r="H2018" s="5">
        <f t="shared" si="146"/>
        <v>-57700</v>
      </c>
      <c r="I2018" s="23">
        <v>3.4</v>
      </c>
      <c r="K2018" t="s">
        <v>123</v>
      </c>
      <c r="M2018" s="2">
        <v>510</v>
      </c>
    </row>
    <row r="2019" spans="2:13" ht="12.75">
      <c r="B2019" s="318">
        <v>1800</v>
      </c>
      <c r="C2019" s="1" t="s">
        <v>25</v>
      </c>
      <c r="D2019" s="13" t="s">
        <v>13</v>
      </c>
      <c r="E2019" s="1" t="s">
        <v>32</v>
      </c>
      <c r="F2019" s="28" t="s">
        <v>1022</v>
      </c>
      <c r="G2019" s="28" t="s">
        <v>508</v>
      </c>
      <c r="H2019" s="5">
        <f t="shared" si="146"/>
        <v>-59500</v>
      </c>
      <c r="I2019" s="23">
        <v>3.6</v>
      </c>
      <c r="K2019" t="s">
        <v>123</v>
      </c>
      <c r="M2019" s="2">
        <v>510</v>
      </c>
    </row>
    <row r="2020" spans="2:13" ht="12.75">
      <c r="B2020" s="318">
        <v>1700</v>
      </c>
      <c r="C2020" s="1" t="s">
        <v>25</v>
      </c>
      <c r="D2020" s="13" t="s">
        <v>13</v>
      </c>
      <c r="E2020" s="1" t="s">
        <v>32</v>
      </c>
      <c r="F2020" s="28" t="s">
        <v>1022</v>
      </c>
      <c r="G2020" s="28" t="s">
        <v>510</v>
      </c>
      <c r="H2020" s="5">
        <f t="shared" si="146"/>
        <v>-61200</v>
      </c>
      <c r="I2020" s="23">
        <v>3.4</v>
      </c>
      <c r="K2020" t="s">
        <v>123</v>
      </c>
      <c r="M2020" s="2">
        <v>510</v>
      </c>
    </row>
    <row r="2021" spans="2:13" ht="12.75">
      <c r="B2021" s="318">
        <v>1300</v>
      </c>
      <c r="C2021" s="1" t="s">
        <v>25</v>
      </c>
      <c r="D2021" s="13" t="s">
        <v>13</v>
      </c>
      <c r="E2021" s="1" t="s">
        <v>32</v>
      </c>
      <c r="F2021" s="28" t="s">
        <v>1022</v>
      </c>
      <c r="G2021" s="28" t="s">
        <v>512</v>
      </c>
      <c r="H2021" s="5">
        <f t="shared" si="146"/>
        <v>-62500</v>
      </c>
      <c r="I2021" s="23">
        <v>2.6</v>
      </c>
      <c r="K2021" t="s">
        <v>123</v>
      </c>
      <c r="M2021" s="2">
        <v>510</v>
      </c>
    </row>
    <row r="2022" spans="2:13" ht="12.75">
      <c r="B2022" s="318">
        <v>1500</v>
      </c>
      <c r="C2022" s="1" t="s">
        <v>25</v>
      </c>
      <c r="D2022" s="13" t="s">
        <v>13</v>
      </c>
      <c r="E2022" s="1" t="s">
        <v>32</v>
      </c>
      <c r="F2022" s="28" t="s">
        <v>1022</v>
      </c>
      <c r="G2022" s="28" t="s">
        <v>515</v>
      </c>
      <c r="H2022" s="5">
        <f t="shared" si="146"/>
        <v>-64000</v>
      </c>
      <c r="I2022" s="23">
        <v>3</v>
      </c>
      <c r="K2022" t="s">
        <v>123</v>
      </c>
      <c r="M2022" s="2">
        <v>510</v>
      </c>
    </row>
    <row r="2023" spans="2:13" ht="12.75">
      <c r="B2023" s="318">
        <v>1700</v>
      </c>
      <c r="C2023" s="1" t="s">
        <v>25</v>
      </c>
      <c r="D2023" s="13" t="s">
        <v>13</v>
      </c>
      <c r="E2023" s="1" t="s">
        <v>32</v>
      </c>
      <c r="F2023" s="28" t="s">
        <v>1022</v>
      </c>
      <c r="G2023" s="28" t="s">
        <v>517</v>
      </c>
      <c r="H2023" s="5">
        <f t="shared" si="146"/>
        <v>-65700</v>
      </c>
      <c r="I2023" s="23">
        <v>3.4</v>
      </c>
      <c r="K2023" t="s">
        <v>123</v>
      </c>
      <c r="M2023" s="2">
        <v>510</v>
      </c>
    </row>
    <row r="2024" spans="2:13" ht="12.75">
      <c r="B2024" s="318">
        <v>1500</v>
      </c>
      <c r="C2024" s="1" t="s">
        <v>25</v>
      </c>
      <c r="D2024" s="13" t="s">
        <v>13</v>
      </c>
      <c r="E2024" s="1" t="s">
        <v>32</v>
      </c>
      <c r="F2024" s="28" t="s">
        <v>1022</v>
      </c>
      <c r="G2024" s="28" t="s">
        <v>318</v>
      </c>
      <c r="H2024" s="5">
        <f t="shared" si="146"/>
        <v>-67200</v>
      </c>
      <c r="I2024" s="23">
        <v>3</v>
      </c>
      <c r="K2024" t="s">
        <v>123</v>
      </c>
      <c r="M2024" s="2">
        <v>510</v>
      </c>
    </row>
    <row r="2025" spans="2:13" ht="12.75">
      <c r="B2025" s="318">
        <v>1600</v>
      </c>
      <c r="C2025" s="1" t="s">
        <v>25</v>
      </c>
      <c r="D2025" s="13" t="s">
        <v>13</v>
      </c>
      <c r="E2025" s="1" t="s">
        <v>32</v>
      </c>
      <c r="F2025" s="28" t="s">
        <v>1022</v>
      </c>
      <c r="G2025" s="28" t="s">
        <v>315</v>
      </c>
      <c r="H2025" s="5">
        <f t="shared" si="146"/>
        <v>-68800</v>
      </c>
      <c r="I2025" s="23">
        <v>3.2</v>
      </c>
      <c r="K2025" t="s">
        <v>123</v>
      </c>
      <c r="M2025" s="2">
        <v>510</v>
      </c>
    </row>
    <row r="2026" spans="2:13" ht="12.75">
      <c r="B2026" s="318">
        <v>1400</v>
      </c>
      <c r="C2026" s="1" t="s">
        <v>25</v>
      </c>
      <c r="D2026" s="1" t="s">
        <v>13</v>
      </c>
      <c r="E2026" s="1" t="s">
        <v>32</v>
      </c>
      <c r="F2026" s="28" t="s">
        <v>1022</v>
      </c>
      <c r="G2026" s="28" t="s">
        <v>82</v>
      </c>
      <c r="H2026" s="5">
        <f t="shared" si="146"/>
        <v>-70200</v>
      </c>
      <c r="I2026" s="23">
        <v>2.8</v>
      </c>
      <c r="K2026" t="s">
        <v>123</v>
      </c>
      <c r="M2026" s="2">
        <v>510</v>
      </c>
    </row>
    <row r="2027" spans="1:13" s="108" customFormat="1" ht="12.75">
      <c r="A2027" s="103"/>
      <c r="B2027" s="397">
        <f>SUM(B1980:B2026)</f>
        <v>70200</v>
      </c>
      <c r="C2027" s="103"/>
      <c r="D2027" s="103"/>
      <c r="E2027" s="103" t="s">
        <v>32</v>
      </c>
      <c r="F2027" s="106"/>
      <c r="G2027" s="106"/>
      <c r="H2027" s="104">
        <v>0</v>
      </c>
      <c r="I2027" s="107">
        <f>+B2027/M2027</f>
        <v>137.64705882352942</v>
      </c>
      <c r="M2027" s="2">
        <v>510</v>
      </c>
    </row>
    <row r="2028" spans="8:13" ht="12.75">
      <c r="H2028" s="5">
        <f>H2027-B2028</f>
        <v>0</v>
      </c>
      <c r="I2028" s="23">
        <f>+B2028/M2028</f>
        <v>0</v>
      </c>
      <c r="M2028" s="2">
        <v>510</v>
      </c>
    </row>
    <row r="2029" spans="8:13" ht="12.75">
      <c r="H2029" s="5">
        <f>H2028-B2029</f>
        <v>0</v>
      </c>
      <c r="I2029" s="23">
        <f>+B2029/M2029</f>
        <v>0</v>
      </c>
      <c r="M2029" s="2">
        <v>510</v>
      </c>
    </row>
    <row r="2030" spans="1:13" s="108" customFormat="1" ht="12.75">
      <c r="A2030" s="103"/>
      <c r="B2030" s="374">
        <f>+B2035+B2039+B2054+B2077</f>
        <v>405000</v>
      </c>
      <c r="C2030" s="95" t="s">
        <v>124</v>
      </c>
      <c r="D2030" s="103"/>
      <c r="E2030" s="103"/>
      <c r="F2030" s="106"/>
      <c r="G2030" s="106"/>
      <c r="H2030" s="104"/>
      <c r="I2030" s="107">
        <f>+B2030/M2030</f>
        <v>794.1176470588235</v>
      </c>
      <c r="M2030" s="2">
        <v>510</v>
      </c>
    </row>
    <row r="2031" spans="1:13" s="102" customFormat="1" ht="12.75">
      <c r="A2031" s="114"/>
      <c r="B2031" s="375" t="s">
        <v>132</v>
      </c>
      <c r="C2031" s="114"/>
      <c r="D2031" s="114"/>
      <c r="E2031" s="114"/>
      <c r="F2031" s="136"/>
      <c r="G2031" s="137"/>
      <c r="H2031" s="135"/>
      <c r="I2031" s="138"/>
      <c r="J2031" s="115"/>
      <c r="K2031" s="115"/>
      <c r="L2031" s="115"/>
      <c r="M2031" s="2">
        <v>510</v>
      </c>
    </row>
    <row r="2032" spans="2:13" ht="12.75">
      <c r="B2032" s="8"/>
      <c r="H2032" s="5">
        <f>H2031-B2032</f>
        <v>0</v>
      </c>
      <c r="I2032" s="23">
        <f aca="true" t="shared" si="147" ref="I2032:I2063">+B2032/M2032</f>
        <v>0</v>
      </c>
      <c r="M2032" s="2">
        <v>510</v>
      </c>
    </row>
    <row r="2033" spans="2:13" ht="12.75">
      <c r="B2033" s="8"/>
      <c r="H2033" s="5">
        <f>H2032-B2033</f>
        <v>0</v>
      </c>
      <c r="I2033" s="23">
        <f t="shared" si="147"/>
        <v>0</v>
      </c>
      <c r="M2033" s="2">
        <v>510</v>
      </c>
    </row>
    <row r="2034" spans="2:13" ht="12.75">
      <c r="B2034" s="8">
        <v>10000</v>
      </c>
      <c r="C2034" s="102" t="s">
        <v>1024</v>
      </c>
      <c r="D2034" s="102" t="s">
        <v>13</v>
      </c>
      <c r="E2034" s="462" t="s">
        <v>162</v>
      </c>
      <c r="F2034" s="462" t="s">
        <v>1023</v>
      </c>
      <c r="G2034" s="463" t="s">
        <v>226</v>
      </c>
      <c r="H2034" s="5">
        <f>H2033-B2034</f>
        <v>-10000</v>
      </c>
      <c r="I2034" s="23">
        <f t="shared" si="147"/>
        <v>19.607843137254903</v>
      </c>
      <c r="K2034" s="102" t="s">
        <v>123</v>
      </c>
      <c r="M2034" s="2">
        <v>510</v>
      </c>
    </row>
    <row r="2035" spans="1:13" s="108" customFormat="1" ht="12.75">
      <c r="A2035" s="103"/>
      <c r="B2035" s="376">
        <f>SUM(B2034)</f>
        <v>10000</v>
      </c>
      <c r="C2035" s="103"/>
      <c r="D2035" s="103"/>
      <c r="E2035" s="134" t="s">
        <v>162</v>
      </c>
      <c r="F2035" s="106"/>
      <c r="G2035" s="106"/>
      <c r="H2035" s="104"/>
      <c r="I2035" s="107">
        <f t="shared" si="147"/>
        <v>19.607843137254903</v>
      </c>
      <c r="M2035" s="2">
        <v>510</v>
      </c>
    </row>
    <row r="2036" spans="2:13" ht="12.75">
      <c r="B2036" s="8"/>
      <c r="H2036" s="5">
        <f>H2035-B2036</f>
        <v>0</v>
      </c>
      <c r="I2036" s="23">
        <f t="shared" si="147"/>
        <v>0</v>
      </c>
      <c r="M2036" s="2">
        <v>510</v>
      </c>
    </row>
    <row r="2037" spans="2:13" ht="12.75">
      <c r="B2037" s="8"/>
      <c r="H2037" s="5">
        <f>H2036-B2037</f>
        <v>0</v>
      </c>
      <c r="I2037" s="23">
        <f t="shared" si="147"/>
        <v>0</v>
      </c>
      <c r="M2037" s="2">
        <v>510</v>
      </c>
    </row>
    <row r="2038" spans="2:13" ht="12.75">
      <c r="B2038" s="8">
        <v>10000</v>
      </c>
      <c r="C2038" s="464" t="s">
        <v>1025</v>
      </c>
      <c r="D2038" s="102" t="s">
        <v>13</v>
      </c>
      <c r="E2038" s="462" t="s">
        <v>125</v>
      </c>
      <c r="F2038" s="462" t="s">
        <v>1022</v>
      </c>
      <c r="G2038" s="463" t="s">
        <v>31</v>
      </c>
      <c r="H2038" s="5">
        <f>H2037-B2038</f>
        <v>-10000</v>
      </c>
      <c r="I2038" s="23">
        <f t="shared" si="147"/>
        <v>19.607843137254903</v>
      </c>
      <c r="K2038" s="102" t="s">
        <v>123</v>
      </c>
      <c r="M2038" s="2">
        <v>510</v>
      </c>
    </row>
    <row r="2039" spans="1:13" s="108" customFormat="1" ht="12.75">
      <c r="A2039" s="103"/>
      <c r="B2039" s="376">
        <f>SUM(B2038)</f>
        <v>10000</v>
      </c>
      <c r="C2039" s="103"/>
      <c r="D2039" s="103"/>
      <c r="E2039" s="134" t="s">
        <v>125</v>
      </c>
      <c r="F2039" s="106"/>
      <c r="G2039" s="106"/>
      <c r="H2039" s="87"/>
      <c r="I2039" s="107">
        <f t="shared" si="147"/>
        <v>19.607843137254903</v>
      </c>
      <c r="M2039" s="2">
        <v>510</v>
      </c>
    </row>
    <row r="2040" spans="2:13" ht="12.75">
      <c r="B2040" s="8"/>
      <c r="H2040" s="5">
        <f aca="true" t="shared" si="148" ref="H2040:H2053">H2039-B2040</f>
        <v>0</v>
      </c>
      <c r="I2040" s="23">
        <f t="shared" si="147"/>
        <v>0</v>
      </c>
      <c r="M2040" s="2">
        <v>510</v>
      </c>
    </row>
    <row r="2041" spans="2:13" ht="12.75">
      <c r="B2041" s="8"/>
      <c r="H2041" s="5">
        <f t="shared" si="148"/>
        <v>0</v>
      </c>
      <c r="I2041" s="23">
        <f t="shared" si="147"/>
        <v>0</v>
      </c>
      <c r="M2041" s="2">
        <v>510</v>
      </c>
    </row>
    <row r="2042" spans="2:13" ht="12.75">
      <c r="B2042" s="8">
        <v>5000</v>
      </c>
      <c r="C2042" s="464" t="s">
        <v>1026</v>
      </c>
      <c r="D2042" s="102" t="s">
        <v>13</v>
      </c>
      <c r="E2042" s="462" t="s">
        <v>1027</v>
      </c>
      <c r="F2042" s="462" t="s">
        <v>1023</v>
      </c>
      <c r="G2042" s="463" t="s">
        <v>499</v>
      </c>
      <c r="H2042" s="5">
        <f t="shared" si="148"/>
        <v>-5000</v>
      </c>
      <c r="I2042" s="23">
        <f t="shared" si="147"/>
        <v>9.803921568627452</v>
      </c>
      <c r="K2042" s="102" t="s">
        <v>123</v>
      </c>
      <c r="M2042" s="2">
        <v>510</v>
      </c>
    </row>
    <row r="2043" spans="2:13" ht="12.75">
      <c r="B2043" s="8">
        <v>5000</v>
      </c>
      <c r="C2043" s="464" t="s">
        <v>1028</v>
      </c>
      <c r="D2043" s="102" t="s">
        <v>13</v>
      </c>
      <c r="E2043" s="462" t="s">
        <v>1027</v>
      </c>
      <c r="F2043" s="462" t="s">
        <v>1023</v>
      </c>
      <c r="G2043" s="463" t="s">
        <v>512</v>
      </c>
      <c r="H2043" s="5">
        <f t="shared" si="148"/>
        <v>-10000</v>
      </c>
      <c r="I2043" s="23">
        <f t="shared" si="147"/>
        <v>9.803921568627452</v>
      </c>
      <c r="K2043" s="102" t="s">
        <v>123</v>
      </c>
      <c r="M2043" s="2">
        <v>510</v>
      </c>
    </row>
    <row r="2044" spans="2:13" ht="12.75">
      <c r="B2044" s="8">
        <v>10000</v>
      </c>
      <c r="C2044" s="464" t="s">
        <v>1029</v>
      </c>
      <c r="D2044" s="102" t="s">
        <v>13</v>
      </c>
      <c r="E2044" s="462" t="s">
        <v>1027</v>
      </c>
      <c r="F2044" s="462" t="s">
        <v>1023</v>
      </c>
      <c r="G2044" s="463" t="s">
        <v>515</v>
      </c>
      <c r="H2044" s="5">
        <f t="shared" si="148"/>
        <v>-20000</v>
      </c>
      <c r="I2044" s="23">
        <f t="shared" si="147"/>
        <v>19.607843137254903</v>
      </c>
      <c r="K2044" s="102" t="s">
        <v>123</v>
      </c>
      <c r="M2044" s="2">
        <v>510</v>
      </c>
    </row>
    <row r="2045" spans="2:13" ht="12.75">
      <c r="B2045" s="8">
        <v>10000</v>
      </c>
      <c r="C2045" s="464" t="s">
        <v>1030</v>
      </c>
      <c r="D2045" s="102" t="s">
        <v>13</v>
      </c>
      <c r="E2045" s="462" t="s">
        <v>1027</v>
      </c>
      <c r="F2045" s="462" t="s">
        <v>1023</v>
      </c>
      <c r="G2045" s="463" t="s">
        <v>515</v>
      </c>
      <c r="H2045" s="5">
        <f t="shared" si="148"/>
        <v>-30000</v>
      </c>
      <c r="I2045" s="23">
        <f t="shared" si="147"/>
        <v>19.607843137254903</v>
      </c>
      <c r="K2045" s="102" t="s">
        <v>123</v>
      </c>
      <c r="M2045" s="2">
        <v>510</v>
      </c>
    </row>
    <row r="2046" spans="2:13" ht="12.75">
      <c r="B2046" s="8">
        <v>10000</v>
      </c>
      <c r="C2046" s="464" t="s">
        <v>1031</v>
      </c>
      <c r="D2046" s="102" t="s">
        <v>13</v>
      </c>
      <c r="E2046" s="462" t="s">
        <v>126</v>
      </c>
      <c r="F2046" s="462" t="s">
        <v>1023</v>
      </c>
      <c r="G2046" s="463" t="s">
        <v>515</v>
      </c>
      <c r="H2046" s="5">
        <f t="shared" si="148"/>
        <v>-40000</v>
      </c>
      <c r="I2046" s="23">
        <f t="shared" si="147"/>
        <v>19.607843137254903</v>
      </c>
      <c r="K2046" s="102" t="s">
        <v>123</v>
      </c>
      <c r="M2046" s="2">
        <v>510</v>
      </c>
    </row>
    <row r="2047" spans="2:13" ht="12.75">
      <c r="B2047" s="8">
        <v>10000</v>
      </c>
      <c r="C2047" s="464" t="s">
        <v>1032</v>
      </c>
      <c r="D2047" s="102" t="s">
        <v>13</v>
      </c>
      <c r="E2047" s="462" t="s">
        <v>126</v>
      </c>
      <c r="F2047" s="462" t="s">
        <v>1023</v>
      </c>
      <c r="G2047" s="463" t="s">
        <v>515</v>
      </c>
      <c r="H2047" s="5">
        <f t="shared" si="148"/>
        <v>-50000</v>
      </c>
      <c r="I2047" s="23">
        <f t="shared" si="147"/>
        <v>19.607843137254903</v>
      </c>
      <c r="K2047" s="102" t="s">
        <v>123</v>
      </c>
      <c r="M2047" s="2">
        <v>510</v>
      </c>
    </row>
    <row r="2048" spans="2:13" ht="12.75">
      <c r="B2048" s="8">
        <v>10000</v>
      </c>
      <c r="C2048" s="464" t="s">
        <v>1033</v>
      </c>
      <c r="D2048" s="102" t="s">
        <v>13</v>
      </c>
      <c r="E2048" s="462" t="s">
        <v>126</v>
      </c>
      <c r="F2048" s="462" t="s">
        <v>1023</v>
      </c>
      <c r="G2048" s="463" t="s">
        <v>515</v>
      </c>
      <c r="H2048" s="5">
        <f t="shared" si="148"/>
        <v>-60000</v>
      </c>
      <c r="I2048" s="23">
        <f t="shared" si="147"/>
        <v>19.607843137254903</v>
      </c>
      <c r="K2048" s="102" t="s">
        <v>123</v>
      </c>
      <c r="M2048" s="2">
        <v>510</v>
      </c>
    </row>
    <row r="2049" spans="2:13" ht="12.75">
      <c r="B2049" s="8">
        <v>10000</v>
      </c>
      <c r="C2049" s="465" t="s">
        <v>1034</v>
      </c>
      <c r="D2049" s="102" t="s">
        <v>13</v>
      </c>
      <c r="E2049" s="462" t="s">
        <v>126</v>
      </c>
      <c r="F2049" s="462" t="s">
        <v>1023</v>
      </c>
      <c r="G2049" s="463" t="s">
        <v>315</v>
      </c>
      <c r="H2049" s="5">
        <f t="shared" si="148"/>
        <v>-70000</v>
      </c>
      <c r="I2049" s="23">
        <f t="shared" si="147"/>
        <v>19.607843137254903</v>
      </c>
      <c r="K2049" s="102" t="s">
        <v>123</v>
      </c>
      <c r="M2049" s="2">
        <v>510</v>
      </c>
    </row>
    <row r="2050" spans="2:13" ht="12.75">
      <c r="B2050" s="8">
        <v>10000</v>
      </c>
      <c r="C2050" s="102" t="s">
        <v>1035</v>
      </c>
      <c r="D2050" s="102" t="s">
        <v>13</v>
      </c>
      <c r="E2050" s="462" t="s">
        <v>126</v>
      </c>
      <c r="F2050" s="462" t="s">
        <v>1023</v>
      </c>
      <c r="G2050" s="463" t="s">
        <v>318</v>
      </c>
      <c r="H2050" s="5">
        <f t="shared" si="148"/>
        <v>-80000</v>
      </c>
      <c r="I2050" s="23">
        <f t="shared" si="147"/>
        <v>19.607843137254903</v>
      </c>
      <c r="K2050" s="102" t="s">
        <v>123</v>
      </c>
      <c r="M2050" s="2">
        <v>510</v>
      </c>
    </row>
    <row r="2051" spans="2:13" ht="12.75">
      <c r="B2051" s="8">
        <v>10000</v>
      </c>
      <c r="C2051" s="102" t="s">
        <v>1036</v>
      </c>
      <c r="D2051" s="102" t="s">
        <v>13</v>
      </c>
      <c r="E2051" s="462" t="s">
        <v>126</v>
      </c>
      <c r="F2051" s="462" t="s">
        <v>1023</v>
      </c>
      <c r="G2051" s="463" t="s">
        <v>315</v>
      </c>
      <c r="H2051" s="5">
        <f t="shared" si="148"/>
        <v>-90000</v>
      </c>
      <c r="I2051" s="23">
        <f t="shared" si="147"/>
        <v>19.607843137254903</v>
      </c>
      <c r="K2051" s="102" t="s">
        <v>123</v>
      </c>
      <c r="M2051" s="2">
        <v>510</v>
      </c>
    </row>
    <row r="2052" spans="2:13" ht="12.75">
      <c r="B2052" s="8">
        <v>10000</v>
      </c>
      <c r="C2052" s="102" t="s">
        <v>1037</v>
      </c>
      <c r="D2052" s="102" t="s">
        <v>13</v>
      </c>
      <c r="E2052" s="462" t="s">
        <v>126</v>
      </c>
      <c r="F2052" s="462" t="s">
        <v>1023</v>
      </c>
      <c r="G2052" s="463" t="s">
        <v>315</v>
      </c>
      <c r="H2052" s="5">
        <f t="shared" si="148"/>
        <v>-100000</v>
      </c>
      <c r="I2052" s="23">
        <f t="shared" si="147"/>
        <v>19.607843137254903</v>
      </c>
      <c r="K2052" s="102" t="s">
        <v>123</v>
      </c>
      <c r="M2052" s="2">
        <v>510</v>
      </c>
    </row>
    <row r="2053" spans="2:13" ht="12.75">
      <c r="B2053" s="8">
        <v>10000</v>
      </c>
      <c r="C2053" s="102" t="s">
        <v>1038</v>
      </c>
      <c r="D2053" s="102" t="s">
        <v>13</v>
      </c>
      <c r="E2053" s="462" t="s">
        <v>126</v>
      </c>
      <c r="F2053" s="462" t="s">
        <v>1023</v>
      </c>
      <c r="G2053" s="463" t="s">
        <v>315</v>
      </c>
      <c r="H2053" s="5">
        <f t="shared" si="148"/>
        <v>-110000</v>
      </c>
      <c r="I2053" s="23">
        <f t="shared" si="147"/>
        <v>19.607843137254903</v>
      </c>
      <c r="K2053" s="102" t="s">
        <v>123</v>
      </c>
      <c r="M2053" s="2">
        <v>510</v>
      </c>
    </row>
    <row r="2054" spans="1:13" s="108" customFormat="1" ht="12.75">
      <c r="A2054" s="103"/>
      <c r="B2054" s="376">
        <f>SUM(B2042:B2053)</f>
        <v>110000</v>
      </c>
      <c r="C2054" s="103"/>
      <c r="D2054" s="103"/>
      <c r="E2054" s="134" t="s">
        <v>126</v>
      </c>
      <c r="F2054" s="106"/>
      <c r="G2054" s="106"/>
      <c r="H2054" s="104"/>
      <c r="I2054" s="107">
        <f t="shared" si="147"/>
        <v>215.68627450980392</v>
      </c>
      <c r="M2054" s="2">
        <v>510</v>
      </c>
    </row>
    <row r="2055" spans="2:13" ht="12.75">
      <c r="B2055" s="8"/>
      <c r="H2055" s="5">
        <f aca="true" t="shared" si="149" ref="H2055:H2076">H2054-B2055</f>
        <v>0</v>
      </c>
      <c r="I2055" s="23">
        <f t="shared" si="147"/>
        <v>0</v>
      </c>
      <c r="M2055" s="2">
        <v>510</v>
      </c>
    </row>
    <row r="2056" spans="2:13" ht="12.75">
      <c r="B2056" s="8"/>
      <c r="H2056" s="5">
        <f t="shared" si="149"/>
        <v>0</v>
      </c>
      <c r="I2056" s="23">
        <f t="shared" si="147"/>
        <v>0</v>
      </c>
      <c r="M2056" s="2">
        <v>510</v>
      </c>
    </row>
    <row r="2057" spans="2:13" ht="12.75">
      <c r="B2057" s="8">
        <v>10000</v>
      </c>
      <c r="C2057" s="465" t="s">
        <v>1034</v>
      </c>
      <c r="D2057" s="102" t="s">
        <v>13</v>
      </c>
      <c r="E2057" s="462" t="s">
        <v>170</v>
      </c>
      <c r="F2057" s="462" t="s">
        <v>1023</v>
      </c>
      <c r="G2057" s="463" t="s">
        <v>229</v>
      </c>
      <c r="H2057" s="5">
        <f t="shared" si="149"/>
        <v>-10000</v>
      </c>
      <c r="I2057" s="23">
        <f t="shared" si="147"/>
        <v>19.607843137254903</v>
      </c>
      <c r="K2057" s="102" t="s">
        <v>123</v>
      </c>
      <c r="M2057" s="2">
        <v>510</v>
      </c>
    </row>
    <row r="2058" spans="2:13" ht="12.75">
      <c r="B2058" s="8">
        <v>30000</v>
      </c>
      <c r="C2058" s="464" t="s">
        <v>1039</v>
      </c>
      <c r="D2058" s="102" t="s">
        <v>13</v>
      </c>
      <c r="E2058" s="462" t="s">
        <v>170</v>
      </c>
      <c r="F2058" s="462" t="s">
        <v>1023</v>
      </c>
      <c r="G2058" s="463" t="s">
        <v>233</v>
      </c>
      <c r="H2058" s="5">
        <f t="shared" si="149"/>
        <v>-40000</v>
      </c>
      <c r="I2058" s="23">
        <f t="shared" si="147"/>
        <v>58.8235294117647</v>
      </c>
      <c r="K2058" s="102" t="s">
        <v>123</v>
      </c>
      <c r="M2058" s="2">
        <v>510</v>
      </c>
    </row>
    <row r="2059" spans="2:13" ht="12.75">
      <c r="B2059" s="8">
        <v>10000</v>
      </c>
      <c r="C2059" s="102" t="s">
        <v>1029</v>
      </c>
      <c r="D2059" s="102" t="s">
        <v>13</v>
      </c>
      <c r="E2059" s="462" t="s">
        <v>170</v>
      </c>
      <c r="F2059" s="462" t="s">
        <v>1023</v>
      </c>
      <c r="G2059" s="463" t="s">
        <v>256</v>
      </c>
      <c r="H2059" s="5">
        <f t="shared" si="149"/>
        <v>-50000</v>
      </c>
      <c r="I2059" s="23">
        <f t="shared" si="147"/>
        <v>19.607843137254903</v>
      </c>
      <c r="K2059" s="102" t="s">
        <v>123</v>
      </c>
      <c r="M2059" s="2">
        <v>510</v>
      </c>
    </row>
    <row r="2060" spans="2:13" ht="12.75">
      <c r="B2060" s="8">
        <v>10000</v>
      </c>
      <c r="C2060" s="102" t="s">
        <v>1030</v>
      </c>
      <c r="D2060" s="102" t="s">
        <v>13</v>
      </c>
      <c r="E2060" s="462" t="s">
        <v>170</v>
      </c>
      <c r="F2060" s="462" t="s">
        <v>1023</v>
      </c>
      <c r="G2060" s="463" t="s">
        <v>256</v>
      </c>
      <c r="H2060" s="5">
        <f t="shared" si="149"/>
        <v>-60000</v>
      </c>
      <c r="I2060" s="23">
        <f t="shared" si="147"/>
        <v>19.607843137254903</v>
      </c>
      <c r="K2060" s="102" t="s">
        <v>123</v>
      </c>
      <c r="M2060" s="2">
        <v>510</v>
      </c>
    </row>
    <row r="2061" spans="2:13" ht="12.75">
      <c r="B2061" s="8">
        <v>10000</v>
      </c>
      <c r="C2061" s="465" t="s">
        <v>1032</v>
      </c>
      <c r="D2061" s="102" t="s">
        <v>13</v>
      </c>
      <c r="E2061" s="462" t="s">
        <v>170</v>
      </c>
      <c r="F2061" s="462" t="s">
        <v>1023</v>
      </c>
      <c r="G2061" s="463" t="s">
        <v>256</v>
      </c>
      <c r="H2061" s="5">
        <f t="shared" si="149"/>
        <v>-70000</v>
      </c>
      <c r="I2061" s="23">
        <f t="shared" si="147"/>
        <v>19.607843137254903</v>
      </c>
      <c r="K2061" s="102" t="s">
        <v>123</v>
      </c>
      <c r="M2061" s="2">
        <v>510</v>
      </c>
    </row>
    <row r="2062" spans="2:13" ht="12.75">
      <c r="B2062" s="8">
        <v>10000</v>
      </c>
      <c r="C2062" s="102" t="s">
        <v>1031</v>
      </c>
      <c r="D2062" s="102" t="s">
        <v>13</v>
      </c>
      <c r="E2062" s="462" t="s">
        <v>170</v>
      </c>
      <c r="F2062" s="462" t="s">
        <v>1023</v>
      </c>
      <c r="G2062" s="463" t="s">
        <v>256</v>
      </c>
      <c r="H2062" s="5">
        <f t="shared" si="149"/>
        <v>-80000</v>
      </c>
      <c r="I2062" s="23">
        <f t="shared" si="147"/>
        <v>19.607843137254903</v>
      </c>
      <c r="K2062" s="102" t="s">
        <v>123</v>
      </c>
      <c r="M2062" s="2">
        <v>510</v>
      </c>
    </row>
    <row r="2063" spans="2:13" ht="12.75">
      <c r="B2063" s="8">
        <v>10000</v>
      </c>
      <c r="C2063" s="102" t="s">
        <v>1040</v>
      </c>
      <c r="D2063" s="102" t="s">
        <v>13</v>
      </c>
      <c r="E2063" s="462" t="s">
        <v>170</v>
      </c>
      <c r="F2063" s="462" t="s">
        <v>1023</v>
      </c>
      <c r="G2063" s="463" t="s">
        <v>256</v>
      </c>
      <c r="H2063" s="5">
        <f t="shared" si="149"/>
        <v>-90000</v>
      </c>
      <c r="I2063" s="23">
        <f t="shared" si="147"/>
        <v>19.607843137254903</v>
      </c>
      <c r="K2063" s="102" t="s">
        <v>123</v>
      </c>
      <c r="M2063" s="2">
        <v>510</v>
      </c>
    </row>
    <row r="2064" spans="2:13" ht="12.75">
      <c r="B2064" s="8">
        <v>10000</v>
      </c>
      <c r="C2064" s="102" t="s">
        <v>1041</v>
      </c>
      <c r="D2064" s="102" t="s">
        <v>13</v>
      </c>
      <c r="E2064" s="462" t="s">
        <v>170</v>
      </c>
      <c r="F2064" s="462" t="s">
        <v>1023</v>
      </c>
      <c r="G2064" s="463" t="s">
        <v>1042</v>
      </c>
      <c r="H2064" s="5">
        <f t="shared" si="149"/>
        <v>-100000</v>
      </c>
      <c r="I2064" s="23">
        <f aca="true" t="shared" si="150" ref="I2064:I2095">+B2064/M2064</f>
        <v>19.607843137254903</v>
      </c>
      <c r="K2064" s="102" t="s">
        <v>123</v>
      </c>
      <c r="M2064" s="2">
        <v>510</v>
      </c>
    </row>
    <row r="2065" spans="2:13" ht="12.75">
      <c r="B2065" s="8">
        <v>10000</v>
      </c>
      <c r="C2065" s="102" t="s">
        <v>1043</v>
      </c>
      <c r="D2065" s="102" t="s">
        <v>13</v>
      </c>
      <c r="E2065" s="462" t="s">
        <v>170</v>
      </c>
      <c r="F2065" s="462" t="s">
        <v>1023</v>
      </c>
      <c r="G2065" s="463" t="s">
        <v>1042</v>
      </c>
      <c r="H2065" s="5">
        <f t="shared" si="149"/>
        <v>-110000</v>
      </c>
      <c r="I2065" s="23">
        <f t="shared" si="150"/>
        <v>19.607843137254903</v>
      </c>
      <c r="K2065" s="102" t="s">
        <v>123</v>
      </c>
      <c r="M2065" s="2">
        <v>510</v>
      </c>
    </row>
    <row r="2066" spans="2:13" ht="12.75">
      <c r="B2066" s="8">
        <v>10000</v>
      </c>
      <c r="C2066" s="465" t="s">
        <v>1033</v>
      </c>
      <c r="D2066" s="102" t="s">
        <v>13</v>
      </c>
      <c r="E2066" s="462" t="s">
        <v>170</v>
      </c>
      <c r="F2066" s="462" t="s">
        <v>1023</v>
      </c>
      <c r="G2066" s="463" t="s">
        <v>263</v>
      </c>
      <c r="H2066" s="5">
        <f t="shared" si="149"/>
        <v>-120000</v>
      </c>
      <c r="I2066" s="23">
        <f t="shared" si="150"/>
        <v>19.607843137254903</v>
      </c>
      <c r="K2066" s="102" t="s">
        <v>123</v>
      </c>
      <c r="M2066" s="2">
        <v>510</v>
      </c>
    </row>
    <row r="2067" spans="2:13" ht="12.75">
      <c r="B2067" s="8">
        <v>10000</v>
      </c>
      <c r="C2067" s="102" t="s">
        <v>1044</v>
      </c>
      <c r="D2067" s="102" t="s">
        <v>13</v>
      </c>
      <c r="E2067" s="462" t="s">
        <v>170</v>
      </c>
      <c r="F2067" s="462" t="s">
        <v>1023</v>
      </c>
      <c r="G2067" s="463" t="s">
        <v>269</v>
      </c>
      <c r="H2067" s="5">
        <f t="shared" si="149"/>
        <v>-130000</v>
      </c>
      <c r="I2067" s="23">
        <f t="shared" si="150"/>
        <v>19.607843137254903</v>
      </c>
      <c r="K2067" s="102" t="s">
        <v>123</v>
      </c>
      <c r="M2067" s="2">
        <v>510</v>
      </c>
    </row>
    <row r="2068" spans="2:13" ht="12.75">
      <c r="B2068" s="8">
        <v>10000</v>
      </c>
      <c r="C2068" s="464" t="s">
        <v>1036</v>
      </c>
      <c r="D2068" s="102" t="s">
        <v>13</v>
      </c>
      <c r="E2068" s="462" t="s">
        <v>170</v>
      </c>
      <c r="F2068" s="462" t="s">
        <v>1023</v>
      </c>
      <c r="G2068" s="463" t="s">
        <v>33</v>
      </c>
      <c r="H2068" s="5">
        <f t="shared" si="149"/>
        <v>-140000</v>
      </c>
      <c r="I2068" s="23">
        <f t="shared" si="150"/>
        <v>19.607843137254903</v>
      </c>
      <c r="K2068" s="102" t="s">
        <v>123</v>
      </c>
      <c r="M2068" s="2">
        <v>510</v>
      </c>
    </row>
    <row r="2069" spans="2:13" ht="12.75">
      <c r="B2069" s="8">
        <v>10000</v>
      </c>
      <c r="C2069" s="464" t="s">
        <v>1036</v>
      </c>
      <c r="D2069" s="102" t="s">
        <v>13</v>
      </c>
      <c r="E2069" s="462" t="s">
        <v>170</v>
      </c>
      <c r="F2069" s="462" t="s">
        <v>1023</v>
      </c>
      <c r="G2069" s="463" t="s">
        <v>33</v>
      </c>
      <c r="H2069" s="5">
        <f t="shared" si="149"/>
        <v>-150000</v>
      </c>
      <c r="I2069" s="23">
        <f t="shared" si="150"/>
        <v>19.607843137254903</v>
      </c>
      <c r="K2069" s="102" t="s">
        <v>123</v>
      </c>
      <c r="M2069" s="2">
        <v>510</v>
      </c>
    </row>
    <row r="2070" spans="2:13" ht="12.75">
      <c r="B2070" s="8">
        <v>10000</v>
      </c>
      <c r="C2070" s="464" t="s">
        <v>1045</v>
      </c>
      <c r="D2070" s="102" t="s">
        <v>13</v>
      </c>
      <c r="E2070" s="462" t="s">
        <v>170</v>
      </c>
      <c r="F2070" s="462" t="s">
        <v>1023</v>
      </c>
      <c r="G2070" s="463" t="s">
        <v>498</v>
      </c>
      <c r="H2070" s="5">
        <f t="shared" si="149"/>
        <v>-160000</v>
      </c>
      <c r="I2070" s="23">
        <f t="shared" si="150"/>
        <v>19.607843137254903</v>
      </c>
      <c r="K2070" s="102" t="s">
        <v>123</v>
      </c>
      <c r="M2070" s="2">
        <v>510</v>
      </c>
    </row>
    <row r="2071" spans="2:13" ht="12.75">
      <c r="B2071" s="8">
        <v>10000</v>
      </c>
      <c r="C2071" s="464" t="s">
        <v>1046</v>
      </c>
      <c r="D2071" s="102" t="s">
        <v>13</v>
      </c>
      <c r="E2071" s="462" t="s">
        <v>170</v>
      </c>
      <c r="F2071" s="462" t="s">
        <v>1023</v>
      </c>
      <c r="G2071" s="463" t="s">
        <v>512</v>
      </c>
      <c r="H2071" s="5">
        <f t="shared" si="149"/>
        <v>-170000</v>
      </c>
      <c r="I2071" s="23">
        <f t="shared" si="150"/>
        <v>19.607843137254903</v>
      </c>
      <c r="K2071" s="102" t="s">
        <v>123</v>
      </c>
      <c r="M2071" s="2">
        <v>510</v>
      </c>
    </row>
    <row r="2072" spans="2:13" ht="12.75">
      <c r="B2072" s="8">
        <v>5000</v>
      </c>
      <c r="C2072" s="464" t="s">
        <v>1026</v>
      </c>
      <c r="D2072" s="102" t="s">
        <v>13</v>
      </c>
      <c r="E2072" s="462" t="s">
        <v>1047</v>
      </c>
      <c r="F2072" s="462" t="s">
        <v>1023</v>
      </c>
      <c r="G2072" s="463" t="s">
        <v>293</v>
      </c>
      <c r="H2072" s="5">
        <f t="shared" si="149"/>
        <v>-175000</v>
      </c>
      <c r="I2072" s="23">
        <f t="shared" si="150"/>
        <v>9.803921568627452</v>
      </c>
      <c r="K2072" s="102" t="s">
        <v>123</v>
      </c>
      <c r="M2072" s="2">
        <v>510</v>
      </c>
    </row>
    <row r="2073" spans="2:13" ht="12.75">
      <c r="B2073" s="8">
        <v>25000</v>
      </c>
      <c r="C2073" s="34" t="s">
        <v>1048</v>
      </c>
      <c r="D2073" s="1" t="s">
        <v>13</v>
      </c>
      <c r="E2073" s="462" t="s">
        <v>1049</v>
      </c>
      <c r="F2073" s="72" t="s">
        <v>1023</v>
      </c>
      <c r="G2073" s="72" t="s">
        <v>275</v>
      </c>
      <c r="H2073" s="5">
        <f t="shared" si="149"/>
        <v>-200000</v>
      </c>
      <c r="I2073" s="23">
        <f t="shared" si="150"/>
        <v>49.01960784313726</v>
      </c>
      <c r="K2073" s="102" t="s">
        <v>123</v>
      </c>
      <c r="M2073" s="2">
        <v>510</v>
      </c>
    </row>
    <row r="2074" spans="2:13" ht="12.75">
      <c r="B2074" s="8">
        <v>25000</v>
      </c>
      <c r="C2074" s="34" t="s">
        <v>1048</v>
      </c>
      <c r="D2074" s="1" t="s">
        <v>13</v>
      </c>
      <c r="E2074" s="462" t="s">
        <v>1049</v>
      </c>
      <c r="F2074" s="72" t="s">
        <v>1023</v>
      </c>
      <c r="G2074" s="72" t="s">
        <v>275</v>
      </c>
      <c r="H2074" s="5">
        <f t="shared" si="149"/>
        <v>-225000</v>
      </c>
      <c r="I2074" s="23">
        <f t="shared" si="150"/>
        <v>49.01960784313726</v>
      </c>
      <c r="K2074" s="102" t="s">
        <v>123</v>
      </c>
      <c r="M2074" s="2">
        <v>510</v>
      </c>
    </row>
    <row r="2075" spans="2:13" ht="12.75">
      <c r="B2075" s="8">
        <v>25000</v>
      </c>
      <c r="C2075" s="34" t="s">
        <v>1048</v>
      </c>
      <c r="D2075" s="1" t="s">
        <v>13</v>
      </c>
      <c r="E2075" s="462" t="s">
        <v>1049</v>
      </c>
      <c r="F2075" s="72" t="s">
        <v>1023</v>
      </c>
      <c r="G2075" s="72" t="s">
        <v>275</v>
      </c>
      <c r="H2075" s="5">
        <f t="shared" si="149"/>
        <v>-250000</v>
      </c>
      <c r="I2075" s="23">
        <f t="shared" si="150"/>
        <v>49.01960784313726</v>
      </c>
      <c r="K2075" s="102" t="s">
        <v>123</v>
      </c>
      <c r="M2075" s="2">
        <v>510</v>
      </c>
    </row>
    <row r="2076" spans="2:13" ht="12.75">
      <c r="B2076" s="8">
        <v>25000</v>
      </c>
      <c r="C2076" s="34" t="s">
        <v>1048</v>
      </c>
      <c r="D2076" s="1" t="s">
        <v>13</v>
      </c>
      <c r="E2076" s="462" t="s">
        <v>1049</v>
      </c>
      <c r="F2076" s="72" t="s">
        <v>1023</v>
      </c>
      <c r="G2076" s="72" t="s">
        <v>275</v>
      </c>
      <c r="H2076" s="5">
        <f t="shared" si="149"/>
        <v>-275000</v>
      </c>
      <c r="I2076" s="23">
        <f t="shared" si="150"/>
        <v>49.01960784313726</v>
      </c>
      <c r="K2076" s="102" t="s">
        <v>123</v>
      </c>
      <c r="M2076" s="2">
        <v>510</v>
      </c>
    </row>
    <row r="2077" spans="1:13" s="108" customFormat="1" ht="12.75">
      <c r="A2077" s="103"/>
      <c r="B2077" s="376">
        <f>SUM(B2057:B2076)</f>
        <v>275000</v>
      </c>
      <c r="C2077" s="103"/>
      <c r="D2077" s="103"/>
      <c r="E2077" s="134" t="s">
        <v>170</v>
      </c>
      <c r="F2077" s="106"/>
      <c r="G2077" s="106"/>
      <c r="H2077" s="104"/>
      <c r="I2077" s="107">
        <f t="shared" si="150"/>
        <v>539.2156862745098</v>
      </c>
      <c r="M2077" s="2">
        <v>510</v>
      </c>
    </row>
    <row r="2078" spans="8:13" ht="12.75">
      <c r="H2078" s="5">
        <f>H2077-B2078</f>
        <v>0</v>
      </c>
      <c r="I2078" s="23">
        <f t="shared" si="150"/>
        <v>0</v>
      </c>
      <c r="M2078" s="2">
        <v>510</v>
      </c>
    </row>
    <row r="2079" spans="8:13" ht="12.75">
      <c r="H2079" s="5">
        <f>H2078-B2079</f>
        <v>0</v>
      </c>
      <c r="I2079" s="23">
        <f t="shared" si="150"/>
        <v>0</v>
      </c>
      <c r="M2079" s="2">
        <v>510</v>
      </c>
    </row>
    <row r="2080" spans="8:13" ht="12.75">
      <c r="H2080" s="5">
        <f>H2079-B2080</f>
        <v>0</v>
      </c>
      <c r="I2080" s="23">
        <f t="shared" si="150"/>
        <v>0</v>
      </c>
      <c r="M2080" s="2">
        <v>510</v>
      </c>
    </row>
    <row r="2081" spans="8:13" ht="12.75">
      <c r="H2081" s="5">
        <f>H2080-B2081</f>
        <v>0</v>
      </c>
      <c r="I2081" s="23">
        <f t="shared" si="150"/>
        <v>0</v>
      </c>
      <c r="M2081" s="2">
        <v>510</v>
      </c>
    </row>
    <row r="2082" spans="1:13" s="108" customFormat="1" ht="12.75">
      <c r="A2082" s="103"/>
      <c r="B2082" s="394">
        <f>B2087</f>
        <v>145000</v>
      </c>
      <c r="C2082" s="95" t="s">
        <v>127</v>
      </c>
      <c r="D2082" s="103"/>
      <c r="E2082" s="103"/>
      <c r="F2082" s="106"/>
      <c r="G2082" s="106"/>
      <c r="H2082" s="104"/>
      <c r="I2082" s="107">
        <f t="shared" si="150"/>
        <v>284.3137254901961</v>
      </c>
      <c r="M2082" s="2">
        <v>510</v>
      </c>
    </row>
    <row r="2083" spans="2:13" ht="12.75">
      <c r="B2083" s="395"/>
      <c r="H2083" s="5">
        <v>0</v>
      </c>
      <c r="I2083" s="23">
        <f t="shared" si="150"/>
        <v>0</v>
      </c>
      <c r="M2083" s="2">
        <v>510</v>
      </c>
    </row>
    <row r="2084" spans="2:13" ht="12.75">
      <c r="B2084" s="395"/>
      <c r="H2084" s="5">
        <f>H2083-B2084</f>
        <v>0</v>
      </c>
      <c r="I2084" s="23">
        <f t="shared" si="150"/>
        <v>0</v>
      </c>
      <c r="M2084" s="2">
        <v>510</v>
      </c>
    </row>
    <row r="2085" spans="2:13" ht="12.75">
      <c r="B2085" s="392">
        <v>5000</v>
      </c>
      <c r="C2085" s="101" t="s">
        <v>128</v>
      </c>
      <c r="D2085" s="101" t="s">
        <v>13</v>
      </c>
      <c r="E2085" s="101" t="s">
        <v>129</v>
      </c>
      <c r="F2085" s="92" t="s">
        <v>163</v>
      </c>
      <c r="G2085" s="92" t="s">
        <v>82</v>
      </c>
      <c r="H2085" s="5">
        <f>H2084-B2085</f>
        <v>-5000</v>
      </c>
      <c r="I2085" s="23">
        <f t="shared" si="150"/>
        <v>9.803921568627452</v>
      </c>
      <c r="K2085" s="102" t="s">
        <v>123</v>
      </c>
      <c r="M2085" s="2">
        <v>510</v>
      </c>
    </row>
    <row r="2086" spans="2:13" ht="12.75">
      <c r="B2086" s="392">
        <v>140000</v>
      </c>
      <c r="C2086" s="13" t="s">
        <v>171</v>
      </c>
      <c r="D2086" s="13" t="s">
        <v>13</v>
      </c>
      <c r="E2086" s="101" t="s">
        <v>129</v>
      </c>
      <c r="F2086" s="145" t="s">
        <v>130</v>
      </c>
      <c r="G2086" s="28" t="s">
        <v>33</v>
      </c>
      <c r="H2086" s="5">
        <f>H2098-B2086</f>
        <v>-193000</v>
      </c>
      <c r="I2086" s="23">
        <f t="shared" si="150"/>
        <v>274.5098039215686</v>
      </c>
      <c r="K2086" t="s">
        <v>123</v>
      </c>
      <c r="M2086" s="2">
        <v>510</v>
      </c>
    </row>
    <row r="2087" spans="1:13" s="108" customFormat="1" ht="12.75">
      <c r="A2087" s="103"/>
      <c r="B2087" s="396">
        <f>SUM(B2085:B2086)</f>
        <v>145000</v>
      </c>
      <c r="C2087" s="103"/>
      <c r="D2087" s="103"/>
      <c r="E2087" s="105" t="s">
        <v>129</v>
      </c>
      <c r="F2087" s="106"/>
      <c r="G2087" s="106"/>
      <c r="H2087" s="104">
        <v>0</v>
      </c>
      <c r="I2087" s="107">
        <f t="shared" si="150"/>
        <v>284.3137254901961</v>
      </c>
      <c r="M2087" s="2">
        <v>510</v>
      </c>
    </row>
    <row r="2088" spans="2:13" ht="12.75">
      <c r="B2088" s="392"/>
      <c r="H2088" s="5">
        <f aca="true" t="shared" si="151" ref="H2088:H2100">H2087-B2088</f>
        <v>0</v>
      </c>
      <c r="I2088" s="23">
        <f t="shared" si="150"/>
        <v>0</v>
      </c>
      <c r="M2088" s="2">
        <v>510</v>
      </c>
    </row>
    <row r="2089" spans="2:13" ht="12.75">
      <c r="B2089" s="392"/>
      <c r="H2089" s="5">
        <f t="shared" si="151"/>
        <v>0</v>
      </c>
      <c r="I2089" s="23">
        <f t="shared" si="150"/>
        <v>0</v>
      </c>
      <c r="M2089" s="2">
        <v>510</v>
      </c>
    </row>
    <row r="2090" spans="2:13" ht="12.75">
      <c r="B2090" s="392">
        <v>9600</v>
      </c>
      <c r="C2090" s="1" t="s">
        <v>1050</v>
      </c>
      <c r="D2090" s="13" t="s">
        <v>13</v>
      </c>
      <c r="E2090" s="1" t="s">
        <v>18</v>
      </c>
      <c r="F2090" s="28" t="s">
        <v>1051</v>
      </c>
      <c r="G2090" s="28" t="s">
        <v>258</v>
      </c>
      <c r="H2090" s="5">
        <f t="shared" si="151"/>
        <v>-9600</v>
      </c>
      <c r="I2090" s="23">
        <f t="shared" si="150"/>
        <v>18.823529411764707</v>
      </c>
      <c r="K2090" t="s">
        <v>996</v>
      </c>
      <c r="M2090" s="2">
        <v>510</v>
      </c>
    </row>
    <row r="2091" spans="2:13" ht="12.75">
      <c r="B2091" s="392">
        <v>1400</v>
      </c>
      <c r="C2091" s="1" t="s">
        <v>1052</v>
      </c>
      <c r="D2091" s="13" t="s">
        <v>13</v>
      </c>
      <c r="E2091" s="1" t="s">
        <v>18</v>
      </c>
      <c r="F2091" s="28" t="s">
        <v>1051</v>
      </c>
      <c r="G2091" s="28" t="s">
        <v>258</v>
      </c>
      <c r="H2091" s="5">
        <f t="shared" si="151"/>
        <v>-11000</v>
      </c>
      <c r="I2091" s="23">
        <f t="shared" si="150"/>
        <v>2.7450980392156863</v>
      </c>
      <c r="K2091" t="s">
        <v>996</v>
      </c>
      <c r="M2091" s="2">
        <v>510</v>
      </c>
    </row>
    <row r="2092" spans="2:13" ht="12.75">
      <c r="B2092" s="392">
        <v>3000</v>
      </c>
      <c r="C2092" s="411" t="s">
        <v>1053</v>
      </c>
      <c r="D2092" s="13" t="s">
        <v>13</v>
      </c>
      <c r="E2092" s="411" t="s">
        <v>18</v>
      </c>
      <c r="F2092" s="28" t="s">
        <v>1054</v>
      </c>
      <c r="G2092" s="28" t="s">
        <v>31</v>
      </c>
      <c r="H2092" s="5">
        <f t="shared" si="151"/>
        <v>-14000</v>
      </c>
      <c r="I2092" s="23">
        <f t="shared" si="150"/>
        <v>5.882352941176471</v>
      </c>
      <c r="J2092" s="412"/>
      <c r="K2092" t="s">
        <v>996</v>
      </c>
      <c r="L2092" s="412"/>
      <c r="M2092" s="2">
        <v>510</v>
      </c>
    </row>
    <row r="2093" spans="2:13" ht="12.75">
      <c r="B2093" s="392">
        <v>16000</v>
      </c>
      <c r="C2093" s="1" t="s">
        <v>1055</v>
      </c>
      <c r="D2093" s="13" t="s">
        <v>13</v>
      </c>
      <c r="E2093" s="1" t="s">
        <v>18</v>
      </c>
      <c r="F2093" s="28" t="s">
        <v>1056</v>
      </c>
      <c r="G2093" s="28" t="s">
        <v>263</v>
      </c>
      <c r="H2093" s="5">
        <f t="shared" si="151"/>
        <v>-30000</v>
      </c>
      <c r="I2093" s="23">
        <f t="shared" si="150"/>
        <v>31.372549019607842</v>
      </c>
      <c r="K2093" t="s">
        <v>996</v>
      </c>
      <c r="M2093" s="2">
        <v>510</v>
      </c>
    </row>
    <row r="2094" spans="2:13" ht="12.75">
      <c r="B2094" s="392">
        <v>14000</v>
      </c>
      <c r="C2094" s="1" t="s">
        <v>1057</v>
      </c>
      <c r="D2094" s="13" t="s">
        <v>13</v>
      </c>
      <c r="E2094" s="1" t="s">
        <v>18</v>
      </c>
      <c r="F2094" s="28" t="s">
        <v>1056</v>
      </c>
      <c r="G2094" s="28" t="s">
        <v>263</v>
      </c>
      <c r="H2094" s="5">
        <f t="shared" si="151"/>
        <v>-44000</v>
      </c>
      <c r="I2094" s="23">
        <f t="shared" si="150"/>
        <v>27.45098039215686</v>
      </c>
      <c r="K2094" t="s">
        <v>996</v>
      </c>
      <c r="M2094" s="2">
        <v>510</v>
      </c>
    </row>
    <row r="2095" spans="2:13" ht="12.75">
      <c r="B2095" s="392">
        <v>1500</v>
      </c>
      <c r="C2095" s="1" t="s">
        <v>1050</v>
      </c>
      <c r="D2095" s="1" t="s">
        <v>13</v>
      </c>
      <c r="E2095" s="1" t="s">
        <v>18</v>
      </c>
      <c r="F2095" s="28" t="s">
        <v>1058</v>
      </c>
      <c r="G2095" s="28" t="s">
        <v>275</v>
      </c>
      <c r="H2095" s="5">
        <f t="shared" si="151"/>
        <v>-45500</v>
      </c>
      <c r="I2095" s="23">
        <f t="shared" si="150"/>
        <v>2.9411764705882355</v>
      </c>
      <c r="K2095" t="s">
        <v>996</v>
      </c>
      <c r="M2095" s="2">
        <v>510</v>
      </c>
    </row>
    <row r="2096" spans="2:13" ht="12.75">
      <c r="B2096" s="392">
        <v>1500</v>
      </c>
      <c r="C2096" s="1" t="s">
        <v>1052</v>
      </c>
      <c r="D2096" s="1" t="s">
        <v>13</v>
      </c>
      <c r="E2096" s="1" t="s">
        <v>18</v>
      </c>
      <c r="F2096" s="28" t="s">
        <v>1058</v>
      </c>
      <c r="G2096" s="28" t="s">
        <v>275</v>
      </c>
      <c r="H2096" s="5">
        <f t="shared" si="151"/>
        <v>-47000</v>
      </c>
      <c r="I2096" s="23">
        <f aca="true" t="shared" si="152" ref="I2096:I2127">+B2096/M2096</f>
        <v>2.9411764705882355</v>
      </c>
      <c r="K2096" t="s">
        <v>996</v>
      </c>
      <c r="M2096" s="2">
        <v>510</v>
      </c>
    </row>
    <row r="2097" spans="2:13" ht="12.75">
      <c r="B2097" s="392">
        <v>4000</v>
      </c>
      <c r="C2097" s="1" t="s">
        <v>1059</v>
      </c>
      <c r="D2097" s="13" t="s">
        <v>13</v>
      </c>
      <c r="E2097" s="1" t="s">
        <v>18</v>
      </c>
      <c r="F2097" s="145" t="s">
        <v>1060</v>
      </c>
      <c r="G2097" s="28" t="s">
        <v>263</v>
      </c>
      <c r="H2097" s="5">
        <f t="shared" si="151"/>
        <v>-51000</v>
      </c>
      <c r="I2097" s="23">
        <f t="shared" si="152"/>
        <v>7.8431372549019605</v>
      </c>
      <c r="K2097" t="s">
        <v>123</v>
      </c>
      <c r="M2097" s="2">
        <v>510</v>
      </c>
    </row>
    <row r="2098" spans="2:13" ht="12.75">
      <c r="B2098" s="392">
        <v>2000</v>
      </c>
      <c r="C2098" s="1" t="s">
        <v>1061</v>
      </c>
      <c r="D2098" s="13" t="s">
        <v>13</v>
      </c>
      <c r="E2098" s="1" t="s">
        <v>18</v>
      </c>
      <c r="F2098" s="145" t="s">
        <v>1062</v>
      </c>
      <c r="G2098" s="28" t="s">
        <v>263</v>
      </c>
      <c r="H2098" s="5">
        <f t="shared" si="151"/>
        <v>-53000</v>
      </c>
      <c r="I2098" s="23">
        <f t="shared" si="152"/>
        <v>3.9215686274509802</v>
      </c>
      <c r="K2098" t="s">
        <v>123</v>
      </c>
      <c r="M2098" s="2">
        <v>510</v>
      </c>
    </row>
    <row r="2099" spans="2:13" ht="12.75">
      <c r="B2099" s="392">
        <v>3000</v>
      </c>
      <c r="C2099" s="1" t="s">
        <v>1063</v>
      </c>
      <c r="D2099" s="13" t="s">
        <v>13</v>
      </c>
      <c r="E2099" s="1" t="s">
        <v>18</v>
      </c>
      <c r="F2099" s="92" t="s">
        <v>1064</v>
      </c>
      <c r="G2099" s="92" t="s">
        <v>463</v>
      </c>
      <c r="H2099" s="5">
        <f t="shared" si="151"/>
        <v>-56000</v>
      </c>
      <c r="I2099" s="23">
        <f t="shared" si="152"/>
        <v>5.882352941176471</v>
      </c>
      <c r="K2099" t="s">
        <v>123</v>
      </c>
      <c r="M2099" s="2">
        <v>510</v>
      </c>
    </row>
    <row r="2100" spans="2:13" ht="12.75">
      <c r="B2100" s="392">
        <v>7000</v>
      </c>
      <c r="C2100" s="13" t="s">
        <v>1065</v>
      </c>
      <c r="D2100" s="13" t="s">
        <v>13</v>
      </c>
      <c r="E2100" s="1" t="s">
        <v>18</v>
      </c>
      <c r="F2100" s="28" t="s">
        <v>1066</v>
      </c>
      <c r="G2100" s="28" t="s">
        <v>512</v>
      </c>
      <c r="H2100" s="5">
        <f t="shared" si="151"/>
        <v>-63000</v>
      </c>
      <c r="I2100" s="23">
        <f t="shared" si="152"/>
        <v>13.72549019607843</v>
      </c>
      <c r="K2100" t="s">
        <v>123</v>
      </c>
      <c r="M2100" s="2">
        <v>510</v>
      </c>
    </row>
    <row r="2101" spans="1:13" s="108" customFormat="1" ht="12.75">
      <c r="A2101" s="103"/>
      <c r="B2101" s="396">
        <f>SUM(B2090:B2100)</f>
        <v>63000</v>
      </c>
      <c r="C2101" s="103"/>
      <c r="D2101" s="103"/>
      <c r="E2101" s="103" t="s">
        <v>18</v>
      </c>
      <c r="F2101" s="106"/>
      <c r="G2101" s="106"/>
      <c r="H2101" s="104">
        <v>0</v>
      </c>
      <c r="I2101" s="107">
        <f t="shared" si="152"/>
        <v>123.52941176470588</v>
      </c>
      <c r="M2101" s="2">
        <v>510</v>
      </c>
    </row>
    <row r="2102" spans="2:13" ht="12.75">
      <c r="B2102" s="392"/>
      <c r="H2102" s="5">
        <f aca="true" t="shared" si="153" ref="H2102:H2108">H2101-B2102</f>
        <v>0</v>
      </c>
      <c r="I2102" s="23">
        <f t="shared" si="152"/>
        <v>0</v>
      </c>
      <c r="M2102" s="2">
        <v>510</v>
      </c>
    </row>
    <row r="2103" spans="2:13" ht="12.75">
      <c r="B2103" s="392"/>
      <c r="H2103" s="5">
        <f t="shared" si="153"/>
        <v>0</v>
      </c>
      <c r="I2103" s="23">
        <f t="shared" si="152"/>
        <v>0</v>
      </c>
      <c r="M2103" s="2">
        <v>510</v>
      </c>
    </row>
    <row r="2104" spans="2:13" ht="12.75">
      <c r="B2104" s="392"/>
      <c r="H2104" s="5">
        <f t="shared" si="153"/>
        <v>0</v>
      </c>
      <c r="I2104" s="23">
        <f t="shared" si="152"/>
        <v>0</v>
      </c>
      <c r="M2104" s="2">
        <v>510</v>
      </c>
    </row>
    <row r="2105" spans="2:13" ht="12.75">
      <c r="B2105" s="392">
        <v>5600</v>
      </c>
      <c r="C2105" s="1" t="s">
        <v>1067</v>
      </c>
      <c r="D2105" s="13" t="s">
        <v>13</v>
      </c>
      <c r="E2105" s="1" t="s">
        <v>131</v>
      </c>
      <c r="F2105" s="28" t="s">
        <v>1068</v>
      </c>
      <c r="G2105" s="28" t="s">
        <v>263</v>
      </c>
      <c r="H2105" s="5">
        <f t="shared" si="153"/>
        <v>-5600</v>
      </c>
      <c r="I2105" s="23">
        <f t="shared" si="152"/>
        <v>10.980392156862745</v>
      </c>
      <c r="K2105" t="s">
        <v>996</v>
      </c>
      <c r="M2105" s="2">
        <v>510</v>
      </c>
    </row>
    <row r="2106" spans="2:13" ht="12.75">
      <c r="B2106" s="392">
        <v>6800</v>
      </c>
      <c r="C2106" s="1" t="s">
        <v>1069</v>
      </c>
      <c r="D2106" s="1" t="s">
        <v>13</v>
      </c>
      <c r="E2106" s="1" t="s">
        <v>131</v>
      </c>
      <c r="F2106" s="28" t="s">
        <v>1070</v>
      </c>
      <c r="G2106" s="28" t="s">
        <v>275</v>
      </c>
      <c r="H2106" s="5">
        <f t="shared" si="153"/>
        <v>-12400</v>
      </c>
      <c r="I2106" s="23">
        <f t="shared" si="152"/>
        <v>13.333333333333334</v>
      </c>
      <c r="K2106" t="s">
        <v>996</v>
      </c>
      <c r="M2106" s="2">
        <v>510</v>
      </c>
    </row>
    <row r="2107" spans="2:13" ht="12.75">
      <c r="B2107" s="392">
        <v>5600</v>
      </c>
      <c r="C2107" s="1" t="s">
        <v>1067</v>
      </c>
      <c r="D2107" s="1" t="s">
        <v>13</v>
      </c>
      <c r="E2107" s="1" t="s">
        <v>131</v>
      </c>
      <c r="F2107" s="28" t="s">
        <v>1071</v>
      </c>
      <c r="G2107" s="28" t="s">
        <v>510</v>
      </c>
      <c r="H2107" s="5">
        <f t="shared" si="153"/>
        <v>-18000</v>
      </c>
      <c r="I2107" s="23">
        <f t="shared" si="152"/>
        <v>10.980392156862745</v>
      </c>
      <c r="K2107" t="s">
        <v>996</v>
      </c>
      <c r="M2107" s="2">
        <v>510</v>
      </c>
    </row>
    <row r="2108" spans="2:13" ht="12.75">
      <c r="B2108" s="392">
        <v>6800</v>
      </c>
      <c r="C2108" s="1" t="s">
        <v>1069</v>
      </c>
      <c r="D2108" s="1" t="s">
        <v>13</v>
      </c>
      <c r="E2108" s="1" t="s">
        <v>131</v>
      </c>
      <c r="F2108" s="28" t="s">
        <v>1072</v>
      </c>
      <c r="G2108" s="28" t="s">
        <v>82</v>
      </c>
      <c r="H2108" s="5">
        <f t="shared" si="153"/>
        <v>-24800</v>
      </c>
      <c r="I2108" s="23">
        <f t="shared" si="152"/>
        <v>13.333333333333334</v>
      </c>
      <c r="K2108" t="s">
        <v>996</v>
      </c>
      <c r="M2108" s="2">
        <v>510</v>
      </c>
    </row>
    <row r="2109" spans="1:13" s="108" customFormat="1" ht="12.75">
      <c r="A2109" s="103"/>
      <c r="B2109" s="396">
        <f>SUM(B2105:B2108)</f>
        <v>24800</v>
      </c>
      <c r="C2109" s="103"/>
      <c r="D2109" s="103"/>
      <c r="E2109" s="103" t="s">
        <v>131</v>
      </c>
      <c r="F2109" s="106"/>
      <c r="G2109" s="106"/>
      <c r="H2109" s="104">
        <v>0</v>
      </c>
      <c r="I2109" s="107">
        <f t="shared" si="152"/>
        <v>48.627450980392155</v>
      </c>
      <c r="M2109" s="2">
        <v>510</v>
      </c>
    </row>
    <row r="2110" spans="2:13" ht="12.75">
      <c r="B2110" s="392"/>
      <c r="H2110" s="5">
        <f aca="true" t="shared" si="154" ref="H2110:H2119">H2109-B2110</f>
        <v>0</v>
      </c>
      <c r="I2110" s="23">
        <f t="shared" si="152"/>
        <v>0</v>
      </c>
      <c r="M2110" s="2">
        <v>510</v>
      </c>
    </row>
    <row r="2111" spans="2:13" ht="12.75">
      <c r="B2111" s="392"/>
      <c r="H2111" s="5">
        <f t="shared" si="154"/>
        <v>0</v>
      </c>
      <c r="I2111" s="23">
        <f t="shared" si="152"/>
        <v>0</v>
      </c>
      <c r="M2111" s="2">
        <v>510</v>
      </c>
    </row>
    <row r="2112" spans="2:13" ht="12.75">
      <c r="B2112" s="392"/>
      <c r="H2112" s="5">
        <f t="shared" si="154"/>
        <v>0</v>
      </c>
      <c r="I2112" s="23">
        <f t="shared" si="152"/>
        <v>0</v>
      </c>
      <c r="M2112" s="2">
        <v>510</v>
      </c>
    </row>
    <row r="2113" spans="1:13" s="102" customFormat="1" ht="12.75">
      <c r="A2113" s="466"/>
      <c r="B2113" s="467">
        <v>300000</v>
      </c>
      <c r="C2113" s="34" t="s">
        <v>996</v>
      </c>
      <c r="D2113" s="32" t="s">
        <v>13</v>
      </c>
      <c r="E2113" s="34"/>
      <c r="F2113" s="57" t="s">
        <v>698</v>
      </c>
      <c r="G2113" s="468" t="s">
        <v>256</v>
      </c>
      <c r="H2113" s="5">
        <f t="shared" si="154"/>
        <v>-300000</v>
      </c>
      <c r="I2113" s="23">
        <f t="shared" si="152"/>
        <v>588.2352941176471</v>
      </c>
      <c r="J2113" s="116"/>
      <c r="K2113" s="116"/>
      <c r="L2113" s="116"/>
      <c r="M2113" s="2">
        <v>510</v>
      </c>
    </row>
    <row r="2114" spans="1:13" s="102" customFormat="1" ht="12.75">
      <c r="A2114" s="34"/>
      <c r="B2114" s="180">
        <v>38850</v>
      </c>
      <c r="C2114" s="101" t="s">
        <v>996</v>
      </c>
      <c r="D2114" s="92" t="s">
        <v>13</v>
      </c>
      <c r="E2114" s="101" t="s">
        <v>699</v>
      </c>
      <c r="F2114" s="139"/>
      <c r="G2114" s="468" t="s">
        <v>256</v>
      </c>
      <c r="H2114" s="5">
        <f t="shared" si="154"/>
        <v>-338850</v>
      </c>
      <c r="I2114" s="23">
        <f t="shared" si="152"/>
        <v>76.17647058823529</v>
      </c>
      <c r="M2114" s="2">
        <v>510</v>
      </c>
    </row>
    <row r="2115" spans="1:13" s="102" customFormat="1" ht="12.75">
      <c r="A2115" s="466"/>
      <c r="B2115" s="467">
        <v>7500</v>
      </c>
      <c r="C2115" s="34" t="s">
        <v>996</v>
      </c>
      <c r="D2115" s="32" t="s">
        <v>13</v>
      </c>
      <c r="E2115" s="34" t="s">
        <v>700</v>
      </c>
      <c r="F2115" s="57"/>
      <c r="G2115" s="468" t="s">
        <v>256</v>
      </c>
      <c r="H2115" s="5">
        <f t="shared" si="154"/>
        <v>-346350</v>
      </c>
      <c r="I2115" s="23">
        <f t="shared" si="152"/>
        <v>14.705882352941176</v>
      </c>
      <c r="J2115" s="116"/>
      <c r="K2115" s="116"/>
      <c r="L2115" s="116"/>
      <c r="M2115" s="2">
        <v>510</v>
      </c>
    </row>
    <row r="2116" spans="1:13" s="102" customFormat="1" ht="12.75">
      <c r="A2116" s="466"/>
      <c r="B2116" s="467">
        <v>50000</v>
      </c>
      <c r="C2116" s="34" t="s">
        <v>996</v>
      </c>
      <c r="D2116" s="32" t="s">
        <v>13</v>
      </c>
      <c r="E2116" s="34" t="s">
        <v>40</v>
      </c>
      <c r="F2116" s="57"/>
      <c r="G2116" s="468" t="s">
        <v>256</v>
      </c>
      <c r="H2116" s="5">
        <f t="shared" si="154"/>
        <v>-396350</v>
      </c>
      <c r="I2116" s="23">
        <f t="shared" si="152"/>
        <v>98.03921568627452</v>
      </c>
      <c r="J2116" s="116"/>
      <c r="K2116" s="116"/>
      <c r="L2116" s="116"/>
      <c r="M2116" s="2">
        <v>510</v>
      </c>
    </row>
    <row r="2117" spans="1:13" s="102" customFormat="1" ht="12.75">
      <c r="A2117" s="466"/>
      <c r="B2117" s="467">
        <v>290000</v>
      </c>
      <c r="C2117" s="101" t="s">
        <v>123</v>
      </c>
      <c r="D2117" s="92" t="s">
        <v>13</v>
      </c>
      <c r="E2117" s="101"/>
      <c r="F2117" s="139" t="s">
        <v>698</v>
      </c>
      <c r="G2117" s="468" t="s">
        <v>256</v>
      </c>
      <c r="H2117" s="5">
        <f t="shared" si="154"/>
        <v>-686350</v>
      </c>
      <c r="I2117" s="23">
        <f t="shared" si="152"/>
        <v>568.6274509803922</v>
      </c>
      <c r="M2117" s="2">
        <v>510</v>
      </c>
    </row>
    <row r="2118" spans="1:13" s="102" customFormat="1" ht="12.75">
      <c r="A2118" s="466"/>
      <c r="B2118" s="469">
        <v>36260</v>
      </c>
      <c r="C2118" s="101" t="s">
        <v>123</v>
      </c>
      <c r="D2118" s="92" t="s">
        <v>13</v>
      </c>
      <c r="E2118" s="101" t="s">
        <v>699</v>
      </c>
      <c r="F2118" s="139"/>
      <c r="G2118" s="468" t="s">
        <v>256</v>
      </c>
      <c r="H2118" s="5">
        <f t="shared" si="154"/>
        <v>-722610</v>
      </c>
      <c r="I2118" s="23">
        <f t="shared" si="152"/>
        <v>71.09803921568627</v>
      </c>
      <c r="M2118" s="2">
        <v>510</v>
      </c>
    </row>
    <row r="2119" spans="1:13" s="102" customFormat="1" ht="12.75">
      <c r="A2119" s="466"/>
      <c r="B2119" s="467">
        <v>7250</v>
      </c>
      <c r="C2119" s="34" t="s">
        <v>123</v>
      </c>
      <c r="D2119" s="32" t="s">
        <v>13</v>
      </c>
      <c r="E2119" s="34" t="s">
        <v>700</v>
      </c>
      <c r="F2119" s="57"/>
      <c r="G2119" s="468" t="s">
        <v>256</v>
      </c>
      <c r="H2119" s="5">
        <f t="shared" si="154"/>
        <v>-729860</v>
      </c>
      <c r="I2119" s="23">
        <f t="shared" si="152"/>
        <v>14.215686274509803</v>
      </c>
      <c r="J2119" s="116"/>
      <c r="K2119" s="116"/>
      <c r="L2119" s="116"/>
      <c r="M2119" s="2">
        <v>510</v>
      </c>
    </row>
    <row r="2120" spans="1:13" s="91" customFormat="1" ht="12.75">
      <c r="A2120" s="12"/>
      <c r="B2120" s="393">
        <f>SUM(B2113:B2119)</f>
        <v>729860</v>
      </c>
      <c r="C2120" s="12" t="s">
        <v>122</v>
      </c>
      <c r="D2120" s="12"/>
      <c r="E2120" s="12"/>
      <c r="F2120" s="19"/>
      <c r="G2120" s="19"/>
      <c r="H2120" s="87">
        <v>0</v>
      </c>
      <c r="I2120" s="88">
        <f t="shared" si="152"/>
        <v>1431.0980392156862</v>
      </c>
      <c r="M2120" s="2">
        <v>510</v>
      </c>
    </row>
    <row r="2121" spans="8:13" ht="12.75">
      <c r="H2121" s="5">
        <f>H2120-B2121</f>
        <v>0</v>
      </c>
      <c r="I2121" s="23">
        <f t="shared" si="152"/>
        <v>0</v>
      </c>
      <c r="M2121" s="2">
        <v>510</v>
      </c>
    </row>
    <row r="2122" spans="8:13" ht="12.75">
      <c r="H2122" s="5">
        <f>H2121-B2122</f>
        <v>0</v>
      </c>
      <c r="I2122" s="23">
        <f t="shared" si="152"/>
        <v>0</v>
      </c>
      <c r="M2122" s="2">
        <v>510</v>
      </c>
    </row>
    <row r="2123" spans="8:13" ht="12.75">
      <c r="H2123" s="5">
        <f>H2122-B2123</f>
        <v>0</v>
      </c>
      <c r="I2123" s="23">
        <f t="shared" si="152"/>
        <v>0</v>
      </c>
      <c r="M2123" s="2">
        <v>510</v>
      </c>
    </row>
    <row r="2124" spans="2:13" ht="12.75">
      <c r="B2124" s="30"/>
      <c r="D2124" s="13"/>
      <c r="G2124" s="32"/>
      <c r="H2124" s="5">
        <f>H2123-B2124</f>
        <v>0</v>
      </c>
      <c r="I2124" s="23">
        <f t="shared" si="152"/>
        <v>0</v>
      </c>
      <c r="M2124" s="2">
        <v>510</v>
      </c>
    </row>
    <row r="2125" spans="1:13" ht="13.5" thickBot="1">
      <c r="A2125" s="78"/>
      <c r="B2125" s="75">
        <f>+B2128+B2142+B2153+B2164+B2173</f>
        <v>2079675.2</v>
      </c>
      <c r="C2125" s="78"/>
      <c r="D2125" s="77" t="s">
        <v>133</v>
      </c>
      <c r="E2125" s="127"/>
      <c r="F2125" s="127"/>
      <c r="G2125" s="140"/>
      <c r="H2125" s="128"/>
      <c r="I2125" s="129">
        <f t="shared" si="152"/>
        <v>4077.7945098039213</v>
      </c>
      <c r="J2125" s="130"/>
      <c r="K2125" s="130"/>
      <c r="L2125" s="130"/>
      <c r="M2125" s="2">
        <v>510</v>
      </c>
    </row>
    <row r="2126" spans="2:13" ht="12.75">
      <c r="B2126" s="35"/>
      <c r="C2126" s="34"/>
      <c r="D2126" s="13"/>
      <c r="E2126" s="36"/>
      <c r="G2126" s="37"/>
      <c r="H2126" s="5">
        <f>H2125-B2126</f>
        <v>0</v>
      </c>
      <c r="I2126" s="23">
        <f t="shared" si="152"/>
        <v>0</v>
      </c>
      <c r="M2126" s="2">
        <v>510</v>
      </c>
    </row>
    <row r="2127" spans="2:13" ht="12.75">
      <c r="B2127" s="30"/>
      <c r="C2127" s="34"/>
      <c r="D2127" s="13"/>
      <c r="E2127" s="13"/>
      <c r="G2127" s="31"/>
      <c r="H2127" s="5">
        <f>H2126-B2127</f>
        <v>0</v>
      </c>
      <c r="I2127" s="23">
        <f t="shared" si="152"/>
        <v>0</v>
      </c>
      <c r="M2127" s="2">
        <v>510</v>
      </c>
    </row>
    <row r="2128" spans="1:13" ht="12.75">
      <c r="A2128" s="84"/>
      <c r="B2128" s="388">
        <f>+B2133+B2137</f>
        <v>61000</v>
      </c>
      <c r="C2128" s="84" t="s">
        <v>140</v>
      </c>
      <c r="D2128" s="85"/>
      <c r="E2128" s="84" t="s">
        <v>136</v>
      </c>
      <c r="F2128" s="141"/>
      <c r="G2128" s="85" t="s">
        <v>141</v>
      </c>
      <c r="H2128" s="83"/>
      <c r="I2128" s="142"/>
      <c r="J2128" s="143"/>
      <c r="K2128" s="143"/>
      <c r="L2128" s="143"/>
      <c r="M2128" s="2">
        <v>510</v>
      </c>
    </row>
    <row r="2129" spans="2:13" ht="12.75">
      <c r="B2129" s="389"/>
      <c r="D2129" s="13"/>
      <c r="H2129" s="5">
        <f>H2128-B2129</f>
        <v>0</v>
      </c>
      <c r="I2129" s="23">
        <f aca="true" t="shared" si="155" ref="I2129:I2141">+B2129/M2129</f>
        <v>0</v>
      </c>
      <c r="M2129" s="2">
        <v>510</v>
      </c>
    </row>
    <row r="2130" spans="2:13" ht="12.75">
      <c r="B2130" s="470">
        <v>5000</v>
      </c>
      <c r="C2130" s="1" t="s">
        <v>134</v>
      </c>
      <c r="D2130" s="13" t="s">
        <v>1073</v>
      </c>
      <c r="E2130" s="1" t="s">
        <v>136</v>
      </c>
      <c r="F2130" s="28" t="s">
        <v>1074</v>
      </c>
      <c r="G2130" s="28" t="s">
        <v>229</v>
      </c>
      <c r="H2130" s="5">
        <f>H2129-B2130</f>
        <v>-5000</v>
      </c>
      <c r="I2130" s="23">
        <f t="shared" si="155"/>
        <v>9.803921568627452</v>
      </c>
      <c r="K2130" t="s">
        <v>24</v>
      </c>
      <c r="M2130" s="2">
        <v>510</v>
      </c>
    </row>
    <row r="2131" spans="2:13" ht="12.75">
      <c r="B2131" s="470">
        <v>5000</v>
      </c>
      <c r="C2131" s="1" t="s">
        <v>134</v>
      </c>
      <c r="D2131" s="13" t="s">
        <v>133</v>
      </c>
      <c r="E2131" s="1" t="s">
        <v>136</v>
      </c>
      <c r="F2131" s="28" t="s">
        <v>1075</v>
      </c>
      <c r="G2131" s="28" t="s">
        <v>229</v>
      </c>
      <c r="H2131" s="5">
        <f>H2130-B2131</f>
        <v>-10000</v>
      </c>
      <c r="I2131" s="23">
        <f t="shared" si="155"/>
        <v>9.803921568627452</v>
      </c>
      <c r="K2131" t="s">
        <v>254</v>
      </c>
      <c r="M2131" s="2">
        <v>510</v>
      </c>
    </row>
    <row r="2132" spans="1:13" s="16" customFormat="1" ht="12.75">
      <c r="A2132" s="13"/>
      <c r="B2132" s="470">
        <v>1000</v>
      </c>
      <c r="C2132" s="13" t="s">
        <v>134</v>
      </c>
      <c r="D2132" s="13" t="s">
        <v>133</v>
      </c>
      <c r="E2132" t="s">
        <v>136</v>
      </c>
      <c r="F2132" s="28" t="s">
        <v>1075</v>
      </c>
      <c r="G2132" s="31" t="s">
        <v>229</v>
      </c>
      <c r="H2132" s="5">
        <f>H2131-B2132</f>
        <v>-11000</v>
      </c>
      <c r="I2132" s="23">
        <f t="shared" si="155"/>
        <v>1.9607843137254901</v>
      </c>
      <c r="K2132" s="16" t="s">
        <v>254</v>
      </c>
      <c r="M2132" s="2">
        <v>510</v>
      </c>
    </row>
    <row r="2133" spans="1:13" s="91" customFormat="1" ht="12.75">
      <c r="A2133" s="12"/>
      <c r="B2133" s="390">
        <f>SUM(B2130:B2132)</f>
        <v>11000</v>
      </c>
      <c r="C2133" s="12" t="s">
        <v>134</v>
      </c>
      <c r="D2133" s="12"/>
      <c r="E2133" s="12" t="s">
        <v>136</v>
      </c>
      <c r="F2133" s="19"/>
      <c r="G2133" s="19"/>
      <c r="H2133" s="87">
        <v>0</v>
      </c>
      <c r="I2133" s="88">
        <f t="shared" si="155"/>
        <v>21.568627450980394</v>
      </c>
      <c r="M2133" s="2">
        <v>510</v>
      </c>
    </row>
    <row r="2134" spans="2:13" ht="12.75">
      <c r="B2134" s="389"/>
      <c r="D2134" s="13"/>
      <c r="H2134" s="5">
        <f>H2133-B2134</f>
        <v>0</v>
      </c>
      <c r="I2134" s="23">
        <f t="shared" si="155"/>
        <v>0</v>
      </c>
      <c r="M2134" s="2">
        <v>510</v>
      </c>
    </row>
    <row r="2135" spans="2:13" ht="12.75">
      <c r="B2135" s="389"/>
      <c r="D2135" s="13"/>
      <c r="H2135" s="5">
        <f>H2134-B2135</f>
        <v>0</v>
      </c>
      <c r="I2135" s="23">
        <f t="shared" si="155"/>
        <v>0</v>
      </c>
      <c r="M2135" s="2">
        <v>510</v>
      </c>
    </row>
    <row r="2136" spans="1:13" ht="12.75">
      <c r="A2136"/>
      <c r="B2136" s="389">
        <v>50000</v>
      </c>
      <c r="C2136" s="13" t="s">
        <v>1076</v>
      </c>
      <c r="D2136" s="13" t="s">
        <v>133</v>
      </c>
      <c r="E2136" t="s">
        <v>136</v>
      </c>
      <c r="F2136" s="28" t="s">
        <v>1075</v>
      </c>
      <c r="G2136" s="28" t="s">
        <v>226</v>
      </c>
      <c r="H2136" s="5">
        <f>H2135-B2136</f>
        <v>-50000</v>
      </c>
      <c r="I2136" s="23">
        <f t="shared" si="155"/>
        <v>98.03921568627452</v>
      </c>
      <c r="K2136" t="s">
        <v>254</v>
      </c>
      <c r="M2136" s="2">
        <v>510</v>
      </c>
    </row>
    <row r="2137" spans="1:13" s="91" customFormat="1" ht="12.75">
      <c r="A2137" s="12"/>
      <c r="B2137" s="390">
        <f>SUM(B2136)</f>
        <v>50000</v>
      </c>
      <c r="C2137" s="12" t="s">
        <v>173</v>
      </c>
      <c r="D2137" s="12"/>
      <c r="E2137" s="12"/>
      <c r="F2137" s="19"/>
      <c r="G2137" s="19"/>
      <c r="H2137" s="87">
        <v>0</v>
      </c>
      <c r="I2137" s="88">
        <f t="shared" si="155"/>
        <v>98.03921568627452</v>
      </c>
      <c r="M2137" s="144">
        <v>510</v>
      </c>
    </row>
    <row r="2138" spans="4:13" ht="12.75">
      <c r="D2138" s="13"/>
      <c r="H2138" s="5">
        <f>H2137-B2138</f>
        <v>0</v>
      </c>
      <c r="I2138" s="23">
        <f t="shared" si="155"/>
        <v>0</v>
      </c>
      <c r="M2138" s="2">
        <v>510</v>
      </c>
    </row>
    <row r="2139" spans="4:13" ht="12.75">
      <c r="D2139" s="13"/>
      <c r="H2139" s="5">
        <f>H2138-B2139</f>
        <v>0</v>
      </c>
      <c r="I2139" s="23">
        <f t="shared" si="155"/>
        <v>0</v>
      </c>
      <c r="M2139" s="2">
        <v>510</v>
      </c>
    </row>
    <row r="2140" spans="4:13" ht="12.75">
      <c r="D2140" s="13"/>
      <c r="H2140" s="5">
        <f>H2139-B2140</f>
        <v>0</v>
      </c>
      <c r="I2140" s="23">
        <f t="shared" si="155"/>
        <v>0</v>
      </c>
      <c r="M2140" s="2">
        <v>510</v>
      </c>
    </row>
    <row r="2141" spans="8:13" ht="12.75">
      <c r="H2141" s="5">
        <f>H2140-B2141</f>
        <v>0</v>
      </c>
      <c r="I2141" s="23">
        <f t="shared" si="155"/>
        <v>0</v>
      </c>
      <c r="M2141" s="2">
        <v>510</v>
      </c>
    </row>
    <row r="2142" spans="1:13" ht="12.75">
      <c r="A2142" s="84"/>
      <c r="B2142" s="391">
        <f>+B2148</f>
        <v>17000</v>
      </c>
      <c r="C2142" s="84" t="s">
        <v>140</v>
      </c>
      <c r="D2142" s="85"/>
      <c r="E2142" s="84" t="s">
        <v>135</v>
      </c>
      <c r="F2142" s="141"/>
      <c r="G2142" s="85" t="s">
        <v>141</v>
      </c>
      <c r="H2142" s="83"/>
      <c r="I2142" s="142"/>
      <c r="J2142" s="143"/>
      <c r="K2142" s="143"/>
      <c r="L2142" s="143"/>
      <c r="M2142" s="2">
        <v>510</v>
      </c>
    </row>
    <row r="2143" spans="2:13" ht="12.75">
      <c r="B2143" s="392"/>
      <c r="H2143" s="5">
        <f>H2142-B2143</f>
        <v>0</v>
      </c>
      <c r="I2143" s="23">
        <f aca="true" t="shared" si="156" ref="I2143:I2152">+B2143/M2143</f>
        <v>0</v>
      </c>
      <c r="M2143" s="2">
        <v>510</v>
      </c>
    </row>
    <row r="2144" spans="2:13" ht="12.75">
      <c r="B2144" s="180">
        <v>5000</v>
      </c>
      <c r="C2144" s="1" t="s">
        <v>134</v>
      </c>
      <c r="D2144" s="13" t="s">
        <v>1073</v>
      </c>
      <c r="E2144" s="1" t="s">
        <v>135</v>
      </c>
      <c r="F2144" s="28" t="s">
        <v>1074</v>
      </c>
      <c r="G2144" s="28" t="s">
        <v>222</v>
      </c>
      <c r="H2144" s="5">
        <f>H2143-B2144</f>
        <v>-5000</v>
      </c>
      <c r="I2144" s="23">
        <f t="shared" si="156"/>
        <v>9.803921568627452</v>
      </c>
      <c r="K2144" t="s">
        <v>24</v>
      </c>
      <c r="M2144" s="2">
        <v>510</v>
      </c>
    </row>
    <row r="2145" spans="2:13" ht="12.75">
      <c r="B2145" s="392">
        <v>5000</v>
      </c>
      <c r="C2145" s="1" t="s">
        <v>134</v>
      </c>
      <c r="D2145" s="1" t="s">
        <v>1073</v>
      </c>
      <c r="E2145" s="1" t="s">
        <v>135</v>
      </c>
      <c r="F2145" s="422" t="s">
        <v>1074</v>
      </c>
      <c r="G2145" s="28" t="s">
        <v>256</v>
      </c>
      <c r="H2145" s="5">
        <f>H2144-B2145</f>
        <v>-10000</v>
      </c>
      <c r="I2145" s="23">
        <f t="shared" si="156"/>
        <v>9.803921568627452</v>
      </c>
      <c r="K2145" t="s">
        <v>24</v>
      </c>
      <c r="M2145" s="2">
        <v>510</v>
      </c>
    </row>
    <row r="2146" spans="2:13" ht="12.75">
      <c r="B2146" s="392">
        <v>2000</v>
      </c>
      <c r="C2146" s="1" t="s">
        <v>134</v>
      </c>
      <c r="D2146" s="1" t="s">
        <v>1073</v>
      </c>
      <c r="E2146" s="1" t="s">
        <v>135</v>
      </c>
      <c r="F2146" s="28" t="s">
        <v>1077</v>
      </c>
      <c r="G2146" s="28" t="s">
        <v>256</v>
      </c>
      <c r="H2146" s="5">
        <f>H2145-B2146</f>
        <v>-12000</v>
      </c>
      <c r="I2146" s="23">
        <f t="shared" si="156"/>
        <v>3.9215686274509802</v>
      </c>
      <c r="K2146" t="s">
        <v>24</v>
      </c>
      <c r="M2146" s="2">
        <v>510</v>
      </c>
    </row>
    <row r="2147" spans="2:13" ht="12.75">
      <c r="B2147" s="180">
        <v>5000</v>
      </c>
      <c r="C2147" s="1" t="s">
        <v>134</v>
      </c>
      <c r="D2147" s="1" t="s">
        <v>1073</v>
      </c>
      <c r="E2147" s="1" t="s">
        <v>135</v>
      </c>
      <c r="F2147" s="28" t="s">
        <v>1078</v>
      </c>
      <c r="G2147" s="28" t="s">
        <v>33</v>
      </c>
      <c r="H2147" s="5">
        <f>H2146-B2147</f>
        <v>-17000</v>
      </c>
      <c r="I2147" s="23">
        <f t="shared" si="156"/>
        <v>9.803921568627452</v>
      </c>
      <c r="K2147" t="s">
        <v>24</v>
      </c>
      <c r="M2147" s="2">
        <v>510</v>
      </c>
    </row>
    <row r="2148" spans="1:13" s="91" customFormat="1" ht="12.75">
      <c r="A2148" s="12"/>
      <c r="B2148" s="393">
        <f>SUM(B2144:B2147)</f>
        <v>17000</v>
      </c>
      <c r="C2148" s="12" t="s">
        <v>134</v>
      </c>
      <c r="D2148" s="12"/>
      <c r="E2148" s="12" t="s">
        <v>135</v>
      </c>
      <c r="F2148" s="19"/>
      <c r="G2148" s="19"/>
      <c r="H2148" s="87">
        <v>0</v>
      </c>
      <c r="I2148" s="88">
        <f t="shared" si="156"/>
        <v>33.333333333333336</v>
      </c>
      <c r="M2148" s="2">
        <v>510</v>
      </c>
    </row>
    <row r="2149" spans="2:13" ht="12.75">
      <c r="B2149" s="392"/>
      <c r="H2149" s="5">
        <f>H2148-B2149</f>
        <v>0</v>
      </c>
      <c r="I2149" s="23">
        <f t="shared" si="156"/>
        <v>0</v>
      </c>
      <c r="M2149" s="2">
        <v>510</v>
      </c>
    </row>
    <row r="2150" spans="2:13" ht="12.75">
      <c r="B2150" s="392"/>
      <c r="H2150" s="5">
        <f>H2149-B2150</f>
        <v>0</v>
      </c>
      <c r="I2150" s="23">
        <f t="shared" si="156"/>
        <v>0</v>
      </c>
      <c r="M2150" s="2">
        <v>510</v>
      </c>
    </row>
    <row r="2151" spans="2:13" ht="12.75">
      <c r="B2151" s="392"/>
      <c r="H2151" s="5">
        <f>H2150-B2151</f>
        <v>0</v>
      </c>
      <c r="I2151" s="23">
        <f t="shared" si="156"/>
        <v>0</v>
      </c>
      <c r="M2151" s="2">
        <v>510</v>
      </c>
    </row>
    <row r="2152" spans="2:13" ht="12.75">
      <c r="B2152" s="392"/>
      <c r="H2152" s="5">
        <f>H2151-B2152</f>
        <v>0</v>
      </c>
      <c r="I2152" s="23">
        <f t="shared" si="156"/>
        <v>0</v>
      </c>
      <c r="M2152" s="2">
        <v>510</v>
      </c>
    </row>
    <row r="2153" spans="1:13" ht="12.75">
      <c r="A2153" s="84"/>
      <c r="B2153" s="391">
        <f>+B2159</f>
        <v>20000</v>
      </c>
      <c r="C2153" s="84" t="s">
        <v>140</v>
      </c>
      <c r="D2153" s="85"/>
      <c r="E2153" s="84" t="s">
        <v>137</v>
      </c>
      <c r="F2153" s="141"/>
      <c r="G2153" s="85" t="s">
        <v>141</v>
      </c>
      <c r="H2153" s="83"/>
      <c r="I2153" s="142"/>
      <c r="J2153" s="143"/>
      <c r="K2153" s="143"/>
      <c r="L2153" s="143"/>
      <c r="M2153" s="2">
        <v>510</v>
      </c>
    </row>
    <row r="2154" spans="2:13" ht="12.75">
      <c r="B2154" s="392"/>
      <c r="H2154" s="5">
        <f>H2153-B2154</f>
        <v>0</v>
      </c>
      <c r="I2154" s="23">
        <f aca="true" t="shared" si="157" ref="I2154:I2163">+B2154/M2154</f>
        <v>0</v>
      </c>
      <c r="M2154" s="2">
        <v>510</v>
      </c>
    </row>
    <row r="2155" spans="2:13" ht="12.75">
      <c r="B2155" s="392">
        <v>5000</v>
      </c>
      <c r="C2155" s="1" t="s">
        <v>134</v>
      </c>
      <c r="D2155" s="13" t="s">
        <v>1073</v>
      </c>
      <c r="E2155" s="1" t="s">
        <v>137</v>
      </c>
      <c r="F2155" s="28" t="s">
        <v>1079</v>
      </c>
      <c r="G2155" s="28" t="s">
        <v>229</v>
      </c>
      <c r="H2155" s="5">
        <f>H2154-B2155</f>
        <v>-5000</v>
      </c>
      <c r="I2155" s="23">
        <f t="shared" si="157"/>
        <v>9.803921568627452</v>
      </c>
      <c r="K2155" t="s">
        <v>24</v>
      </c>
      <c r="M2155" s="2">
        <v>510</v>
      </c>
    </row>
    <row r="2156" spans="2:13" ht="12.75">
      <c r="B2156" s="392">
        <v>5000</v>
      </c>
      <c r="C2156" s="1" t="s">
        <v>134</v>
      </c>
      <c r="D2156" s="1" t="s">
        <v>1073</v>
      </c>
      <c r="E2156" s="1" t="s">
        <v>137</v>
      </c>
      <c r="F2156" s="28" t="s">
        <v>1080</v>
      </c>
      <c r="G2156" s="28" t="s">
        <v>31</v>
      </c>
      <c r="H2156" s="5">
        <f>H2155-B2156</f>
        <v>-10000</v>
      </c>
      <c r="I2156" s="23">
        <f t="shared" si="157"/>
        <v>9.803921568627452</v>
      </c>
      <c r="K2156" t="s">
        <v>24</v>
      </c>
      <c r="M2156" s="2">
        <v>510</v>
      </c>
    </row>
    <row r="2157" spans="2:13" ht="12.75">
      <c r="B2157" s="392">
        <v>5000</v>
      </c>
      <c r="C2157" s="1" t="s">
        <v>134</v>
      </c>
      <c r="D2157" s="1" t="s">
        <v>1073</v>
      </c>
      <c r="E2157" s="1" t="s">
        <v>137</v>
      </c>
      <c r="F2157" s="28" t="s">
        <v>1081</v>
      </c>
      <c r="G2157" s="28" t="s">
        <v>458</v>
      </c>
      <c r="H2157" s="5">
        <f>H2156-B2157</f>
        <v>-15000</v>
      </c>
      <c r="I2157" s="23">
        <f t="shared" si="157"/>
        <v>9.803921568627452</v>
      </c>
      <c r="K2157" t="s">
        <v>24</v>
      </c>
      <c r="M2157" s="2">
        <v>510</v>
      </c>
    </row>
    <row r="2158" spans="2:13" ht="12.75">
      <c r="B2158" s="392">
        <v>5000</v>
      </c>
      <c r="C2158" s="1" t="s">
        <v>134</v>
      </c>
      <c r="D2158" s="1" t="s">
        <v>1073</v>
      </c>
      <c r="E2158" s="1" t="s">
        <v>137</v>
      </c>
      <c r="F2158" s="28" t="s">
        <v>1082</v>
      </c>
      <c r="G2158" s="28" t="s">
        <v>82</v>
      </c>
      <c r="H2158" s="5">
        <f>H2157-B2158</f>
        <v>-20000</v>
      </c>
      <c r="I2158" s="23">
        <f t="shared" si="157"/>
        <v>9.803921568627452</v>
      </c>
      <c r="K2158" t="s">
        <v>24</v>
      </c>
      <c r="M2158" s="2">
        <v>510</v>
      </c>
    </row>
    <row r="2159" spans="1:13" s="91" customFormat="1" ht="12.75">
      <c r="A2159" s="12"/>
      <c r="B2159" s="393">
        <f>SUM(B2155:B2158)</f>
        <v>20000</v>
      </c>
      <c r="C2159" s="12" t="s">
        <v>134</v>
      </c>
      <c r="D2159" s="12"/>
      <c r="E2159" s="12" t="s">
        <v>137</v>
      </c>
      <c r="F2159" s="19"/>
      <c r="G2159" s="19"/>
      <c r="H2159" s="87">
        <v>0</v>
      </c>
      <c r="I2159" s="88">
        <f t="shared" si="157"/>
        <v>39.21568627450981</v>
      </c>
      <c r="M2159" s="2">
        <v>510</v>
      </c>
    </row>
    <row r="2160" spans="2:13" ht="12.75">
      <c r="B2160" s="392"/>
      <c r="H2160" s="5">
        <f>H2159-B2160</f>
        <v>0</v>
      </c>
      <c r="I2160" s="23">
        <f t="shared" si="157"/>
        <v>0</v>
      </c>
      <c r="M2160" s="2">
        <v>510</v>
      </c>
    </row>
    <row r="2161" spans="2:13" ht="12.75">
      <c r="B2161" s="392"/>
      <c r="H2161" s="5">
        <f>H2160-B2161</f>
        <v>0</v>
      </c>
      <c r="I2161" s="23">
        <f t="shared" si="157"/>
        <v>0</v>
      </c>
      <c r="M2161" s="2">
        <v>510</v>
      </c>
    </row>
    <row r="2162" spans="2:13" ht="12.75">
      <c r="B2162" s="392"/>
      <c r="H2162" s="5">
        <f>H2161-B2162</f>
        <v>0</v>
      </c>
      <c r="I2162" s="23">
        <f t="shared" si="157"/>
        <v>0</v>
      </c>
      <c r="M2162" s="2">
        <v>510</v>
      </c>
    </row>
    <row r="2163" spans="2:13" ht="12.75">
      <c r="B2163" s="392"/>
      <c r="H2163" s="5">
        <f>H2162-B2163</f>
        <v>0</v>
      </c>
      <c r="I2163" s="23">
        <f t="shared" si="157"/>
        <v>0</v>
      </c>
      <c r="M2163" s="2">
        <v>510</v>
      </c>
    </row>
    <row r="2164" spans="1:13" ht="12.75">
      <c r="A2164" s="84"/>
      <c r="B2164" s="391">
        <f>+B2168</f>
        <v>13000</v>
      </c>
      <c r="C2164" s="84" t="s">
        <v>140</v>
      </c>
      <c r="D2164" s="85"/>
      <c r="E2164" s="84" t="s">
        <v>139</v>
      </c>
      <c r="F2164" s="141"/>
      <c r="G2164" s="85" t="s">
        <v>141</v>
      </c>
      <c r="H2164" s="83"/>
      <c r="I2164" s="142"/>
      <c r="J2164" s="143"/>
      <c r="K2164" s="143"/>
      <c r="L2164" s="143"/>
      <c r="M2164" s="2">
        <v>510</v>
      </c>
    </row>
    <row r="2165" spans="2:13" ht="12.75">
      <c r="B2165" s="392"/>
      <c r="H2165" s="5">
        <f>H2164-B2165</f>
        <v>0</v>
      </c>
      <c r="I2165" s="23">
        <f aca="true" t="shared" si="158" ref="I2165:I2172">+B2165/M2165</f>
        <v>0</v>
      </c>
      <c r="M2165" s="2">
        <v>510</v>
      </c>
    </row>
    <row r="2166" spans="2:13" ht="12.75">
      <c r="B2166" s="392">
        <v>8000</v>
      </c>
      <c r="C2166" s="1" t="s">
        <v>134</v>
      </c>
      <c r="D2166" s="1" t="s">
        <v>1073</v>
      </c>
      <c r="E2166" s="1" t="s">
        <v>139</v>
      </c>
      <c r="F2166" s="422" t="s">
        <v>1083</v>
      </c>
      <c r="G2166" s="28" t="s">
        <v>256</v>
      </c>
      <c r="H2166" s="5">
        <f>H2165-B2166</f>
        <v>-8000</v>
      </c>
      <c r="I2166" s="23">
        <f t="shared" si="158"/>
        <v>15.686274509803921</v>
      </c>
      <c r="K2166" t="s">
        <v>24</v>
      </c>
      <c r="M2166" s="2">
        <v>510</v>
      </c>
    </row>
    <row r="2167" spans="2:13" ht="12.75">
      <c r="B2167" s="392">
        <v>5000</v>
      </c>
      <c r="C2167" s="1" t="s">
        <v>134</v>
      </c>
      <c r="D2167" s="1" t="s">
        <v>1073</v>
      </c>
      <c r="E2167" s="1" t="s">
        <v>139</v>
      </c>
      <c r="F2167" s="28" t="s">
        <v>1084</v>
      </c>
      <c r="G2167" s="28" t="s">
        <v>269</v>
      </c>
      <c r="H2167" s="5">
        <f>H2166-B2167</f>
        <v>-13000</v>
      </c>
      <c r="I2167" s="23">
        <f t="shared" si="158"/>
        <v>9.803921568627452</v>
      </c>
      <c r="K2167" t="s">
        <v>24</v>
      </c>
      <c r="M2167" s="2">
        <v>510</v>
      </c>
    </row>
    <row r="2168" spans="1:13" s="91" customFormat="1" ht="12.75">
      <c r="A2168" s="12"/>
      <c r="B2168" s="393">
        <f>SUM(B2166:B2167)</f>
        <v>13000</v>
      </c>
      <c r="C2168" s="12" t="s">
        <v>134</v>
      </c>
      <c r="D2168" s="12"/>
      <c r="E2168" s="12" t="s">
        <v>139</v>
      </c>
      <c r="F2168" s="19"/>
      <c r="G2168" s="19"/>
      <c r="H2168" s="87">
        <v>0</v>
      </c>
      <c r="I2168" s="88">
        <f t="shared" si="158"/>
        <v>25.49019607843137</v>
      </c>
      <c r="M2168" s="2">
        <v>510</v>
      </c>
    </row>
    <row r="2169" spans="8:13" ht="12.75">
      <c r="H2169" s="5">
        <f>H2168-B2169</f>
        <v>0</v>
      </c>
      <c r="I2169" s="23">
        <f t="shared" si="158"/>
        <v>0</v>
      </c>
      <c r="M2169" s="2">
        <v>510</v>
      </c>
    </row>
    <row r="2170" spans="8:13" ht="12.75">
      <c r="H2170" s="5">
        <f>H2169-B2170</f>
        <v>0</v>
      </c>
      <c r="I2170" s="23">
        <f t="shared" si="158"/>
        <v>0</v>
      </c>
      <c r="M2170" s="2">
        <v>510</v>
      </c>
    </row>
    <row r="2171" spans="8:13" ht="12.75">
      <c r="H2171" s="5">
        <f>H2170-B2171</f>
        <v>0</v>
      </c>
      <c r="I2171" s="23">
        <f t="shared" si="158"/>
        <v>0</v>
      </c>
      <c r="M2171" s="2">
        <v>510</v>
      </c>
    </row>
    <row r="2172" spans="8:13" ht="12.75">
      <c r="H2172" s="5">
        <f>H2171-B2172</f>
        <v>0</v>
      </c>
      <c r="I2172" s="23">
        <f t="shared" si="158"/>
        <v>0</v>
      </c>
      <c r="M2172" s="2">
        <v>510</v>
      </c>
    </row>
    <row r="2173" spans="1:13" s="91" customFormat="1" ht="12.75">
      <c r="A2173" s="84"/>
      <c r="B2173" s="391">
        <f>+B2185+B2190+B2195+B2200</f>
        <v>1968675.2</v>
      </c>
      <c r="C2173" s="84" t="s">
        <v>140</v>
      </c>
      <c r="D2173" s="85"/>
      <c r="E2173" s="84" t="s">
        <v>175</v>
      </c>
      <c r="F2173" s="141"/>
      <c r="G2173" s="85" t="s">
        <v>176</v>
      </c>
      <c r="H2173" s="83"/>
      <c r="I2173" s="142"/>
      <c r="J2173" s="143"/>
      <c r="K2173" s="143"/>
      <c r="L2173" s="143"/>
      <c r="M2173" s="144">
        <v>510</v>
      </c>
    </row>
    <row r="2174" spans="2:13" ht="12.75">
      <c r="B2174" s="392"/>
      <c r="H2174" s="5">
        <f aca="true" t="shared" si="159" ref="H2174:H2184">H2173-B2174</f>
        <v>0</v>
      </c>
      <c r="I2174" s="23">
        <f aca="true" t="shared" si="160" ref="I2174:I2208">+B2174/M2174</f>
        <v>0</v>
      </c>
      <c r="M2174" s="2">
        <v>510</v>
      </c>
    </row>
    <row r="2175" spans="2:13" ht="12.75">
      <c r="B2175" s="392">
        <v>5000</v>
      </c>
      <c r="C2175" s="1" t="s">
        <v>134</v>
      </c>
      <c r="D2175" s="1" t="s">
        <v>1073</v>
      </c>
      <c r="E2175" s="1" t="s">
        <v>138</v>
      </c>
      <c r="F2175" s="422" t="s">
        <v>976</v>
      </c>
      <c r="G2175" s="28" t="s">
        <v>256</v>
      </c>
      <c r="H2175" s="5">
        <f t="shared" si="159"/>
        <v>-5000</v>
      </c>
      <c r="I2175" s="23">
        <f t="shared" si="160"/>
        <v>9.803921568627452</v>
      </c>
      <c r="K2175" t="s">
        <v>24</v>
      </c>
      <c r="M2175" s="2">
        <v>510</v>
      </c>
    </row>
    <row r="2176" spans="2:13" ht="12.75">
      <c r="B2176" s="392">
        <v>5000</v>
      </c>
      <c r="C2176" s="1" t="s">
        <v>134</v>
      </c>
      <c r="D2176" s="1" t="s">
        <v>1073</v>
      </c>
      <c r="E2176" s="1" t="s">
        <v>138</v>
      </c>
      <c r="F2176" s="28" t="s">
        <v>1085</v>
      </c>
      <c r="G2176" s="28" t="s">
        <v>31</v>
      </c>
      <c r="H2176" s="5">
        <f t="shared" si="159"/>
        <v>-10000</v>
      </c>
      <c r="I2176" s="23">
        <f t="shared" si="160"/>
        <v>9.803921568627452</v>
      </c>
      <c r="K2176" t="s">
        <v>24</v>
      </c>
      <c r="M2176" s="2">
        <v>510</v>
      </c>
    </row>
    <row r="2177" spans="2:13" ht="12.75">
      <c r="B2177" s="392">
        <v>5000</v>
      </c>
      <c r="C2177" s="1" t="s">
        <v>134</v>
      </c>
      <c r="D2177" s="1" t="s">
        <v>1073</v>
      </c>
      <c r="E2177" s="1" t="s">
        <v>138</v>
      </c>
      <c r="F2177" s="28" t="s">
        <v>1074</v>
      </c>
      <c r="G2177" s="28" t="s">
        <v>265</v>
      </c>
      <c r="H2177" s="5">
        <f t="shared" si="159"/>
        <v>-15000</v>
      </c>
      <c r="I2177" s="23">
        <f t="shared" si="160"/>
        <v>9.803921568627452</v>
      </c>
      <c r="K2177" t="s">
        <v>24</v>
      </c>
      <c r="M2177" s="2">
        <v>510</v>
      </c>
    </row>
    <row r="2178" spans="2:13" ht="12.75">
      <c r="B2178" s="392">
        <v>5000</v>
      </c>
      <c r="C2178" s="1" t="s">
        <v>134</v>
      </c>
      <c r="D2178" s="1" t="s">
        <v>1073</v>
      </c>
      <c r="E2178" s="1" t="s">
        <v>138</v>
      </c>
      <c r="F2178" s="28" t="s">
        <v>1074</v>
      </c>
      <c r="G2178" s="28" t="s">
        <v>265</v>
      </c>
      <c r="H2178" s="5">
        <f t="shared" si="159"/>
        <v>-20000</v>
      </c>
      <c r="I2178" s="23">
        <f t="shared" si="160"/>
        <v>9.803921568627452</v>
      </c>
      <c r="K2178" t="s">
        <v>24</v>
      </c>
      <c r="M2178" s="2">
        <v>510</v>
      </c>
    </row>
    <row r="2179" spans="2:13" ht="12.75">
      <c r="B2179" s="392">
        <v>2000</v>
      </c>
      <c r="C2179" s="1" t="s">
        <v>134</v>
      </c>
      <c r="D2179" s="1" t="s">
        <v>1073</v>
      </c>
      <c r="E2179" s="1" t="s">
        <v>138</v>
      </c>
      <c r="F2179" s="28" t="s">
        <v>1086</v>
      </c>
      <c r="G2179" s="28" t="s">
        <v>463</v>
      </c>
      <c r="H2179" s="5">
        <f t="shared" si="159"/>
        <v>-22000</v>
      </c>
      <c r="I2179" s="23">
        <f t="shared" si="160"/>
        <v>3.9215686274509802</v>
      </c>
      <c r="K2179" t="s">
        <v>24</v>
      </c>
      <c r="M2179" s="2">
        <v>510</v>
      </c>
    </row>
    <row r="2180" spans="2:13" ht="12.75">
      <c r="B2180" s="392">
        <v>5000</v>
      </c>
      <c r="C2180" s="1" t="s">
        <v>134</v>
      </c>
      <c r="D2180" s="1" t="s">
        <v>1073</v>
      </c>
      <c r="E2180" s="1" t="s">
        <v>138</v>
      </c>
      <c r="F2180" s="28" t="s">
        <v>1087</v>
      </c>
      <c r="G2180" s="28" t="s">
        <v>315</v>
      </c>
      <c r="H2180" s="5">
        <f t="shared" si="159"/>
        <v>-27000</v>
      </c>
      <c r="I2180" s="23">
        <f t="shared" si="160"/>
        <v>9.803921568627452</v>
      </c>
      <c r="K2180" t="s">
        <v>24</v>
      </c>
      <c r="M2180" s="2">
        <v>510</v>
      </c>
    </row>
    <row r="2181" spans="2:13" ht="12.75">
      <c r="B2181" s="392">
        <v>2500</v>
      </c>
      <c r="C2181" s="1" t="s">
        <v>134</v>
      </c>
      <c r="D2181" s="1" t="s">
        <v>1073</v>
      </c>
      <c r="E2181" s="1" t="s">
        <v>138</v>
      </c>
      <c r="F2181" s="28" t="s">
        <v>1088</v>
      </c>
      <c r="G2181" s="28" t="s">
        <v>315</v>
      </c>
      <c r="H2181" s="5">
        <f t="shared" si="159"/>
        <v>-29500</v>
      </c>
      <c r="I2181" s="23">
        <f t="shared" si="160"/>
        <v>4.901960784313726</v>
      </c>
      <c r="K2181" t="s">
        <v>24</v>
      </c>
      <c r="M2181" s="2">
        <v>510</v>
      </c>
    </row>
    <row r="2182" spans="2:13" ht="12.75">
      <c r="B2182" s="392">
        <v>5000</v>
      </c>
      <c r="C2182" s="1" t="s">
        <v>134</v>
      </c>
      <c r="D2182" s="1" t="s">
        <v>1073</v>
      </c>
      <c r="E2182" s="1" t="s">
        <v>138</v>
      </c>
      <c r="F2182" s="28" t="s">
        <v>1089</v>
      </c>
      <c r="G2182" s="28" t="s">
        <v>82</v>
      </c>
      <c r="H2182" s="5">
        <f t="shared" si="159"/>
        <v>-34500</v>
      </c>
      <c r="I2182" s="23">
        <f t="shared" si="160"/>
        <v>9.803921568627452</v>
      </c>
      <c r="K2182" t="s">
        <v>24</v>
      </c>
      <c r="M2182" s="2">
        <v>510</v>
      </c>
    </row>
    <row r="2183" spans="2:13" ht="12.75">
      <c r="B2183" s="392">
        <v>2000</v>
      </c>
      <c r="C2183" s="1" t="s">
        <v>134</v>
      </c>
      <c r="D2183" s="1" t="s">
        <v>1073</v>
      </c>
      <c r="E2183" s="1" t="s">
        <v>1090</v>
      </c>
      <c r="F2183" s="28" t="s">
        <v>1074</v>
      </c>
      <c r="G2183" s="28" t="s">
        <v>269</v>
      </c>
      <c r="H2183" s="5">
        <f t="shared" si="159"/>
        <v>-36500</v>
      </c>
      <c r="I2183" s="23">
        <f t="shared" si="160"/>
        <v>3.9215686274509802</v>
      </c>
      <c r="K2183" t="s">
        <v>24</v>
      </c>
      <c r="M2183" s="2">
        <v>510</v>
      </c>
    </row>
    <row r="2184" spans="2:13" ht="12.75">
      <c r="B2184" s="392">
        <v>2500</v>
      </c>
      <c r="C2184" s="1" t="s">
        <v>134</v>
      </c>
      <c r="D2184" s="1" t="s">
        <v>1073</v>
      </c>
      <c r="E2184" s="1" t="s">
        <v>1090</v>
      </c>
      <c r="F2184" s="28" t="s">
        <v>1091</v>
      </c>
      <c r="G2184" s="28" t="s">
        <v>463</v>
      </c>
      <c r="H2184" s="5">
        <f t="shared" si="159"/>
        <v>-39000</v>
      </c>
      <c r="I2184" s="23">
        <f t="shared" si="160"/>
        <v>4.901960784313726</v>
      </c>
      <c r="K2184" t="s">
        <v>24</v>
      </c>
      <c r="M2184" s="2">
        <v>510</v>
      </c>
    </row>
    <row r="2185" spans="1:13" s="91" customFormat="1" ht="12.75">
      <c r="A2185" s="12"/>
      <c r="B2185" s="393">
        <f>SUM(B2175:B2184)</f>
        <v>39000</v>
      </c>
      <c r="C2185" s="12" t="s">
        <v>134</v>
      </c>
      <c r="D2185" s="12"/>
      <c r="E2185" s="12" t="s">
        <v>138</v>
      </c>
      <c r="F2185" s="19"/>
      <c r="G2185" s="19"/>
      <c r="H2185" s="87">
        <v>0</v>
      </c>
      <c r="I2185" s="88">
        <f t="shared" si="160"/>
        <v>76.47058823529412</v>
      </c>
      <c r="M2185" s="2">
        <v>510</v>
      </c>
    </row>
    <row r="2186" spans="2:13" ht="12.75">
      <c r="B2186" s="392"/>
      <c r="H2186" s="5">
        <f>H2185-B2186</f>
        <v>0</v>
      </c>
      <c r="I2186" s="23">
        <f t="shared" si="160"/>
        <v>0</v>
      </c>
      <c r="M2186" s="2">
        <v>510</v>
      </c>
    </row>
    <row r="2187" spans="2:13" ht="12.75">
      <c r="B2187" s="392"/>
      <c r="H2187" s="5">
        <f>H2186-B2187</f>
        <v>0</v>
      </c>
      <c r="I2187" s="23">
        <f t="shared" si="160"/>
        <v>0</v>
      </c>
      <c r="M2187" s="2">
        <v>510</v>
      </c>
    </row>
    <row r="2188" spans="2:13" ht="12.75">
      <c r="B2188" s="180">
        <v>900129.6</v>
      </c>
      <c r="C2188" s="34" t="s">
        <v>1092</v>
      </c>
      <c r="D2188" s="13" t="s">
        <v>1093</v>
      </c>
      <c r="E2188" s="34" t="s">
        <v>240</v>
      </c>
      <c r="F2188" s="28" t="s">
        <v>1094</v>
      </c>
      <c r="G2188" s="32" t="s">
        <v>261</v>
      </c>
      <c r="H2188" s="5">
        <f>H2187-B2188</f>
        <v>-900129.6</v>
      </c>
      <c r="I2188" s="23">
        <f t="shared" si="160"/>
        <v>1764.96</v>
      </c>
      <c r="K2188" t="s">
        <v>1095</v>
      </c>
      <c r="M2188" s="2">
        <v>510</v>
      </c>
    </row>
    <row r="2189" spans="2:13" ht="12.75">
      <c r="B2189" s="180">
        <v>900129.6</v>
      </c>
      <c r="C2189" s="13" t="s">
        <v>1092</v>
      </c>
      <c r="D2189" s="13" t="s">
        <v>1093</v>
      </c>
      <c r="E2189" s="34" t="s">
        <v>240</v>
      </c>
      <c r="F2189" s="28" t="s">
        <v>1096</v>
      </c>
      <c r="G2189" s="32" t="s">
        <v>261</v>
      </c>
      <c r="H2189" s="5">
        <f>H2188-B2189</f>
        <v>-1800259.2</v>
      </c>
      <c r="I2189" s="23">
        <f t="shared" si="160"/>
        <v>1764.96</v>
      </c>
      <c r="K2189" t="s">
        <v>1097</v>
      </c>
      <c r="M2189" s="2">
        <v>510</v>
      </c>
    </row>
    <row r="2190" spans="1:13" s="91" customFormat="1" ht="12.75">
      <c r="A2190" s="12"/>
      <c r="B2190" s="393">
        <f>SUM(B2188:B2189)</f>
        <v>1800259.2</v>
      </c>
      <c r="C2190" s="12" t="s">
        <v>142</v>
      </c>
      <c r="D2190" s="12"/>
      <c r="E2190" s="12"/>
      <c r="F2190" s="19"/>
      <c r="G2190" s="19"/>
      <c r="H2190" s="87">
        <v>0</v>
      </c>
      <c r="I2190" s="88">
        <f t="shared" si="160"/>
        <v>3529.92</v>
      </c>
      <c r="M2190" s="2">
        <v>510</v>
      </c>
    </row>
    <row r="2191" spans="2:13" ht="12.75">
      <c r="B2191" s="392"/>
      <c r="D2191" s="13"/>
      <c r="H2191" s="5">
        <f>H2190-B2191</f>
        <v>0</v>
      </c>
      <c r="I2191" s="23">
        <f t="shared" si="160"/>
        <v>0</v>
      </c>
      <c r="M2191" s="2">
        <v>510</v>
      </c>
    </row>
    <row r="2192" spans="2:13" ht="12.75">
      <c r="B2192" s="392"/>
      <c r="H2192" s="5">
        <f>H2191-B2192</f>
        <v>0</v>
      </c>
      <c r="I2192" s="23">
        <f t="shared" si="160"/>
        <v>0</v>
      </c>
      <c r="M2192" s="2">
        <v>510</v>
      </c>
    </row>
    <row r="2193" spans="2:13" ht="12.75">
      <c r="B2193" s="180">
        <v>15000</v>
      </c>
      <c r="C2193" s="13" t="s">
        <v>26</v>
      </c>
      <c r="D2193" s="13" t="s">
        <v>1093</v>
      </c>
      <c r="E2193" s="34" t="s">
        <v>240</v>
      </c>
      <c r="F2193" s="28" t="s">
        <v>1098</v>
      </c>
      <c r="G2193" s="31" t="s">
        <v>265</v>
      </c>
      <c r="H2193" s="5">
        <f>H2192-B2193</f>
        <v>-15000</v>
      </c>
      <c r="I2193" s="23">
        <f t="shared" si="160"/>
        <v>29.41176470588235</v>
      </c>
      <c r="K2193" t="s">
        <v>1099</v>
      </c>
      <c r="M2193" s="2">
        <v>510</v>
      </c>
    </row>
    <row r="2194" spans="1:13" s="16" customFormat="1" ht="12.75">
      <c r="A2194" s="13"/>
      <c r="B2194" s="180">
        <v>15000</v>
      </c>
      <c r="C2194" s="13" t="s">
        <v>26</v>
      </c>
      <c r="D2194" s="13" t="s">
        <v>1093</v>
      </c>
      <c r="E2194" s="34" t="s">
        <v>240</v>
      </c>
      <c r="F2194" s="28" t="s">
        <v>1100</v>
      </c>
      <c r="G2194" s="31" t="s">
        <v>265</v>
      </c>
      <c r="H2194" s="5">
        <f>H2193-B2194</f>
        <v>-30000</v>
      </c>
      <c r="I2194" s="23">
        <f t="shared" si="160"/>
        <v>29.41176470588235</v>
      </c>
      <c r="K2194" s="16" t="s">
        <v>1099</v>
      </c>
      <c r="M2194" s="2">
        <v>510</v>
      </c>
    </row>
    <row r="2195" spans="1:13" s="91" customFormat="1" ht="12.75">
      <c r="A2195" s="12"/>
      <c r="B2195" s="393">
        <f>SUM(B2193:B2194)</f>
        <v>30000</v>
      </c>
      <c r="C2195" s="12" t="s">
        <v>26</v>
      </c>
      <c r="D2195" s="12"/>
      <c r="E2195" s="12"/>
      <c r="F2195" s="19"/>
      <c r="G2195" s="19"/>
      <c r="H2195" s="87">
        <v>0</v>
      </c>
      <c r="I2195" s="88">
        <f t="shared" si="160"/>
        <v>58.8235294117647</v>
      </c>
      <c r="M2195" s="2">
        <v>510</v>
      </c>
    </row>
    <row r="2196" spans="2:13" ht="12.75">
      <c r="B2196" s="392"/>
      <c r="H2196" s="5">
        <f>H2195-B2196</f>
        <v>0</v>
      </c>
      <c r="I2196" s="23">
        <f t="shared" si="160"/>
        <v>0</v>
      </c>
      <c r="M2196" s="2">
        <v>510</v>
      </c>
    </row>
    <row r="2197" spans="2:13" ht="12.75">
      <c r="B2197" s="392"/>
      <c r="H2197" s="5">
        <f>H2196-B2197</f>
        <v>0</v>
      </c>
      <c r="I2197" s="23">
        <f t="shared" si="160"/>
        <v>0</v>
      </c>
      <c r="M2197" s="2">
        <v>510</v>
      </c>
    </row>
    <row r="2198" spans="2:13" ht="12.75">
      <c r="B2198" s="392">
        <v>7000</v>
      </c>
      <c r="C2198" s="13" t="s">
        <v>25</v>
      </c>
      <c r="D2198" s="13" t="s">
        <v>1093</v>
      </c>
      <c r="E2198" s="34" t="s">
        <v>240</v>
      </c>
      <c r="F2198" s="28" t="s">
        <v>1094</v>
      </c>
      <c r="G2198" s="31" t="s">
        <v>265</v>
      </c>
      <c r="H2198" s="5">
        <f>H2197-B2198</f>
        <v>-7000</v>
      </c>
      <c r="I2198" s="23">
        <f t="shared" si="160"/>
        <v>13.72549019607843</v>
      </c>
      <c r="K2198" t="s">
        <v>1099</v>
      </c>
      <c r="M2198" s="2">
        <v>510</v>
      </c>
    </row>
    <row r="2199" spans="2:13" ht="12.75">
      <c r="B2199" s="392">
        <v>92416</v>
      </c>
      <c r="C2199" s="13" t="s">
        <v>25</v>
      </c>
      <c r="D2199" s="13" t="s">
        <v>1093</v>
      </c>
      <c r="E2199" s="34" t="s">
        <v>240</v>
      </c>
      <c r="F2199" s="28" t="s">
        <v>1094</v>
      </c>
      <c r="G2199" s="31" t="s">
        <v>265</v>
      </c>
      <c r="H2199" s="5">
        <f>H2198-B2199</f>
        <v>-99416</v>
      </c>
      <c r="I2199" s="23">
        <f t="shared" si="160"/>
        <v>181.2078431372549</v>
      </c>
      <c r="K2199" t="s">
        <v>1095</v>
      </c>
      <c r="M2199" s="2">
        <v>510</v>
      </c>
    </row>
    <row r="2200" spans="1:13" s="91" customFormat="1" ht="12.75">
      <c r="A2200" s="12"/>
      <c r="B2200" s="393">
        <f>SUM(B2198:B2199)</f>
        <v>99416</v>
      </c>
      <c r="C2200" s="12" t="s">
        <v>142</v>
      </c>
      <c r="D2200" s="12"/>
      <c r="E2200" s="12"/>
      <c r="F2200" s="19"/>
      <c r="G2200" s="19"/>
      <c r="H2200" s="87">
        <v>0</v>
      </c>
      <c r="I2200" s="88">
        <f t="shared" si="160"/>
        <v>194.93333333333334</v>
      </c>
      <c r="M2200" s="2">
        <v>510</v>
      </c>
    </row>
    <row r="2201" spans="8:13" ht="12.75">
      <c r="H2201" s="5">
        <f>H2200-B2201</f>
        <v>0</v>
      </c>
      <c r="I2201" s="23">
        <f t="shared" si="160"/>
        <v>0</v>
      </c>
      <c r="M2201" s="2">
        <v>510</v>
      </c>
    </row>
    <row r="2202" spans="8:13" ht="12.75">
      <c r="H2202" s="5">
        <f>H2201-B2202</f>
        <v>0</v>
      </c>
      <c r="I2202" s="23">
        <f t="shared" si="160"/>
        <v>0</v>
      </c>
      <c r="M2202" s="2">
        <v>510</v>
      </c>
    </row>
    <row r="2203" spans="8:13" ht="12.75">
      <c r="H2203" s="5">
        <f>H2202-B2203</f>
        <v>0</v>
      </c>
      <c r="I2203" s="23">
        <f t="shared" si="160"/>
        <v>0</v>
      </c>
      <c r="M2203" s="2">
        <v>510</v>
      </c>
    </row>
    <row r="2204" spans="2:13" ht="12.75">
      <c r="B2204" s="30"/>
      <c r="D2204" s="13"/>
      <c r="G2204" s="32"/>
      <c r="H2204" s="5">
        <f>H2203-B2204</f>
        <v>0</v>
      </c>
      <c r="I2204" s="23">
        <f t="shared" si="160"/>
        <v>0</v>
      </c>
      <c r="M2204" s="2">
        <v>510</v>
      </c>
    </row>
    <row r="2205" spans="1:13" s="102" customFormat="1" ht="13.5" thickBot="1">
      <c r="A2205" s="78"/>
      <c r="B2205" s="75">
        <f>+B2236+B2254+B2259</f>
        <v>978570</v>
      </c>
      <c r="C2205" s="78"/>
      <c r="D2205" s="123" t="s">
        <v>15</v>
      </c>
      <c r="E2205" s="127"/>
      <c r="F2205" s="127"/>
      <c r="G2205" s="79"/>
      <c r="H2205" s="128"/>
      <c r="I2205" s="129">
        <f t="shared" si="160"/>
        <v>1918.764705882353</v>
      </c>
      <c r="J2205" s="130"/>
      <c r="K2205" s="130"/>
      <c r="L2205" s="130"/>
      <c r="M2205" s="2">
        <v>510</v>
      </c>
    </row>
    <row r="2206" spans="2:13" ht="12.75">
      <c r="B2206" s="35"/>
      <c r="C2206" s="34"/>
      <c r="D2206" s="13"/>
      <c r="E2206" s="36"/>
      <c r="G2206" s="37"/>
      <c r="H2206" s="5">
        <f aca="true" t="shared" si="161" ref="H2206:H2235">H2205-B2206</f>
        <v>0</v>
      </c>
      <c r="I2206" s="23">
        <f t="shared" si="160"/>
        <v>0</v>
      </c>
      <c r="M2206" s="2">
        <v>510</v>
      </c>
    </row>
    <row r="2207" spans="1:13" s="16" customFormat="1" ht="12.75">
      <c r="A2207" s="1"/>
      <c r="B2207" s="471">
        <v>10000</v>
      </c>
      <c r="C2207" s="1" t="s">
        <v>24</v>
      </c>
      <c r="D2207" s="13" t="s">
        <v>15</v>
      </c>
      <c r="E2207" s="1" t="s">
        <v>1101</v>
      </c>
      <c r="F2207" s="28" t="s">
        <v>1102</v>
      </c>
      <c r="G2207" s="32" t="s">
        <v>222</v>
      </c>
      <c r="H2207" s="5">
        <f t="shared" si="161"/>
        <v>-10000</v>
      </c>
      <c r="I2207" s="23">
        <f t="shared" si="160"/>
        <v>19.607843137254903</v>
      </c>
      <c r="J2207"/>
      <c r="K2207" t="s">
        <v>24</v>
      </c>
      <c r="L2207"/>
      <c r="M2207" s="2">
        <v>510</v>
      </c>
    </row>
    <row r="2208" spans="2:13" ht="12.75">
      <c r="B2208" s="471">
        <v>10000</v>
      </c>
      <c r="C2208" s="1" t="s">
        <v>24</v>
      </c>
      <c r="D2208" s="13" t="s">
        <v>15</v>
      </c>
      <c r="E2208" s="1" t="s">
        <v>1101</v>
      </c>
      <c r="F2208" s="28" t="s">
        <v>1103</v>
      </c>
      <c r="G2208" s="28" t="s">
        <v>226</v>
      </c>
      <c r="H2208" s="5">
        <f t="shared" si="161"/>
        <v>-20000</v>
      </c>
      <c r="I2208" s="23">
        <f t="shared" si="160"/>
        <v>19.607843137254903</v>
      </c>
      <c r="K2208" t="s">
        <v>24</v>
      </c>
      <c r="M2208" s="2">
        <v>510</v>
      </c>
    </row>
    <row r="2209" spans="2:13" ht="12.75">
      <c r="B2209" s="471">
        <v>10000</v>
      </c>
      <c r="C2209" s="1" t="s">
        <v>24</v>
      </c>
      <c r="D2209" s="13" t="s">
        <v>15</v>
      </c>
      <c r="E2209" s="1" t="s">
        <v>1101</v>
      </c>
      <c r="F2209" s="28" t="s">
        <v>1104</v>
      </c>
      <c r="G2209" s="28" t="s">
        <v>229</v>
      </c>
      <c r="H2209" s="5">
        <f t="shared" si="161"/>
        <v>-30000</v>
      </c>
      <c r="I2209" s="23">
        <v>20</v>
      </c>
      <c r="K2209" t="s">
        <v>24</v>
      </c>
      <c r="M2209" s="2">
        <v>510</v>
      </c>
    </row>
    <row r="2210" spans="2:13" ht="12.75">
      <c r="B2210" s="381">
        <v>5000</v>
      </c>
      <c r="C2210" s="1" t="s">
        <v>24</v>
      </c>
      <c r="D2210" s="13" t="s">
        <v>15</v>
      </c>
      <c r="E2210" s="1" t="s">
        <v>1101</v>
      </c>
      <c r="F2210" s="28" t="s">
        <v>1105</v>
      </c>
      <c r="G2210" s="28" t="s">
        <v>233</v>
      </c>
      <c r="H2210" s="5">
        <f t="shared" si="161"/>
        <v>-35000</v>
      </c>
      <c r="I2210" s="23">
        <v>10</v>
      </c>
      <c r="K2210" t="s">
        <v>24</v>
      </c>
      <c r="M2210" s="2">
        <v>510</v>
      </c>
    </row>
    <row r="2211" spans="2:14" ht="12.75">
      <c r="B2211" s="381">
        <v>5000</v>
      </c>
      <c r="C2211" s="1" t="s">
        <v>24</v>
      </c>
      <c r="D2211" s="13" t="s">
        <v>15</v>
      </c>
      <c r="E2211" s="1" t="s">
        <v>1101</v>
      </c>
      <c r="F2211" s="28" t="s">
        <v>1106</v>
      </c>
      <c r="G2211" s="28" t="s">
        <v>237</v>
      </c>
      <c r="H2211" s="5">
        <f t="shared" si="161"/>
        <v>-40000</v>
      </c>
      <c r="I2211" s="23">
        <v>10</v>
      </c>
      <c r="K2211" t="s">
        <v>24</v>
      </c>
      <c r="M2211" s="2">
        <v>510</v>
      </c>
      <c r="N2211" s="413"/>
    </row>
    <row r="2212" spans="2:13" ht="12.75">
      <c r="B2212" s="381">
        <v>5000</v>
      </c>
      <c r="C2212" s="1" t="s">
        <v>24</v>
      </c>
      <c r="D2212" s="1" t="s">
        <v>15</v>
      </c>
      <c r="E2212" s="1" t="s">
        <v>1101</v>
      </c>
      <c r="F2212" s="28" t="s">
        <v>1107</v>
      </c>
      <c r="G2212" s="28" t="s">
        <v>256</v>
      </c>
      <c r="H2212" s="5">
        <f t="shared" si="161"/>
        <v>-45000</v>
      </c>
      <c r="I2212" s="23">
        <v>10</v>
      </c>
      <c r="K2212" t="s">
        <v>24</v>
      </c>
      <c r="M2212" s="2">
        <v>510</v>
      </c>
    </row>
    <row r="2213" spans="2:13" ht="12.75">
      <c r="B2213" s="381">
        <v>5000</v>
      </c>
      <c r="C2213" s="1" t="s">
        <v>24</v>
      </c>
      <c r="D2213" s="1" t="s">
        <v>15</v>
      </c>
      <c r="E2213" s="1" t="s">
        <v>1101</v>
      </c>
      <c r="F2213" s="28" t="s">
        <v>1108</v>
      </c>
      <c r="G2213" s="28" t="s">
        <v>258</v>
      </c>
      <c r="H2213" s="5">
        <f t="shared" si="161"/>
        <v>-50000</v>
      </c>
      <c r="I2213" s="23">
        <v>10</v>
      </c>
      <c r="K2213" t="s">
        <v>24</v>
      </c>
      <c r="M2213" s="2">
        <v>510</v>
      </c>
    </row>
    <row r="2214" spans="2:13" ht="12.75">
      <c r="B2214" s="381">
        <v>5000</v>
      </c>
      <c r="C2214" s="1" t="s">
        <v>24</v>
      </c>
      <c r="D2214" s="1" t="s">
        <v>15</v>
      </c>
      <c r="E2214" s="1" t="s">
        <v>1101</v>
      </c>
      <c r="F2214" s="28" t="s">
        <v>1109</v>
      </c>
      <c r="G2214" s="28" t="s">
        <v>31</v>
      </c>
      <c r="H2214" s="5">
        <f t="shared" si="161"/>
        <v>-55000</v>
      </c>
      <c r="I2214" s="23">
        <v>10</v>
      </c>
      <c r="K2214" t="s">
        <v>24</v>
      </c>
      <c r="M2214" s="2">
        <v>510</v>
      </c>
    </row>
    <row r="2215" spans="2:13" ht="12.75">
      <c r="B2215" s="381">
        <v>10000</v>
      </c>
      <c r="C2215" s="1" t="s">
        <v>24</v>
      </c>
      <c r="D2215" s="1" t="s">
        <v>15</v>
      </c>
      <c r="E2215" s="1" t="s">
        <v>1101</v>
      </c>
      <c r="F2215" s="28" t="s">
        <v>1110</v>
      </c>
      <c r="G2215" s="28" t="s">
        <v>31</v>
      </c>
      <c r="H2215" s="5">
        <f t="shared" si="161"/>
        <v>-65000</v>
      </c>
      <c r="I2215" s="23">
        <v>20</v>
      </c>
      <c r="K2215" t="s">
        <v>24</v>
      </c>
      <c r="M2215" s="2">
        <v>510</v>
      </c>
    </row>
    <row r="2216" spans="2:13" ht="12.75">
      <c r="B2216" s="472">
        <v>5000</v>
      </c>
      <c r="C2216" s="1" t="s">
        <v>24</v>
      </c>
      <c r="D2216" s="1" t="s">
        <v>15</v>
      </c>
      <c r="E2216" s="1" t="s">
        <v>1101</v>
      </c>
      <c r="F2216" s="28" t="s">
        <v>1111</v>
      </c>
      <c r="G2216" s="28" t="s">
        <v>261</v>
      </c>
      <c r="H2216" s="5">
        <f t="shared" si="161"/>
        <v>-70000</v>
      </c>
      <c r="I2216" s="23">
        <v>10</v>
      </c>
      <c r="K2216" t="s">
        <v>24</v>
      </c>
      <c r="M2216" s="2">
        <v>510</v>
      </c>
    </row>
    <row r="2217" spans="2:13" ht="12.75">
      <c r="B2217" s="381">
        <v>5000</v>
      </c>
      <c r="C2217" s="1" t="s">
        <v>24</v>
      </c>
      <c r="D2217" s="1" t="s">
        <v>15</v>
      </c>
      <c r="E2217" s="1" t="s">
        <v>1101</v>
      </c>
      <c r="F2217" s="28" t="s">
        <v>1112</v>
      </c>
      <c r="G2217" s="28" t="s">
        <v>263</v>
      </c>
      <c r="H2217" s="5">
        <f t="shared" si="161"/>
        <v>-75000</v>
      </c>
      <c r="I2217" s="23">
        <v>10</v>
      </c>
      <c r="K2217" t="s">
        <v>24</v>
      </c>
      <c r="M2217" s="2">
        <v>510</v>
      </c>
    </row>
    <row r="2218" spans="2:13" ht="12.75">
      <c r="B2218" s="381">
        <v>5000</v>
      </c>
      <c r="C2218" s="1" t="s">
        <v>24</v>
      </c>
      <c r="D2218" s="1" t="s">
        <v>15</v>
      </c>
      <c r="E2218" s="1" t="s">
        <v>1101</v>
      </c>
      <c r="F2218" s="28" t="s">
        <v>1113</v>
      </c>
      <c r="G2218" s="28" t="s">
        <v>265</v>
      </c>
      <c r="H2218" s="5">
        <f t="shared" si="161"/>
        <v>-80000</v>
      </c>
      <c r="I2218" s="23">
        <v>10</v>
      </c>
      <c r="K2218" t="s">
        <v>24</v>
      </c>
      <c r="M2218" s="2">
        <v>510</v>
      </c>
    </row>
    <row r="2219" spans="2:13" ht="12.75">
      <c r="B2219" s="381">
        <v>5000</v>
      </c>
      <c r="C2219" s="1" t="s">
        <v>24</v>
      </c>
      <c r="D2219" s="1" t="s">
        <v>15</v>
      </c>
      <c r="E2219" s="1" t="s">
        <v>1101</v>
      </c>
      <c r="F2219" s="28" t="s">
        <v>1114</v>
      </c>
      <c r="G2219" s="28" t="s">
        <v>267</v>
      </c>
      <c r="H2219" s="5">
        <f t="shared" si="161"/>
        <v>-85000</v>
      </c>
      <c r="I2219" s="23">
        <v>10</v>
      </c>
      <c r="K2219" t="s">
        <v>24</v>
      </c>
      <c r="M2219" s="2">
        <v>510</v>
      </c>
    </row>
    <row r="2220" spans="2:13" ht="12.75">
      <c r="B2220" s="381">
        <v>5000</v>
      </c>
      <c r="C2220" s="1" t="s">
        <v>24</v>
      </c>
      <c r="D2220" s="1" t="s">
        <v>15</v>
      </c>
      <c r="E2220" s="1" t="s">
        <v>1101</v>
      </c>
      <c r="F2220" s="28" t="s">
        <v>1115</v>
      </c>
      <c r="G2220" s="28" t="s">
        <v>269</v>
      </c>
      <c r="H2220" s="5">
        <f t="shared" si="161"/>
        <v>-90000</v>
      </c>
      <c r="I2220" s="23">
        <v>10</v>
      </c>
      <c r="K2220" t="s">
        <v>24</v>
      </c>
      <c r="M2220" s="2">
        <v>510</v>
      </c>
    </row>
    <row r="2221" spans="2:13" ht="12.75">
      <c r="B2221" s="381">
        <v>5000</v>
      </c>
      <c r="C2221" s="1" t="s">
        <v>24</v>
      </c>
      <c r="D2221" s="1" t="s">
        <v>15</v>
      </c>
      <c r="E2221" s="1" t="s">
        <v>1101</v>
      </c>
      <c r="F2221" s="28" t="s">
        <v>1074</v>
      </c>
      <c r="G2221" s="28" t="s">
        <v>271</v>
      </c>
      <c r="H2221" s="5">
        <f t="shared" si="161"/>
        <v>-95000</v>
      </c>
      <c r="I2221" s="23">
        <v>10</v>
      </c>
      <c r="K2221" t="s">
        <v>24</v>
      </c>
      <c r="M2221" s="2">
        <v>510</v>
      </c>
    </row>
    <row r="2222" spans="2:13" ht="12.75">
      <c r="B2222" s="381">
        <v>5000</v>
      </c>
      <c r="C2222" s="1" t="s">
        <v>24</v>
      </c>
      <c r="D2222" s="1" t="s">
        <v>15</v>
      </c>
      <c r="E2222" s="1" t="s">
        <v>1101</v>
      </c>
      <c r="F2222" s="28" t="s">
        <v>1116</v>
      </c>
      <c r="G2222" s="28" t="s">
        <v>293</v>
      </c>
      <c r="H2222" s="5">
        <f t="shared" si="161"/>
        <v>-100000</v>
      </c>
      <c r="I2222" s="23">
        <v>10</v>
      </c>
      <c r="K2222" t="s">
        <v>24</v>
      </c>
      <c r="M2222" s="2">
        <v>510</v>
      </c>
    </row>
    <row r="2223" spans="2:13" ht="12.75">
      <c r="B2223" s="381">
        <v>5000</v>
      </c>
      <c r="C2223" s="1" t="s">
        <v>24</v>
      </c>
      <c r="D2223" s="1" t="s">
        <v>15</v>
      </c>
      <c r="E2223" s="1" t="s">
        <v>1101</v>
      </c>
      <c r="F2223" s="28" t="s">
        <v>1117</v>
      </c>
      <c r="G2223" s="28" t="s">
        <v>33</v>
      </c>
      <c r="H2223" s="5">
        <f t="shared" si="161"/>
        <v>-105000</v>
      </c>
      <c r="I2223" s="23">
        <v>10</v>
      </c>
      <c r="K2223" t="s">
        <v>24</v>
      </c>
      <c r="M2223" s="2">
        <v>510</v>
      </c>
    </row>
    <row r="2224" spans="2:13" ht="12.75">
      <c r="B2224" s="471">
        <v>5000</v>
      </c>
      <c r="C2224" s="1" t="s">
        <v>24</v>
      </c>
      <c r="D2224" s="1" t="s">
        <v>15</v>
      </c>
      <c r="E2224" s="1" t="s">
        <v>1101</v>
      </c>
      <c r="F2224" s="28" t="s">
        <v>1118</v>
      </c>
      <c r="G2224" s="28" t="s">
        <v>275</v>
      </c>
      <c r="H2224" s="5">
        <f t="shared" si="161"/>
        <v>-110000</v>
      </c>
      <c r="I2224" s="23">
        <v>10</v>
      </c>
      <c r="K2224" t="s">
        <v>24</v>
      </c>
      <c r="M2224" s="2">
        <v>510</v>
      </c>
    </row>
    <row r="2225" spans="2:13" ht="12.75">
      <c r="B2225" s="381">
        <v>5000</v>
      </c>
      <c r="C2225" s="1" t="s">
        <v>24</v>
      </c>
      <c r="D2225" s="1" t="s">
        <v>15</v>
      </c>
      <c r="E2225" s="1" t="s">
        <v>1101</v>
      </c>
      <c r="F2225" s="28" t="s">
        <v>1119</v>
      </c>
      <c r="G2225" s="28" t="s">
        <v>458</v>
      </c>
      <c r="H2225" s="5">
        <f t="shared" si="161"/>
        <v>-115000</v>
      </c>
      <c r="I2225" s="23">
        <v>10</v>
      </c>
      <c r="K2225" t="s">
        <v>24</v>
      </c>
      <c r="M2225" s="2">
        <v>510</v>
      </c>
    </row>
    <row r="2226" spans="2:13" ht="12.75">
      <c r="B2226" s="381">
        <v>5000</v>
      </c>
      <c r="C2226" s="1" t="s">
        <v>24</v>
      </c>
      <c r="D2226" s="1" t="s">
        <v>15</v>
      </c>
      <c r="E2226" s="1" t="s">
        <v>1101</v>
      </c>
      <c r="F2226" s="28" t="s">
        <v>1120</v>
      </c>
      <c r="G2226" s="28" t="s">
        <v>461</v>
      </c>
      <c r="H2226" s="5">
        <f t="shared" si="161"/>
        <v>-120000</v>
      </c>
      <c r="I2226" s="23">
        <v>10</v>
      </c>
      <c r="K2226" t="s">
        <v>24</v>
      </c>
      <c r="M2226" s="2">
        <v>510</v>
      </c>
    </row>
    <row r="2227" spans="2:13" ht="12.75">
      <c r="B2227" s="473">
        <v>3000</v>
      </c>
      <c r="C2227" s="1" t="s">
        <v>24</v>
      </c>
      <c r="D2227" s="1" t="s">
        <v>15</v>
      </c>
      <c r="E2227" s="1" t="s">
        <v>1101</v>
      </c>
      <c r="F2227" s="28" t="s">
        <v>1121</v>
      </c>
      <c r="G2227" s="28" t="s">
        <v>498</v>
      </c>
      <c r="H2227" s="5">
        <f t="shared" si="161"/>
        <v>-123000</v>
      </c>
      <c r="I2227" s="23">
        <v>6</v>
      </c>
      <c r="K2227" t="s">
        <v>24</v>
      </c>
      <c r="M2227" s="2">
        <v>510</v>
      </c>
    </row>
    <row r="2228" spans="2:13" ht="12.75">
      <c r="B2228" s="381">
        <v>3280</v>
      </c>
      <c r="C2228" s="1" t="s">
        <v>24</v>
      </c>
      <c r="D2228" s="13" t="s">
        <v>15</v>
      </c>
      <c r="E2228" s="1" t="s">
        <v>1101</v>
      </c>
      <c r="F2228" s="28" t="s">
        <v>1102</v>
      </c>
      <c r="G2228" s="28" t="s">
        <v>463</v>
      </c>
      <c r="H2228" s="5">
        <f t="shared" si="161"/>
        <v>-126280</v>
      </c>
      <c r="I2228" s="23">
        <f>+B2228/M2228</f>
        <v>6.431372549019608</v>
      </c>
      <c r="K2228" t="s">
        <v>24</v>
      </c>
      <c r="M2228" s="2">
        <v>510</v>
      </c>
    </row>
    <row r="2229" spans="2:13" ht="12.75">
      <c r="B2229" s="381">
        <v>3280</v>
      </c>
      <c r="C2229" s="1" t="s">
        <v>24</v>
      </c>
      <c r="D2229" s="13" t="s">
        <v>15</v>
      </c>
      <c r="E2229" s="1" t="s">
        <v>1101</v>
      </c>
      <c r="F2229" s="28" t="s">
        <v>1122</v>
      </c>
      <c r="G2229" s="28" t="s">
        <v>463</v>
      </c>
      <c r="H2229" s="5">
        <f t="shared" si="161"/>
        <v>-129560</v>
      </c>
      <c r="I2229" s="23">
        <f>+B2229/M2229</f>
        <v>6.431372549019608</v>
      </c>
      <c r="K2229" t="s">
        <v>24</v>
      </c>
      <c r="M2229" s="2">
        <v>510</v>
      </c>
    </row>
    <row r="2230" spans="2:13" ht="12.75">
      <c r="B2230" s="381">
        <v>3280</v>
      </c>
      <c r="C2230" s="1" t="s">
        <v>24</v>
      </c>
      <c r="D2230" s="13" t="s">
        <v>15</v>
      </c>
      <c r="E2230" s="1" t="s">
        <v>1101</v>
      </c>
      <c r="F2230" s="28" t="s">
        <v>814</v>
      </c>
      <c r="G2230" s="28" t="s">
        <v>515</v>
      </c>
      <c r="H2230" s="5">
        <f t="shared" si="161"/>
        <v>-132840</v>
      </c>
      <c r="I2230" s="23">
        <f>+B2230/M2230</f>
        <v>6.431372549019608</v>
      </c>
      <c r="K2230" t="s">
        <v>24</v>
      </c>
      <c r="M2230" s="2">
        <v>510</v>
      </c>
    </row>
    <row r="2231" spans="2:13" ht="12.75">
      <c r="B2231" s="381">
        <v>3280</v>
      </c>
      <c r="C2231" s="1" t="s">
        <v>24</v>
      </c>
      <c r="D2231" s="13" t="s">
        <v>15</v>
      </c>
      <c r="E2231" s="1" t="s">
        <v>1101</v>
      </c>
      <c r="F2231" s="28" t="s">
        <v>817</v>
      </c>
      <c r="G2231" s="28" t="s">
        <v>517</v>
      </c>
      <c r="H2231" s="5">
        <f t="shared" si="161"/>
        <v>-136120</v>
      </c>
      <c r="I2231" s="23">
        <f>+B2231/M2231</f>
        <v>6.431372549019608</v>
      </c>
      <c r="K2231" t="s">
        <v>24</v>
      </c>
      <c r="M2231" s="2">
        <v>510</v>
      </c>
    </row>
    <row r="2232" spans="2:13" ht="12.75">
      <c r="B2232" s="381">
        <v>5000</v>
      </c>
      <c r="C2232" s="1" t="s">
        <v>24</v>
      </c>
      <c r="D2232" s="1" t="s">
        <v>15</v>
      </c>
      <c r="E2232" s="1" t="s">
        <v>1101</v>
      </c>
      <c r="F2232" s="28" t="s">
        <v>1074</v>
      </c>
      <c r="G2232" s="28" t="s">
        <v>517</v>
      </c>
      <c r="H2232" s="5">
        <f t="shared" si="161"/>
        <v>-141120</v>
      </c>
      <c r="I2232" s="23">
        <v>10</v>
      </c>
      <c r="K2232" t="s">
        <v>24</v>
      </c>
      <c r="M2232" s="2">
        <v>510</v>
      </c>
    </row>
    <row r="2233" spans="2:13" ht="12.75">
      <c r="B2233" s="381">
        <v>2500</v>
      </c>
      <c r="C2233" s="1" t="s">
        <v>24</v>
      </c>
      <c r="D2233" s="1" t="s">
        <v>15</v>
      </c>
      <c r="E2233" s="1" t="s">
        <v>1101</v>
      </c>
      <c r="F2233" s="28" t="s">
        <v>1123</v>
      </c>
      <c r="G2233" s="28" t="s">
        <v>318</v>
      </c>
      <c r="H2233" s="5">
        <f t="shared" si="161"/>
        <v>-143620</v>
      </c>
      <c r="I2233" s="23">
        <v>5</v>
      </c>
      <c r="K2233" t="s">
        <v>24</v>
      </c>
      <c r="M2233" s="2">
        <v>510</v>
      </c>
    </row>
    <row r="2234" spans="2:13" ht="12.75">
      <c r="B2234" s="381">
        <v>10000</v>
      </c>
      <c r="C2234" s="1" t="s">
        <v>24</v>
      </c>
      <c r="D2234" s="1" t="s">
        <v>15</v>
      </c>
      <c r="E2234" s="1" t="s">
        <v>1101</v>
      </c>
      <c r="F2234" s="28" t="s">
        <v>1124</v>
      </c>
      <c r="G2234" s="28" t="s">
        <v>315</v>
      </c>
      <c r="H2234" s="5">
        <f t="shared" si="161"/>
        <v>-153620</v>
      </c>
      <c r="I2234" s="23">
        <v>20</v>
      </c>
      <c r="K2234" t="s">
        <v>24</v>
      </c>
      <c r="M2234" s="2">
        <v>510</v>
      </c>
    </row>
    <row r="2235" spans="2:13" ht="12.75">
      <c r="B2235" s="381">
        <v>5000</v>
      </c>
      <c r="C2235" s="1" t="s">
        <v>24</v>
      </c>
      <c r="D2235" s="1" t="s">
        <v>15</v>
      </c>
      <c r="E2235" s="1" t="s">
        <v>1101</v>
      </c>
      <c r="F2235" s="28" t="s">
        <v>1125</v>
      </c>
      <c r="G2235" s="28" t="s">
        <v>82</v>
      </c>
      <c r="H2235" s="5">
        <f t="shared" si="161"/>
        <v>-158620</v>
      </c>
      <c r="I2235" s="23">
        <v>10</v>
      </c>
      <c r="K2235" t="s">
        <v>24</v>
      </c>
      <c r="M2235" s="2">
        <v>510</v>
      </c>
    </row>
    <row r="2236" spans="1:13" s="91" customFormat="1" ht="12.75">
      <c r="A2236" s="12"/>
      <c r="B2236" s="383">
        <f>SUM(B2207:B2235)</f>
        <v>158620</v>
      </c>
      <c r="C2236" s="12" t="s">
        <v>24</v>
      </c>
      <c r="D2236" s="12"/>
      <c r="E2236" s="12"/>
      <c r="F2236" s="19"/>
      <c r="G2236" s="19"/>
      <c r="H2236" s="87">
        <v>0</v>
      </c>
      <c r="I2236" s="88">
        <f aca="true" t="shared" si="162" ref="I2236:I2253">+B2236/M2236</f>
        <v>311.01960784313724</v>
      </c>
      <c r="M2236" s="2">
        <v>510</v>
      </c>
    </row>
    <row r="2237" spans="2:13" ht="12.75">
      <c r="B2237" s="381"/>
      <c r="D2237" s="13"/>
      <c r="H2237" s="5">
        <f aca="true" t="shared" si="163" ref="H2237:H2253">H2236-B2237</f>
        <v>0</v>
      </c>
      <c r="I2237" s="23">
        <f t="shared" si="162"/>
        <v>0</v>
      </c>
      <c r="M2237" s="2">
        <v>510</v>
      </c>
    </row>
    <row r="2238" spans="2:13" ht="12.75">
      <c r="B2238" s="381"/>
      <c r="D2238" s="13"/>
      <c r="H2238" s="5">
        <f t="shared" si="163"/>
        <v>0</v>
      </c>
      <c r="I2238" s="23">
        <f t="shared" si="162"/>
        <v>0</v>
      </c>
      <c r="M2238" s="2">
        <v>510</v>
      </c>
    </row>
    <row r="2239" spans="2:13" ht="12.75">
      <c r="B2239" s="381">
        <v>1400</v>
      </c>
      <c r="C2239" s="1" t="s">
        <v>25</v>
      </c>
      <c r="D2239" s="1" t="s">
        <v>15</v>
      </c>
      <c r="E2239" s="1" t="s">
        <v>32</v>
      </c>
      <c r="F2239" s="28" t="s">
        <v>1126</v>
      </c>
      <c r="G2239" s="28" t="s">
        <v>226</v>
      </c>
      <c r="H2239" s="5">
        <f t="shared" si="163"/>
        <v>-1400</v>
      </c>
      <c r="I2239" s="23">
        <f t="shared" si="162"/>
        <v>2.7450980392156863</v>
      </c>
      <c r="K2239" t="s">
        <v>1101</v>
      </c>
      <c r="M2239" s="2">
        <v>510</v>
      </c>
    </row>
    <row r="2240" spans="2:13" ht="12.75">
      <c r="B2240" s="381">
        <v>1300</v>
      </c>
      <c r="C2240" s="1" t="s">
        <v>25</v>
      </c>
      <c r="D2240" s="1" t="s">
        <v>15</v>
      </c>
      <c r="E2240" s="1" t="s">
        <v>32</v>
      </c>
      <c r="F2240" s="28" t="s">
        <v>1126</v>
      </c>
      <c r="G2240" s="28" t="s">
        <v>229</v>
      </c>
      <c r="H2240" s="5">
        <f t="shared" si="163"/>
        <v>-2700</v>
      </c>
      <c r="I2240" s="23">
        <f t="shared" si="162"/>
        <v>2.549019607843137</v>
      </c>
      <c r="K2240" t="s">
        <v>1101</v>
      </c>
      <c r="M2240" s="2">
        <v>510</v>
      </c>
    </row>
    <row r="2241" spans="2:13" ht="12.75">
      <c r="B2241" s="381">
        <v>1300</v>
      </c>
      <c r="C2241" s="1" t="s">
        <v>25</v>
      </c>
      <c r="D2241" s="1" t="s">
        <v>15</v>
      </c>
      <c r="E2241" s="1" t="s">
        <v>32</v>
      </c>
      <c r="F2241" s="28" t="s">
        <v>1126</v>
      </c>
      <c r="G2241" s="28" t="s">
        <v>233</v>
      </c>
      <c r="H2241" s="5">
        <f t="shared" si="163"/>
        <v>-4000</v>
      </c>
      <c r="I2241" s="23">
        <f t="shared" si="162"/>
        <v>2.549019607843137</v>
      </c>
      <c r="K2241" t="s">
        <v>1101</v>
      </c>
      <c r="M2241" s="2">
        <v>510</v>
      </c>
    </row>
    <row r="2242" spans="2:13" ht="12.75">
      <c r="B2242" s="381">
        <v>1000</v>
      </c>
      <c r="C2242" s="1" t="s">
        <v>25</v>
      </c>
      <c r="D2242" s="1" t="s">
        <v>15</v>
      </c>
      <c r="E2242" s="1" t="s">
        <v>32</v>
      </c>
      <c r="F2242" s="28" t="s">
        <v>1126</v>
      </c>
      <c r="G2242" s="28" t="s">
        <v>256</v>
      </c>
      <c r="H2242" s="5">
        <f t="shared" si="163"/>
        <v>-5000</v>
      </c>
      <c r="I2242" s="23">
        <f t="shared" si="162"/>
        <v>1.9607843137254901</v>
      </c>
      <c r="K2242" t="s">
        <v>1101</v>
      </c>
      <c r="M2242" s="2">
        <v>510</v>
      </c>
    </row>
    <row r="2243" spans="2:13" ht="12.75">
      <c r="B2243" s="381">
        <v>1400</v>
      </c>
      <c r="C2243" s="1" t="s">
        <v>25</v>
      </c>
      <c r="D2243" s="1" t="s">
        <v>15</v>
      </c>
      <c r="E2243" s="1" t="s">
        <v>32</v>
      </c>
      <c r="F2243" s="28" t="s">
        <v>1126</v>
      </c>
      <c r="G2243" s="28" t="s">
        <v>258</v>
      </c>
      <c r="H2243" s="5">
        <f t="shared" si="163"/>
        <v>-6400</v>
      </c>
      <c r="I2243" s="23">
        <f t="shared" si="162"/>
        <v>2.7450980392156863</v>
      </c>
      <c r="K2243" t="s">
        <v>1101</v>
      </c>
      <c r="M2243" s="2">
        <v>510</v>
      </c>
    </row>
    <row r="2244" spans="2:13" ht="12.75">
      <c r="B2244" s="381">
        <v>1400</v>
      </c>
      <c r="C2244" s="1" t="s">
        <v>25</v>
      </c>
      <c r="D2244" s="1" t="s">
        <v>15</v>
      </c>
      <c r="E2244" s="1" t="s">
        <v>32</v>
      </c>
      <c r="F2244" s="28" t="s">
        <v>1126</v>
      </c>
      <c r="G2244" s="28" t="s">
        <v>31</v>
      </c>
      <c r="H2244" s="5">
        <f t="shared" si="163"/>
        <v>-7800</v>
      </c>
      <c r="I2244" s="23">
        <f t="shared" si="162"/>
        <v>2.7450980392156863</v>
      </c>
      <c r="K2244" t="s">
        <v>1101</v>
      </c>
      <c r="M2244" s="2">
        <v>510</v>
      </c>
    </row>
    <row r="2245" spans="2:13" ht="12.75">
      <c r="B2245" s="381">
        <v>1300</v>
      </c>
      <c r="C2245" s="1" t="s">
        <v>25</v>
      </c>
      <c r="D2245" s="1" t="s">
        <v>15</v>
      </c>
      <c r="E2245" s="1" t="s">
        <v>32</v>
      </c>
      <c r="F2245" s="28" t="s">
        <v>1126</v>
      </c>
      <c r="G2245" s="28" t="s">
        <v>261</v>
      </c>
      <c r="H2245" s="5">
        <f t="shared" si="163"/>
        <v>-9100</v>
      </c>
      <c r="I2245" s="23">
        <f t="shared" si="162"/>
        <v>2.549019607843137</v>
      </c>
      <c r="K2245" t="s">
        <v>1101</v>
      </c>
      <c r="M2245" s="2">
        <v>510</v>
      </c>
    </row>
    <row r="2246" spans="2:13" ht="12.75">
      <c r="B2246" s="381">
        <v>1400</v>
      </c>
      <c r="C2246" s="1" t="s">
        <v>25</v>
      </c>
      <c r="D2246" s="1" t="s">
        <v>15</v>
      </c>
      <c r="E2246" s="1" t="s">
        <v>32</v>
      </c>
      <c r="F2246" s="28" t="s">
        <v>1126</v>
      </c>
      <c r="G2246" s="28" t="s">
        <v>263</v>
      </c>
      <c r="H2246" s="5">
        <f t="shared" si="163"/>
        <v>-10500</v>
      </c>
      <c r="I2246" s="23">
        <f t="shared" si="162"/>
        <v>2.7450980392156863</v>
      </c>
      <c r="K2246" t="s">
        <v>1101</v>
      </c>
      <c r="M2246" s="2">
        <v>510</v>
      </c>
    </row>
    <row r="2247" spans="2:13" ht="12.75">
      <c r="B2247" s="381">
        <v>1300</v>
      </c>
      <c r="C2247" s="1" t="s">
        <v>25</v>
      </c>
      <c r="D2247" s="1" t="s">
        <v>15</v>
      </c>
      <c r="E2247" s="1" t="s">
        <v>32</v>
      </c>
      <c r="F2247" s="28" t="s">
        <v>1126</v>
      </c>
      <c r="G2247" s="28" t="s">
        <v>265</v>
      </c>
      <c r="H2247" s="5">
        <f t="shared" si="163"/>
        <v>-11800</v>
      </c>
      <c r="I2247" s="23">
        <f t="shared" si="162"/>
        <v>2.549019607843137</v>
      </c>
      <c r="K2247" t="s">
        <v>1101</v>
      </c>
      <c r="M2247" s="2">
        <v>510</v>
      </c>
    </row>
    <row r="2248" spans="2:13" ht="12.75">
      <c r="B2248" s="381">
        <v>1500</v>
      </c>
      <c r="C2248" s="1" t="s">
        <v>25</v>
      </c>
      <c r="D2248" s="1" t="s">
        <v>15</v>
      </c>
      <c r="E2248" s="1" t="s">
        <v>32</v>
      </c>
      <c r="F2248" s="28" t="s">
        <v>1126</v>
      </c>
      <c r="G2248" s="28" t="s">
        <v>269</v>
      </c>
      <c r="H2248" s="5">
        <f t="shared" si="163"/>
        <v>-13300</v>
      </c>
      <c r="I2248" s="23">
        <f t="shared" si="162"/>
        <v>2.9411764705882355</v>
      </c>
      <c r="K2248" t="s">
        <v>1101</v>
      </c>
      <c r="M2248" s="2">
        <v>510</v>
      </c>
    </row>
    <row r="2249" spans="2:13" ht="12.75">
      <c r="B2249" s="381">
        <v>1400</v>
      </c>
      <c r="C2249" s="1" t="s">
        <v>25</v>
      </c>
      <c r="D2249" s="1" t="s">
        <v>15</v>
      </c>
      <c r="E2249" s="1" t="s">
        <v>32</v>
      </c>
      <c r="F2249" s="28" t="s">
        <v>1126</v>
      </c>
      <c r="G2249" s="28" t="s">
        <v>271</v>
      </c>
      <c r="H2249" s="5">
        <f t="shared" si="163"/>
        <v>-14700</v>
      </c>
      <c r="I2249" s="23">
        <f t="shared" si="162"/>
        <v>2.7450980392156863</v>
      </c>
      <c r="K2249" t="s">
        <v>1101</v>
      </c>
      <c r="M2249" s="2">
        <v>510</v>
      </c>
    </row>
    <row r="2250" spans="2:13" ht="12.75">
      <c r="B2250" s="381">
        <v>1300</v>
      </c>
      <c r="C2250" s="1" t="s">
        <v>25</v>
      </c>
      <c r="D2250" s="1" t="s">
        <v>15</v>
      </c>
      <c r="E2250" s="1" t="s">
        <v>32</v>
      </c>
      <c r="F2250" s="28" t="s">
        <v>1126</v>
      </c>
      <c r="G2250" s="28" t="s">
        <v>293</v>
      </c>
      <c r="H2250" s="5">
        <f t="shared" si="163"/>
        <v>-16000</v>
      </c>
      <c r="I2250" s="23">
        <f t="shared" si="162"/>
        <v>2.549019607843137</v>
      </c>
      <c r="K2250" t="s">
        <v>1101</v>
      </c>
      <c r="M2250" s="2">
        <v>510</v>
      </c>
    </row>
    <row r="2251" spans="2:13" ht="12.75">
      <c r="B2251" s="381">
        <v>1200</v>
      </c>
      <c r="C2251" s="1" t="s">
        <v>25</v>
      </c>
      <c r="D2251" s="1" t="s">
        <v>15</v>
      </c>
      <c r="E2251" s="1" t="s">
        <v>32</v>
      </c>
      <c r="F2251" s="28" t="s">
        <v>1126</v>
      </c>
      <c r="G2251" s="28" t="s">
        <v>33</v>
      </c>
      <c r="H2251" s="5">
        <f t="shared" si="163"/>
        <v>-17200</v>
      </c>
      <c r="I2251" s="23">
        <f t="shared" si="162"/>
        <v>2.3529411764705883</v>
      </c>
      <c r="K2251" t="s">
        <v>1101</v>
      </c>
      <c r="M2251" s="2">
        <v>510</v>
      </c>
    </row>
    <row r="2252" spans="2:13" ht="12.75">
      <c r="B2252" s="381">
        <v>1300</v>
      </c>
      <c r="C2252" s="1" t="s">
        <v>25</v>
      </c>
      <c r="D2252" s="1" t="s">
        <v>15</v>
      </c>
      <c r="E2252" s="1" t="s">
        <v>32</v>
      </c>
      <c r="F2252" s="28" t="s">
        <v>1126</v>
      </c>
      <c r="G2252" s="28" t="s">
        <v>275</v>
      </c>
      <c r="H2252" s="5">
        <f t="shared" si="163"/>
        <v>-18500</v>
      </c>
      <c r="I2252" s="23">
        <f t="shared" si="162"/>
        <v>2.549019607843137</v>
      </c>
      <c r="K2252" t="s">
        <v>1101</v>
      </c>
      <c r="M2252" s="2">
        <v>510</v>
      </c>
    </row>
    <row r="2253" spans="2:13" ht="12.75">
      <c r="B2253" s="381">
        <v>1450</v>
      </c>
      <c r="C2253" s="1" t="s">
        <v>25</v>
      </c>
      <c r="D2253" s="1" t="s">
        <v>15</v>
      </c>
      <c r="E2253" s="1" t="s">
        <v>32</v>
      </c>
      <c r="F2253" s="28" t="s">
        <v>1126</v>
      </c>
      <c r="G2253" s="28" t="s">
        <v>315</v>
      </c>
      <c r="H2253" s="5">
        <f t="shared" si="163"/>
        <v>-19950</v>
      </c>
      <c r="I2253" s="23">
        <f t="shared" si="162"/>
        <v>2.843137254901961</v>
      </c>
      <c r="K2253" t="s">
        <v>1101</v>
      </c>
      <c r="M2253" s="2">
        <v>510</v>
      </c>
    </row>
    <row r="2254" spans="1:13" s="91" customFormat="1" ht="12.75">
      <c r="A2254" s="12"/>
      <c r="B2254" s="383">
        <f>SUM(B2239:B2253)</f>
        <v>19950</v>
      </c>
      <c r="C2254" s="12"/>
      <c r="D2254" s="12"/>
      <c r="E2254" s="12" t="s">
        <v>32</v>
      </c>
      <c r="F2254" s="19"/>
      <c r="G2254" s="19"/>
      <c r="H2254" s="87"/>
      <c r="I2254" s="88"/>
      <c r="M2254" s="2">
        <v>510</v>
      </c>
    </row>
    <row r="2255" spans="1:13" s="41" customFormat="1" ht="12.75">
      <c r="A2255" s="40"/>
      <c r="B2255" s="384"/>
      <c r="C2255" s="42"/>
      <c r="D2255" s="36"/>
      <c r="E2255" s="40"/>
      <c r="F2255" s="37"/>
      <c r="G2255" s="37"/>
      <c r="H2255" s="5">
        <f>H2254-B2255</f>
        <v>0</v>
      </c>
      <c r="I2255" s="23">
        <f aca="true" t="shared" si="164" ref="I2255:I2267">+B2255/M2255</f>
        <v>0</v>
      </c>
      <c r="M2255" s="2">
        <v>510</v>
      </c>
    </row>
    <row r="2256" spans="1:13" s="41" customFormat="1" ht="12.75">
      <c r="A2256" s="40"/>
      <c r="B2256" s="384"/>
      <c r="C2256" s="42"/>
      <c r="D2256" s="36"/>
      <c r="E2256" s="40"/>
      <c r="F2256" s="37"/>
      <c r="G2256" s="37"/>
      <c r="H2256" s="5">
        <f>H2255-B2256</f>
        <v>0</v>
      </c>
      <c r="I2256" s="23">
        <f t="shared" si="164"/>
        <v>0</v>
      </c>
      <c r="M2256" s="2">
        <v>510</v>
      </c>
    </row>
    <row r="2257" spans="2:13" ht="12.75">
      <c r="B2257" s="381"/>
      <c r="H2257" s="5">
        <f>H2256-B2257</f>
        <v>0</v>
      </c>
      <c r="I2257" s="23">
        <f t="shared" si="164"/>
        <v>0</v>
      </c>
      <c r="M2257" s="2">
        <v>510</v>
      </c>
    </row>
    <row r="2258" spans="1:13" s="91" customFormat="1" ht="12.75">
      <c r="A2258" s="34"/>
      <c r="B2258" s="471">
        <v>800000</v>
      </c>
      <c r="C2258" s="474" t="s">
        <v>1101</v>
      </c>
      <c r="D2258" s="92" t="s">
        <v>15</v>
      </c>
      <c r="E2258" s="57" t="s">
        <v>1127</v>
      </c>
      <c r="F2258" s="57"/>
      <c r="G2258" s="57" t="s">
        <v>1128</v>
      </c>
      <c r="H2258" s="5">
        <f>H2257-B2258</f>
        <v>-800000</v>
      </c>
      <c r="I2258" s="23">
        <f t="shared" si="164"/>
        <v>1568.6274509803923</v>
      </c>
      <c r="J2258" s="116"/>
      <c r="K2258" s="102"/>
      <c r="L2258" s="102"/>
      <c r="M2258" s="2">
        <v>510</v>
      </c>
    </row>
    <row r="2259" spans="1:13" ht="12.75">
      <c r="A2259" s="90"/>
      <c r="B2259" s="383">
        <f>SUM(B2258)</f>
        <v>800000</v>
      </c>
      <c r="C2259" s="90" t="s">
        <v>122</v>
      </c>
      <c r="D2259" s="94"/>
      <c r="E2259" s="124"/>
      <c r="F2259" s="124"/>
      <c r="G2259" s="124"/>
      <c r="H2259" s="87">
        <v>0</v>
      </c>
      <c r="I2259" s="88">
        <f t="shared" si="164"/>
        <v>1568.6274509803923</v>
      </c>
      <c r="J2259" s="119"/>
      <c r="K2259" s="119"/>
      <c r="L2259" s="119"/>
      <c r="M2259" s="2">
        <v>510</v>
      </c>
    </row>
    <row r="2260" spans="8:13" ht="12.75">
      <c r="H2260" s="5">
        <f>H2259-B2260</f>
        <v>0</v>
      </c>
      <c r="I2260" s="23">
        <f t="shared" si="164"/>
        <v>0</v>
      </c>
      <c r="M2260" s="2">
        <v>510</v>
      </c>
    </row>
    <row r="2261" spans="8:13" ht="12.75">
      <c r="H2261" s="5">
        <f>H2260-B2261</f>
        <v>0</v>
      </c>
      <c r="I2261" s="23">
        <f t="shared" si="164"/>
        <v>0</v>
      </c>
      <c r="M2261" s="2">
        <v>510</v>
      </c>
    </row>
    <row r="2262" spans="4:13" ht="12.75">
      <c r="D2262" s="13"/>
      <c r="H2262" s="5">
        <f>H2261-B2262</f>
        <v>0</v>
      </c>
      <c r="I2262" s="23">
        <f t="shared" si="164"/>
        <v>0</v>
      </c>
      <c r="M2262" s="2">
        <v>510</v>
      </c>
    </row>
    <row r="2263" spans="4:13" ht="12.75">
      <c r="D2263" s="13"/>
      <c r="H2263" s="5">
        <f>H2262-B2263</f>
        <v>0</v>
      </c>
      <c r="I2263" s="23">
        <f t="shared" si="164"/>
        <v>0</v>
      </c>
      <c r="M2263" s="2">
        <v>510</v>
      </c>
    </row>
    <row r="2264" spans="1:13" s="102" customFormat="1" ht="13.5" thickBot="1">
      <c r="A2264" s="78"/>
      <c r="B2264" s="75">
        <f>+B2324+B2383+B2418+B2463+B2468+B2473+B2486</f>
        <v>1584047</v>
      </c>
      <c r="C2264" s="78"/>
      <c r="D2264" s="123" t="s">
        <v>18</v>
      </c>
      <c r="E2264" s="127"/>
      <c r="F2264" s="127"/>
      <c r="G2264" s="79"/>
      <c r="H2264" s="128"/>
      <c r="I2264" s="129">
        <f t="shared" si="164"/>
        <v>3105.9745098039216</v>
      </c>
      <c r="J2264" s="130"/>
      <c r="K2264" s="130"/>
      <c r="L2264" s="130"/>
      <c r="M2264" s="2">
        <v>510</v>
      </c>
    </row>
    <row r="2265" spans="4:13" ht="12.75">
      <c r="D2265" s="13"/>
      <c r="H2265" s="5">
        <f aca="true" t="shared" si="165" ref="H2265:H2296">H2264-B2265</f>
        <v>0</v>
      </c>
      <c r="I2265" s="23">
        <f t="shared" si="164"/>
        <v>0</v>
      </c>
      <c r="M2265" s="2">
        <v>510</v>
      </c>
    </row>
    <row r="2266" spans="2:13" ht="12.75">
      <c r="B2266" s="381">
        <v>2500</v>
      </c>
      <c r="C2266" s="1" t="s">
        <v>24</v>
      </c>
      <c r="D2266" s="1" t="s">
        <v>18</v>
      </c>
      <c r="E2266" s="1" t="s">
        <v>1129</v>
      </c>
      <c r="F2266" s="28" t="s">
        <v>1130</v>
      </c>
      <c r="G2266" s="28" t="s">
        <v>256</v>
      </c>
      <c r="H2266" s="5">
        <f t="shared" si="165"/>
        <v>-2500</v>
      </c>
      <c r="I2266" s="23">
        <f t="shared" si="164"/>
        <v>4.901960784313726</v>
      </c>
      <c r="K2266" t="s">
        <v>24</v>
      </c>
      <c r="M2266" s="2">
        <v>510</v>
      </c>
    </row>
    <row r="2267" spans="2:13" ht="12.75">
      <c r="B2267" s="381">
        <v>10000</v>
      </c>
      <c r="C2267" s="1" t="s">
        <v>24</v>
      </c>
      <c r="D2267" s="1" t="s">
        <v>18</v>
      </c>
      <c r="E2267" s="1" t="s">
        <v>1129</v>
      </c>
      <c r="F2267" s="422" t="s">
        <v>1131</v>
      </c>
      <c r="G2267" s="28" t="s">
        <v>258</v>
      </c>
      <c r="H2267" s="5">
        <f t="shared" si="165"/>
        <v>-12500</v>
      </c>
      <c r="I2267" s="23">
        <f t="shared" si="164"/>
        <v>19.607843137254903</v>
      </c>
      <c r="K2267" t="s">
        <v>24</v>
      </c>
      <c r="M2267" s="2">
        <v>510</v>
      </c>
    </row>
    <row r="2268" spans="2:13" ht="12.75">
      <c r="B2268" s="471">
        <v>5000</v>
      </c>
      <c r="C2268" s="1" t="s">
        <v>24</v>
      </c>
      <c r="D2268" s="13" t="s">
        <v>18</v>
      </c>
      <c r="E2268" s="1" t="s">
        <v>1132</v>
      </c>
      <c r="F2268" s="28" t="s">
        <v>1133</v>
      </c>
      <c r="G2268" s="28" t="s">
        <v>222</v>
      </c>
      <c r="H2268" s="5">
        <f t="shared" si="165"/>
        <v>-17500</v>
      </c>
      <c r="I2268" s="23">
        <v>10</v>
      </c>
      <c r="K2268" t="s">
        <v>24</v>
      </c>
      <c r="M2268" s="2">
        <v>510</v>
      </c>
    </row>
    <row r="2269" spans="2:13" ht="12.75">
      <c r="B2269" s="471">
        <v>5000</v>
      </c>
      <c r="C2269" s="1" t="s">
        <v>24</v>
      </c>
      <c r="D2269" s="13" t="s">
        <v>18</v>
      </c>
      <c r="E2269" s="1" t="s">
        <v>1132</v>
      </c>
      <c r="F2269" s="28" t="s">
        <v>1134</v>
      </c>
      <c r="G2269" s="28" t="s">
        <v>226</v>
      </c>
      <c r="H2269" s="5">
        <f t="shared" si="165"/>
        <v>-22500</v>
      </c>
      <c r="I2269" s="23">
        <v>10</v>
      </c>
      <c r="K2269" t="s">
        <v>24</v>
      </c>
      <c r="M2269" s="2">
        <v>510</v>
      </c>
    </row>
    <row r="2270" spans="2:13" ht="12.75">
      <c r="B2270" s="471">
        <v>5000</v>
      </c>
      <c r="C2270" s="1" t="s">
        <v>24</v>
      </c>
      <c r="D2270" s="13" t="s">
        <v>18</v>
      </c>
      <c r="E2270" s="1" t="s">
        <v>1132</v>
      </c>
      <c r="F2270" s="28" t="s">
        <v>1135</v>
      </c>
      <c r="G2270" s="28" t="s">
        <v>229</v>
      </c>
      <c r="H2270" s="5">
        <f t="shared" si="165"/>
        <v>-27500</v>
      </c>
      <c r="I2270" s="23">
        <v>10</v>
      </c>
      <c r="K2270" t="s">
        <v>24</v>
      </c>
      <c r="M2270" s="2">
        <v>510</v>
      </c>
    </row>
    <row r="2271" spans="1:13" ht="12.75">
      <c r="A2271" s="40"/>
      <c r="B2271" s="381">
        <v>5000</v>
      </c>
      <c r="C2271" s="1" t="s">
        <v>24</v>
      </c>
      <c r="D2271" s="36" t="s">
        <v>18</v>
      </c>
      <c r="E2271" s="36" t="s">
        <v>1132</v>
      </c>
      <c r="F2271" s="28" t="s">
        <v>1136</v>
      </c>
      <c r="G2271" s="28" t="s">
        <v>233</v>
      </c>
      <c r="H2271" s="5">
        <f t="shared" si="165"/>
        <v>-32500</v>
      </c>
      <c r="I2271" s="23">
        <v>10</v>
      </c>
      <c r="J2271" s="41"/>
      <c r="K2271" t="s">
        <v>24</v>
      </c>
      <c r="L2271" s="41"/>
      <c r="M2271" s="2">
        <v>510</v>
      </c>
    </row>
    <row r="2272" spans="2:13" ht="12.75">
      <c r="B2272" s="381">
        <v>2000</v>
      </c>
      <c r="C2272" s="1" t="s">
        <v>24</v>
      </c>
      <c r="D2272" s="13" t="s">
        <v>18</v>
      </c>
      <c r="E2272" s="1" t="s">
        <v>1132</v>
      </c>
      <c r="F2272" s="28" t="s">
        <v>1137</v>
      </c>
      <c r="G2272" s="28" t="s">
        <v>237</v>
      </c>
      <c r="H2272" s="5">
        <f t="shared" si="165"/>
        <v>-34500</v>
      </c>
      <c r="I2272" s="23">
        <v>4</v>
      </c>
      <c r="K2272" t="s">
        <v>24</v>
      </c>
      <c r="M2272" s="2">
        <v>510</v>
      </c>
    </row>
    <row r="2273" spans="2:13" ht="12.75">
      <c r="B2273" s="381">
        <v>5000</v>
      </c>
      <c r="C2273" s="1" t="s">
        <v>24</v>
      </c>
      <c r="D2273" s="1" t="s">
        <v>18</v>
      </c>
      <c r="E2273" s="1" t="s">
        <v>1132</v>
      </c>
      <c r="F2273" s="28" t="s">
        <v>1138</v>
      </c>
      <c r="G2273" s="28" t="s">
        <v>256</v>
      </c>
      <c r="H2273" s="5">
        <f t="shared" si="165"/>
        <v>-39500</v>
      </c>
      <c r="I2273" s="23">
        <v>10</v>
      </c>
      <c r="K2273" t="s">
        <v>24</v>
      </c>
      <c r="M2273" s="2">
        <v>510</v>
      </c>
    </row>
    <row r="2274" spans="2:13" ht="12.75">
      <c r="B2274" s="381">
        <v>5000</v>
      </c>
      <c r="C2274" s="1" t="s">
        <v>24</v>
      </c>
      <c r="D2274" s="1" t="s">
        <v>18</v>
      </c>
      <c r="E2274" s="1" t="s">
        <v>1132</v>
      </c>
      <c r="F2274" s="28" t="s">
        <v>1108</v>
      </c>
      <c r="G2274" s="28" t="s">
        <v>258</v>
      </c>
      <c r="H2274" s="5">
        <f t="shared" si="165"/>
        <v>-44500</v>
      </c>
      <c r="I2274" s="23">
        <v>10</v>
      </c>
      <c r="K2274" t="s">
        <v>24</v>
      </c>
      <c r="M2274" s="2">
        <v>510</v>
      </c>
    </row>
    <row r="2275" spans="2:13" ht="12.75">
      <c r="B2275" s="381">
        <v>5000</v>
      </c>
      <c r="C2275" s="1" t="s">
        <v>24</v>
      </c>
      <c r="D2275" s="1" t="s">
        <v>18</v>
      </c>
      <c r="E2275" s="1" t="s">
        <v>1132</v>
      </c>
      <c r="F2275" s="28" t="s">
        <v>978</v>
      </c>
      <c r="G2275" s="28" t="s">
        <v>31</v>
      </c>
      <c r="H2275" s="5">
        <f t="shared" si="165"/>
        <v>-49500</v>
      </c>
      <c r="I2275" s="23">
        <v>10</v>
      </c>
      <c r="K2275" t="s">
        <v>24</v>
      </c>
      <c r="M2275" s="2">
        <v>510</v>
      </c>
    </row>
    <row r="2276" spans="2:13" ht="12.75">
      <c r="B2276" s="472">
        <v>5000</v>
      </c>
      <c r="C2276" s="1" t="s">
        <v>24</v>
      </c>
      <c r="D2276" s="1" t="s">
        <v>18</v>
      </c>
      <c r="E2276" s="1" t="s">
        <v>1132</v>
      </c>
      <c r="F2276" s="28" t="s">
        <v>1111</v>
      </c>
      <c r="G2276" s="28" t="s">
        <v>261</v>
      </c>
      <c r="H2276" s="5">
        <f t="shared" si="165"/>
        <v>-54500</v>
      </c>
      <c r="I2276" s="23">
        <v>10</v>
      </c>
      <c r="K2276" t="s">
        <v>24</v>
      </c>
      <c r="M2276" s="2">
        <v>510</v>
      </c>
    </row>
    <row r="2277" spans="2:13" ht="12.75">
      <c r="B2277" s="381">
        <v>5000</v>
      </c>
      <c r="C2277" s="1" t="s">
        <v>24</v>
      </c>
      <c r="D2277" s="1" t="s">
        <v>18</v>
      </c>
      <c r="E2277" s="1" t="s">
        <v>1132</v>
      </c>
      <c r="F2277" s="28" t="s">
        <v>1112</v>
      </c>
      <c r="G2277" s="28" t="s">
        <v>263</v>
      </c>
      <c r="H2277" s="5">
        <f t="shared" si="165"/>
        <v>-59500</v>
      </c>
      <c r="I2277" s="23">
        <v>10</v>
      </c>
      <c r="K2277" t="s">
        <v>24</v>
      </c>
      <c r="M2277" s="2">
        <v>510</v>
      </c>
    </row>
    <row r="2278" spans="2:13" ht="12.75">
      <c r="B2278" s="381">
        <v>2500</v>
      </c>
      <c r="C2278" s="1" t="s">
        <v>24</v>
      </c>
      <c r="D2278" s="1" t="s">
        <v>18</v>
      </c>
      <c r="E2278" s="1" t="s">
        <v>1132</v>
      </c>
      <c r="F2278" s="28" t="s">
        <v>1139</v>
      </c>
      <c r="G2278" s="28" t="s">
        <v>265</v>
      </c>
      <c r="H2278" s="5">
        <f t="shared" si="165"/>
        <v>-62000</v>
      </c>
      <c r="I2278" s="23">
        <v>5</v>
      </c>
      <c r="K2278" t="s">
        <v>24</v>
      </c>
      <c r="M2278" s="2">
        <v>510</v>
      </c>
    </row>
    <row r="2279" spans="2:13" ht="12.75">
      <c r="B2279" s="381">
        <v>2000</v>
      </c>
      <c r="C2279" s="1" t="s">
        <v>24</v>
      </c>
      <c r="D2279" s="1" t="s">
        <v>18</v>
      </c>
      <c r="E2279" s="1" t="s">
        <v>1132</v>
      </c>
      <c r="F2279" s="28" t="s">
        <v>1140</v>
      </c>
      <c r="G2279" s="28" t="s">
        <v>267</v>
      </c>
      <c r="H2279" s="5">
        <f t="shared" si="165"/>
        <v>-64000</v>
      </c>
      <c r="I2279" s="23">
        <v>4</v>
      </c>
      <c r="K2279" t="s">
        <v>24</v>
      </c>
      <c r="M2279" s="2">
        <v>510</v>
      </c>
    </row>
    <row r="2280" spans="2:13" ht="12.75">
      <c r="B2280" s="381">
        <v>5000</v>
      </c>
      <c r="C2280" s="1" t="s">
        <v>24</v>
      </c>
      <c r="D2280" s="1" t="s">
        <v>18</v>
      </c>
      <c r="E2280" s="1" t="s">
        <v>1132</v>
      </c>
      <c r="F2280" s="28" t="s">
        <v>1115</v>
      </c>
      <c r="G2280" s="28" t="s">
        <v>269</v>
      </c>
      <c r="H2280" s="5">
        <f t="shared" si="165"/>
        <v>-69000</v>
      </c>
      <c r="I2280" s="23">
        <v>10</v>
      </c>
      <c r="K2280" t="s">
        <v>24</v>
      </c>
      <c r="M2280" s="2">
        <v>510</v>
      </c>
    </row>
    <row r="2281" spans="2:13" ht="12.75">
      <c r="B2281" s="381">
        <v>2500</v>
      </c>
      <c r="C2281" s="1" t="s">
        <v>24</v>
      </c>
      <c r="D2281" s="1" t="s">
        <v>18</v>
      </c>
      <c r="E2281" s="1" t="s">
        <v>1132</v>
      </c>
      <c r="F2281" s="28" t="s">
        <v>1141</v>
      </c>
      <c r="G2281" s="28" t="s">
        <v>271</v>
      </c>
      <c r="H2281" s="5">
        <f t="shared" si="165"/>
        <v>-71500</v>
      </c>
      <c r="I2281" s="23">
        <v>5</v>
      </c>
      <c r="K2281" t="s">
        <v>24</v>
      </c>
      <c r="M2281" s="2">
        <v>510</v>
      </c>
    </row>
    <row r="2282" spans="2:13" ht="12.75">
      <c r="B2282" s="381">
        <v>5000</v>
      </c>
      <c r="C2282" s="1" t="s">
        <v>24</v>
      </c>
      <c r="D2282" s="1" t="s">
        <v>18</v>
      </c>
      <c r="E2282" s="1" t="s">
        <v>1132</v>
      </c>
      <c r="F2282" s="28" t="s">
        <v>1142</v>
      </c>
      <c r="G2282" s="28" t="s">
        <v>293</v>
      </c>
      <c r="H2282" s="5">
        <f t="shared" si="165"/>
        <v>-76500</v>
      </c>
      <c r="I2282" s="23">
        <v>10</v>
      </c>
      <c r="K2282" t="s">
        <v>24</v>
      </c>
      <c r="M2282" s="2">
        <v>510</v>
      </c>
    </row>
    <row r="2283" spans="2:13" ht="12.75">
      <c r="B2283" s="381">
        <v>5000</v>
      </c>
      <c r="C2283" s="1" t="s">
        <v>24</v>
      </c>
      <c r="D2283" s="1" t="s">
        <v>18</v>
      </c>
      <c r="E2283" s="1" t="s">
        <v>1132</v>
      </c>
      <c r="F2283" s="28" t="s">
        <v>1143</v>
      </c>
      <c r="G2283" s="28" t="s">
        <v>33</v>
      </c>
      <c r="H2283" s="5">
        <f t="shared" si="165"/>
        <v>-81500</v>
      </c>
      <c r="I2283" s="23">
        <v>10</v>
      </c>
      <c r="K2283" t="s">
        <v>24</v>
      </c>
      <c r="M2283" s="2">
        <v>510</v>
      </c>
    </row>
    <row r="2284" spans="2:13" ht="12.75">
      <c r="B2284" s="471">
        <v>5000</v>
      </c>
      <c r="C2284" s="1" t="s">
        <v>24</v>
      </c>
      <c r="D2284" s="1" t="s">
        <v>18</v>
      </c>
      <c r="E2284" s="1" t="s">
        <v>1132</v>
      </c>
      <c r="F2284" s="28" t="s">
        <v>1144</v>
      </c>
      <c r="G2284" s="28" t="s">
        <v>275</v>
      </c>
      <c r="H2284" s="5">
        <f t="shared" si="165"/>
        <v>-86500</v>
      </c>
      <c r="I2284" s="23">
        <v>10</v>
      </c>
      <c r="K2284" t="s">
        <v>24</v>
      </c>
      <c r="M2284" s="2">
        <v>510</v>
      </c>
    </row>
    <row r="2285" spans="2:13" ht="12.75">
      <c r="B2285" s="381">
        <v>10000</v>
      </c>
      <c r="C2285" s="1" t="s">
        <v>24</v>
      </c>
      <c r="D2285" s="1" t="s">
        <v>18</v>
      </c>
      <c r="E2285" s="1" t="s">
        <v>1132</v>
      </c>
      <c r="F2285" s="28" t="s">
        <v>1145</v>
      </c>
      <c r="G2285" s="28" t="s">
        <v>458</v>
      </c>
      <c r="H2285" s="5">
        <f t="shared" si="165"/>
        <v>-96500</v>
      </c>
      <c r="I2285" s="23">
        <v>20</v>
      </c>
      <c r="K2285" t="s">
        <v>24</v>
      </c>
      <c r="M2285" s="2">
        <v>510</v>
      </c>
    </row>
    <row r="2286" spans="2:13" ht="12.75">
      <c r="B2286" s="381">
        <v>5000</v>
      </c>
      <c r="C2286" s="1" t="s">
        <v>24</v>
      </c>
      <c r="D2286" s="1" t="s">
        <v>18</v>
      </c>
      <c r="E2286" s="1" t="s">
        <v>1132</v>
      </c>
      <c r="F2286" s="28" t="s">
        <v>1146</v>
      </c>
      <c r="G2286" s="28" t="s">
        <v>458</v>
      </c>
      <c r="H2286" s="5">
        <f t="shared" si="165"/>
        <v>-101500</v>
      </c>
      <c r="I2286" s="23">
        <v>10</v>
      </c>
      <c r="K2286" t="s">
        <v>24</v>
      </c>
      <c r="M2286" s="2">
        <v>510</v>
      </c>
    </row>
    <row r="2287" spans="2:13" ht="12.75">
      <c r="B2287" s="381">
        <v>3000</v>
      </c>
      <c r="C2287" s="1" t="s">
        <v>24</v>
      </c>
      <c r="D2287" s="1" t="s">
        <v>18</v>
      </c>
      <c r="E2287" s="1" t="s">
        <v>1132</v>
      </c>
      <c r="F2287" s="28" t="s">
        <v>1147</v>
      </c>
      <c r="G2287" s="28" t="s">
        <v>461</v>
      </c>
      <c r="H2287" s="5">
        <f t="shared" si="165"/>
        <v>-104500</v>
      </c>
      <c r="I2287" s="23">
        <v>6</v>
      </c>
      <c r="K2287" t="s">
        <v>24</v>
      </c>
      <c r="M2287" s="2">
        <v>510</v>
      </c>
    </row>
    <row r="2288" spans="2:13" ht="12.75">
      <c r="B2288" s="473">
        <v>2500</v>
      </c>
      <c r="C2288" s="1" t="s">
        <v>24</v>
      </c>
      <c r="D2288" s="1" t="s">
        <v>18</v>
      </c>
      <c r="E2288" s="1" t="s">
        <v>1132</v>
      </c>
      <c r="F2288" s="28" t="s">
        <v>1148</v>
      </c>
      <c r="G2288" s="28" t="s">
        <v>498</v>
      </c>
      <c r="H2288" s="5">
        <f t="shared" si="165"/>
        <v>-107000</v>
      </c>
      <c r="I2288" s="23">
        <v>5</v>
      </c>
      <c r="K2288" t="s">
        <v>24</v>
      </c>
      <c r="M2288" s="2">
        <v>510</v>
      </c>
    </row>
    <row r="2289" spans="2:13" ht="12.75">
      <c r="B2289" s="473">
        <v>5000</v>
      </c>
      <c r="C2289" s="1" t="s">
        <v>24</v>
      </c>
      <c r="D2289" s="1" t="s">
        <v>18</v>
      </c>
      <c r="E2289" s="1" t="s">
        <v>1132</v>
      </c>
      <c r="F2289" s="28" t="s">
        <v>1149</v>
      </c>
      <c r="G2289" s="28" t="s">
        <v>463</v>
      </c>
      <c r="H2289" s="5">
        <f t="shared" si="165"/>
        <v>-112000</v>
      </c>
      <c r="I2289" s="23">
        <v>10</v>
      </c>
      <c r="K2289" t="s">
        <v>24</v>
      </c>
      <c r="M2289" s="2">
        <v>510</v>
      </c>
    </row>
    <row r="2290" spans="2:13" ht="12.75">
      <c r="B2290" s="381">
        <v>5000</v>
      </c>
      <c r="C2290" s="1" t="s">
        <v>24</v>
      </c>
      <c r="D2290" s="1" t="s">
        <v>18</v>
      </c>
      <c r="E2290" s="1" t="s">
        <v>1132</v>
      </c>
      <c r="F2290" s="28" t="s">
        <v>1150</v>
      </c>
      <c r="G2290" s="28" t="s">
        <v>499</v>
      </c>
      <c r="H2290" s="5">
        <f t="shared" si="165"/>
        <v>-117000</v>
      </c>
      <c r="I2290" s="23">
        <v>10</v>
      </c>
      <c r="K2290" t="s">
        <v>24</v>
      </c>
      <c r="M2290" s="2">
        <v>510</v>
      </c>
    </row>
    <row r="2291" spans="2:13" ht="12.75">
      <c r="B2291" s="381">
        <v>5000</v>
      </c>
      <c r="C2291" s="1" t="s">
        <v>24</v>
      </c>
      <c r="D2291" s="1" t="s">
        <v>18</v>
      </c>
      <c r="E2291" s="1" t="s">
        <v>1132</v>
      </c>
      <c r="F2291" s="28" t="s">
        <v>1151</v>
      </c>
      <c r="G2291" s="28" t="s">
        <v>508</v>
      </c>
      <c r="H2291" s="5">
        <f t="shared" si="165"/>
        <v>-122000</v>
      </c>
      <c r="I2291" s="23">
        <v>10</v>
      </c>
      <c r="K2291" t="s">
        <v>24</v>
      </c>
      <c r="M2291" s="2">
        <v>510</v>
      </c>
    </row>
    <row r="2292" spans="2:13" ht="12.75">
      <c r="B2292" s="381">
        <v>5000</v>
      </c>
      <c r="C2292" s="1" t="s">
        <v>24</v>
      </c>
      <c r="D2292" s="1" t="s">
        <v>18</v>
      </c>
      <c r="E2292" s="1" t="s">
        <v>1132</v>
      </c>
      <c r="F2292" s="28" t="s">
        <v>1152</v>
      </c>
      <c r="G2292" s="28" t="s">
        <v>510</v>
      </c>
      <c r="H2292" s="5">
        <f t="shared" si="165"/>
        <v>-127000</v>
      </c>
      <c r="I2292" s="23">
        <v>10</v>
      </c>
      <c r="K2292" t="s">
        <v>24</v>
      </c>
      <c r="M2292" s="2">
        <v>510</v>
      </c>
    </row>
    <row r="2293" spans="2:13" ht="12.75">
      <c r="B2293" s="381">
        <v>5000</v>
      </c>
      <c r="C2293" s="1" t="s">
        <v>24</v>
      </c>
      <c r="D2293" s="1" t="s">
        <v>18</v>
      </c>
      <c r="E2293" s="1" t="s">
        <v>1132</v>
      </c>
      <c r="F2293" s="28" t="s">
        <v>1153</v>
      </c>
      <c r="G2293" s="28" t="s">
        <v>512</v>
      </c>
      <c r="H2293" s="5">
        <f t="shared" si="165"/>
        <v>-132000</v>
      </c>
      <c r="I2293" s="23">
        <v>10</v>
      </c>
      <c r="K2293" t="s">
        <v>24</v>
      </c>
      <c r="M2293" s="2">
        <v>510</v>
      </c>
    </row>
    <row r="2294" spans="2:13" ht="12.75">
      <c r="B2294" s="381">
        <v>5000</v>
      </c>
      <c r="C2294" s="1" t="s">
        <v>24</v>
      </c>
      <c r="D2294" s="1" t="s">
        <v>18</v>
      </c>
      <c r="E2294" s="1" t="s">
        <v>1132</v>
      </c>
      <c r="F2294" s="28" t="s">
        <v>1154</v>
      </c>
      <c r="G2294" s="28" t="s">
        <v>500</v>
      </c>
      <c r="H2294" s="5">
        <f t="shared" si="165"/>
        <v>-137000</v>
      </c>
      <c r="I2294" s="23">
        <v>10</v>
      </c>
      <c r="K2294" t="s">
        <v>24</v>
      </c>
      <c r="M2294" s="2">
        <v>510</v>
      </c>
    </row>
    <row r="2295" spans="2:13" ht="12.75">
      <c r="B2295" s="381">
        <v>5000</v>
      </c>
      <c r="C2295" s="1" t="s">
        <v>24</v>
      </c>
      <c r="D2295" s="1" t="s">
        <v>18</v>
      </c>
      <c r="E2295" s="1" t="s">
        <v>1132</v>
      </c>
      <c r="F2295" s="28" t="s">
        <v>1155</v>
      </c>
      <c r="G2295" s="28" t="s">
        <v>515</v>
      </c>
      <c r="H2295" s="5">
        <f t="shared" si="165"/>
        <v>-142000</v>
      </c>
      <c r="I2295" s="23">
        <v>10</v>
      </c>
      <c r="K2295" t="s">
        <v>24</v>
      </c>
      <c r="M2295" s="2">
        <v>510</v>
      </c>
    </row>
    <row r="2296" spans="2:13" ht="12.75">
      <c r="B2296" s="381">
        <v>5000</v>
      </c>
      <c r="C2296" s="1" t="s">
        <v>24</v>
      </c>
      <c r="D2296" s="1" t="s">
        <v>18</v>
      </c>
      <c r="E2296" s="1" t="s">
        <v>1132</v>
      </c>
      <c r="F2296" s="28" t="s">
        <v>992</v>
      </c>
      <c r="G2296" s="28" t="s">
        <v>517</v>
      </c>
      <c r="H2296" s="5">
        <f t="shared" si="165"/>
        <v>-147000</v>
      </c>
      <c r="I2296" s="23">
        <v>10</v>
      </c>
      <c r="K2296" t="s">
        <v>24</v>
      </c>
      <c r="M2296" s="2">
        <v>510</v>
      </c>
    </row>
    <row r="2297" spans="2:13" ht="12.75">
      <c r="B2297" s="381">
        <v>2000</v>
      </c>
      <c r="C2297" s="1" t="s">
        <v>24</v>
      </c>
      <c r="D2297" s="1" t="s">
        <v>18</v>
      </c>
      <c r="E2297" s="1" t="s">
        <v>1132</v>
      </c>
      <c r="F2297" s="28" t="s">
        <v>1156</v>
      </c>
      <c r="G2297" s="28" t="s">
        <v>517</v>
      </c>
      <c r="H2297" s="5">
        <f aca="true" t="shared" si="166" ref="H2297:H2323">H2296-B2297</f>
        <v>-149000</v>
      </c>
      <c r="I2297" s="23">
        <v>4</v>
      </c>
      <c r="K2297" t="s">
        <v>24</v>
      </c>
      <c r="M2297" s="2">
        <v>510</v>
      </c>
    </row>
    <row r="2298" spans="2:13" ht="12.75">
      <c r="B2298" s="381">
        <v>2500</v>
      </c>
      <c r="C2298" s="1" t="s">
        <v>24</v>
      </c>
      <c r="D2298" s="1" t="s">
        <v>18</v>
      </c>
      <c r="E2298" s="1" t="s">
        <v>1132</v>
      </c>
      <c r="F2298" s="28" t="s">
        <v>993</v>
      </c>
      <c r="G2298" s="28" t="s">
        <v>318</v>
      </c>
      <c r="H2298" s="5">
        <f t="shared" si="166"/>
        <v>-151500</v>
      </c>
      <c r="I2298" s="23">
        <v>5</v>
      </c>
      <c r="K2298" t="s">
        <v>24</v>
      </c>
      <c r="M2298" s="2">
        <v>510</v>
      </c>
    </row>
    <row r="2299" spans="2:13" ht="12.75">
      <c r="B2299" s="381">
        <v>5000</v>
      </c>
      <c r="C2299" s="1" t="s">
        <v>24</v>
      </c>
      <c r="D2299" s="1" t="s">
        <v>18</v>
      </c>
      <c r="E2299" s="1" t="s">
        <v>1132</v>
      </c>
      <c r="F2299" s="28" t="s">
        <v>994</v>
      </c>
      <c r="G2299" s="28" t="s">
        <v>315</v>
      </c>
      <c r="H2299" s="5">
        <f t="shared" si="166"/>
        <v>-156500</v>
      </c>
      <c r="I2299" s="23">
        <v>10</v>
      </c>
      <c r="K2299" t="s">
        <v>24</v>
      </c>
      <c r="M2299" s="2">
        <v>510</v>
      </c>
    </row>
    <row r="2300" spans="2:13" ht="12.75">
      <c r="B2300" s="381">
        <v>5000</v>
      </c>
      <c r="C2300" s="1" t="s">
        <v>24</v>
      </c>
      <c r="D2300" s="1" t="s">
        <v>18</v>
      </c>
      <c r="E2300" s="1" t="s">
        <v>1132</v>
      </c>
      <c r="F2300" s="28" t="s">
        <v>995</v>
      </c>
      <c r="G2300" s="28" t="s">
        <v>82</v>
      </c>
      <c r="H2300" s="5">
        <f t="shared" si="166"/>
        <v>-161500</v>
      </c>
      <c r="I2300" s="23">
        <v>10</v>
      </c>
      <c r="K2300" t="s">
        <v>24</v>
      </c>
      <c r="M2300" s="2">
        <v>510</v>
      </c>
    </row>
    <row r="2301" spans="2:13" ht="12.75">
      <c r="B2301" s="471">
        <v>2500</v>
      </c>
      <c r="C2301" s="1" t="s">
        <v>24</v>
      </c>
      <c r="D2301" s="13" t="s">
        <v>18</v>
      </c>
      <c r="E2301" s="1" t="s">
        <v>1157</v>
      </c>
      <c r="F2301" s="28" t="s">
        <v>1158</v>
      </c>
      <c r="G2301" s="28" t="s">
        <v>226</v>
      </c>
      <c r="H2301" s="5">
        <f t="shared" si="166"/>
        <v>-164000</v>
      </c>
      <c r="I2301" s="23">
        <v>5</v>
      </c>
      <c r="K2301" t="s">
        <v>24</v>
      </c>
      <c r="M2301" s="2">
        <v>510</v>
      </c>
    </row>
    <row r="2302" spans="2:13" ht="12.75">
      <c r="B2302" s="471">
        <v>2500</v>
      </c>
      <c r="C2302" s="1" t="s">
        <v>24</v>
      </c>
      <c r="D2302" s="13" t="s">
        <v>18</v>
      </c>
      <c r="E2302" s="1" t="s">
        <v>1157</v>
      </c>
      <c r="F2302" s="28" t="s">
        <v>1159</v>
      </c>
      <c r="G2302" s="28" t="s">
        <v>229</v>
      </c>
      <c r="H2302" s="5">
        <f t="shared" si="166"/>
        <v>-166500</v>
      </c>
      <c r="I2302" s="23">
        <v>5</v>
      </c>
      <c r="K2302" t="s">
        <v>24</v>
      </c>
      <c r="M2302" s="2">
        <v>510</v>
      </c>
    </row>
    <row r="2303" spans="2:13" ht="12.75">
      <c r="B2303" s="381">
        <v>2500</v>
      </c>
      <c r="C2303" s="1" t="s">
        <v>24</v>
      </c>
      <c r="D2303" s="13" t="s">
        <v>18</v>
      </c>
      <c r="E2303" s="1" t="s">
        <v>1157</v>
      </c>
      <c r="F2303" s="28" t="s">
        <v>1160</v>
      </c>
      <c r="G2303" s="28" t="s">
        <v>233</v>
      </c>
      <c r="H2303" s="5">
        <f t="shared" si="166"/>
        <v>-169000</v>
      </c>
      <c r="I2303" s="23">
        <v>5</v>
      </c>
      <c r="K2303" t="s">
        <v>24</v>
      </c>
      <c r="M2303" s="2">
        <v>510</v>
      </c>
    </row>
    <row r="2304" spans="2:13" ht="12.75">
      <c r="B2304" s="381">
        <v>2500</v>
      </c>
      <c r="C2304" s="1" t="s">
        <v>24</v>
      </c>
      <c r="D2304" s="1" t="s">
        <v>18</v>
      </c>
      <c r="E2304" s="1" t="s">
        <v>1157</v>
      </c>
      <c r="F2304" s="28" t="s">
        <v>1161</v>
      </c>
      <c r="G2304" s="28" t="s">
        <v>256</v>
      </c>
      <c r="H2304" s="5">
        <f t="shared" si="166"/>
        <v>-171500</v>
      </c>
      <c r="I2304" s="23">
        <v>5</v>
      </c>
      <c r="K2304" t="s">
        <v>24</v>
      </c>
      <c r="M2304" s="2">
        <v>510</v>
      </c>
    </row>
    <row r="2305" spans="2:13" ht="12.75">
      <c r="B2305" s="381">
        <v>2500</v>
      </c>
      <c r="C2305" s="1" t="s">
        <v>24</v>
      </c>
      <c r="D2305" s="1" t="s">
        <v>18</v>
      </c>
      <c r="E2305" s="1" t="s">
        <v>1157</v>
      </c>
      <c r="F2305" s="28" t="s">
        <v>1162</v>
      </c>
      <c r="G2305" s="28" t="s">
        <v>258</v>
      </c>
      <c r="H2305" s="5">
        <f t="shared" si="166"/>
        <v>-174000</v>
      </c>
      <c r="I2305" s="23">
        <v>5</v>
      </c>
      <c r="K2305" t="s">
        <v>24</v>
      </c>
      <c r="M2305" s="2">
        <v>510</v>
      </c>
    </row>
    <row r="2306" spans="2:13" ht="12.75">
      <c r="B2306" s="381">
        <v>2500</v>
      </c>
      <c r="C2306" s="1" t="s">
        <v>24</v>
      </c>
      <c r="D2306" s="1" t="s">
        <v>18</v>
      </c>
      <c r="E2306" s="1" t="s">
        <v>1157</v>
      </c>
      <c r="F2306" s="28" t="s">
        <v>1163</v>
      </c>
      <c r="G2306" s="28" t="s">
        <v>31</v>
      </c>
      <c r="H2306" s="5">
        <f t="shared" si="166"/>
        <v>-176500</v>
      </c>
      <c r="I2306" s="23">
        <v>5</v>
      </c>
      <c r="K2306" t="s">
        <v>24</v>
      </c>
      <c r="M2306" s="2">
        <v>510</v>
      </c>
    </row>
    <row r="2307" spans="2:13" ht="12.75">
      <c r="B2307" s="381">
        <v>2500</v>
      </c>
      <c r="C2307" s="1" t="s">
        <v>24</v>
      </c>
      <c r="D2307" s="1" t="s">
        <v>18</v>
      </c>
      <c r="E2307" s="1" t="s">
        <v>1157</v>
      </c>
      <c r="F2307" s="28" t="s">
        <v>1164</v>
      </c>
      <c r="G2307" s="28" t="s">
        <v>263</v>
      </c>
      <c r="H2307" s="5">
        <f t="shared" si="166"/>
        <v>-179000</v>
      </c>
      <c r="I2307" s="23">
        <v>5</v>
      </c>
      <c r="K2307" t="s">
        <v>24</v>
      </c>
      <c r="M2307" s="2">
        <v>510</v>
      </c>
    </row>
    <row r="2308" spans="2:13" ht="12.75">
      <c r="B2308" s="381">
        <v>2500</v>
      </c>
      <c r="C2308" s="1" t="s">
        <v>24</v>
      </c>
      <c r="D2308" s="1" t="s">
        <v>18</v>
      </c>
      <c r="E2308" s="1" t="s">
        <v>1157</v>
      </c>
      <c r="F2308" s="28" t="s">
        <v>1165</v>
      </c>
      <c r="G2308" s="28" t="s">
        <v>269</v>
      </c>
      <c r="H2308" s="5">
        <f t="shared" si="166"/>
        <v>-181500</v>
      </c>
      <c r="I2308" s="23">
        <v>5</v>
      </c>
      <c r="K2308" t="s">
        <v>24</v>
      </c>
      <c r="M2308" s="2">
        <v>510</v>
      </c>
    </row>
    <row r="2309" spans="2:13" ht="12.75">
      <c r="B2309" s="381">
        <v>2500</v>
      </c>
      <c r="C2309" s="1" t="s">
        <v>24</v>
      </c>
      <c r="D2309" s="1" t="s">
        <v>18</v>
      </c>
      <c r="E2309" s="1" t="s">
        <v>1157</v>
      </c>
      <c r="F2309" s="28" t="s">
        <v>1166</v>
      </c>
      <c r="G2309" s="28" t="s">
        <v>271</v>
      </c>
      <c r="H2309" s="5">
        <f t="shared" si="166"/>
        <v>-184000</v>
      </c>
      <c r="I2309" s="23">
        <v>5</v>
      </c>
      <c r="K2309" t="s">
        <v>24</v>
      </c>
      <c r="M2309" s="2">
        <v>510</v>
      </c>
    </row>
    <row r="2310" spans="2:13" ht="12.75">
      <c r="B2310" s="381">
        <v>2500</v>
      </c>
      <c r="C2310" s="1" t="s">
        <v>24</v>
      </c>
      <c r="D2310" s="1" t="s">
        <v>18</v>
      </c>
      <c r="E2310" s="1" t="s">
        <v>1157</v>
      </c>
      <c r="F2310" s="28" t="s">
        <v>1167</v>
      </c>
      <c r="G2310" s="28" t="s">
        <v>293</v>
      </c>
      <c r="H2310" s="5">
        <f t="shared" si="166"/>
        <v>-186500</v>
      </c>
      <c r="I2310" s="23">
        <v>5</v>
      </c>
      <c r="K2310" t="s">
        <v>24</v>
      </c>
      <c r="M2310" s="2">
        <v>510</v>
      </c>
    </row>
    <row r="2311" spans="2:13" ht="12.75">
      <c r="B2311" s="381">
        <v>2500</v>
      </c>
      <c r="C2311" s="1" t="s">
        <v>24</v>
      </c>
      <c r="D2311" s="1" t="s">
        <v>18</v>
      </c>
      <c r="E2311" s="1" t="s">
        <v>1157</v>
      </c>
      <c r="F2311" s="28" t="s">
        <v>1168</v>
      </c>
      <c r="G2311" s="28" t="s">
        <v>33</v>
      </c>
      <c r="H2311" s="5">
        <f t="shared" si="166"/>
        <v>-189000</v>
      </c>
      <c r="I2311" s="23">
        <v>5</v>
      </c>
      <c r="K2311" t="s">
        <v>24</v>
      </c>
      <c r="M2311" s="2">
        <v>510</v>
      </c>
    </row>
    <row r="2312" spans="2:13" ht="12.75">
      <c r="B2312" s="381">
        <v>2500</v>
      </c>
      <c r="C2312" s="1" t="s">
        <v>24</v>
      </c>
      <c r="D2312" s="1" t="s">
        <v>18</v>
      </c>
      <c r="E2312" s="1" t="s">
        <v>1157</v>
      </c>
      <c r="F2312" s="28" t="s">
        <v>1169</v>
      </c>
      <c r="G2312" s="28" t="s">
        <v>275</v>
      </c>
      <c r="H2312" s="5">
        <f t="shared" si="166"/>
        <v>-191500</v>
      </c>
      <c r="I2312" s="23">
        <v>5</v>
      </c>
      <c r="K2312" t="s">
        <v>24</v>
      </c>
      <c r="M2312" s="2">
        <v>510</v>
      </c>
    </row>
    <row r="2313" spans="2:13" ht="12.75">
      <c r="B2313" s="473">
        <v>2500</v>
      </c>
      <c r="C2313" s="1" t="s">
        <v>24</v>
      </c>
      <c r="D2313" s="1" t="s">
        <v>18</v>
      </c>
      <c r="E2313" s="1" t="s">
        <v>1157</v>
      </c>
      <c r="F2313" s="28" t="s">
        <v>1170</v>
      </c>
      <c r="G2313" s="28" t="s">
        <v>463</v>
      </c>
      <c r="H2313" s="5">
        <f t="shared" si="166"/>
        <v>-194000</v>
      </c>
      <c r="I2313" s="23">
        <v>5</v>
      </c>
      <c r="K2313" t="s">
        <v>24</v>
      </c>
      <c r="M2313" s="2">
        <v>510</v>
      </c>
    </row>
    <row r="2314" spans="2:13" ht="12.75">
      <c r="B2314" s="381">
        <v>2500</v>
      </c>
      <c r="C2314" s="1" t="s">
        <v>24</v>
      </c>
      <c r="D2314" s="1" t="s">
        <v>18</v>
      </c>
      <c r="E2314" s="1" t="s">
        <v>1157</v>
      </c>
      <c r="F2314" s="28" t="s">
        <v>1171</v>
      </c>
      <c r="G2314" s="28" t="s">
        <v>499</v>
      </c>
      <c r="H2314" s="5">
        <f t="shared" si="166"/>
        <v>-196500</v>
      </c>
      <c r="I2314" s="23">
        <v>5</v>
      </c>
      <c r="K2314" t="s">
        <v>24</v>
      </c>
      <c r="M2314" s="2">
        <v>510</v>
      </c>
    </row>
    <row r="2315" spans="2:13" ht="12.75">
      <c r="B2315" s="381">
        <v>2500</v>
      </c>
      <c r="C2315" s="1" t="s">
        <v>24</v>
      </c>
      <c r="D2315" s="1" t="s">
        <v>18</v>
      </c>
      <c r="E2315" s="1" t="s">
        <v>1157</v>
      </c>
      <c r="F2315" s="28" t="s">
        <v>1172</v>
      </c>
      <c r="G2315" s="28" t="s">
        <v>508</v>
      </c>
      <c r="H2315" s="5">
        <f t="shared" si="166"/>
        <v>-199000</v>
      </c>
      <c r="I2315" s="23">
        <v>5</v>
      </c>
      <c r="K2315" t="s">
        <v>24</v>
      </c>
      <c r="M2315" s="2">
        <v>510</v>
      </c>
    </row>
    <row r="2316" spans="2:13" ht="12.75">
      <c r="B2316" s="381">
        <v>2500</v>
      </c>
      <c r="C2316" s="1" t="s">
        <v>24</v>
      </c>
      <c r="D2316" s="1" t="s">
        <v>18</v>
      </c>
      <c r="E2316" s="1" t="s">
        <v>1157</v>
      </c>
      <c r="F2316" s="28" t="s">
        <v>1173</v>
      </c>
      <c r="G2316" s="28" t="s">
        <v>510</v>
      </c>
      <c r="H2316" s="5">
        <f t="shared" si="166"/>
        <v>-201500</v>
      </c>
      <c r="I2316" s="23">
        <v>5</v>
      </c>
      <c r="K2316" t="s">
        <v>24</v>
      </c>
      <c r="M2316" s="2">
        <v>510</v>
      </c>
    </row>
    <row r="2317" spans="2:13" ht="12.75">
      <c r="B2317" s="381">
        <v>2500</v>
      </c>
      <c r="C2317" s="1" t="s">
        <v>24</v>
      </c>
      <c r="D2317" s="1" t="s">
        <v>18</v>
      </c>
      <c r="E2317" s="1" t="s">
        <v>1157</v>
      </c>
      <c r="F2317" s="28" t="s">
        <v>1174</v>
      </c>
      <c r="G2317" s="28" t="s">
        <v>512</v>
      </c>
      <c r="H2317" s="5">
        <f t="shared" si="166"/>
        <v>-204000</v>
      </c>
      <c r="I2317" s="23">
        <v>5</v>
      </c>
      <c r="K2317" t="s">
        <v>24</v>
      </c>
      <c r="M2317" s="2">
        <v>510</v>
      </c>
    </row>
    <row r="2318" spans="2:13" ht="12.75">
      <c r="B2318" s="381">
        <v>2500</v>
      </c>
      <c r="C2318" s="1" t="s">
        <v>24</v>
      </c>
      <c r="D2318" s="1" t="s">
        <v>18</v>
      </c>
      <c r="E2318" s="1" t="s">
        <v>1157</v>
      </c>
      <c r="F2318" s="28" t="s">
        <v>1175</v>
      </c>
      <c r="G2318" s="28" t="s">
        <v>515</v>
      </c>
      <c r="H2318" s="5">
        <f t="shared" si="166"/>
        <v>-206500</v>
      </c>
      <c r="I2318" s="23">
        <v>5</v>
      </c>
      <c r="K2318" t="s">
        <v>24</v>
      </c>
      <c r="M2318" s="2">
        <v>510</v>
      </c>
    </row>
    <row r="2319" spans="2:13" ht="12.75">
      <c r="B2319" s="381">
        <v>2500</v>
      </c>
      <c r="C2319" s="1" t="s">
        <v>24</v>
      </c>
      <c r="D2319" s="1" t="s">
        <v>18</v>
      </c>
      <c r="E2319" s="1" t="s">
        <v>1157</v>
      </c>
      <c r="F2319" s="28" t="s">
        <v>1176</v>
      </c>
      <c r="G2319" s="28" t="s">
        <v>517</v>
      </c>
      <c r="H2319" s="5">
        <f t="shared" si="166"/>
        <v>-209000</v>
      </c>
      <c r="I2319" s="23">
        <v>5</v>
      </c>
      <c r="K2319" t="s">
        <v>24</v>
      </c>
      <c r="M2319" s="2">
        <v>510</v>
      </c>
    </row>
    <row r="2320" spans="2:13" ht="12.75">
      <c r="B2320" s="381">
        <v>2500</v>
      </c>
      <c r="C2320" s="1" t="s">
        <v>24</v>
      </c>
      <c r="D2320" s="1" t="s">
        <v>18</v>
      </c>
      <c r="E2320" s="1" t="s">
        <v>1157</v>
      </c>
      <c r="F2320" s="28" t="s">
        <v>1177</v>
      </c>
      <c r="G2320" s="28" t="s">
        <v>318</v>
      </c>
      <c r="H2320" s="5">
        <f t="shared" si="166"/>
        <v>-211500</v>
      </c>
      <c r="I2320" s="23">
        <v>5</v>
      </c>
      <c r="K2320" t="s">
        <v>24</v>
      </c>
      <c r="M2320" s="2">
        <v>510</v>
      </c>
    </row>
    <row r="2321" spans="2:13" ht="12.75">
      <c r="B2321" s="381">
        <v>2500</v>
      </c>
      <c r="C2321" s="1" t="s">
        <v>24</v>
      </c>
      <c r="D2321" s="1" t="s">
        <v>18</v>
      </c>
      <c r="E2321" s="1" t="s">
        <v>1157</v>
      </c>
      <c r="F2321" s="28" t="s">
        <v>1178</v>
      </c>
      <c r="G2321" s="28" t="s">
        <v>315</v>
      </c>
      <c r="H2321" s="5">
        <f t="shared" si="166"/>
        <v>-214000</v>
      </c>
      <c r="I2321" s="23">
        <v>5</v>
      </c>
      <c r="K2321" t="s">
        <v>24</v>
      </c>
      <c r="M2321" s="2">
        <v>510</v>
      </c>
    </row>
    <row r="2322" spans="2:13" ht="12.75">
      <c r="B2322" s="381">
        <v>2500</v>
      </c>
      <c r="C2322" s="1" t="s">
        <v>24</v>
      </c>
      <c r="D2322" s="1" t="s">
        <v>18</v>
      </c>
      <c r="E2322" s="1" t="s">
        <v>1157</v>
      </c>
      <c r="F2322" s="28" t="s">
        <v>1179</v>
      </c>
      <c r="G2322" s="28" t="s">
        <v>82</v>
      </c>
      <c r="H2322" s="5">
        <f t="shared" si="166"/>
        <v>-216500</v>
      </c>
      <c r="I2322" s="23">
        <v>5</v>
      </c>
      <c r="K2322" t="s">
        <v>24</v>
      </c>
      <c r="M2322" s="2">
        <v>510</v>
      </c>
    </row>
    <row r="2323" spans="2:13" ht="12.75">
      <c r="B2323" s="381">
        <v>5000</v>
      </c>
      <c r="C2323" s="1" t="s">
        <v>24</v>
      </c>
      <c r="D2323" s="1" t="s">
        <v>18</v>
      </c>
      <c r="E2323" s="1" t="s">
        <v>1180</v>
      </c>
      <c r="F2323" s="28" t="s">
        <v>1181</v>
      </c>
      <c r="G2323" s="28" t="s">
        <v>265</v>
      </c>
      <c r="H2323" s="5">
        <f t="shared" si="166"/>
        <v>-221500</v>
      </c>
      <c r="I2323" s="23">
        <f>+B2323/M2323</f>
        <v>9.803921568627452</v>
      </c>
      <c r="K2323" t="s">
        <v>24</v>
      </c>
      <c r="M2323" s="2">
        <v>510</v>
      </c>
    </row>
    <row r="2324" spans="1:13" s="91" customFormat="1" ht="12.75">
      <c r="A2324" s="12"/>
      <c r="B2324" s="382">
        <f>SUM(B2266:B2323)</f>
        <v>221500</v>
      </c>
      <c r="C2324" s="12" t="s">
        <v>24</v>
      </c>
      <c r="D2324" s="12"/>
      <c r="E2324" s="12"/>
      <c r="F2324" s="19"/>
      <c r="G2324" s="19"/>
      <c r="H2324" s="87">
        <v>0</v>
      </c>
      <c r="I2324" s="88">
        <f>+B2324/M2324</f>
        <v>434.3137254901961</v>
      </c>
      <c r="M2324" s="2">
        <v>510</v>
      </c>
    </row>
    <row r="2325" spans="2:13" ht="12.75">
      <c r="B2325" s="381"/>
      <c r="H2325" s="5">
        <f aca="true" t="shared" si="167" ref="H2325:H2356">H2324-B2325</f>
        <v>0</v>
      </c>
      <c r="I2325" s="23">
        <f>+B2325/M2325</f>
        <v>0</v>
      </c>
      <c r="M2325" s="2">
        <v>510</v>
      </c>
    </row>
    <row r="2326" spans="2:13" ht="12.75">
      <c r="B2326" s="381"/>
      <c r="H2326" s="5">
        <f t="shared" si="167"/>
        <v>0</v>
      </c>
      <c r="I2326" s="23">
        <f>+B2326/M2326</f>
        <v>0</v>
      </c>
      <c r="M2326" s="2">
        <v>510</v>
      </c>
    </row>
    <row r="2327" spans="2:13" ht="12.75">
      <c r="B2327" s="471">
        <v>1600</v>
      </c>
      <c r="C2327" s="1" t="s">
        <v>25</v>
      </c>
      <c r="D2327" s="13" t="s">
        <v>18</v>
      </c>
      <c r="E2327" s="1" t="s">
        <v>32</v>
      </c>
      <c r="F2327" s="28" t="s">
        <v>1182</v>
      </c>
      <c r="G2327" s="32" t="s">
        <v>226</v>
      </c>
      <c r="H2327" s="5">
        <f t="shared" si="167"/>
        <v>-1600</v>
      </c>
      <c r="I2327" s="23">
        <v>3.2</v>
      </c>
      <c r="K2327" t="s">
        <v>1132</v>
      </c>
      <c r="M2327" s="2">
        <v>510</v>
      </c>
    </row>
    <row r="2328" spans="2:13" ht="12.75">
      <c r="B2328" s="381">
        <v>1400</v>
      </c>
      <c r="C2328" s="13" t="s">
        <v>25</v>
      </c>
      <c r="D2328" s="13" t="s">
        <v>18</v>
      </c>
      <c r="E2328" s="1" t="s">
        <v>32</v>
      </c>
      <c r="F2328" s="28" t="s">
        <v>1182</v>
      </c>
      <c r="G2328" s="32" t="s">
        <v>229</v>
      </c>
      <c r="H2328" s="5">
        <f t="shared" si="167"/>
        <v>-3000</v>
      </c>
      <c r="I2328" s="23">
        <v>2.8</v>
      </c>
      <c r="K2328" t="s">
        <v>1132</v>
      </c>
      <c r="M2328" s="2">
        <v>510</v>
      </c>
    </row>
    <row r="2329" spans="2:13" ht="12.75">
      <c r="B2329" s="381">
        <v>2500</v>
      </c>
      <c r="C2329" s="1" t="s">
        <v>1183</v>
      </c>
      <c r="D2329" s="13" t="s">
        <v>18</v>
      </c>
      <c r="E2329" s="1" t="s">
        <v>32</v>
      </c>
      <c r="F2329" s="28" t="s">
        <v>1182</v>
      </c>
      <c r="G2329" s="28" t="s">
        <v>229</v>
      </c>
      <c r="H2329" s="5">
        <f t="shared" si="167"/>
        <v>-5500</v>
      </c>
      <c r="I2329" s="23">
        <v>3.8</v>
      </c>
      <c r="K2329" t="s">
        <v>1132</v>
      </c>
      <c r="M2329" s="2">
        <v>510</v>
      </c>
    </row>
    <row r="2330" spans="2:13" ht="12.75">
      <c r="B2330" s="381">
        <v>1200</v>
      </c>
      <c r="C2330" s="1" t="s">
        <v>25</v>
      </c>
      <c r="D2330" s="13" t="s">
        <v>18</v>
      </c>
      <c r="E2330" s="1" t="s">
        <v>32</v>
      </c>
      <c r="F2330" s="28" t="s">
        <v>1182</v>
      </c>
      <c r="G2330" s="28" t="s">
        <v>233</v>
      </c>
      <c r="H2330" s="5">
        <f t="shared" si="167"/>
        <v>-6700</v>
      </c>
      <c r="I2330" s="23">
        <v>4.8</v>
      </c>
      <c r="K2330" t="s">
        <v>1132</v>
      </c>
      <c r="M2330" s="2">
        <v>510</v>
      </c>
    </row>
    <row r="2331" spans="2:13" ht="12.75">
      <c r="B2331" s="381">
        <v>1500</v>
      </c>
      <c r="C2331" s="411" t="s">
        <v>25</v>
      </c>
      <c r="D2331" s="13" t="s">
        <v>18</v>
      </c>
      <c r="E2331" s="411" t="s">
        <v>32</v>
      </c>
      <c r="F2331" s="28" t="s">
        <v>1182</v>
      </c>
      <c r="G2331" s="28" t="s">
        <v>256</v>
      </c>
      <c r="H2331" s="5">
        <f t="shared" si="167"/>
        <v>-8200</v>
      </c>
      <c r="I2331" s="23">
        <v>5.8</v>
      </c>
      <c r="J2331" s="412"/>
      <c r="K2331" t="s">
        <v>1132</v>
      </c>
      <c r="L2331" s="412"/>
      <c r="M2331" s="2">
        <v>510</v>
      </c>
    </row>
    <row r="2332" spans="2:13" ht="12.75">
      <c r="B2332" s="381">
        <v>1600</v>
      </c>
      <c r="C2332" s="1" t="s">
        <v>25</v>
      </c>
      <c r="D2332" s="13" t="s">
        <v>18</v>
      </c>
      <c r="E2332" s="1" t="s">
        <v>32</v>
      </c>
      <c r="F2332" s="28" t="s">
        <v>1182</v>
      </c>
      <c r="G2332" s="28" t="s">
        <v>258</v>
      </c>
      <c r="H2332" s="5">
        <f t="shared" si="167"/>
        <v>-9800</v>
      </c>
      <c r="I2332" s="23">
        <v>6.8</v>
      </c>
      <c r="K2332" t="s">
        <v>1132</v>
      </c>
      <c r="M2332" s="2">
        <v>510</v>
      </c>
    </row>
    <row r="2333" spans="2:13" ht="12.75">
      <c r="B2333" s="381">
        <v>1400</v>
      </c>
      <c r="C2333" s="1" t="s">
        <v>25</v>
      </c>
      <c r="D2333" s="13" t="s">
        <v>18</v>
      </c>
      <c r="E2333" s="1" t="s">
        <v>32</v>
      </c>
      <c r="F2333" s="28" t="s">
        <v>1182</v>
      </c>
      <c r="G2333" s="28" t="s">
        <v>31</v>
      </c>
      <c r="H2333" s="5">
        <f t="shared" si="167"/>
        <v>-11200</v>
      </c>
      <c r="I2333" s="23">
        <v>7.8</v>
      </c>
      <c r="K2333" t="s">
        <v>1132</v>
      </c>
      <c r="M2333" s="2">
        <v>510</v>
      </c>
    </row>
    <row r="2334" spans="2:13" ht="12.75">
      <c r="B2334" s="381">
        <v>1700</v>
      </c>
      <c r="C2334" s="1" t="s">
        <v>25</v>
      </c>
      <c r="D2334" s="13" t="s">
        <v>18</v>
      </c>
      <c r="E2334" s="1" t="s">
        <v>32</v>
      </c>
      <c r="F2334" s="28" t="s">
        <v>1182</v>
      </c>
      <c r="G2334" s="28" t="s">
        <v>263</v>
      </c>
      <c r="H2334" s="5">
        <f t="shared" si="167"/>
        <v>-12900</v>
      </c>
      <c r="I2334" s="23">
        <v>3.4</v>
      </c>
      <c r="K2334" t="s">
        <v>1132</v>
      </c>
      <c r="M2334" s="2">
        <v>510</v>
      </c>
    </row>
    <row r="2335" spans="2:13" ht="12.75">
      <c r="B2335" s="381">
        <v>2500</v>
      </c>
      <c r="C2335" s="1" t="s">
        <v>1183</v>
      </c>
      <c r="D2335" s="13" t="s">
        <v>18</v>
      </c>
      <c r="E2335" s="1" t="s">
        <v>32</v>
      </c>
      <c r="F2335" s="28" t="s">
        <v>1182</v>
      </c>
      <c r="G2335" s="28" t="s">
        <v>263</v>
      </c>
      <c r="H2335" s="5">
        <f t="shared" si="167"/>
        <v>-15400</v>
      </c>
      <c r="I2335" s="23">
        <v>4.4</v>
      </c>
      <c r="K2335" t="s">
        <v>1132</v>
      </c>
      <c r="M2335" s="2">
        <v>510</v>
      </c>
    </row>
    <row r="2336" spans="2:13" ht="12.75">
      <c r="B2336" s="381">
        <v>1450</v>
      </c>
      <c r="C2336" s="1" t="s">
        <v>25</v>
      </c>
      <c r="D2336" s="13" t="s">
        <v>18</v>
      </c>
      <c r="E2336" s="1" t="s">
        <v>32</v>
      </c>
      <c r="F2336" s="28" t="s">
        <v>1182</v>
      </c>
      <c r="G2336" s="28" t="s">
        <v>265</v>
      </c>
      <c r="H2336" s="5">
        <f t="shared" si="167"/>
        <v>-16850</v>
      </c>
      <c r="I2336" s="23">
        <v>5.4</v>
      </c>
      <c r="K2336" t="s">
        <v>1132</v>
      </c>
      <c r="M2336" s="2">
        <v>510</v>
      </c>
    </row>
    <row r="2337" spans="2:13" ht="12.75">
      <c r="B2337" s="381">
        <v>1550</v>
      </c>
      <c r="C2337" s="1" t="s">
        <v>25</v>
      </c>
      <c r="D2337" s="13" t="s">
        <v>18</v>
      </c>
      <c r="E2337" s="1" t="s">
        <v>32</v>
      </c>
      <c r="F2337" s="28" t="s">
        <v>1182</v>
      </c>
      <c r="G2337" s="28" t="s">
        <v>267</v>
      </c>
      <c r="H2337" s="5">
        <f t="shared" si="167"/>
        <v>-18400</v>
      </c>
      <c r="I2337" s="23">
        <v>6.4</v>
      </c>
      <c r="K2337" t="s">
        <v>1132</v>
      </c>
      <c r="M2337" s="2">
        <v>510</v>
      </c>
    </row>
    <row r="2338" spans="2:13" ht="12.75">
      <c r="B2338" s="381">
        <v>1500</v>
      </c>
      <c r="C2338" s="1" t="s">
        <v>25</v>
      </c>
      <c r="D2338" s="13" t="s">
        <v>18</v>
      </c>
      <c r="E2338" s="1" t="s">
        <v>32</v>
      </c>
      <c r="F2338" s="28" t="s">
        <v>1182</v>
      </c>
      <c r="G2338" s="28" t="s">
        <v>269</v>
      </c>
      <c r="H2338" s="5">
        <f t="shared" si="167"/>
        <v>-19900</v>
      </c>
      <c r="I2338" s="23">
        <v>7.4</v>
      </c>
      <c r="K2338" t="s">
        <v>1132</v>
      </c>
      <c r="M2338" s="2">
        <v>510</v>
      </c>
    </row>
    <row r="2339" spans="2:13" ht="12.75">
      <c r="B2339" s="381">
        <v>1600</v>
      </c>
      <c r="C2339" s="1" t="s">
        <v>25</v>
      </c>
      <c r="D2339" s="13" t="s">
        <v>18</v>
      </c>
      <c r="E2339" s="1" t="s">
        <v>32</v>
      </c>
      <c r="F2339" s="28" t="s">
        <v>1182</v>
      </c>
      <c r="G2339" s="28" t="s">
        <v>271</v>
      </c>
      <c r="H2339" s="5">
        <f t="shared" si="167"/>
        <v>-21500</v>
      </c>
      <c r="I2339" s="23">
        <v>8.4</v>
      </c>
      <c r="K2339" t="s">
        <v>1132</v>
      </c>
      <c r="M2339" s="2">
        <v>510</v>
      </c>
    </row>
    <row r="2340" spans="2:13" ht="12.75">
      <c r="B2340" s="381">
        <v>2500</v>
      </c>
      <c r="C2340" s="1" t="s">
        <v>1183</v>
      </c>
      <c r="D2340" s="13" t="s">
        <v>18</v>
      </c>
      <c r="E2340" s="1" t="s">
        <v>32</v>
      </c>
      <c r="F2340" s="28" t="s">
        <v>1182</v>
      </c>
      <c r="G2340" s="28" t="s">
        <v>293</v>
      </c>
      <c r="H2340" s="5">
        <f t="shared" si="167"/>
        <v>-24000</v>
      </c>
      <c r="I2340" s="23">
        <v>9.4</v>
      </c>
      <c r="K2340" t="s">
        <v>1132</v>
      </c>
      <c r="M2340" s="2">
        <v>510</v>
      </c>
    </row>
    <row r="2341" spans="2:13" ht="12.75">
      <c r="B2341" s="381">
        <v>1400</v>
      </c>
      <c r="C2341" s="1" t="s">
        <v>25</v>
      </c>
      <c r="D2341" s="13" t="s">
        <v>18</v>
      </c>
      <c r="E2341" s="1" t="s">
        <v>32</v>
      </c>
      <c r="F2341" s="28" t="s">
        <v>1182</v>
      </c>
      <c r="G2341" s="28" t="s">
        <v>293</v>
      </c>
      <c r="H2341" s="5">
        <f t="shared" si="167"/>
        <v>-25400</v>
      </c>
      <c r="I2341" s="23">
        <v>10.4</v>
      </c>
      <c r="K2341" t="s">
        <v>1132</v>
      </c>
      <c r="M2341" s="2">
        <v>510</v>
      </c>
    </row>
    <row r="2342" spans="2:13" ht="12.75">
      <c r="B2342" s="381">
        <v>2500</v>
      </c>
      <c r="C2342" s="1" t="s">
        <v>1183</v>
      </c>
      <c r="D2342" s="13" t="s">
        <v>18</v>
      </c>
      <c r="E2342" s="1" t="s">
        <v>32</v>
      </c>
      <c r="F2342" s="28" t="s">
        <v>1182</v>
      </c>
      <c r="G2342" s="28" t="s">
        <v>33</v>
      </c>
      <c r="H2342" s="5">
        <f t="shared" si="167"/>
        <v>-27900</v>
      </c>
      <c r="I2342" s="23">
        <v>5</v>
      </c>
      <c r="K2342" t="s">
        <v>1132</v>
      </c>
      <c r="M2342" s="2">
        <v>510</v>
      </c>
    </row>
    <row r="2343" spans="2:13" ht="12.75">
      <c r="B2343" s="381">
        <v>1450</v>
      </c>
      <c r="C2343" s="1" t="s">
        <v>25</v>
      </c>
      <c r="D2343" s="13" t="s">
        <v>18</v>
      </c>
      <c r="E2343" s="1" t="s">
        <v>32</v>
      </c>
      <c r="F2343" s="28" t="s">
        <v>1182</v>
      </c>
      <c r="G2343" s="28" t="s">
        <v>33</v>
      </c>
      <c r="H2343" s="5">
        <f t="shared" si="167"/>
        <v>-29350</v>
      </c>
      <c r="I2343" s="23">
        <v>2.9</v>
      </c>
      <c r="K2343" t="s">
        <v>1132</v>
      </c>
      <c r="M2343" s="2">
        <v>510</v>
      </c>
    </row>
    <row r="2344" spans="2:13" ht="12.75">
      <c r="B2344" s="381">
        <v>1600</v>
      </c>
      <c r="C2344" s="1" t="s">
        <v>25</v>
      </c>
      <c r="D2344" s="13" t="s">
        <v>18</v>
      </c>
      <c r="E2344" s="1" t="s">
        <v>32</v>
      </c>
      <c r="F2344" s="28" t="s">
        <v>1182</v>
      </c>
      <c r="G2344" s="28" t="s">
        <v>275</v>
      </c>
      <c r="H2344" s="5">
        <f t="shared" si="167"/>
        <v>-30950</v>
      </c>
      <c r="I2344" s="23">
        <v>3.2</v>
      </c>
      <c r="K2344" t="s">
        <v>1132</v>
      </c>
      <c r="M2344" s="2">
        <v>510</v>
      </c>
    </row>
    <row r="2345" spans="2:13" ht="12.75">
      <c r="B2345" s="381">
        <v>1200</v>
      </c>
      <c r="C2345" s="1" t="s">
        <v>25</v>
      </c>
      <c r="D2345" s="13" t="s">
        <v>18</v>
      </c>
      <c r="E2345" s="1" t="s">
        <v>32</v>
      </c>
      <c r="F2345" s="28" t="s">
        <v>1182</v>
      </c>
      <c r="G2345" s="28" t="s">
        <v>458</v>
      </c>
      <c r="H2345" s="5">
        <f t="shared" si="167"/>
        <v>-32150</v>
      </c>
      <c r="I2345" s="23">
        <v>2.4</v>
      </c>
      <c r="K2345" t="s">
        <v>1132</v>
      </c>
      <c r="M2345" s="2">
        <v>510</v>
      </c>
    </row>
    <row r="2346" spans="2:13" ht="12.75">
      <c r="B2346" s="381">
        <v>1400</v>
      </c>
      <c r="C2346" s="1" t="s">
        <v>25</v>
      </c>
      <c r="D2346" s="13" t="s">
        <v>18</v>
      </c>
      <c r="E2346" s="1" t="s">
        <v>32</v>
      </c>
      <c r="F2346" s="28" t="s">
        <v>1182</v>
      </c>
      <c r="G2346" s="28" t="s">
        <v>498</v>
      </c>
      <c r="H2346" s="5">
        <f t="shared" si="167"/>
        <v>-33550</v>
      </c>
      <c r="I2346" s="23">
        <v>2.8</v>
      </c>
      <c r="K2346" t="s">
        <v>1132</v>
      </c>
      <c r="M2346" s="2">
        <v>510</v>
      </c>
    </row>
    <row r="2347" spans="2:13" ht="12.75">
      <c r="B2347" s="381">
        <v>1600</v>
      </c>
      <c r="C2347" s="1" t="s">
        <v>25</v>
      </c>
      <c r="D2347" s="13" t="s">
        <v>18</v>
      </c>
      <c r="E2347" s="1" t="s">
        <v>32</v>
      </c>
      <c r="F2347" s="28" t="s">
        <v>1182</v>
      </c>
      <c r="G2347" s="28" t="s">
        <v>463</v>
      </c>
      <c r="H2347" s="5">
        <f t="shared" si="167"/>
        <v>-35150</v>
      </c>
      <c r="I2347" s="23">
        <v>3.2</v>
      </c>
      <c r="K2347" t="s">
        <v>1132</v>
      </c>
      <c r="M2347" s="2">
        <v>510</v>
      </c>
    </row>
    <row r="2348" spans="2:13" ht="12.75">
      <c r="B2348" s="381">
        <v>1400</v>
      </c>
      <c r="C2348" s="1" t="s">
        <v>25</v>
      </c>
      <c r="D2348" s="13" t="s">
        <v>18</v>
      </c>
      <c r="E2348" s="1" t="s">
        <v>32</v>
      </c>
      <c r="F2348" s="28" t="s">
        <v>1182</v>
      </c>
      <c r="G2348" s="28" t="s">
        <v>499</v>
      </c>
      <c r="H2348" s="5">
        <f t="shared" si="167"/>
        <v>-36550</v>
      </c>
      <c r="I2348" s="23">
        <v>2.8</v>
      </c>
      <c r="K2348" t="s">
        <v>1132</v>
      </c>
      <c r="M2348" s="2">
        <v>510</v>
      </c>
    </row>
    <row r="2349" spans="2:13" ht="12.75">
      <c r="B2349" s="381">
        <v>1700</v>
      </c>
      <c r="C2349" s="1" t="s">
        <v>25</v>
      </c>
      <c r="D2349" s="13" t="s">
        <v>18</v>
      </c>
      <c r="E2349" s="1" t="s">
        <v>32</v>
      </c>
      <c r="F2349" s="28" t="s">
        <v>1182</v>
      </c>
      <c r="G2349" s="28" t="s">
        <v>508</v>
      </c>
      <c r="H2349" s="5">
        <f t="shared" si="167"/>
        <v>-38250</v>
      </c>
      <c r="I2349" s="23">
        <v>3.4</v>
      </c>
      <c r="K2349" t="s">
        <v>1132</v>
      </c>
      <c r="M2349" s="2">
        <v>510</v>
      </c>
    </row>
    <row r="2350" spans="2:13" ht="12.75">
      <c r="B2350" s="381">
        <v>1500</v>
      </c>
      <c r="C2350" s="1" t="s">
        <v>25</v>
      </c>
      <c r="D2350" s="13" t="s">
        <v>18</v>
      </c>
      <c r="E2350" s="1" t="s">
        <v>32</v>
      </c>
      <c r="F2350" s="28" t="s">
        <v>1182</v>
      </c>
      <c r="G2350" s="28" t="s">
        <v>510</v>
      </c>
      <c r="H2350" s="5">
        <f t="shared" si="167"/>
        <v>-39750</v>
      </c>
      <c r="I2350" s="23">
        <v>3</v>
      </c>
      <c r="K2350" t="s">
        <v>1132</v>
      </c>
      <c r="M2350" s="2">
        <v>510</v>
      </c>
    </row>
    <row r="2351" spans="2:13" ht="12.75">
      <c r="B2351" s="381">
        <v>1600</v>
      </c>
      <c r="C2351" s="1" t="s">
        <v>25</v>
      </c>
      <c r="D2351" s="13" t="s">
        <v>18</v>
      </c>
      <c r="E2351" s="1" t="s">
        <v>32</v>
      </c>
      <c r="F2351" s="28" t="s">
        <v>1182</v>
      </c>
      <c r="G2351" s="28" t="s">
        <v>512</v>
      </c>
      <c r="H2351" s="5">
        <f t="shared" si="167"/>
        <v>-41350</v>
      </c>
      <c r="I2351" s="23">
        <v>3.2</v>
      </c>
      <c r="K2351" t="s">
        <v>1132</v>
      </c>
      <c r="M2351" s="2">
        <v>510</v>
      </c>
    </row>
    <row r="2352" spans="2:13" ht="12.75">
      <c r="B2352" s="381">
        <v>1200</v>
      </c>
      <c r="C2352" s="1" t="s">
        <v>25</v>
      </c>
      <c r="D2352" s="13" t="s">
        <v>18</v>
      </c>
      <c r="E2352" s="1" t="s">
        <v>32</v>
      </c>
      <c r="F2352" s="28" t="s">
        <v>1182</v>
      </c>
      <c r="G2352" s="28" t="s">
        <v>500</v>
      </c>
      <c r="H2352" s="5">
        <f t="shared" si="167"/>
        <v>-42550</v>
      </c>
      <c r="I2352" s="23">
        <v>2.4</v>
      </c>
      <c r="K2352" t="s">
        <v>1132</v>
      </c>
      <c r="M2352" s="2">
        <v>510</v>
      </c>
    </row>
    <row r="2353" spans="2:13" ht="12.75">
      <c r="B2353" s="381">
        <v>1400</v>
      </c>
      <c r="C2353" s="1" t="s">
        <v>25</v>
      </c>
      <c r="D2353" s="13" t="s">
        <v>18</v>
      </c>
      <c r="E2353" s="1" t="s">
        <v>32</v>
      </c>
      <c r="F2353" s="28" t="s">
        <v>1182</v>
      </c>
      <c r="G2353" s="28" t="s">
        <v>515</v>
      </c>
      <c r="H2353" s="5">
        <f t="shared" si="167"/>
        <v>-43950</v>
      </c>
      <c r="I2353" s="23">
        <v>2.8</v>
      </c>
      <c r="K2353" t="s">
        <v>1132</v>
      </c>
      <c r="M2353" s="2">
        <v>510</v>
      </c>
    </row>
    <row r="2354" spans="2:13" ht="12.75">
      <c r="B2354" s="381">
        <v>1500</v>
      </c>
      <c r="C2354" s="1" t="s">
        <v>25</v>
      </c>
      <c r="D2354" s="13" t="s">
        <v>18</v>
      </c>
      <c r="E2354" s="1" t="s">
        <v>32</v>
      </c>
      <c r="F2354" s="28" t="s">
        <v>1182</v>
      </c>
      <c r="G2354" s="28" t="s">
        <v>517</v>
      </c>
      <c r="H2354" s="5">
        <f t="shared" si="167"/>
        <v>-45450</v>
      </c>
      <c r="I2354" s="23">
        <v>3</v>
      </c>
      <c r="K2354" t="s">
        <v>1132</v>
      </c>
      <c r="M2354" s="2">
        <v>510</v>
      </c>
    </row>
    <row r="2355" spans="2:13" ht="12.75">
      <c r="B2355" s="381">
        <v>2500</v>
      </c>
      <c r="C2355" s="1" t="s">
        <v>1183</v>
      </c>
      <c r="D2355" s="13" t="s">
        <v>18</v>
      </c>
      <c r="E2355" s="1" t="s">
        <v>32</v>
      </c>
      <c r="F2355" s="28" t="s">
        <v>1182</v>
      </c>
      <c r="G2355" s="28" t="s">
        <v>318</v>
      </c>
      <c r="H2355" s="5">
        <f t="shared" si="167"/>
        <v>-47950</v>
      </c>
      <c r="I2355" s="23">
        <v>5</v>
      </c>
      <c r="K2355" t="s">
        <v>1132</v>
      </c>
      <c r="M2355" s="2">
        <v>510</v>
      </c>
    </row>
    <row r="2356" spans="2:13" ht="12.75">
      <c r="B2356" s="381">
        <v>1600</v>
      </c>
      <c r="C2356" s="1" t="s">
        <v>25</v>
      </c>
      <c r="D2356" s="13" t="s">
        <v>18</v>
      </c>
      <c r="E2356" s="1" t="s">
        <v>32</v>
      </c>
      <c r="F2356" s="28" t="s">
        <v>1182</v>
      </c>
      <c r="G2356" s="28" t="s">
        <v>318</v>
      </c>
      <c r="H2356" s="5">
        <f t="shared" si="167"/>
        <v>-49550</v>
      </c>
      <c r="I2356" s="23">
        <v>3.2</v>
      </c>
      <c r="K2356" t="s">
        <v>1132</v>
      </c>
      <c r="M2356" s="2">
        <v>510</v>
      </c>
    </row>
    <row r="2357" spans="2:13" ht="12.75">
      <c r="B2357" s="381">
        <v>1700</v>
      </c>
      <c r="C2357" s="1" t="s">
        <v>25</v>
      </c>
      <c r="D2357" s="13" t="s">
        <v>18</v>
      </c>
      <c r="E2357" s="1" t="s">
        <v>32</v>
      </c>
      <c r="F2357" s="28" t="s">
        <v>1182</v>
      </c>
      <c r="G2357" s="28" t="s">
        <v>315</v>
      </c>
      <c r="H2357" s="5">
        <f aca="true" t="shared" si="168" ref="H2357:H2382">H2356-B2357</f>
        <v>-51250</v>
      </c>
      <c r="I2357" s="23">
        <v>3.4</v>
      </c>
      <c r="K2357" t="s">
        <v>1132</v>
      </c>
      <c r="M2357" s="2">
        <v>510</v>
      </c>
    </row>
    <row r="2358" spans="2:13" ht="12.75">
      <c r="B2358" s="381">
        <v>1500</v>
      </c>
      <c r="C2358" s="1" t="s">
        <v>25</v>
      </c>
      <c r="D2358" s="13" t="s">
        <v>18</v>
      </c>
      <c r="E2358" s="1" t="s">
        <v>32</v>
      </c>
      <c r="F2358" s="28" t="s">
        <v>1182</v>
      </c>
      <c r="G2358" s="28" t="s">
        <v>82</v>
      </c>
      <c r="H2358" s="5">
        <f t="shared" si="168"/>
        <v>-52750</v>
      </c>
      <c r="I2358" s="23">
        <v>3</v>
      </c>
      <c r="K2358" t="s">
        <v>1132</v>
      </c>
      <c r="M2358" s="2">
        <v>510</v>
      </c>
    </row>
    <row r="2359" spans="2:13" ht="12.75">
      <c r="B2359" s="381">
        <v>1500</v>
      </c>
      <c r="C2359" s="34" t="s">
        <v>25</v>
      </c>
      <c r="D2359" s="13" t="s">
        <v>18</v>
      </c>
      <c r="E2359" s="1" t="s">
        <v>32</v>
      </c>
      <c r="F2359" s="28" t="s">
        <v>1184</v>
      </c>
      <c r="G2359" s="28" t="s">
        <v>226</v>
      </c>
      <c r="H2359" s="5">
        <f t="shared" si="168"/>
        <v>-54250</v>
      </c>
      <c r="I2359" s="23">
        <v>3</v>
      </c>
      <c r="K2359" t="s">
        <v>1185</v>
      </c>
      <c r="M2359" s="2">
        <v>510</v>
      </c>
    </row>
    <row r="2360" spans="2:13" ht="12.75">
      <c r="B2360" s="381">
        <v>1800</v>
      </c>
      <c r="C2360" s="34" t="s">
        <v>25</v>
      </c>
      <c r="D2360" s="13" t="s">
        <v>18</v>
      </c>
      <c r="E2360" s="1" t="s">
        <v>32</v>
      </c>
      <c r="F2360" s="28" t="s">
        <v>1184</v>
      </c>
      <c r="G2360" s="28" t="s">
        <v>229</v>
      </c>
      <c r="H2360" s="5">
        <f t="shared" si="168"/>
        <v>-56050</v>
      </c>
      <c r="I2360" s="23">
        <v>3.6</v>
      </c>
      <c r="K2360" t="s">
        <v>1185</v>
      </c>
      <c r="M2360" s="2">
        <v>510</v>
      </c>
    </row>
    <row r="2361" spans="2:13" ht="12.75">
      <c r="B2361" s="381">
        <v>1500</v>
      </c>
      <c r="C2361" s="34" t="s">
        <v>25</v>
      </c>
      <c r="D2361" s="13" t="s">
        <v>18</v>
      </c>
      <c r="E2361" s="1" t="s">
        <v>32</v>
      </c>
      <c r="F2361" s="28" t="s">
        <v>1184</v>
      </c>
      <c r="G2361" s="28" t="s">
        <v>233</v>
      </c>
      <c r="H2361" s="5">
        <f t="shared" si="168"/>
        <v>-57550</v>
      </c>
      <c r="I2361" s="23">
        <v>3</v>
      </c>
      <c r="K2361" t="s">
        <v>1185</v>
      </c>
      <c r="M2361" s="2">
        <v>510</v>
      </c>
    </row>
    <row r="2362" spans="2:13" ht="12.75">
      <c r="B2362" s="381">
        <v>1700</v>
      </c>
      <c r="C2362" s="1" t="s">
        <v>25</v>
      </c>
      <c r="D2362" s="13" t="s">
        <v>18</v>
      </c>
      <c r="E2362" s="1" t="s">
        <v>32</v>
      </c>
      <c r="F2362" s="28" t="s">
        <v>1184</v>
      </c>
      <c r="G2362" s="28" t="s">
        <v>256</v>
      </c>
      <c r="H2362" s="5">
        <f t="shared" si="168"/>
        <v>-59250</v>
      </c>
      <c r="I2362" s="23">
        <v>3.4</v>
      </c>
      <c r="K2362" t="s">
        <v>1185</v>
      </c>
      <c r="M2362" s="2">
        <v>510</v>
      </c>
    </row>
    <row r="2363" spans="2:13" ht="12.75">
      <c r="B2363" s="381">
        <v>1500</v>
      </c>
      <c r="C2363" s="1" t="s">
        <v>25</v>
      </c>
      <c r="D2363" s="13" t="s">
        <v>18</v>
      </c>
      <c r="E2363" s="1" t="s">
        <v>32</v>
      </c>
      <c r="F2363" s="28" t="s">
        <v>1184</v>
      </c>
      <c r="G2363" s="28" t="s">
        <v>258</v>
      </c>
      <c r="H2363" s="5">
        <f t="shared" si="168"/>
        <v>-60750</v>
      </c>
      <c r="I2363" s="23">
        <v>3</v>
      </c>
      <c r="K2363" t="s">
        <v>1185</v>
      </c>
      <c r="M2363" s="2">
        <v>510</v>
      </c>
    </row>
    <row r="2364" spans="2:13" ht="12.75">
      <c r="B2364" s="381">
        <v>1500</v>
      </c>
      <c r="C2364" s="1" t="s">
        <v>25</v>
      </c>
      <c r="D2364" s="13" t="s">
        <v>18</v>
      </c>
      <c r="E2364" s="1" t="s">
        <v>32</v>
      </c>
      <c r="F2364" s="28" t="s">
        <v>1184</v>
      </c>
      <c r="G2364" s="28" t="s">
        <v>31</v>
      </c>
      <c r="H2364" s="5">
        <f t="shared" si="168"/>
        <v>-62250</v>
      </c>
      <c r="I2364" s="23">
        <v>3</v>
      </c>
      <c r="K2364" t="s">
        <v>1185</v>
      </c>
      <c r="M2364" s="2">
        <v>510</v>
      </c>
    </row>
    <row r="2365" spans="2:13" ht="12.75">
      <c r="B2365" s="381">
        <v>1500</v>
      </c>
      <c r="C2365" s="1" t="s">
        <v>25</v>
      </c>
      <c r="D2365" s="13" t="s">
        <v>18</v>
      </c>
      <c r="E2365" s="1" t="s">
        <v>32</v>
      </c>
      <c r="F2365" s="28" t="s">
        <v>1184</v>
      </c>
      <c r="G2365" s="28" t="s">
        <v>261</v>
      </c>
      <c r="H2365" s="5">
        <f t="shared" si="168"/>
        <v>-63750</v>
      </c>
      <c r="I2365" s="23">
        <v>3</v>
      </c>
      <c r="K2365" t="s">
        <v>1185</v>
      </c>
      <c r="M2365" s="2">
        <v>510</v>
      </c>
    </row>
    <row r="2366" spans="2:13" ht="12.75">
      <c r="B2366" s="381">
        <v>1600</v>
      </c>
      <c r="C2366" s="1" t="s">
        <v>25</v>
      </c>
      <c r="D2366" s="13" t="s">
        <v>18</v>
      </c>
      <c r="E2366" s="1" t="s">
        <v>32</v>
      </c>
      <c r="F2366" s="28" t="s">
        <v>1184</v>
      </c>
      <c r="G2366" s="28" t="s">
        <v>263</v>
      </c>
      <c r="H2366" s="5">
        <f t="shared" si="168"/>
        <v>-65350</v>
      </c>
      <c r="I2366" s="23">
        <v>3.2</v>
      </c>
      <c r="K2366" t="s">
        <v>1185</v>
      </c>
      <c r="M2366" s="2">
        <v>510</v>
      </c>
    </row>
    <row r="2367" spans="2:13" ht="12.75">
      <c r="B2367" s="381">
        <v>1000</v>
      </c>
      <c r="C2367" s="1" t="s">
        <v>25</v>
      </c>
      <c r="D2367" s="13" t="s">
        <v>18</v>
      </c>
      <c r="E2367" s="1" t="s">
        <v>32</v>
      </c>
      <c r="F2367" s="28" t="s">
        <v>1184</v>
      </c>
      <c r="G2367" s="28" t="s">
        <v>265</v>
      </c>
      <c r="H2367" s="5">
        <f t="shared" si="168"/>
        <v>-66350</v>
      </c>
      <c r="I2367" s="23">
        <v>2</v>
      </c>
      <c r="K2367" t="s">
        <v>1185</v>
      </c>
      <c r="M2367" s="2">
        <v>510</v>
      </c>
    </row>
    <row r="2368" spans="2:13" ht="12.75">
      <c r="B2368" s="381">
        <v>1800</v>
      </c>
      <c r="C2368" s="34" t="s">
        <v>25</v>
      </c>
      <c r="D2368" s="13" t="s">
        <v>18</v>
      </c>
      <c r="E2368" s="1" t="s">
        <v>32</v>
      </c>
      <c r="F2368" s="28" t="s">
        <v>1184</v>
      </c>
      <c r="G2368" s="28" t="s">
        <v>269</v>
      </c>
      <c r="H2368" s="5">
        <f t="shared" si="168"/>
        <v>-68150</v>
      </c>
      <c r="I2368" s="23">
        <v>3.6</v>
      </c>
      <c r="K2368" t="s">
        <v>1185</v>
      </c>
      <c r="M2368" s="2">
        <v>510</v>
      </c>
    </row>
    <row r="2369" spans="2:13" ht="12.75">
      <c r="B2369" s="381">
        <v>1500</v>
      </c>
      <c r="C2369" s="34" t="s">
        <v>25</v>
      </c>
      <c r="D2369" s="13" t="s">
        <v>18</v>
      </c>
      <c r="E2369" s="1" t="s">
        <v>32</v>
      </c>
      <c r="F2369" s="28" t="s">
        <v>1184</v>
      </c>
      <c r="G2369" s="28" t="s">
        <v>271</v>
      </c>
      <c r="H2369" s="5">
        <f t="shared" si="168"/>
        <v>-69650</v>
      </c>
      <c r="I2369" s="23">
        <v>3</v>
      </c>
      <c r="K2369" t="s">
        <v>1185</v>
      </c>
      <c r="M2369" s="2">
        <v>510</v>
      </c>
    </row>
    <row r="2370" spans="2:13" ht="12.75">
      <c r="B2370" s="381">
        <v>1500</v>
      </c>
      <c r="C2370" s="34" t="s">
        <v>25</v>
      </c>
      <c r="D2370" s="13" t="s">
        <v>18</v>
      </c>
      <c r="E2370" s="1" t="s">
        <v>32</v>
      </c>
      <c r="F2370" s="28" t="s">
        <v>1184</v>
      </c>
      <c r="G2370" s="28" t="s">
        <v>293</v>
      </c>
      <c r="H2370" s="5">
        <f t="shared" si="168"/>
        <v>-71150</v>
      </c>
      <c r="I2370" s="23">
        <v>3</v>
      </c>
      <c r="K2370" t="s">
        <v>1185</v>
      </c>
      <c r="M2370" s="2">
        <v>510</v>
      </c>
    </row>
    <row r="2371" spans="2:13" ht="12.75">
      <c r="B2371" s="381">
        <v>1600</v>
      </c>
      <c r="C2371" s="34" t="s">
        <v>25</v>
      </c>
      <c r="D2371" s="13" t="s">
        <v>18</v>
      </c>
      <c r="E2371" s="1" t="s">
        <v>32</v>
      </c>
      <c r="F2371" s="28" t="s">
        <v>1184</v>
      </c>
      <c r="G2371" s="28" t="s">
        <v>33</v>
      </c>
      <c r="H2371" s="5">
        <f t="shared" si="168"/>
        <v>-72750</v>
      </c>
      <c r="I2371" s="23">
        <v>3.2</v>
      </c>
      <c r="K2371" t="s">
        <v>1185</v>
      </c>
      <c r="M2371" s="2">
        <v>510</v>
      </c>
    </row>
    <row r="2372" spans="2:13" ht="12.75">
      <c r="B2372" s="381">
        <v>1600</v>
      </c>
      <c r="C2372" s="1" t="s">
        <v>25</v>
      </c>
      <c r="D2372" s="13" t="s">
        <v>18</v>
      </c>
      <c r="E2372" s="1" t="s">
        <v>32</v>
      </c>
      <c r="F2372" s="28" t="s">
        <v>1184</v>
      </c>
      <c r="G2372" s="28" t="s">
        <v>275</v>
      </c>
      <c r="H2372" s="5">
        <f t="shared" si="168"/>
        <v>-74350</v>
      </c>
      <c r="I2372" s="23">
        <v>3.2</v>
      </c>
      <c r="K2372" t="s">
        <v>1185</v>
      </c>
      <c r="M2372" s="2">
        <v>510</v>
      </c>
    </row>
    <row r="2373" spans="2:13" ht="12.75">
      <c r="B2373" s="381">
        <v>1500</v>
      </c>
      <c r="C2373" s="1" t="s">
        <v>25</v>
      </c>
      <c r="D2373" s="13" t="s">
        <v>18</v>
      </c>
      <c r="E2373" s="1" t="s">
        <v>32</v>
      </c>
      <c r="F2373" s="28" t="s">
        <v>1184</v>
      </c>
      <c r="G2373" s="28" t="s">
        <v>463</v>
      </c>
      <c r="H2373" s="5">
        <f t="shared" si="168"/>
        <v>-75850</v>
      </c>
      <c r="I2373" s="23">
        <v>3</v>
      </c>
      <c r="K2373" t="s">
        <v>1185</v>
      </c>
      <c r="M2373" s="2">
        <v>510</v>
      </c>
    </row>
    <row r="2374" spans="2:13" ht="12.75">
      <c r="B2374" s="381">
        <v>1500</v>
      </c>
      <c r="C2374" s="1" t="s">
        <v>25</v>
      </c>
      <c r="D2374" s="13" t="s">
        <v>18</v>
      </c>
      <c r="E2374" s="1" t="s">
        <v>32</v>
      </c>
      <c r="F2374" s="28" t="s">
        <v>1184</v>
      </c>
      <c r="G2374" s="28" t="s">
        <v>499</v>
      </c>
      <c r="H2374" s="5">
        <f t="shared" si="168"/>
        <v>-77350</v>
      </c>
      <c r="I2374" s="23">
        <v>3</v>
      </c>
      <c r="K2374" t="s">
        <v>1185</v>
      </c>
      <c r="M2374" s="2">
        <v>510</v>
      </c>
    </row>
    <row r="2375" spans="2:13" ht="12.75">
      <c r="B2375" s="381">
        <v>1500</v>
      </c>
      <c r="C2375" s="1" t="s">
        <v>25</v>
      </c>
      <c r="D2375" s="13" t="s">
        <v>18</v>
      </c>
      <c r="E2375" s="1" t="s">
        <v>32</v>
      </c>
      <c r="F2375" s="28" t="s">
        <v>1184</v>
      </c>
      <c r="G2375" s="28" t="s">
        <v>508</v>
      </c>
      <c r="H2375" s="5">
        <f t="shared" si="168"/>
        <v>-78850</v>
      </c>
      <c r="I2375" s="23">
        <v>3</v>
      </c>
      <c r="K2375" t="s">
        <v>1185</v>
      </c>
      <c r="M2375" s="2">
        <v>510</v>
      </c>
    </row>
    <row r="2376" spans="2:13" ht="12.75">
      <c r="B2376" s="381">
        <v>1700</v>
      </c>
      <c r="C2376" s="1" t="s">
        <v>25</v>
      </c>
      <c r="D2376" s="13" t="s">
        <v>18</v>
      </c>
      <c r="E2376" s="1" t="s">
        <v>32</v>
      </c>
      <c r="F2376" s="28" t="s">
        <v>1184</v>
      </c>
      <c r="G2376" s="28" t="s">
        <v>510</v>
      </c>
      <c r="H2376" s="5">
        <f t="shared" si="168"/>
        <v>-80550</v>
      </c>
      <c r="I2376" s="23">
        <v>3.4</v>
      </c>
      <c r="K2376" t="s">
        <v>1185</v>
      </c>
      <c r="M2376" s="2">
        <v>510</v>
      </c>
    </row>
    <row r="2377" spans="2:13" ht="12.75">
      <c r="B2377" s="381">
        <v>1300</v>
      </c>
      <c r="C2377" s="1" t="s">
        <v>25</v>
      </c>
      <c r="D2377" s="13" t="s">
        <v>18</v>
      </c>
      <c r="E2377" s="1" t="s">
        <v>32</v>
      </c>
      <c r="F2377" s="28" t="s">
        <v>1184</v>
      </c>
      <c r="G2377" s="28" t="s">
        <v>512</v>
      </c>
      <c r="H2377" s="5">
        <f t="shared" si="168"/>
        <v>-81850</v>
      </c>
      <c r="I2377" s="23">
        <v>2.6</v>
      </c>
      <c r="K2377" t="s">
        <v>1185</v>
      </c>
      <c r="M2377" s="2">
        <v>510</v>
      </c>
    </row>
    <row r="2378" spans="2:13" ht="12.75">
      <c r="B2378" s="381">
        <v>1500</v>
      </c>
      <c r="C2378" s="1" t="s">
        <v>25</v>
      </c>
      <c r="D2378" s="13" t="s">
        <v>18</v>
      </c>
      <c r="E2378" s="1" t="s">
        <v>32</v>
      </c>
      <c r="F2378" s="28" t="s">
        <v>1184</v>
      </c>
      <c r="G2378" s="28" t="s">
        <v>515</v>
      </c>
      <c r="H2378" s="5">
        <f t="shared" si="168"/>
        <v>-83350</v>
      </c>
      <c r="I2378" s="23">
        <v>3</v>
      </c>
      <c r="K2378" t="s">
        <v>1185</v>
      </c>
      <c r="M2378" s="2">
        <v>510</v>
      </c>
    </row>
    <row r="2379" spans="2:13" ht="12.75">
      <c r="B2379" s="381">
        <v>1600</v>
      </c>
      <c r="C2379" s="1" t="s">
        <v>25</v>
      </c>
      <c r="D2379" s="13" t="s">
        <v>18</v>
      </c>
      <c r="E2379" s="1" t="s">
        <v>32</v>
      </c>
      <c r="F2379" s="28" t="s">
        <v>1184</v>
      </c>
      <c r="G2379" s="28" t="s">
        <v>517</v>
      </c>
      <c r="H2379" s="5">
        <f t="shared" si="168"/>
        <v>-84950</v>
      </c>
      <c r="I2379" s="23">
        <v>3.2</v>
      </c>
      <c r="K2379" t="s">
        <v>1185</v>
      </c>
      <c r="M2379" s="2">
        <v>510</v>
      </c>
    </row>
    <row r="2380" spans="2:13" ht="12.75">
      <c r="B2380" s="381">
        <v>2000</v>
      </c>
      <c r="C2380" s="13" t="s">
        <v>25</v>
      </c>
      <c r="D2380" s="13" t="s">
        <v>18</v>
      </c>
      <c r="E2380" s="1" t="s">
        <v>32</v>
      </c>
      <c r="F2380" s="28" t="s">
        <v>1184</v>
      </c>
      <c r="G2380" s="28" t="s">
        <v>318</v>
      </c>
      <c r="H2380" s="5">
        <f t="shared" si="168"/>
        <v>-86950</v>
      </c>
      <c r="I2380" s="23">
        <v>4</v>
      </c>
      <c r="K2380" t="s">
        <v>1185</v>
      </c>
      <c r="M2380" s="2">
        <v>510</v>
      </c>
    </row>
    <row r="2381" spans="2:13" ht="12.75">
      <c r="B2381" s="381">
        <v>1400</v>
      </c>
      <c r="C2381" s="1" t="s">
        <v>25</v>
      </c>
      <c r="D2381" s="13" t="s">
        <v>18</v>
      </c>
      <c r="E2381" s="1" t="s">
        <v>32</v>
      </c>
      <c r="F2381" s="28" t="s">
        <v>1184</v>
      </c>
      <c r="G2381" s="28" t="s">
        <v>315</v>
      </c>
      <c r="H2381" s="5">
        <f t="shared" si="168"/>
        <v>-88350</v>
      </c>
      <c r="I2381" s="23">
        <v>2.8</v>
      </c>
      <c r="K2381" t="s">
        <v>1185</v>
      </c>
      <c r="M2381" s="2">
        <v>510</v>
      </c>
    </row>
    <row r="2382" spans="2:13" ht="12.75">
      <c r="B2382" s="381">
        <v>1500</v>
      </c>
      <c r="C2382" s="1" t="s">
        <v>25</v>
      </c>
      <c r="D2382" s="13" t="s">
        <v>18</v>
      </c>
      <c r="E2382" s="1" t="s">
        <v>32</v>
      </c>
      <c r="F2382" s="28" t="s">
        <v>1184</v>
      </c>
      <c r="G2382" s="28" t="s">
        <v>82</v>
      </c>
      <c r="H2382" s="5">
        <f t="shared" si="168"/>
        <v>-89850</v>
      </c>
      <c r="I2382" s="23">
        <v>3</v>
      </c>
      <c r="K2382" t="s">
        <v>1185</v>
      </c>
      <c r="M2382" s="2">
        <v>510</v>
      </c>
    </row>
    <row r="2383" spans="1:13" s="91" customFormat="1" ht="12.75">
      <c r="A2383" s="12"/>
      <c r="B2383" s="383">
        <f>SUM(B2327:B2382)</f>
        <v>89850</v>
      </c>
      <c r="C2383" s="12"/>
      <c r="D2383" s="12"/>
      <c r="E2383" s="12" t="s">
        <v>32</v>
      </c>
      <c r="F2383" s="19"/>
      <c r="G2383" s="19"/>
      <c r="H2383" s="87">
        <v>0</v>
      </c>
      <c r="I2383" s="88">
        <f>+B2383/M2383</f>
        <v>176.1764705882353</v>
      </c>
      <c r="M2383" s="2">
        <v>510</v>
      </c>
    </row>
    <row r="2384" spans="8:13" ht="12.75">
      <c r="H2384" s="5">
        <f aca="true" t="shared" si="169" ref="H2384:H2417">H2383-B2384</f>
        <v>0</v>
      </c>
      <c r="I2384" s="23">
        <f>+B2384/M2384</f>
        <v>0</v>
      </c>
      <c r="M2384" s="2">
        <v>510</v>
      </c>
    </row>
    <row r="2385" spans="8:13" ht="12.75">
      <c r="H2385" s="5">
        <f t="shared" si="169"/>
        <v>0</v>
      </c>
      <c r="I2385" s="23">
        <f>+B2385/M2385</f>
        <v>0</v>
      </c>
      <c r="M2385" s="2">
        <v>510</v>
      </c>
    </row>
    <row r="2386" spans="2:13" ht="12.75">
      <c r="B2386" s="289">
        <v>3000</v>
      </c>
      <c r="C2386" s="34" t="s">
        <v>1186</v>
      </c>
      <c r="D2386" s="13" t="s">
        <v>18</v>
      </c>
      <c r="E2386" s="1" t="s">
        <v>18</v>
      </c>
      <c r="F2386" s="28" t="s">
        <v>1187</v>
      </c>
      <c r="G2386" s="28" t="s">
        <v>233</v>
      </c>
      <c r="H2386" s="5">
        <f t="shared" si="169"/>
        <v>-3000</v>
      </c>
      <c r="I2386" s="23">
        <v>6</v>
      </c>
      <c r="K2386" t="s">
        <v>1185</v>
      </c>
      <c r="M2386" s="2">
        <v>510</v>
      </c>
    </row>
    <row r="2387" spans="2:13" ht="12.75">
      <c r="B2387" s="289">
        <v>5000</v>
      </c>
      <c r="C2387" s="34" t="s">
        <v>1188</v>
      </c>
      <c r="D2387" s="13" t="s">
        <v>18</v>
      </c>
      <c r="E2387" s="1" t="s">
        <v>18</v>
      </c>
      <c r="F2387" s="28" t="s">
        <v>1189</v>
      </c>
      <c r="G2387" s="28" t="s">
        <v>233</v>
      </c>
      <c r="H2387" s="5">
        <f t="shared" si="169"/>
        <v>-8000</v>
      </c>
      <c r="I2387" s="23">
        <v>10</v>
      </c>
      <c r="K2387" t="s">
        <v>1185</v>
      </c>
      <c r="M2387" s="2">
        <v>510</v>
      </c>
    </row>
    <row r="2388" spans="2:13" ht="12.75">
      <c r="B2388" s="289">
        <v>8000</v>
      </c>
      <c r="C2388" s="1" t="s">
        <v>1190</v>
      </c>
      <c r="D2388" s="13" t="s">
        <v>18</v>
      </c>
      <c r="E2388" s="1" t="s">
        <v>18</v>
      </c>
      <c r="F2388" s="28" t="s">
        <v>1189</v>
      </c>
      <c r="G2388" s="28" t="s">
        <v>233</v>
      </c>
      <c r="H2388" s="5">
        <f t="shared" si="169"/>
        <v>-16000</v>
      </c>
      <c r="I2388" s="23">
        <v>16</v>
      </c>
      <c r="K2388" t="s">
        <v>1185</v>
      </c>
      <c r="M2388" s="2">
        <v>510</v>
      </c>
    </row>
    <row r="2389" spans="2:13" ht="12.75">
      <c r="B2389" s="289">
        <v>5000</v>
      </c>
      <c r="C2389" s="1" t="s">
        <v>1191</v>
      </c>
      <c r="D2389" s="13" t="s">
        <v>18</v>
      </c>
      <c r="E2389" s="1" t="s">
        <v>18</v>
      </c>
      <c r="F2389" s="28" t="s">
        <v>1189</v>
      </c>
      <c r="G2389" s="28" t="s">
        <v>233</v>
      </c>
      <c r="H2389" s="5">
        <f t="shared" si="169"/>
        <v>-21000</v>
      </c>
      <c r="I2389" s="23">
        <v>10</v>
      </c>
      <c r="K2389" t="s">
        <v>1185</v>
      </c>
      <c r="M2389" s="2">
        <v>510</v>
      </c>
    </row>
    <row r="2390" spans="2:13" ht="12.75">
      <c r="B2390" s="289">
        <v>1200</v>
      </c>
      <c r="C2390" s="1" t="s">
        <v>1192</v>
      </c>
      <c r="D2390" s="13" t="s">
        <v>18</v>
      </c>
      <c r="E2390" s="1" t="s">
        <v>18</v>
      </c>
      <c r="F2390" s="28" t="s">
        <v>1193</v>
      </c>
      <c r="G2390" s="28" t="s">
        <v>256</v>
      </c>
      <c r="H2390" s="5">
        <f t="shared" si="169"/>
        <v>-22200</v>
      </c>
      <c r="I2390" s="23">
        <v>2.4</v>
      </c>
      <c r="K2390" t="s">
        <v>1185</v>
      </c>
      <c r="M2390" s="2">
        <v>510</v>
      </c>
    </row>
    <row r="2391" spans="2:13" ht="12.75">
      <c r="B2391" s="289">
        <v>1200</v>
      </c>
      <c r="C2391" s="1" t="s">
        <v>1192</v>
      </c>
      <c r="D2391" s="13" t="s">
        <v>18</v>
      </c>
      <c r="E2391" s="1" t="s">
        <v>18</v>
      </c>
      <c r="F2391" s="28" t="s">
        <v>1194</v>
      </c>
      <c r="G2391" s="28" t="s">
        <v>256</v>
      </c>
      <c r="H2391" s="5">
        <f t="shared" si="169"/>
        <v>-23400</v>
      </c>
      <c r="I2391" s="23">
        <v>2.4</v>
      </c>
      <c r="K2391" t="s">
        <v>1185</v>
      </c>
      <c r="M2391" s="2">
        <v>510</v>
      </c>
    </row>
    <row r="2392" spans="2:13" ht="12.75">
      <c r="B2392" s="289">
        <v>1000</v>
      </c>
      <c r="C2392" s="1" t="s">
        <v>1195</v>
      </c>
      <c r="D2392" s="13" t="s">
        <v>18</v>
      </c>
      <c r="E2392" s="1" t="s">
        <v>18</v>
      </c>
      <c r="F2392" s="28" t="s">
        <v>1196</v>
      </c>
      <c r="G2392" s="28" t="s">
        <v>517</v>
      </c>
      <c r="H2392" s="5">
        <f t="shared" si="169"/>
        <v>-24400</v>
      </c>
      <c r="I2392" s="23">
        <v>2</v>
      </c>
      <c r="K2392" t="s">
        <v>1185</v>
      </c>
      <c r="M2392" s="2">
        <v>510</v>
      </c>
    </row>
    <row r="2393" spans="2:13" ht="12.75">
      <c r="B2393" s="286">
        <v>1700</v>
      </c>
      <c r="C2393" s="34" t="s">
        <v>1197</v>
      </c>
      <c r="D2393" s="13" t="s">
        <v>18</v>
      </c>
      <c r="E2393" s="34" t="s">
        <v>18</v>
      </c>
      <c r="F2393" s="28" t="s">
        <v>1198</v>
      </c>
      <c r="G2393" s="32" t="s">
        <v>229</v>
      </c>
      <c r="H2393" s="5">
        <f t="shared" si="169"/>
        <v>-26100</v>
      </c>
      <c r="I2393" s="23">
        <v>3.4</v>
      </c>
      <c r="K2393" t="s">
        <v>1132</v>
      </c>
      <c r="M2393" s="2">
        <v>510</v>
      </c>
    </row>
    <row r="2394" spans="2:13" ht="12.75">
      <c r="B2394" s="286">
        <v>1800</v>
      </c>
      <c r="C2394" s="13" t="s">
        <v>1199</v>
      </c>
      <c r="D2394" s="13" t="s">
        <v>18</v>
      </c>
      <c r="E2394" s="36" t="s">
        <v>18</v>
      </c>
      <c r="F2394" s="28" t="s">
        <v>1198</v>
      </c>
      <c r="G2394" s="32" t="s">
        <v>229</v>
      </c>
      <c r="H2394" s="5">
        <f t="shared" si="169"/>
        <v>-27900</v>
      </c>
      <c r="I2394" s="23">
        <v>3.6</v>
      </c>
      <c r="K2394" t="s">
        <v>1132</v>
      </c>
      <c r="M2394" s="2">
        <v>510</v>
      </c>
    </row>
    <row r="2395" spans="2:13" ht="12.75">
      <c r="B2395" s="286">
        <v>2000</v>
      </c>
      <c r="C2395" s="13" t="s">
        <v>1200</v>
      </c>
      <c r="D2395" s="13" t="s">
        <v>18</v>
      </c>
      <c r="E2395" s="36" t="s">
        <v>18</v>
      </c>
      <c r="F2395" s="28" t="s">
        <v>1198</v>
      </c>
      <c r="G2395" s="32" t="s">
        <v>229</v>
      </c>
      <c r="H2395" s="5">
        <f t="shared" si="169"/>
        <v>-29900</v>
      </c>
      <c r="I2395" s="23">
        <v>4</v>
      </c>
      <c r="K2395" t="s">
        <v>1132</v>
      </c>
      <c r="M2395" s="2">
        <v>510</v>
      </c>
    </row>
    <row r="2396" spans="2:13" ht="12.75">
      <c r="B2396" s="289">
        <v>5000</v>
      </c>
      <c r="C2396" s="1" t="s">
        <v>1201</v>
      </c>
      <c r="D2396" s="13" t="s">
        <v>18</v>
      </c>
      <c r="E2396" s="1" t="s">
        <v>18</v>
      </c>
      <c r="F2396" s="28" t="s">
        <v>1202</v>
      </c>
      <c r="G2396" s="28" t="s">
        <v>229</v>
      </c>
      <c r="H2396" s="5">
        <f t="shared" si="169"/>
        <v>-34900</v>
      </c>
      <c r="I2396" s="23">
        <v>5</v>
      </c>
      <c r="K2396" t="s">
        <v>1132</v>
      </c>
      <c r="M2396" s="2">
        <v>510</v>
      </c>
    </row>
    <row r="2397" spans="2:13" ht="12.75">
      <c r="B2397" s="289">
        <v>5000</v>
      </c>
      <c r="C2397" s="1" t="s">
        <v>1201</v>
      </c>
      <c r="D2397" s="13" t="s">
        <v>18</v>
      </c>
      <c r="E2397" s="1" t="s">
        <v>18</v>
      </c>
      <c r="F2397" s="28" t="s">
        <v>1203</v>
      </c>
      <c r="G2397" s="28" t="s">
        <v>263</v>
      </c>
      <c r="H2397" s="5">
        <f t="shared" si="169"/>
        <v>-39900</v>
      </c>
      <c r="I2397" s="23">
        <v>6</v>
      </c>
      <c r="K2397" t="s">
        <v>1132</v>
      </c>
      <c r="M2397" s="2">
        <v>510</v>
      </c>
    </row>
    <row r="2398" spans="2:13" ht="12.75">
      <c r="B2398" s="289">
        <v>3000</v>
      </c>
      <c r="C2398" s="1" t="s">
        <v>1204</v>
      </c>
      <c r="D2398" s="13" t="s">
        <v>18</v>
      </c>
      <c r="E2398" s="1" t="s">
        <v>18</v>
      </c>
      <c r="F2398" s="28" t="s">
        <v>1205</v>
      </c>
      <c r="G2398" s="28" t="s">
        <v>271</v>
      </c>
      <c r="H2398" s="5">
        <f t="shared" si="169"/>
        <v>-42900</v>
      </c>
      <c r="I2398" s="23">
        <v>7</v>
      </c>
      <c r="K2398" t="s">
        <v>1132</v>
      </c>
      <c r="M2398" s="2">
        <v>510</v>
      </c>
    </row>
    <row r="2399" spans="2:13" ht="12.75">
      <c r="B2399" s="289">
        <v>5000</v>
      </c>
      <c r="C2399" s="1" t="s">
        <v>1201</v>
      </c>
      <c r="D2399" s="13" t="s">
        <v>18</v>
      </c>
      <c r="E2399" s="1" t="s">
        <v>18</v>
      </c>
      <c r="F2399" s="28" t="s">
        <v>1206</v>
      </c>
      <c r="G2399" s="28" t="s">
        <v>275</v>
      </c>
      <c r="H2399" s="5">
        <f t="shared" si="169"/>
        <v>-47900</v>
      </c>
      <c r="I2399" s="23">
        <v>10</v>
      </c>
      <c r="K2399" t="s">
        <v>1132</v>
      </c>
      <c r="M2399" s="2">
        <v>510</v>
      </c>
    </row>
    <row r="2400" spans="2:13" ht="12.75">
      <c r="B2400" s="289">
        <v>1475</v>
      </c>
      <c r="C2400" s="1" t="s">
        <v>1207</v>
      </c>
      <c r="D2400" s="13" t="s">
        <v>18</v>
      </c>
      <c r="E2400" s="1" t="s">
        <v>18</v>
      </c>
      <c r="F2400" s="28" t="s">
        <v>1208</v>
      </c>
      <c r="G2400" s="28" t="s">
        <v>498</v>
      </c>
      <c r="H2400" s="5">
        <f t="shared" si="169"/>
        <v>-49375</v>
      </c>
      <c r="I2400" s="23">
        <v>2.95</v>
      </c>
      <c r="K2400" t="s">
        <v>1132</v>
      </c>
      <c r="M2400" s="2">
        <v>510</v>
      </c>
    </row>
    <row r="2401" spans="2:13" ht="12.75">
      <c r="B2401" s="289">
        <v>2600</v>
      </c>
      <c r="C2401" s="1" t="s">
        <v>1209</v>
      </c>
      <c r="D2401" s="13" t="s">
        <v>18</v>
      </c>
      <c r="E2401" s="1" t="s">
        <v>18</v>
      </c>
      <c r="F2401" s="28" t="s">
        <v>1208</v>
      </c>
      <c r="G2401" s="28" t="s">
        <v>498</v>
      </c>
      <c r="H2401" s="5">
        <f t="shared" si="169"/>
        <v>-51975</v>
      </c>
      <c r="I2401" s="23">
        <v>5.2</v>
      </c>
      <c r="K2401" t="s">
        <v>1132</v>
      </c>
      <c r="M2401" s="2">
        <v>510</v>
      </c>
    </row>
    <row r="2402" spans="2:13" ht="12.75">
      <c r="B2402" s="289">
        <v>1650</v>
      </c>
      <c r="C2402" s="1" t="s">
        <v>1210</v>
      </c>
      <c r="D2402" s="13" t="s">
        <v>18</v>
      </c>
      <c r="E2402" s="1" t="s">
        <v>18</v>
      </c>
      <c r="F2402" s="28" t="s">
        <v>1208</v>
      </c>
      <c r="G2402" s="28" t="s">
        <v>498</v>
      </c>
      <c r="H2402" s="5">
        <f t="shared" si="169"/>
        <v>-53625</v>
      </c>
      <c r="I2402" s="23">
        <v>3.3</v>
      </c>
      <c r="K2402" t="s">
        <v>1132</v>
      </c>
      <c r="M2402" s="2">
        <v>510</v>
      </c>
    </row>
    <row r="2403" spans="2:13" ht="12.75">
      <c r="B2403" s="289">
        <v>2150</v>
      </c>
      <c r="C2403" s="1" t="s">
        <v>1211</v>
      </c>
      <c r="D2403" s="13" t="s">
        <v>18</v>
      </c>
      <c r="E2403" s="1" t="s">
        <v>18</v>
      </c>
      <c r="F2403" s="28" t="s">
        <v>1208</v>
      </c>
      <c r="G2403" s="28" t="s">
        <v>498</v>
      </c>
      <c r="H2403" s="5">
        <f t="shared" si="169"/>
        <v>-55775</v>
      </c>
      <c r="I2403" s="23">
        <v>4.3</v>
      </c>
      <c r="K2403" t="s">
        <v>1132</v>
      </c>
      <c r="M2403" s="2">
        <v>510</v>
      </c>
    </row>
    <row r="2404" spans="2:13" ht="12.75">
      <c r="B2404" s="289">
        <v>895</v>
      </c>
      <c r="C2404" s="1" t="s">
        <v>1211</v>
      </c>
      <c r="D2404" s="13" t="s">
        <v>18</v>
      </c>
      <c r="E2404" s="1" t="s">
        <v>18</v>
      </c>
      <c r="F2404" s="28" t="s">
        <v>1208</v>
      </c>
      <c r="G2404" s="28" t="s">
        <v>498</v>
      </c>
      <c r="H2404" s="5">
        <f t="shared" si="169"/>
        <v>-56670</v>
      </c>
      <c r="I2404" s="23">
        <v>1.79</v>
      </c>
      <c r="K2404" t="s">
        <v>1132</v>
      </c>
      <c r="M2404" s="2">
        <v>510</v>
      </c>
    </row>
    <row r="2405" spans="2:13" ht="12.75">
      <c r="B2405" s="289">
        <v>450</v>
      </c>
      <c r="C2405" s="1" t="s">
        <v>1212</v>
      </c>
      <c r="D2405" s="13" t="s">
        <v>18</v>
      </c>
      <c r="E2405" s="1" t="s">
        <v>18</v>
      </c>
      <c r="F2405" s="28" t="s">
        <v>1208</v>
      </c>
      <c r="G2405" s="28" t="s">
        <v>498</v>
      </c>
      <c r="H2405" s="5">
        <f t="shared" si="169"/>
        <v>-57120</v>
      </c>
      <c r="I2405" s="23">
        <v>0.9</v>
      </c>
      <c r="K2405" t="s">
        <v>1132</v>
      </c>
      <c r="M2405" s="2">
        <v>510</v>
      </c>
    </row>
    <row r="2406" spans="2:13" ht="12.75">
      <c r="B2406" s="289">
        <v>2500</v>
      </c>
      <c r="C2406" s="1" t="s">
        <v>1213</v>
      </c>
      <c r="D2406" s="13" t="s">
        <v>18</v>
      </c>
      <c r="E2406" s="1" t="s">
        <v>18</v>
      </c>
      <c r="F2406" s="422" t="s">
        <v>1182</v>
      </c>
      <c r="G2406" s="28" t="s">
        <v>463</v>
      </c>
      <c r="H2406" s="5">
        <f t="shared" si="169"/>
        <v>-59620</v>
      </c>
      <c r="I2406" s="23">
        <v>5</v>
      </c>
      <c r="K2406" t="s">
        <v>1132</v>
      </c>
      <c r="M2406" s="2">
        <v>510</v>
      </c>
    </row>
    <row r="2407" spans="2:13" ht="12.75">
      <c r="B2407" s="289">
        <v>1500</v>
      </c>
      <c r="C2407" s="1" t="s">
        <v>1214</v>
      </c>
      <c r="D2407" s="13" t="s">
        <v>18</v>
      </c>
      <c r="E2407" s="1" t="s">
        <v>18</v>
      </c>
      <c r="F2407" s="422" t="s">
        <v>1182</v>
      </c>
      <c r="G2407" s="28" t="s">
        <v>463</v>
      </c>
      <c r="H2407" s="5">
        <f t="shared" si="169"/>
        <v>-61120</v>
      </c>
      <c r="I2407" s="23">
        <v>3</v>
      </c>
      <c r="K2407" t="s">
        <v>1132</v>
      </c>
      <c r="M2407" s="2">
        <v>510</v>
      </c>
    </row>
    <row r="2408" spans="2:13" ht="12.75">
      <c r="B2408" s="289">
        <v>50000</v>
      </c>
      <c r="C2408" s="1" t="s">
        <v>1215</v>
      </c>
      <c r="D2408" s="13" t="s">
        <v>18</v>
      </c>
      <c r="E2408" s="1" t="s">
        <v>18</v>
      </c>
      <c r="F2408" s="28" t="s">
        <v>1216</v>
      </c>
      <c r="G2408" s="28" t="s">
        <v>499</v>
      </c>
      <c r="H2408" s="5">
        <f t="shared" si="169"/>
        <v>-111120</v>
      </c>
      <c r="I2408" s="23">
        <v>100</v>
      </c>
      <c r="K2408" t="s">
        <v>1132</v>
      </c>
      <c r="M2408" s="2">
        <v>510</v>
      </c>
    </row>
    <row r="2409" spans="2:13" ht="12.75">
      <c r="B2409" s="289">
        <v>3025</v>
      </c>
      <c r="C2409" s="1" t="s">
        <v>1217</v>
      </c>
      <c r="D2409" s="13" t="s">
        <v>18</v>
      </c>
      <c r="E2409" s="1" t="s">
        <v>18</v>
      </c>
      <c r="F2409" s="28" t="s">
        <v>1218</v>
      </c>
      <c r="G2409" s="28" t="s">
        <v>508</v>
      </c>
      <c r="H2409" s="5">
        <f t="shared" si="169"/>
        <v>-114145</v>
      </c>
      <c r="I2409" s="23">
        <v>6.05</v>
      </c>
      <c r="K2409" t="s">
        <v>1132</v>
      </c>
      <c r="M2409" s="2">
        <v>510</v>
      </c>
    </row>
    <row r="2410" spans="2:13" ht="12.75">
      <c r="B2410" s="289">
        <v>5000</v>
      </c>
      <c r="C2410" s="1" t="s">
        <v>1201</v>
      </c>
      <c r="D2410" s="13" t="s">
        <v>18</v>
      </c>
      <c r="E2410" s="1" t="s">
        <v>18</v>
      </c>
      <c r="F2410" s="28" t="s">
        <v>1219</v>
      </c>
      <c r="G2410" s="28" t="s">
        <v>510</v>
      </c>
      <c r="H2410" s="5">
        <f t="shared" si="169"/>
        <v>-119145</v>
      </c>
      <c r="I2410" s="23">
        <v>10</v>
      </c>
      <c r="K2410" t="s">
        <v>1132</v>
      </c>
      <c r="M2410" s="2">
        <v>510</v>
      </c>
    </row>
    <row r="2411" spans="1:13" ht="12.75">
      <c r="A2411" s="40"/>
      <c r="B2411" s="286">
        <v>1200</v>
      </c>
      <c r="C2411" s="34" t="s">
        <v>1192</v>
      </c>
      <c r="D2411" s="13" t="s">
        <v>18</v>
      </c>
      <c r="E2411" s="36" t="s">
        <v>18</v>
      </c>
      <c r="F2411" s="28" t="s">
        <v>1220</v>
      </c>
      <c r="G2411" s="37" t="s">
        <v>510</v>
      </c>
      <c r="H2411" s="5">
        <f t="shared" si="169"/>
        <v>-120345</v>
      </c>
      <c r="I2411" s="23">
        <v>2.4</v>
      </c>
      <c r="J2411" s="41"/>
      <c r="K2411" t="s">
        <v>1132</v>
      </c>
      <c r="L2411" s="41"/>
      <c r="M2411" s="2">
        <v>510</v>
      </c>
    </row>
    <row r="2412" spans="2:13" ht="12.75">
      <c r="B2412" s="289">
        <v>11925</v>
      </c>
      <c r="C2412" s="1" t="s">
        <v>1192</v>
      </c>
      <c r="D2412" s="13" t="s">
        <v>18</v>
      </c>
      <c r="E2412" s="1" t="s">
        <v>18</v>
      </c>
      <c r="F2412" s="28" t="s">
        <v>1221</v>
      </c>
      <c r="G2412" s="28" t="s">
        <v>515</v>
      </c>
      <c r="H2412" s="5">
        <f t="shared" si="169"/>
        <v>-132270</v>
      </c>
      <c r="I2412" s="23">
        <v>23.85</v>
      </c>
      <c r="K2412" t="s">
        <v>1132</v>
      </c>
      <c r="M2412" s="2">
        <v>510</v>
      </c>
    </row>
    <row r="2413" spans="2:13" ht="12.75">
      <c r="B2413" s="289">
        <v>5000</v>
      </c>
      <c r="C2413" s="1" t="s">
        <v>1215</v>
      </c>
      <c r="D2413" s="13" t="s">
        <v>18</v>
      </c>
      <c r="E2413" s="1" t="s">
        <v>18</v>
      </c>
      <c r="F2413" s="28" t="s">
        <v>1222</v>
      </c>
      <c r="G2413" s="28" t="s">
        <v>315</v>
      </c>
      <c r="H2413" s="5">
        <f t="shared" si="169"/>
        <v>-137270</v>
      </c>
      <c r="I2413" s="23">
        <v>24.85</v>
      </c>
      <c r="K2413" t="s">
        <v>1132</v>
      </c>
      <c r="M2413" s="2">
        <v>510</v>
      </c>
    </row>
    <row r="2414" spans="2:13" ht="12.75">
      <c r="B2414" s="289">
        <v>5000</v>
      </c>
      <c r="C2414" s="1" t="s">
        <v>1201</v>
      </c>
      <c r="D2414" s="13" t="s">
        <v>18</v>
      </c>
      <c r="E2414" s="1" t="s">
        <v>18</v>
      </c>
      <c r="F2414" s="28" t="s">
        <v>1223</v>
      </c>
      <c r="G2414" s="28" t="s">
        <v>82</v>
      </c>
      <c r="H2414" s="5">
        <f t="shared" si="169"/>
        <v>-142270</v>
      </c>
      <c r="I2414" s="23">
        <v>25.85</v>
      </c>
      <c r="K2414" t="s">
        <v>1132</v>
      </c>
      <c r="M2414" s="2">
        <v>510</v>
      </c>
    </row>
    <row r="2415" spans="1:13" s="116" customFormat="1" ht="12.75">
      <c r="A2415" s="34"/>
      <c r="B2415" s="286">
        <v>15000</v>
      </c>
      <c r="C2415" s="34" t="s">
        <v>1224</v>
      </c>
      <c r="D2415" s="34" t="s">
        <v>12</v>
      </c>
      <c r="E2415" s="34" t="s">
        <v>18</v>
      </c>
      <c r="F2415" s="32" t="s">
        <v>1225</v>
      </c>
      <c r="G2415" s="32" t="s">
        <v>31</v>
      </c>
      <c r="H2415" s="5">
        <f t="shared" si="169"/>
        <v>-157270</v>
      </c>
      <c r="I2415" s="23">
        <v>26.85</v>
      </c>
      <c r="K2415" s="116" t="s">
        <v>824</v>
      </c>
      <c r="M2415" s="2">
        <v>510</v>
      </c>
    </row>
    <row r="2416" spans="1:13" s="116" customFormat="1" ht="12.75">
      <c r="A2416" s="1"/>
      <c r="B2416" s="289">
        <v>3000</v>
      </c>
      <c r="C2416" s="101" t="s">
        <v>1226</v>
      </c>
      <c r="D2416" s="34" t="s">
        <v>12</v>
      </c>
      <c r="E2416" s="101" t="s">
        <v>18</v>
      </c>
      <c r="F2416" s="92" t="s">
        <v>1227</v>
      </c>
      <c r="G2416" s="92" t="s">
        <v>226</v>
      </c>
      <c r="H2416" s="5">
        <f t="shared" si="169"/>
        <v>-160270</v>
      </c>
      <c r="I2416" s="23">
        <v>27.85</v>
      </c>
      <c r="J2416"/>
      <c r="K2416" s="102" t="s">
        <v>542</v>
      </c>
      <c r="L2416"/>
      <c r="M2416" s="2">
        <v>510</v>
      </c>
    </row>
    <row r="2417" spans="1:13" s="116" customFormat="1" ht="12.75">
      <c r="A2417" s="13"/>
      <c r="B2417" s="286">
        <v>6000</v>
      </c>
      <c r="C2417" s="13" t="s">
        <v>1228</v>
      </c>
      <c r="D2417" s="13" t="s">
        <v>12</v>
      </c>
      <c r="E2417" s="13" t="s">
        <v>18</v>
      </c>
      <c r="F2417" s="28" t="s">
        <v>1229</v>
      </c>
      <c r="G2417" s="31" t="s">
        <v>256</v>
      </c>
      <c r="H2417" s="5">
        <f t="shared" si="169"/>
        <v>-166270</v>
      </c>
      <c r="I2417" s="23">
        <v>28.85</v>
      </c>
      <c r="J2417" s="16"/>
      <c r="K2417" s="102" t="s">
        <v>542</v>
      </c>
      <c r="L2417" s="16"/>
      <c r="M2417" s="2">
        <v>510</v>
      </c>
    </row>
    <row r="2418" spans="1:13" s="91" customFormat="1" ht="12.75">
      <c r="A2418" s="12"/>
      <c r="B2418" s="293">
        <f>SUM(B2386:B2417)</f>
        <v>166270</v>
      </c>
      <c r="C2418" s="12"/>
      <c r="D2418" s="12"/>
      <c r="E2418" s="12" t="s">
        <v>18</v>
      </c>
      <c r="F2418" s="19"/>
      <c r="G2418" s="19"/>
      <c r="H2418" s="87">
        <v>0</v>
      </c>
      <c r="I2418" s="88">
        <f>+B2418/M2418</f>
        <v>326.01960784313724</v>
      </c>
      <c r="M2418" s="2">
        <v>510</v>
      </c>
    </row>
    <row r="2419" spans="2:13" ht="12.75">
      <c r="B2419" s="289"/>
      <c r="H2419" s="5">
        <f aca="true" t="shared" si="170" ref="H2419:H2462">H2418-B2419</f>
        <v>0</v>
      </c>
      <c r="I2419" s="23">
        <f>+B2419/M2419</f>
        <v>0</v>
      </c>
      <c r="M2419" s="2">
        <v>510</v>
      </c>
    </row>
    <row r="2420" spans="2:13" ht="12.75">
      <c r="B2420" s="289"/>
      <c r="H2420" s="5">
        <f t="shared" si="170"/>
        <v>0</v>
      </c>
      <c r="I2420" s="23">
        <f>+B2420/M2420</f>
        <v>0</v>
      </c>
      <c r="M2420" s="2">
        <v>510</v>
      </c>
    </row>
    <row r="2421" spans="2:13" ht="12.75">
      <c r="B2421" s="289">
        <v>475</v>
      </c>
      <c r="C2421" s="1" t="s">
        <v>1230</v>
      </c>
      <c r="D2421" s="13" t="s">
        <v>18</v>
      </c>
      <c r="E2421" s="1" t="s">
        <v>143</v>
      </c>
      <c r="F2421" s="28" t="s">
        <v>1231</v>
      </c>
      <c r="G2421" s="28" t="s">
        <v>256</v>
      </c>
      <c r="H2421" s="5">
        <f t="shared" si="170"/>
        <v>-475</v>
      </c>
      <c r="I2421" s="23">
        <v>0.95</v>
      </c>
      <c r="K2421" t="s">
        <v>1132</v>
      </c>
      <c r="M2421" s="2">
        <v>510</v>
      </c>
    </row>
    <row r="2422" spans="2:13" ht="12.75">
      <c r="B2422" s="289">
        <v>475</v>
      </c>
      <c r="C2422" s="1" t="s">
        <v>1230</v>
      </c>
      <c r="D2422" s="13" t="s">
        <v>18</v>
      </c>
      <c r="E2422" s="1" t="s">
        <v>143</v>
      </c>
      <c r="F2422" s="28" t="s">
        <v>1232</v>
      </c>
      <c r="G2422" s="28" t="s">
        <v>31</v>
      </c>
      <c r="H2422" s="5">
        <f t="shared" si="170"/>
        <v>-950</v>
      </c>
      <c r="I2422" s="23">
        <v>0.95</v>
      </c>
      <c r="K2422" t="s">
        <v>1132</v>
      </c>
      <c r="M2422" s="2">
        <v>510</v>
      </c>
    </row>
    <row r="2423" spans="2:13" ht="12.75">
      <c r="B2423" s="289">
        <v>2200</v>
      </c>
      <c r="C2423" s="1" t="s">
        <v>1230</v>
      </c>
      <c r="D2423" s="13" t="s">
        <v>18</v>
      </c>
      <c r="E2423" s="1" t="s">
        <v>143</v>
      </c>
      <c r="F2423" s="28" t="s">
        <v>1233</v>
      </c>
      <c r="G2423" s="28" t="s">
        <v>265</v>
      </c>
      <c r="H2423" s="5">
        <f t="shared" si="170"/>
        <v>-3150</v>
      </c>
      <c r="I2423" s="23">
        <v>4.4</v>
      </c>
      <c r="K2423" t="s">
        <v>1132</v>
      </c>
      <c r="M2423" s="2">
        <v>510</v>
      </c>
    </row>
    <row r="2424" spans="2:13" ht="12.75">
      <c r="B2424" s="289">
        <v>3100</v>
      </c>
      <c r="C2424" s="1" t="s">
        <v>1230</v>
      </c>
      <c r="D2424" s="13" t="s">
        <v>18</v>
      </c>
      <c r="E2424" s="1" t="s">
        <v>143</v>
      </c>
      <c r="F2424" s="28" t="s">
        <v>1234</v>
      </c>
      <c r="G2424" s="28" t="s">
        <v>293</v>
      </c>
      <c r="H2424" s="5">
        <f t="shared" si="170"/>
        <v>-6250</v>
      </c>
      <c r="I2424" s="23">
        <v>6.2</v>
      </c>
      <c r="K2424" t="s">
        <v>1132</v>
      </c>
      <c r="M2424" s="2">
        <v>510</v>
      </c>
    </row>
    <row r="2425" spans="2:13" ht="12.75">
      <c r="B2425" s="289">
        <v>475</v>
      </c>
      <c r="C2425" s="1" t="s">
        <v>1230</v>
      </c>
      <c r="D2425" s="13" t="s">
        <v>18</v>
      </c>
      <c r="E2425" s="1" t="s">
        <v>143</v>
      </c>
      <c r="F2425" s="28" t="s">
        <v>1235</v>
      </c>
      <c r="G2425" s="28" t="s">
        <v>458</v>
      </c>
      <c r="H2425" s="5">
        <f t="shared" si="170"/>
        <v>-6725</v>
      </c>
      <c r="I2425" s="23">
        <v>0.95</v>
      </c>
      <c r="K2425" t="s">
        <v>1132</v>
      </c>
      <c r="M2425" s="2">
        <v>510</v>
      </c>
    </row>
    <row r="2426" spans="2:13" ht="12.75">
      <c r="B2426" s="289">
        <v>3100</v>
      </c>
      <c r="C2426" s="1" t="s">
        <v>1230</v>
      </c>
      <c r="D2426" s="13" t="s">
        <v>18</v>
      </c>
      <c r="E2426" s="1" t="s">
        <v>143</v>
      </c>
      <c r="F2426" s="28" t="s">
        <v>1236</v>
      </c>
      <c r="G2426" s="28" t="s">
        <v>499</v>
      </c>
      <c r="H2426" s="5">
        <f t="shared" si="170"/>
        <v>-9825</v>
      </c>
      <c r="I2426" s="23">
        <v>6.2</v>
      </c>
      <c r="K2426" t="s">
        <v>1132</v>
      </c>
      <c r="M2426" s="2">
        <v>510</v>
      </c>
    </row>
    <row r="2427" spans="2:13" ht="12.75">
      <c r="B2427" s="289">
        <v>2200</v>
      </c>
      <c r="C2427" s="1" t="s">
        <v>1230</v>
      </c>
      <c r="D2427" s="13" t="s">
        <v>18</v>
      </c>
      <c r="E2427" s="1" t="s">
        <v>143</v>
      </c>
      <c r="F2427" s="28" t="s">
        <v>1237</v>
      </c>
      <c r="G2427" s="28" t="s">
        <v>508</v>
      </c>
      <c r="H2427" s="5">
        <f t="shared" si="170"/>
        <v>-12025</v>
      </c>
      <c r="I2427" s="23">
        <v>4.4</v>
      </c>
      <c r="K2427" t="s">
        <v>1132</v>
      </c>
      <c r="M2427" s="2">
        <v>510</v>
      </c>
    </row>
    <row r="2428" spans="2:13" ht="12.75">
      <c r="B2428" s="289">
        <v>4000</v>
      </c>
      <c r="C2428" s="1" t="s">
        <v>1230</v>
      </c>
      <c r="D2428" s="13" t="s">
        <v>18</v>
      </c>
      <c r="E2428" s="1" t="s">
        <v>143</v>
      </c>
      <c r="F2428" s="28" t="s">
        <v>1238</v>
      </c>
      <c r="G2428" s="28" t="s">
        <v>517</v>
      </c>
      <c r="H2428" s="5">
        <f t="shared" si="170"/>
        <v>-16025</v>
      </c>
      <c r="I2428" s="23">
        <v>8</v>
      </c>
      <c r="K2428" t="s">
        <v>1132</v>
      </c>
      <c r="M2428" s="2">
        <v>510</v>
      </c>
    </row>
    <row r="2429" spans="2:13" ht="12.75">
      <c r="B2429" s="289">
        <v>107325</v>
      </c>
      <c r="C2429" s="1" t="s">
        <v>1230</v>
      </c>
      <c r="D2429" s="13" t="s">
        <v>18</v>
      </c>
      <c r="E2429" s="1" t="s">
        <v>1239</v>
      </c>
      <c r="F2429" s="28" t="s">
        <v>1222</v>
      </c>
      <c r="G2429" s="28" t="s">
        <v>315</v>
      </c>
      <c r="H2429" s="5">
        <f t="shared" si="170"/>
        <v>-123350</v>
      </c>
      <c r="I2429" s="23">
        <v>9</v>
      </c>
      <c r="K2429" t="s">
        <v>1132</v>
      </c>
      <c r="M2429" s="2">
        <v>510</v>
      </c>
    </row>
    <row r="2430" spans="2:13" ht="12.75">
      <c r="B2430" s="289">
        <v>475</v>
      </c>
      <c r="C2430" s="34" t="s">
        <v>1230</v>
      </c>
      <c r="D2430" s="13" t="s">
        <v>18</v>
      </c>
      <c r="E2430" s="1" t="s">
        <v>143</v>
      </c>
      <c r="F2430" s="28" t="s">
        <v>1240</v>
      </c>
      <c r="G2430" s="28" t="s">
        <v>226</v>
      </c>
      <c r="H2430" s="5">
        <f t="shared" si="170"/>
        <v>-123825</v>
      </c>
      <c r="I2430" s="23">
        <v>10</v>
      </c>
      <c r="K2430" t="s">
        <v>1132</v>
      </c>
      <c r="M2430" s="2">
        <v>510</v>
      </c>
    </row>
    <row r="2431" spans="2:13" ht="12.75">
      <c r="B2431" s="289">
        <v>2500</v>
      </c>
      <c r="C2431" s="34" t="s">
        <v>1230</v>
      </c>
      <c r="D2431" s="13" t="s">
        <v>18</v>
      </c>
      <c r="E2431" s="1" t="s">
        <v>143</v>
      </c>
      <c r="F2431" s="28" t="s">
        <v>1241</v>
      </c>
      <c r="G2431" s="28" t="s">
        <v>226</v>
      </c>
      <c r="H2431" s="5">
        <f t="shared" si="170"/>
        <v>-126325</v>
      </c>
      <c r="I2431" s="23">
        <v>11</v>
      </c>
      <c r="K2431" t="s">
        <v>1185</v>
      </c>
      <c r="M2431" s="2">
        <v>510</v>
      </c>
    </row>
    <row r="2432" spans="2:13" ht="12.75">
      <c r="B2432" s="289">
        <v>1200</v>
      </c>
      <c r="C2432" s="34" t="s">
        <v>1230</v>
      </c>
      <c r="D2432" s="13" t="s">
        <v>18</v>
      </c>
      <c r="E2432" s="1" t="s">
        <v>143</v>
      </c>
      <c r="F2432" s="28" t="s">
        <v>1242</v>
      </c>
      <c r="G2432" s="28" t="s">
        <v>226</v>
      </c>
      <c r="H2432" s="5">
        <f t="shared" si="170"/>
        <v>-127525</v>
      </c>
      <c r="I2432" s="23">
        <v>12</v>
      </c>
      <c r="J2432" s="412"/>
      <c r="K2432" t="s">
        <v>1185</v>
      </c>
      <c r="L2432" s="412"/>
      <c r="M2432" s="2">
        <v>510</v>
      </c>
    </row>
    <row r="2433" spans="2:13" ht="12.75">
      <c r="B2433" s="289">
        <v>475</v>
      </c>
      <c r="C2433" s="34" t="s">
        <v>1230</v>
      </c>
      <c r="D2433" s="13" t="s">
        <v>18</v>
      </c>
      <c r="E2433" s="1" t="s">
        <v>143</v>
      </c>
      <c r="F2433" s="28" t="s">
        <v>1243</v>
      </c>
      <c r="G2433" s="28" t="s">
        <v>229</v>
      </c>
      <c r="H2433" s="5">
        <f t="shared" si="170"/>
        <v>-128000</v>
      </c>
      <c r="I2433" s="23">
        <v>13</v>
      </c>
      <c r="K2433" t="s">
        <v>1185</v>
      </c>
      <c r="M2433" s="2">
        <v>510</v>
      </c>
    </row>
    <row r="2434" spans="2:13" ht="12.75">
      <c r="B2434" s="289">
        <v>725</v>
      </c>
      <c r="C2434" s="34" t="s">
        <v>1230</v>
      </c>
      <c r="D2434" s="13" t="s">
        <v>18</v>
      </c>
      <c r="E2434" s="1" t="s">
        <v>143</v>
      </c>
      <c r="F2434" s="28" t="s">
        <v>1244</v>
      </c>
      <c r="G2434" s="28" t="s">
        <v>229</v>
      </c>
      <c r="H2434" s="5">
        <f t="shared" si="170"/>
        <v>-128725</v>
      </c>
      <c r="I2434" s="23">
        <v>14</v>
      </c>
      <c r="K2434" t="s">
        <v>1185</v>
      </c>
      <c r="M2434" s="2">
        <v>510</v>
      </c>
    </row>
    <row r="2435" spans="2:13" ht="12.75">
      <c r="B2435" s="475">
        <v>725</v>
      </c>
      <c r="C2435" s="34" t="s">
        <v>1230</v>
      </c>
      <c r="D2435" s="13" t="s">
        <v>18</v>
      </c>
      <c r="E2435" s="1" t="s">
        <v>143</v>
      </c>
      <c r="F2435" s="28" t="s">
        <v>1245</v>
      </c>
      <c r="G2435" s="28" t="s">
        <v>229</v>
      </c>
      <c r="H2435" s="5">
        <f t="shared" si="170"/>
        <v>-129450</v>
      </c>
      <c r="I2435" s="23">
        <v>15</v>
      </c>
      <c r="J2435" s="412"/>
      <c r="K2435" t="s">
        <v>1185</v>
      </c>
      <c r="L2435" s="412"/>
      <c r="M2435" s="2">
        <v>510</v>
      </c>
    </row>
    <row r="2436" spans="2:13" ht="12.75">
      <c r="B2436" s="289">
        <v>3000</v>
      </c>
      <c r="C2436" s="34" t="s">
        <v>1230</v>
      </c>
      <c r="D2436" s="13" t="s">
        <v>18</v>
      </c>
      <c r="E2436" s="1" t="s">
        <v>143</v>
      </c>
      <c r="F2436" s="28" t="s">
        <v>1246</v>
      </c>
      <c r="G2436" s="28" t="s">
        <v>229</v>
      </c>
      <c r="H2436" s="5">
        <f t="shared" si="170"/>
        <v>-132450</v>
      </c>
      <c r="I2436" s="23">
        <v>16</v>
      </c>
      <c r="K2436" t="s">
        <v>1185</v>
      </c>
      <c r="M2436" s="2">
        <v>510</v>
      </c>
    </row>
    <row r="2437" spans="2:13" ht="12.75">
      <c r="B2437" s="289">
        <v>725</v>
      </c>
      <c r="C2437" s="34" t="s">
        <v>1230</v>
      </c>
      <c r="D2437" s="13" t="s">
        <v>18</v>
      </c>
      <c r="E2437" s="1" t="s">
        <v>143</v>
      </c>
      <c r="F2437" s="28" t="s">
        <v>1247</v>
      </c>
      <c r="G2437" s="28" t="s">
        <v>233</v>
      </c>
      <c r="H2437" s="5">
        <f t="shared" si="170"/>
        <v>-133175</v>
      </c>
      <c r="I2437" s="23">
        <v>17</v>
      </c>
      <c r="K2437" t="s">
        <v>1185</v>
      </c>
      <c r="M2437" s="2">
        <v>510</v>
      </c>
    </row>
    <row r="2438" spans="2:13" ht="12.75">
      <c r="B2438" s="289">
        <v>1775</v>
      </c>
      <c r="C2438" s="34" t="s">
        <v>1230</v>
      </c>
      <c r="D2438" s="13" t="s">
        <v>18</v>
      </c>
      <c r="E2438" s="1" t="s">
        <v>143</v>
      </c>
      <c r="F2438" s="28" t="s">
        <v>1248</v>
      </c>
      <c r="G2438" s="28" t="s">
        <v>233</v>
      </c>
      <c r="H2438" s="5">
        <f t="shared" si="170"/>
        <v>-134950</v>
      </c>
      <c r="I2438" s="23">
        <v>18</v>
      </c>
      <c r="K2438" t="s">
        <v>1185</v>
      </c>
      <c r="M2438" s="2">
        <v>510</v>
      </c>
    </row>
    <row r="2439" spans="2:13" ht="12.75">
      <c r="B2439" s="289">
        <v>475</v>
      </c>
      <c r="C2439" s="34" t="s">
        <v>1230</v>
      </c>
      <c r="D2439" s="13" t="s">
        <v>18</v>
      </c>
      <c r="E2439" s="1" t="s">
        <v>143</v>
      </c>
      <c r="F2439" s="28" t="s">
        <v>1249</v>
      </c>
      <c r="G2439" s="28" t="s">
        <v>233</v>
      </c>
      <c r="H2439" s="5">
        <f t="shared" si="170"/>
        <v>-135425</v>
      </c>
      <c r="I2439" s="23">
        <v>19</v>
      </c>
      <c r="K2439" t="s">
        <v>1185</v>
      </c>
      <c r="M2439" s="2">
        <v>510</v>
      </c>
    </row>
    <row r="2440" spans="2:13" ht="12.75">
      <c r="B2440" s="289">
        <v>725</v>
      </c>
      <c r="C2440" s="34" t="s">
        <v>1230</v>
      </c>
      <c r="D2440" s="13" t="s">
        <v>18</v>
      </c>
      <c r="E2440" s="1" t="s">
        <v>143</v>
      </c>
      <c r="F2440" s="28" t="s">
        <v>1250</v>
      </c>
      <c r="G2440" s="28" t="s">
        <v>256</v>
      </c>
      <c r="H2440" s="5">
        <f t="shared" si="170"/>
        <v>-136150</v>
      </c>
      <c r="I2440" s="23">
        <v>20</v>
      </c>
      <c r="K2440" t="s">
        <v>1185</v>
      </c>
      <c r="M2440" s="2">
        <v>510</v>
      </c>
    </row>
    <row r="2441" spans="2:13" ht="12.75">
      <c r="B2441" s="289">
        <v>2500</v>
      </c>
      <c r="C2441" s="34" t="s">
        <v>1230</v>
      </c>
      <c r="D2441" s="13" t="s">
        <v>18</v>
      </c>
      <c r="E2441" s="1" t="s">
        <v>143</v>
      </c>
      <c r="F2441" s="28" t="s">
        <v>1251</v>
      </c>
      <c r="G2441" s="28" t="s">
        <v>256</v>
      </c>
      <c r="H2441" s="5">
        <f t="shared" si="170"/>
        <v>-138650</v>
      </c>
      <c r="I2441" s="23">
        <v>21</v>
      </c>
      <c r="K2441" t="s">
        <v>1185</v>
      </c>
      <c r="M2441" s="2">
        <v>510</v>
      </c>
    </row>
    <row r="2442" spans="2:13" ht="12.75">
      <c r="B2442" s="289">
        <v>875</v>
      </c>
      <c r="C2442" s="34" t="s">
        <v>1230</v>
      </c>
      <c r="D2442" s="13" t="s">
        <v>18</v>
      </c>
      <c r="E2442" s="1" t="s">
        <v>143</v>
      </c>
      <c r="F2442" s="28" t="s">
        <v>1252</v>
      </c>
      <c r="G2442" s="28" t="s">
        <v>258</v>
      </c>
      <c r="H2442" s="5">
        <f t="shared" si="170"/>
        <v>-139525</v>
      </c>
      <c r="I2442" s="23">
        <v>22</v>
      </c>
      <c r="K2442" t="s">
        <v>1185</v>
      </c>
      <c r="M2442" s="2">
        <v>510</v>
      </c>
    </row>
    <row r="2443" spans="2:13" ht="12.75">
      <c r="B2443" s="289">
        <v>1200</v>
      </c>
      <c r="C2443" s="34" t="s">
        <v>1230</v>
      </c>
      <c r="D2443" s="13" t="s">
        <v>18</v>
      </c>
      <c r="E2443" s="1" t="s">
        <v>143</v>
      </c>
      <c r="F2443" s="28" t="s">
        <v>1253</v>
      </c>
      <c r="G2443" s="28" t="s">
        <v>258</v>
      </c>
      <c r="H2443" s="5">
        <f t="shared" si="170"/>
        <v>-140725</v>
      </c>
      <c r="I2443" s="23">
        <v>23</v>
      </c>
      <c r="K2443" t="s">
        <v>1185</v>
      </c>
      <c r="M2443" s="2">
        <v>510</v>
      </c>
    </row>
    <row r="2444" spans="2:13" ht="12.75">
      <c r="B2444" s="289">
        <v>875</v>
      </c>
      <c r="C2444" s="34" t="s">
        <v>1230</v>
      </c>
      <c r="D2444" s="13" t="s">
        <v>18</v>
      </c>
      <c r="E2444" s="1" t="s">
        <v>143</v>
      </c>
      <c r="F2444" s="28" t="s">
        <v>1254</v>
      </c>
      <c r="G2444" s="28" t="s">
        <v>31</v>
      </c>
      <c r="H2444" s="5">
        <f t="shared" si="170"/>
        <v>-141600</v>
      </c>
      <c r="I2444" s="23">
        <v>24</v>
      </c>
      <c r="K2444" t="s">
        <v>1185</v>
      </c>
      <c r="M2444" s="2">
        <v>510</v>
      </c>
    </row>
    <row r="2445" spans="2:13" ht="12.75">
      <c r="B2445" s="289">
        <v>875</v>
      </c>
      <c r="C2445" s="34" t="s">
        <v>1230</v>
      </c>
      <c r="D2445" s="13" t="s">
        <v>18</v>
      </c>
      <c r="E2445" s="1" t="s">
        <v>143</v>
      </c>
      <c r="F2445" s="28" t="s">
        <v>1255</v>
      </c>
      <c r="G2445" s="28" t="s">
        <v>31</v>
      </c>
      <c r="H2445" s="5">
        <f t="shared" si="170"/>
        <v>-142475</v>
      </c>
      <c r="I2445" s="23">
        <v>25</v>
      </c>
      <c r="K2445" t="s">
        <v>1185</v>
      </c>
      <c r="M2445" s="2">
        <v>510</v>
      </c>
    </row>
    <row r="2446" spans="2:13" ht="12.75">
      <c r="B2446" s="289">
        <v>875</v>
      </c>
      <c r="C2446" s="34" t="s">
        <v>1230</v>
      </c>
      <c r="D2446" s="13" t="s">
        <v>18</v>
      </c>
      <c r="E2446" s="1" t="s">
        <v>143</v>
      </c>
      <c r="F2446" s="28" t="s">
        <v>1256</v>
      </c>
      <c r="G2446" s="28" t="s">
        <v>261</v>
      </c>
      <c r="H2446" s="5">
        <f t="shared" si="170"/>
        <v>-143350</v>
      </c>
      <c r="I2446" s="23">
        <v>26</v>
      </c>
      <c r="K2446" t="s">
        <v>1185</v>
      </c>
      <c r="M2446" s="2">
        <v>510</v>
      </c>
    </row>
    <row r="2447" spans="2:13" ht="12.75">
      <c r="B2447" s="289">
        <v>1775</v>
      </c>
      <c r="C2447" s="34" t="s">
        <v>1230</v>
      </c>
      <c r="D2447" s="13" t="s">
        <v>18</v>
      </c>
      <c r="E2447" s="1" t="s">
        <v>143</v>
      </c>
      <c r="F2447" s="28" t="s">
        <v>1257</v>
      </c>
      <c r="G2447" s="28" t="s">
        <v>263</v>
      </c>
      <c r="H2447" s="5">
        <f t="shared" si="170"/>
        <v>-145125</v>
      </c>
      <c r="I2447" s="23">
        <v>27</v>
      </c>
      <c r="K2447" t="s">
        <v>1185</v>
      </c>
      <c r="M2447" s="2">
        <v>510</v>
      </c>
    </row>
    <row r="2448" spans="2:13" ht="12.75">
      <c r="B2448" s="289">
        <v>875</v>
      </c>
      <c r="C2448" s="34" t="s">
        <v>1230</v>
      </c>
      <c r="D2448" s="13" t="s">
        <v>18</v>
      </c>
      <c r="E2448" s="1" t="s">
        <v>143</v>
      </c>
      <c r="F2448" s="28" t="s">
        <v>1258</v>
      </c>
      <c r="G2448" s="28" t="s">
        <v>263</v>
      </c>
      <c r="H2448" s="5">
        <f t="shared" si="170"/>
        <v>-146000</v>
      </c>
      <c r="I2448" s="23">
        <v>28</v>
      </c>
      <c r="K2448" t="s">
        <v>1185</v>
      </c>
      <c r="M2448" s="2">
        <v>510</v>
      </c>
    </row>
    <row r="2449" spans="2:13" ht="12.75">
      <c r="B2449" s="289">
        <v>3100</v>
      </c>
      <c r="C2449" s="34" t="s">
        <v>1230</v>
      </c>
      <c r="D2449" s="13" t="s">
        <v>18</v>
      </c>
      <c r="E2449" s="1" t="s">
        <v>143</v>
      </c>
      <c r="F2449" s="28" t="s">
        <v>1259</v>
      </c>
      <c r="G2449" s="28" t="s">
        <v>265</v>
      </c>
      <c r="H2449" s="5">
        <f t="shared" si="170"/>
        <v>-149100</v>
      </c>
      <c r="I2449" s="23">
        <v>29</v>
      </c>
      <c r="K2449" t="s">
        <v>1185</v>
      </c>
      <c r="M2449" s="2">
        <v>510</v>
      </c>
    </row>
    <row r="2450" spans="2:13" ht="12.75">
      <c r="B2450" s="289">
        <v>2200</v>
      </c>
      <c r="C2450" s="34" t="s">
        <v>1230</v>
      </c>
      <c r="D2450" s="13" t="s">
        <v>18</v>
      </c>
      <c r="E2450" s="1" t="s">
        <v>143</v>
      </c>
      <c r="F2450" s="28" t="s">
        <v>1260</v>
      </c>
      <c r="G2450" s="28" t="s">
        <v>265</v>
      </c>
      <c r="H2450" s="5">
        <f t="shared" si="170"/>
        <v>-151300</v>
      </c>
      <c r="I2450" s="23">
        <v>30</v>
      </c>
      <c r="K2450" t="s">
        <v>1185</v>
      </c>
      <c r="M2450" s="2">
        <v>510</v>
      </c>
    </row>
    <row r="2451" spans="2:13" ht="12.75">
      <c r="B2451" s="289">
        <v>2200</v>
      </c>
      <c r="C2451" s="34" t="s">
        <v>1230</v>
      </c>
      <c r="D2451" s="13" t="s">
        <v>18</v>
      </c>
      <c r="E2451" s="1" t="s">
        <v>143</v>
      </c>
      <c r="F2451" s="28" t="s">
        <v>1261</v>
      </c>
      <c r="G2451" s="28" t="s">
        <v>269</v>
      </c>
      <c r="H2451" s="5">
        <f t="shared" si="170"/>
        <v>-153500</v>
      </c>
      <c r="I2451" s="23">
        <v>31</v>
      </c>
      <c r="K2451" t="s">
        <v>1185</v>
      </c>
      <c r="M2451" s="2">
        <v>510</v>
      </c>
    </row>
    <row r="2452" spans="2:13" ht="12.75">
      <c r="B2452" s="289">
        <v>3100</v>
      </c>
      <c r="C2452" s="34" t="s">
        <v>1230</v>
      </c>
      <c r="D2452" s="13" t="s">
        <v>18</v>
      </c>
      <c r="E2452" s="1" t="s">
        <v>143</v>
      </c>
      <c r="F2452" s="28" t="s">
        <v>1262</v>
      </c>
      <c r="G2452" s="28" t="s">
        <v>269</v>
      </c>
      <c r="H2452" s="5">
        <f t="shared" si="170"/>
        <v>-156600</v>
      </c>
      <c r="I2452" s="23">
        <v>32</v>
      </c>
      <c r="K2452" t="s">
        <v>1185</v>
      </c>
      <c r="M2452" s="2">
        <v>510</v>
      </c>
    </row>
    <row r="2453" spans="2:13" ht="12.75">
      <c r="B2453" s="289">
        <v>3100</v>
      </c>
      <c r="C2453" s="34" t="s">
        <v>1230</v>
      </c>
      <c r="D2453" s="13" t="s">
        <v>18</v>
      </c>
      <c r="E2453" s="1" t="s">
        <v>143</v>
      </c>
      <c r="F2453" s="28" t="s">
        <v>1263</v>
      </c>
      <c r="G2453" s="28" t="s">
        <v>269</v>
      </c>
      <c r="H2453" s="5">
        <f t="shared" si="170"/>
        <v>-159700</v>
      </c>
      <c r="I2453" s="23">
        <v>33</v>
      </c>
      <c r="K2453" t="s">
        <v>1185</v>
      </c>
      <c r="M2453" s="2">
        <v>510</v>
      </c>
    </row>
    <row r="2454" spans="2:13" ht="12.75">
      <c r="B2454" s="289">
        <v>1175</v>
      </c>
      <c r="C2454" s="34" t="s">
        <v>1230</v>
      </c>
      <c r="D2454" s="13" t="s">
        <v>18</v>
      </c>
      <c r="E2454" s="1" t="s">
        <v>143</v>
      </c>
      <c r="F2454" s="28" t="s">
        <v>1264</v>
      </c>
      <c r="G2454" s="28" t="s">
        <v>269</v>
      </c>
      <c r="H2454" s="5">
        <f t="shared" si="170"/>
        <v>-160875</v>
      </c>
      <c r="I2454" s="23">
        <v>34</v>
      </c>
      <c r="K2454" t="s">
        <v>1185</v>
      </c>
      <c r="M2454" s="2">
        <v>510</v>
      </c>
    </row>
    <row r="2455" spans="2:13" ht="12.75">
      <c r="B2455" s="289">
        <v>3100</v>
      </c>
      <c r="C2455" s="34" t="s">
        <v>1230</v>
      </c>
      <c r="D2455" s="13" t="s">
        <v>18</v>
      </c>
      <c r="E2455" s="1" t="s">
        <v>143</v>
      </c>
      <c r="F2455" s="28" t="s">
        <v>1265</v>
      </c>
      <c r="G2455" s="28" t="s">
        <v>33</v>
      </c>
      <c r="H2455" s="5">
        <f t="shared" si="170"/>
        <v>-163975</v>
      </c>
      <c r="I2455" s="23">
        <v>35</v>
      </c>
      <c r="K2455" t="s">
        <v>1185</v>
      </c>
      <c r="M2455" s="2">
        <v>510</v>
      </c>
    </row>
    <row r="2456" spans="2:13" ht="12.75">
      <c r="B2456" s="289">
        <v>875</v>
      </c>
      <c r="C2456" s="1" t="s">
        <v>1230</v>
      </c>
      <c r="D2456" s="13" t="s">
        <v>18</v>
      </c>
      <c r="E2456" s="1" t="s">
        <v>143</v>
      </c>
      <c r="F2456" s="28" t="s">
        <v>1266</v>
      </c>
      <c r="G2456" s="28" t="s">
        <v>508</v>
      </c>
      <c r="H2456" s="5">
        <f t="shared" si="170"/>
        <v>-164850</v>
      </c>
      <c r="I2456" s="23">
        <v>36</v>
      </c>
      <c r="K2456" t="s">
        <v>1185</v>
      </c>
      <c r="M2456" s="2">
        <v>510</v>
      </c>
    </row>
    <row r="2457" spans="2:13" ht="12.75">
      <c r="B2457" s="289">
        <v>725</v>
      </c>
      <c r="C2457" s="34" t="s">
        <v>1230</v>
      </c>
      <c r="D2457" s="13" t="s">
        <v>18</v>
      </c>
      <c r="E2457" s="1" t="s">
        <v>143</v>
      </c>
      <c r="F2457" s="28" t="s">
        <v>1267</v>
      </c>
      <c r="G2457" s="28" t="s">
        <v>510</v>
      </c>
      <c r="H2457" s="5">
        <f t="shared" si="170"/>
        <v>-165575</v>
      </c>
      <c r="I2457" s="23">
        <v>37</v>
      </c>
      <c r="K2457" t="s">
        <v>1185</v>
      </c>
      <c r="M2457" s="2">
        <v>510</v>
      </c>
    </row>
    <row r="2458" spans="1:13" ht="12.75">
      <c r="A2458" s="40"/>
      <c r="B2458" s="286">
        <v>725</v>
      </c>
      <c r="C2458" s="34" t="s">
        <v>1230</v>
      </c>
      <c r="D2458" s="13" t="s">
        <v>18</v>
      </c>
      <c r="E2458" s="1" t="s">
        <v>143</v>
      </c>
      <c r="F2458" s="28" t="s">
        <v>1268</v>
      </c>
      <c r="G2458" s="28" t="s">
        <v>510</v>
      </c>
      <c r="H2458" s="5">
        <f t="shared" si="170"/>
        <v>-166300</v>
      </c>
      <c r="I2458" s="23">
        <v>38</v>
      </c>
      <c r="J2458" s="41"/>
      <c r="K2458" t="s">
        <v>1185</v>
      </c>
      <c r="L2458" s="41"/>
      <c r="M2458" s="2">
        <v>510</v>
      </c>
    </row>
    <row r="2459" spans="2:13" ht="12.75">
      <c r="B2459" s="289">
        <v>1475</v>
      </c>
      <c r="C2459" s="34" t="s">
        <v>1230</v>
      </c>
      <c r="D2459" s="13" t="s">
        <v>18</v>
      </c>
      <c r="E2459" s="1" t="s">
        <v>143</v>
      </c>
      <c r="F2459" s="28" t="s">
        <v>1269</v>
      </c>
      <c r="G2459" s="28" t="s">
        <v>510</v>
      </c>
      <c r="H2459" s="5">
        <f t="shared" si="170"/>
        <v>-167775</v>
      </c>
      <c r="I2459" s="23">
        <v>39</v>
      </c>
      <c r="K2459" t="s">
        <v>1185</v>
      </c>
      <c r="M2459" s="2">
        <v>510</v>
      </c>
    </row>
    <row r="2460" spans="2:13" ht="12.75">
      <c r="B2460" s="289">
        <v>1200</v>
      </c>
      <c r="C2460" s="34" t="s">
        <v>1230</v>
      </c>
      <c r="D2460" s="13" t="s">
        <v>18</v>
      </c>
      <c r="E2460" s="1" t="s">
        <v>143</v>
      </c>
      <c r="F2460" s="28" t="s">
        <v>1270</v>
      </c>
      <c r="G2460" s="28" t="s">
        <v>318</v>
      </c>
      <c r="H2460" s="5">
        <f t="shared" si="170"/>
        <v>-168975</v>
      </c>
      <c r="I2460" s="23">
        <v>40</v>
      </c>
      <c r="K2460" t="s">
        <v>1185</v>
      </c>
      <c r="M2460" s="2">
        <v>510</v>
      </c>
    </row>
    <row r="2461" spans="2:13" ht="12.75">
      <c r="B2461" s="289">
        <v>875</v>
      </c>
      <c r="C2461" s="34" t="s">
        <v>1230</v>
      </c>
      <c r="D2461" s="13" t="s">
        <v>18</v>
      </c>
      <c r="E2461" s="1" t="s">
        <v>143</v>
      </c>
      <c r="F2461" s="28" t="s">
        <v>1271</v>
      </c>
      <c r="G2461" s="28" t="s">
        <v>318</v>
      </c>
      <c r="H2461" s="5">
        <f t="shared" si="170"/>
        <v>-169850</v>
      </c>
      <c r="I2461" s="23">
        <v>41</v>
      </c>
      <c r="K2461" t="s">
        <v>1185</v>
      </c>
      <c r="M2461" s="2">
        <v>510</v>
      </c>
    </row>
    <row r="2462" spans="2:13" ht="12.75">
      <c r="B2462" s="289">
        <v>725</v>
      </c>
      <c r="C2462" s="34" t="s">
        <v>1230</v>
      </c>
      <c r="D2462" s="13" t="s">
        <v>18</v>
      </c>
      <c r="E2462" s="1" t="s">
        <v>143</v>
      </c>
      <c r="F2462" s="28" t="s">
        <v>1272</v>
      </c>
      <c r="G2462" s="28" t="s">
        <v>318</v>
      </c>
      <c r="H2462" s="5">
        <f t="shared" si="170"/>
        <v>-170575</v>
      </c>
      <c r="I2462" s="23">
        <v>42</v>
      </c>
      <c r="K2462" t="s">
        <v>1185</v>
      </c>
      <c r="M2462" s="2">
        <v>510</v>
      </c>
    </row>
    <row r="2463" spans="1:13" s="91" customFormat="1" ht="12.75">
      <c r="A2463" s="12"/>
      <c r="B2463" s="293">
        <f>SUM(B2421:B2462)</f>
        <v>170575</v>
      </c>
      <c r="C2463" s="12"/>
      <c r="D2463" s="12"/>
      <c r="E2463" s="12" t="s">
        <v>143</v>
      </c>
      <c r="F2463" s="19"/>
      <c r="G2463" s="19"/>
      <c r="H2463" s="87">
        <v>0</v>
      </c>
      <c r="I2463" s="88">
        <f>+B2463/M2463</f>
        <v>334.46078431372547</v>
      </c>
      <c r="M2463" s="2">
        <v>510</v>
      </c>
    </row>
    <row r="2464" spans="8:13" ht="12.75">
      <c r="H2464" s="5">
        <f aca="true" t="shared" si="171" ref="H2464:H2472">H2463-B2464</f>
        <v>0</v>
      </c>
      <c r="I2464" s="23">
        <f>+B2464/M2464</f>
        <v>0</v>
      </c>
      <c r="M2464" s="2">
        <v>510</v>
      </c>
    </row>
    <row r="2465" spans="8:13" ht="12.75">
      <c r="H2465" s="5">
        <f t="shared" si="171"/>
        <v>0</v>
      </c>
      <c r="I2465" s="23">
        <f>+B2465/M2465</f>
        <v>0</v>
      </c>
      <c r="M2465" s="2">
        <v>510</v>
      </c>
    </row>
    <row r="2466" spans="1:13" s="102" customFormat="1" ht="12.75">
      <c r="A2466" s="34"/>
      <c r="B2466" s="180">
        <v>4078</v>
      </c>
      <c r="C2466" s="34" t="s">
        <v>144</v>
      </c>
      <c r="D2466" s="34" t="s">
        <v>18</v>
      </c>
      <c r="E2466" s="34" t="s">
        <v>1273</v>
      </c>
      <c r="F2466" s="57" t="s">
        <v>698</v>
      </c>
      <c r="G2466" s="32" t="s">
        <v>1274</v>
      </c>
      <c r="H2466" s="5">
        <f t="shared" si="171"/>
        <v>-4078</v>
      </c>
      <c r="I2466" s="23">
        <v>149</v>
      </c>
      <c r="J2466" s="116"/>
      <c r="K2466" s="116"/>
      <c r="L2466" s="116"/>
      <c r="M2466" s="2">
        <v>510</v>
      </c>
    </row>
    <row r="2467" spans="1:13" s="102" customFormat="1" ht="12.75">
      <c r="A2467" s="34"/>
      <c r="B2467" s="180">
        <v>11236</v>
      </c>
      <c r="C2467" s="34" t="s">
        <v>144</v>
      </c>
      <c r="D2467" s="34" t="s">
        <v>18</v>
      </c>
      <c r="E2467" s="34" t="s">
        <v>1275</v>
      </c>
      <c r="F2467" s="57" t="s">
        <v>698</v>
      </c>
      <c r="G2467" s="32" t="s">
        <v>1274</v>
      </c>
      <c r="H2467" s="5">
        <f t="shared" si="171"/>
        <v>-15314</v>
      </c>
      <c r="I2467" s="23">
        <v>150</v>
      </c>
      <c r="J2467" s="116"/>
      <c r="K2467" s="116"/>
      <c r="L2467" s="116"/>
      <c r="M2467" s="2">
        <v>510</v>
      </c>
    </row>
    <row r="2468" spans="1:13" s="116" customFormat="1" ht="12.75">
      <c r="A2468" s="90"/>
      <c r="B2468" s="393">
        <f>SUM(B2466:B2467)</f>
        <v>15314</v>
      </c>
      <c r="C2468" s="90" t="s">
        <v>144</v>
      </c>
      <c r="D2468" s="90"/>
      <c r="E2468" s="90"/>
      <c r="F2468" s="124"/>
      <c r="G2468" s="94"/>
      <c r="H2468" s="87">
        <f t="shared" si="171"/>
        <v>-30628</v>
      </c>
      <c r="I2468" s="88">
        <v>151</v>
      </c>
      <c r="J2468" s="119"/>
      <c r="K2468" s="119"/>
      <c r="L2468" s="119"/>
      <c r="M2468" s="2">
        <v>510</v>
      </c>
    </row>
    <row r="2469" spans="2:13" ht="12.75">
      <c r="B2469" s="392"/>
      <c r="H2469" s="5">
        <f t="shared" si="171"/>
        <v>-30628</v>
      </c>
      <c r="I2469" s="23">
        <f aca="true" t="shared" si="172" ref="I2469:I2497">+B2469/M2469</f>
        <v>0</v>
      </c>
      <c r="M2469" s="2">
        <v>510</v>
      </c>
    </row>
    <row r="2470" spans="2:13" ht="12.75">
      <c r="B2470" s="392"/>
      <c r="H2470" s="5">
        <f t="shared" si="171"/>
        <v>-30628</v>
      </c>
      <c r="I2470" s="23">
        <f t="shared" si="172"/>
        <v>0</v>
      </c>
      <c r="M2470" s="2">
        <v>510</v>
      </c>
    </row>
    <row r="2471" spans="2:13" ht="12.75">
      <c r="B2471" s="392">
        <v>3725</v>
      </c>
      <c r="C2471" s="1" t="s">
        <v>1276</v>
      </c>
      <c r="D2471" s="13" t="s">
        <v>18</v>
      </c>
      <c r="E2471" s="1" t="s">
        <v>145</v>
      </c>
      <c r="F2471" s="72" t="s">
        <v>1277</v>
      </c>
      <c r="G2471" s="28" t="s">
        <v>269</v>
      </c>
      <c r="H2471" s="5">
        <f t="shared" si="171"/>
        <v>-34353</v>
      </c>
      <c r="I2471" s="23">
        <f t="shared" si="172"/>
        <v>7.303921568627451</v>
      </c>
      <c r="K2471" t="s">
        <v>1132</v>
      </c>
      <c r="M2471" s="2">
        <v>510</v>
      </c>
    </row>
    <row r="2472" spans="2:13" ht="12.75">
      <c r="B2472" s="392">
        <v>14908</v>
      </c>
      <c r="C2472" s="1" t="s">
        <v>1278</v>
      </c>
      <c r="D2472" s="13" t="s">
        <v>18</v>
      </c>
      <c r="E2472" s="1" t="s">
        <v>145</v>
      </c>
      <c r="F2472" s="72" t="s">
        <v>1279</v>
      </c>
      <c r="G2472" s="28" t="s">
        <v>1280</v>
      </c>
      <c r="H2472" s="5">
        <f t="shared" si="171"/>
        <v>-49261</v>
      </c>
      <c r="I2472" s="23">
        <f t="shared" si="172"/>
        <v>29.231372549019607</v>
      </c>
      <c r="K2472" t="s">
        <v>1132</v>
      </c>
      <c r="M2472" s="2">
        <v>510</v>
      </c>
    </row>
    <row r="2473" spans="1:13" s="91" customFormat="1" ht="12.75">
      <c r="A2473" s="12"/>
      <c r="B2473" s="393">
        <f>SUM(B2471:B2472)</f>
        <v>18633</v>
      </c>
      <c r="C2473" s="12"/>
      <c r="D2473" s="12"/>
      <c r="E2473" s="12" t="s">
        <v>145</v>
      </c>
      <c r="F2473" s="19"/>
      <c r="G2473" s="19"/>
      <c r="H2473" s="87">
        <v>0</v>
      </c>
      <c r="I2473" s="88">
        <f t="shared" si="172"/>
        <v>36.53529411764706</v>
      </c>
      <c r="M2473" s="2">
        <v>510</v>
      </c>
    </row>
    <row r="2474" spans="8:13" ht="12.75">
      <c r="H2474" s="5">
        <f aca="true" t="shared" si="173" ref="H2474:H2485">H2473-B2474</f>
        <v>0</v>
      </c>
      <c r="I2474" s="23">
        <f t="shared" si="172"/>
        <v>0</v>
      </c>
      <c r="M2474" s="2">
        <v>510</v>
      </c>
    </row>
    <row r="2475" spans="8:13" ht="12.75">
      <c r="H2475" s="5">
        <f t="shared" si="173"/>
        <v>0</v>
      </c>
      <c r="I2475" s="23">
        <f t="shared" si="172"/>
        <v>0</v>
      </c>
      <c r="M2475" s="2">
        <v>510</v>
      </c>
    </row>
    <row r="2476" spans="8:13" ht="12.75">
      <c r="H2476" s="5">
        <f t="shared" si="173"/>
        <v>0</v>
      </c>
      <c r="I2476" s="23">
        <f t="shared" si="172"/>
        <v>0</v>
      </c>
      <c r="M2476" s="2">
        <v>510</v>
      </c>
    </row>
    <row r="2477" spans="8:13" ht="12.75">
      <c r="H2477" s="5">
        <f t="shared" si="173"/>
        <v>0</v>
      </c>
      <c r="I2477" s="23">
        <f t="shared" si="172"/>
        <v>0</v>
      </c>
      <c r="M2477" s="2">
        <v>510</v>
      </c>
    </row>
    <row r="2478" spans="1:13" s="102" customFormat="1" ht="12.75">
      <c r="A2478" s="34"/>
      <c r="B2478" s="239">
        <v>290000</v>
      </c>
      <c r="C2478" s="34" t="s">
        <v>1129</v>
      </c>
      <c r="D2478" s="92" t="s">
        <v>18</v>
      </c>
      <c r="E2478" s="101"/>
      <c r="F2478" s="139" t="s">
        <v>698</v>
      </c>
      <c r="G2478" s="32" t="s">
        <v>256</v>
      </c>
      <c r="H2478" s="5">
        <f t="shared" si="173"/>
        <v>-290000</v>
      </c>
      <c r="I2478" s="23">
        <f t="shared" si="172"/>
        <v>568.6274509803922</v>
      </c>
      <c r="M2478" s="2">
        <v>510</v>
      </c>
    </row>
    <row r="2479" spans="1:13" s="102" customFormat="1" ht="12.75">
      <c r="A2479" s="34"/>
      <c r="B2479" s="239">
        <v>37555</v>
      </c>
      <c r="C2479" s="34" t="s">
        <v>1129</v>
      </c>
      <c r="D2479" s="92" t="s">
        <v>18</v>
      </c>
      <c r="E2479" s="101" t="s">
        <v>699</v>
      </c>
      <c r="F2479" s="139"/>
      <c r="G2479" s="32" t="s">
        <v>256</v>
      </c>
      <c r="H2479" s="5">
        <f t="shared" si="173"/>
        <v>-327555</v>
      </c>
      <c r="I2479" s="23">
        <f t="shared" si="172"/>
        <v>73.63725490196079</v>
      </c>
      <c r="M2479" s="2">
        <v>510</v>
      </c>
    </row>
    <row r="2480" spans="1:13" s="102" customFormat="1" ht="12.75">
      <c r="A2480" s="34"/>
      <c r="B2480" s="239">
        <v>7250</v>
      </c>
      <c r="C2480" s="34" t="s">
        <v>1129</v>
      </c>
      <c r="D2480" s="92" t="s">
        <v>18</v>
      </c>
      <c r="E2480" s="101" t="s">
        <v>700</v>
      </c>
      <c r="F2480" s="139"/>
      <c r="G2480" s="32" t="s">
        <v>256</v>
      </c>
      <c r="H2480" s="5">
        <f t="shared" si="173"/>
        <v>-334805</v>
      </c>
      <c r="I2480" s="23">
        <f t="shared" si="172"/>
        <v>14.215686274509803</v>
      </c>
      <c r="M2480" s="2">
        <v>510</v>
      </c>
    </row>
    <row r="2481" spans="1:13" s="102" customFormat="1" ht="12.75">
      <c r="A2481" s="34"/>
      <c r="B2481" s="239">
        <v>330000</v>
      </c>
      <c r="C2481" s="34" t="s">
        <v>1132</v>
      </c>
      <c r="D2481" s="92" t="s">
        <v>18</v>
      </c>
      <c r="E2481" s="101"/>
      <c r="F2481" s="139" t="s">
        <v>698</v>
      </c>
      <c r="G2481" s="32" t="s">
        <v>256</v>
      </c>
      <c r="H2481" s="5">
        <f t="shared" si="173"/>
        <v>-664805</v>
      </c>
      <c r="I2481" s="23">
        <f t="shared" si="172"/>
        <v>647.0588235294117</v>
      </c>
      <c r="M2481" s="2">
        <v>510</v>
      </c>
    </row>
    <row r="2482" spans="1:13" s="102" customFormat="1" ht="12.75">
      <c r="A2482" s="34"/>
      <c r="B2482" s="239">
        <v>38850</v>
      </c>
      <c r="C2482" s="34" t="s">
        <v>1132</v>
      </c>
      <c r="D2482" s="92" t="s">
        <v>18</v>
      </c>
      <c r="E2482" s="101" t="s">
        <v>699</v>
      </c>
      <c r="F2482" s="139"/>
      <c r="G2482" s="32" t="s">
        <v>256</v>
      </c>
      <c r="H2482" s="5">
        <f t="shared" si="173"/>
        <v>-703655</v>
      </c>
      <c r="I2482" s="23">
        <f t="shared" si="172"/>
        <v>76.17647058823529</v>
      </c>
      <c r="M2482" s="2">
        <v>510</v>
      </c>
    </row>
    <row r="2483" spans="1:13" ht="12.75">
      <c r="A2483" s="34"/>
      <c r="B2483" s="239">
        <v>8250</v>
      </c>
      <c r="C2483" s="34" t="s">
        <v>1132</v>
      </c>
      <c r="D2483" s="92" t="s">
        <v>18</v>
      </c>
      <c r="E2483" s="101" t="s">
        <v>700</v>
      </c>
      <c r="F2483" s="139"/>
      <c r="G2483" s="32" t="s">
        <v>256</v>
      </c>
      <c r="H2483" s="5">
        <f t="shared" si="173"/>
        <v>-711905</v>
      </c>
      <c r="I2483" s="23">
        <f t="shared" si="172"/>
        <v>16.176470588235293</v>
      </c>
      <c r="J2483" s="102"/>
      <c r="K2483" s="102"/>
      <c r="L2483" s="102"/>
      <c r="M2483" s="2">
        <v>510</v>
      </c>
    </row>
    <row r="2484" spans="1:13" ht="12.75">
      <c r="A2484" s="34"/>
      <c r="B2484" s="239">
        <v>70000</v>
      </c>
      <c r="C2484" s="34" t="s">
        <v>1132</v>
      </c>
      <c r="D2484" s="92" t="s">
        <v>18</v>
      </c>
      <c r="E2484" s="101"/>
      <c r="F2484" s="139"/>
      <c r="G2484" s="32" t="s">
        <v>256</v>
      </c>
      <c r="H2484" s="5">
        <f t="shared" si="173"/>
        <v>-781905</v>
      </c>
      <c r="I2484" s="23">
        <f t="shared" si="172"/>
        <v>137.2549019607843</v>
      </c>
      <c r="J2484" s="102"/>
      <c r="K2484" s="102"/>
      <c r="L2484" s="102"/>
      <c r="M2484" s="2">
        <v>510</v>
      </c>
    </row>
    <row r="2485" spans="1:13" ht="12.75">
      <c r="A2485" s="34"/>
      <c r="B2485" s="239">
        <v>120000</v>
      </c>
      <c r="C2485" s="34" t="s">
        <v>1185</v>
      </c>
      <c r="D2485" s="92" t="s">
        <v>18</v>
      </c>
      <c r="E2485" s="101"/>
      <c r="F2485" s="139" t="s">
        <v>40</v>
      </c>
      <c r="G2485" s="32" t="s">
        <v>256</v>
      </c>
      <c r="H2485" s="5">
        <f t="shared" si="173"/>
        <v>-901905</v>
      </c>
      <c r="I2485" s="23">
        <f t="shared" si="172"/>
        <v>235.2941176470588</v>
      </c>
      <c r="J2485" s="102"/>
      <c r="K2485" s="102"/>
      <c r="L2485" s="102"/>
      <c r="M2485" s="2">
        <v>510</v>
      </c>
    </row>
    <row r="2486" spans="1:13" ht="12.75">
      <c r="A2486" s="90"/>
      <c r="B2486" s="380">
        <f>SUM(B2478:B2485)</f>
        <v>901905</v>
      </c>
      <c r="C2486" s="90" t="s">
        <v>108</v>
      </c>
      <c r="D2486" s="94"/>
      <c r="E2486" s="90"/>
      <c r="F2486" s="124"/>
      <c r="G2486" s="94"/>
      <c r="H2486" s="93">
        <v>0</v>
      </c>
      <c r="I2486" s="118">
        <f t="shared" si="172"/>
        <v>1768.4411764705883</v>
      </c>
      <c r="J2486" s="119"/>
      <c r="K2486" s="119"/>
      <c r="L2486" s="119"/>
      <c r="M2486" s="2">
        <v>510</v>
      </c>
    </row>
    <row r="2487" spans="8:13" ht="12.75">
      <c r="H2487" s="5">
        <f>H2486-B2487</f>
        <v>0</v>
      </c>
      <c r="I2487" s="23">
        <f t="shared" si="172"/>
        <v>0</v>
      </c>
      <c r="M2487" s="2">
        <v>510</v>
      </c>
    </row>
    <row r="2488" spans="8:13" ht="12.75">
      <c r="H2488" s="5">
        <f>H2487-B2488</f>
        <v>0</v>
      </c>
      <c r="I2488" s="23">
        <f t="shared" si="172"/>
        <v>0</v>
      </c>
      <c r="M2488" s="2">
        <v>510</v>
      </c>
    </row>
    <row r="2489" spans="8:13" ht="12.75">
      <c r="H2489" s="5">
        <f>H2488-B2489</f>
        <v>0</v>
      </c>
      <c r="I2489" s="23">
        <f t="shared" si="172"/>
        <v>0</v>
      </c>
      <c r="M2489" s="2">
        <v>510</v>
      </c>
    </row>
    <row r="2490" spans="8:13" ht="12.75">
      <c r="H2490" s="5">
        <f>H2489-B2490</f>
        <v>0</v>
      </c>
      <c r="I2490" s="23">
        <f t="shared" si="172"/>
        <v>0</v>
      </c>
      <c r="M2490" s="2">
        <v>510</v>
      </c>
    </row>
    <row r="2491" spans="1:13" ht="13.5" thickBot="1">
      <c r="A2491" s="78"/>
      <c r="B2491" s="146">
        <f>+B2494</f>
        <v>135000</v>
      </c>
      <c r="C2491" s="78"/>
      <c r="D2491" s="77" t="s">
        <v>161</v>
      </c>
      <c r="E2491" s="127"/>
      <c r="F2491" s="147"/>
      <c r="G2491" s="79"/>
      <c r="H2491" s="128"/>
      <c r="I2491" s="129">
        <f t="shared" si="172"/>
        <v>267.85714285714283</v>
      </c>
      <c r="J2491" s="130"/>
      <c r="K2491" s="130"/>
      <c r="L2491" s="130"/>
      <c r="M2491" s="2">
        <v>504</v>
      </c>
    </row>
    <row r="2492" spans="2:13" ht="12.75">
      <c r="B2492" s="392"/>
      <c r="H2492" s="5">
        <f>H2490-B2492</f>
        <v>0</v>
      </c>
      <c r="I2492" s="23">
        <f t="shared" si="172"/>
        <v>0</v>
      </c>
      <c r="M2492" s="2">
        <v>510</v>
      </c>
    </row>
    <row r="2493" spans="1:13" s="116" customFormat="1" ht="12.75">
      <c r="A2493" s="1"/>
      <c r="B2493" s="392">
        <v>135000</v>
      </c>
      <c r="C2493" s="101" t="s">
        <v>1281</v>
      </c>
      <c r="D2493" s="13" t="s">
        <v>12</v>
      </c>
      <c r="E2493" s="1" t="s">
        <v>161</v>
      </c>
      <c r="F2493" s="92" t="s">
        <v>1282</v>
      </c>
      <c r="G2493" s="28" t="s">
        <v>33</v>
      </c>
      <c r="H2493" s="5">
        <f>H1740-B2493</f>
        <v>-137400</v>
      </c>
      <c r="I2493" s="23">
        <f t="shared" si="172"/>
        <v>264.70588235294116</v>
      </c>
      <c r="J2493"/>
      <c r="K2493" s="102" t="s">
        <v>542</v>
      </c>
      <c r="L2493"/>
      <c r="M2493" s="2">
        <v>510</v>
      </c>
    </row>
    <row r="2494" spans="1:13" s="91" customFormat="1" ht="12.75">
      <c r="A2494" s="12"/>
      <c r="B2494" s="393">
        <f>SUM(B2493)</f>
        <v>135000</v>
      </c>
      <c r="C2494" s="12"/>
      <c r="D2494" s="12"/>
      <c r="E2494" s="12" t="s">
        <v>161</v>
      </c>
      <c r="F2494" s="19"/>
      <c r="G2494" s="19"/>
      <c r="H2494" s="87">
        <v>0</v>
      </c>
      <c r="I2494" s="88">
        <f t="shared" si="172"/>
        <v>264.70588235294116</v>
      </c>
      <c r="M2494" s="144">
        <v>510</v>
      </c>
    </row>
    <row r="2495" spans="8:13" ht="12.75">
      <c r="H2495" s="5">
        <f>H2494-B2495</f>
        <v>0</v>
      </c>
      <c r="I2495" s="23">
        <f t="shared" si="172"/>
        <v>0</v>
      </c>
      <c r="M2495" s="2">
        <v>510</v>
      </c>
    </row>
    <row r="2496" spans="8:13" ht="12.75">
      <c r="H2496" s="5">
        <f>H2495-B2496</f>
        <v>0</v>
      </c>
      <c r="I2496" s="23">
        <f t="shared" si="172"/>
        <v>0</v>
      </c>
      <c r="M2496" s="2">
        <v>510</v>
      </c>
    </row>
    <row r="2497" spans="8:13" ht="12.75">
      <c r="H2497" s="5">
        <f>H2496-B2497</f>
        <v>0</v>
      </c>
      <c r="I2497" s="23">
        <f t="shared" si="172"/>
        <v>0</v>
      </c>
      <c r="M2497" s="2">
        <v>510</v>
      </c>
    </row>
    <row r="2498" spans="1:13" s="150" customFormat="1" ht="13.5" thickBot="1">
      <c r="A2498" s="65"/>
      <c r="B2498" s="62">
        <f>+B18</f>
        <v>12322952.2</v>
      </c>
      <c r="C2498" s="123" t="s">
        <v>1283</v>
      </c>
      <c r="D2498" s="65"/>
      <c r="E2498" s="61"/>
      <c r="F2498" s="127"/>
      <c r="G2498" s="148"/>
      <c r="H2498" s="128"/>
      <c r="I2498" s="129"/>
      <c r="J2498" s="149"/>
      <c r="K2498" s="70"/>
      <c r="L2498" s="70"/>
      <c r="M2498" s="2">
        <v>504</v>
      </c>
    </row>
    <row r="2499" spans="1:13" s="150" customFormat="1" ht="12.75">
      <c r="A2499" s="1"/>
      <c r="B2499" s="33"/>
      <c r="C2499" s="13"/>
      <c r="D2499" s="13"/>
      <c r="E2499" s="36"/>
      <c r="F2499" s="139"/>
      <c r="G2499" s="151"/>
      <c r="H2499" s="5"/>
      <c r="I2499" s="23"/>
      <c r="J2499" s="23"/>
      <c r="K2499" s="2"/>
      <c r="L2499"/>
      <c r="M2499" s="2">
        <v>504</v>
      </c>
    </row>
    <row r="2500" spans="1:13" s="150" customFormat="1" ht="12.75">
      <c r="A2500" s="13"/>
      <c r="B2500" s="152" t="s">
        <v>177</v>
      </c>
      <c r="C2500" s="153" t="s">
        <v>178</v>
      </c>
      <c r="D2500" s="153"/>
      <c r="E2500" s="153"/>
      <c r="F2500" s="154"/>
      <c r="G2500" s="155"/>
      <c r="H2500" s="156"/>
      <c r="I2500" s="157" t="s">
        <v>179</v>
      </c>
      <c r="J2500" s="158"/>
      <c r="K2500" s="2">
        <v>510</v>
      </c>
      <c r="L2500"/>
      <c r="M2500" s="2">
        <v>504</v>
      </c>
    </row>
    <row r="2501" spans="1:13" s="91" customFormat="1" ht="12.75">
      <c r="A2501" s="159"/>
      <c r="B2501" s="160">
        <f>+B2486+B2383+B2324+B2205+B1748+B1736+B1675+B1644+B1548</f>
        <v>2731675</v>
      </c>
      <c r="C2501" s="161" t="s">
        <v>180</v>
      </c>
      <c r="D2501" s="161" t="s">
        <v>181</v>
      </c>
      <c r="E2501" s="161" t="s">
        <v>214</v>
      </c>
      <c r="F2501" s="154"/>
      <c r="G2501" s="162"/>
      <c r="H2501" s="156">
        <f>H2500-B2501</f>
        <v>-2731675</v>
      </c>
      <c r="I2501" s="157">
        <f aca="true" t="shared" si="174" ref="I2501:I2510">+B2501/M2501</f>
        <v>5419.9900793650795</v>
      </c>
      <c r="J2501" s="158"/>
      <c r="K2501" s="2">
        <v>510</v>
      </c>
      <c r="L2501"/>
      <c r="M2501" s="2">
        <v>504</v>
      </c>
    </row>
    <row r="2502" spans="1:13" s="171" customFormat="1" ht="12.75">
      <c r="A2502" s="163"/>
      <c r="B2502" s="164">
        <v>0</v>
      </c>
      <c r="C2502" s="165" t="s">
        <v>182</v>
      </c>
      <c r="D2502" s="165" t="s">
        <v>181</v>
      </c>
      <c r="E2502" s="161" t="s">
        <v>214</v>
      </c>
      <c r="F2502" s="166"/>
      <c r="G2502" s="166"/>
      <c r="H2502" s="167">
        <f>H2501-B2502</f>
        <v>-2731675</v>
      </c>
      <c r="I2502" s="168">
        <f t="shared" si="174"/>
        <v>0</v>
      </c>
      <c r="J2502" s="169"/>
      <c r="K2502" s="2">
        <v>510</v>
      </c>
      <c r="L2502" s="170"/>
      <c r="M2502" s="2">
        <v>504</v>
      </c>
    </row>
    <row r="2503" spans="1:13" s="179" customFormat="1" ht="12.75">
      <c r="A2503" s="172"/>
      <c r="B2503" s="173">
        <f>+B1915+B1766+B1760+B1755</f>
        <v>1027252.5</v>
      </c>
      <c r="C2503" s="174" t="s">
        <v>183</v>
      </c>
      <c r="D2503" s="174" t="s">
        <v>181</v>
      </c>
      <c r="E2503" s="174" t="s">
        <v>214</v>
      </c>
      <c r="F2503" s="175"/>
      <c r="G2503" s="175"/>
      <c r="H2503" s="176">
        <f>H2502-B2503</f>
        <v>-3758927.5</v>
      </c>
      <c r="I2503" s="177">
        <f t="shared" si="174"/>
        <v>2038.1994047619048</v>
      </c>
      <c r="J2503" s="178"/>
      <c r="K2503" s="2">
        <v>510</v>
      </c>
      <c r="M2503" s="2">
        <v>504</v>
      </c>
    </row>
    <row r="2504" spans="1:13" s="187" customFormat="1" ht="12.75">
      <c r="A2504" s="180"/>
      <c r="B2504" s="181">
        <f>+B2491+B2473+B2468+B2173+B2164+B2153+B2142+B2120+B2109+B2101+B2082+B2027+B1977+B1972+B1967</f>
        <v>3409482.2</v>
      </c>
      <c r="C2504" s="182" t="s">
        <v>184</v>
      </c>
      <c r="D2504" s="182" t="s">
        <v>181</v>
      </c>
      <c r="E2504" s="182" t="s">
        <v>214</v>
      </c>
      <c r="F2504" s="183"/>
      <c r="G2504" s="183"/>
      <c r="H2504" s="184">
        <f>H2503-B2504</f>
        <v>-7168409.7</v>
      </c>
      <c r="I2504" s="185">
        <f t="shared" si="174"/>
        <v>6764.845634920635</v>
      </c>
      <c r="J2504" s="186"/>
      <c r="K2504" s="2">
        <v>510</v>
      </c>
      <c r="M2504" s="2">
        <v>504</v>
      </c>
    </row>
    <row r="2505" spans="1:13" s="194" customFormat="1" ht="12.75">
      <c r="A2505" s="188"/>
      <c r="B2505" s="189">
        <f>+B2128</f>
        <v>61000</v>
      </c>
      <c r="C2505" s="190" t="s">
        <v>185</v>
      </c>
      <c r="D2505" s="190" t="s">
        <v>181</v>
      </c>
      <c r="E2505" s="190" t="s">
        <v>214</v>
      </c>
      <c r="F2505" s="191"/>
      <c r="G2505" s="191"/>
      <c r="H2505" s="176">
        <f>H2504-B2505</f>
        <v>-7229409.7</v>
      </c>
      <c r="I2505" s="192">
        <f t="shared" si="174"/>
        <v>121.03174603174604</v>
      </c>
      <c r="J2505" s="193"/>
      <c r="K2505" s="2">
        <v>510</v>
      </c>
      <c r="M2505" s="2">
        <v>504</v>
      </c>
    </row>
    <row r="2506" spans="1:13" s="202" customFormat="1" ht="12.75">
      <c r="A2506" s="195"/>
      <c r="B2506" s="196">
        <f>+B1378+B1367</f>
        <v>505000</v>
      </c>
      <c r="C2506" s="197" t="s">
        <v>186</v>
      </c>
      <c r="D2506" s="197" t="s">
        <v>181</v>
      </c>
      <c r="E2506" s="197" t="s">
        <v>214</v>
      </c>
      <c r="F2506" s="198"/>
      <c r="G2506" s="198"/>
      <c r="H2506" s="199">
        <f>H2504-B2506</f>
        <v>-7673409.7</v>
      </c>
      <c r="I2506" s="200">
        <f t="shared" si="174"/>
        <v>1001.984126984127</v>
      </c>
      <c r="J2506" s="201"/>
      <c r="K2506" s="2">
        <v>510</v>
      </c>
      <c r="M2506" s="2">
        <v>504</v>
      </c>
    </row>
    <row r="2507" spans="1:13" s="210" customFormat="1" ht="12.75">
      <c r="A2507" s="203"/>
      <c r="B2507" s="204"/>
      <c r="C2507" s="205" t="s">
        <v>187</v>
      </c>
      <c r="D2507" s="205" t="s">
        <v>181</v>
      </c>
      <c r="E2507" s="205" t="s">
        <v>214</v>
      </c>
      <c r="F2507" s="206"/>
      <c r="G2507" s="206"/>
      <c r="H2507" s="207">
        <f>H2504-B2507</f>
        <v>-7168409.7</v>
      </c>
      <c r="I2507" s="208">
        <f t="shared" si="174"/>
        <v>0</v>
      </c>
      <c r="J2507" s="209"/>
      <c r="K2507" s="2">
        <v>510</v>
      </c>
      <c r="M2507" s="2">
        <v>504</v>
      </c>
    </row>
    <row r="2508" spans="1:13" s="218" customFormat="1" ht="12.75">
      <c r="A2508" s="211"/>
      <c r="B2508" s="212">
        <f>+B2463+B2418+B2030+B1770+B1504+B1894+B1899+B21-B1367</f>
        <v>4588542.5</v>
      </c>
      <c r="C2508" s="213" t="s">
        <v>188</v>
      </c>
      <c r="D2508" s="213" t="s">
        <v>181</v>
      </c>
      <c r="E2508" s="213" t="s">
        <v>214</v>
      </c>
      <c r="F2508" s="214"/>
      <c r="G2508" s="214"/>
      <c r="H2508" s="215">
        <f>H2505-B2508</f>
        <v>-11817952.2</v>
      </c>
      <c r="I2508" s="216">
        <f t="shared" si="174"/>
        <v>9104.250992063493</v>
      </c>
      <c r="J2508" s="217"/>
      <c r="K2508" s="2">
        <v>510</v>
      </c>
      <c r="M2508" s="2">
        <v>504</v>
      </c>
    </row>
    <row r="2509" spans="1:13" s="218" customFormat="1" ht="12.75">
      <c r="A2509" s="211"/>
      <c r="B2509" s="212">
        <v>0</v>
      </c>
      <c r="C2509" s="219" t="s">
        <v>189</v>
      </c>
      <c r="D2509" s="220" t="s">
        <v>181</v>
      </c>
      <c r="E2509" s="220" t="s">
        <v>214</v>
      </c>
      <c r="F2509" s="214"/>
      <c r="G2509" s="214"/>
      <c r="H2509" s="215">
        <f>H2506-B2509</f>
        <v>-7673409.7</v>
      </c>
      <c r="I2509" s="216">
        <f t="shared" si="174"/>
        <v>0</v>
      </c>
      <c r="J2509" s="217"/>
      <c r="K2509" s="2">
        <v>510</v>
      </c>
      <c r="M2509" s="2">
        <v>504</v>
      </c>
    </row>
    <row r="2510" spans="1:13" ht="12.75">
      <c r="A2510" s="13"/>
      <c r="B2510" s="50">
        <f>SUM(B2501:B2509)</f>
        <v>12322952.2</v>
      </c>
      <c r="C2510" s="221" t="s">
        <v>190</v>
      </c>
      <c r="D2510" s="222"/>
      <c r="E2510" s="222"/>
      <c r="F2510" s="154"/>
      <c r="G2510" s="223"/>
      <c r="H2510" s="224"/>
      <c r="I2510" s="216">
        <f t="shared" si="174"/>
        <v>24450.30198412698</v>
      </c>
      <c r="J2510" s="225"/>
      <c r="K2510" s="2">
        <v>510</v>
      </c>
      <c r="M2510" s="2">
        <v>504</v>
      </c>
    </row>
    <row r="2511" spans="1:13" ht="12.75">
      <c r="A2511" s="13"/>
      <c r="B2511" s="133"/>
      <c r="C2511" s="226"/>
      <c r="D2511" s="227"/>
      <c r="E2511" s="227"/>
      <c r="F2511" s="228"/>
      <c r="G2511" s="229"/>
      <c r="H2511" s="230"/>
      <c r="I2511" s="158"/>
      <c r="J2511" s="225"/>
      <c r="K2511" s="38"/>
      <c r="M2511" s="2"/>
    </row>
    <row r="2512" spans="1:13" ht="12.75">
      <c r="A2512" s="13"/>
      <c r="B2512" s="133"/>
      <c r="C2512" s="226"/>
      <c r="D2512" s="227"/>
      <c r="E2512" s="227"/>
      <c r="F2512" s="228"/>
      <c r="G2512" s="229"/>
      <c r="H2512" s="230"/>
      <c r="I2512" s="158"/>
      <c r="J2512" s="225"/>
      <c r="K2512" s="2"/>
      <c r="M2512" s="2"/>
    </row>
    <row r="2513" spans="2:13" ht="12.75">
      <c r="B2513" s="39"/>
      <c r="F2513" s="72"/>
      <c r="G2513" s="72"/>
      <c r="H2513" s="231"/>
      <c r="I2513" s="158"/>
      <c r="K2513" s="2"/>
      <c r="M2513" s="2"/>
    </row>
    <row r="2514" spans="9:13" ht="12.75">
      <c r="I2514" s="23"/>
      <c r="M2514" s="2"/>
    </row>
    <row r="2515" spans="1:13" s="238" customFormat="1" ht="12.75">
      <c r="A2515" s="232"/>
      <c r="B2515" s="233">
        <v>-14572956</v>
      </c>
      <c r="C2515" s="234" t="s">
        <v>191</v>
      </c>
      <c r="D2515" s="234" t="s">
        <v>192</v>
      </c>
      <c r="E2515" s="232"/>
      <c r="F2515" s="235"/>
      <c r="G2515" s="235"/>
      <c r="H2515" s="231">
        <f aca="true" t="shared" si="175" ref="H2515:H2520">H2514-B2515</f>
        <v>14572956</v>
      </c>
      <c r="I2515" s="236">
        <f aca="true" t="shared" si="176" ref="I2515:I2521">+B2515/M2515</f>
        <v>-29145.912</v>
      </c>
      <c r="J2515" s="237"/>
      <c r="K2515" s="38"/>
      <c r="M2515" s="2">
        <v>500</v>
      </c>
    </row>
    <row r="2516" spans="1:13" s="16" customFormat="1" ht="12.75">
      <c r="A2516" s="13"/>
      <c r="B2516" s="239">
        <v>4632505</v>
      </c>
      <c r="C2516" s="232" t="s">
        <v>191</v>
      </c>
      <c r="D2516" s="232" t="s">
        <v>193</v>
      </c>
      <c r="E2516" s="240"/>
      <c r="F2516" s="57"/>
      <c r="G2516" s="241"/>
      <c r="H2516" s="231">
        <f t="shared" si="175"/>
        <v>9940451</v>
      </c>
      <c r="I2516" s="236">
        <f t="shared" si="176"/>
        <v>9454.091836734693</v>
      </c>
      <c r="J2516" s="59"/>
      <c r="K2516" s="38"/>
      <c r="M2516" s="2">
        <v>490</v>
      </c>
    </row>
    <row r="2517" spans="1:13" s="16" customFormat="1" ht="12.75">
      <c r="A2517" s="13"/>
      <c r="B2517" s="239">
        <v>1935325</v>
      </c>
      <c r="C2517" s="232" t="s">
        <v>191</v>
      </c>
      <c r="D2517" s="232" t="s">
        <v>194</v>
      </c>
      <c r="E2517" s="240"/>
      <c r="F2517" s="57"/>
      <c r="G2517" s="241"/>
      <c r="H2517" s="231">
        <f t="shared" si="175"/>
        <v>8005126</v>
      </c>
      <c r="I2517" s="236">
        <f t="shared" si="176"/>
        <v>3933.587398373984</v>
      </c>
      <c r="J2517" s="59"/>
      <c r="K2517" s="38"/>
      <c r="M2517" s="2">
        <v>492</v>
      </c>
    </row>
    <row r="2518" spans="1:13" s="16" customFormat="1" ht="12.75">
      <c r="A2518" s="13"/>
      <c r="B2518" s="239">
        <v>2142155</v>
      </c>
      <c r="C2518" s="232" t="s">
        <v>191</v>
      </c>
      <c r="D2518" s="232" t="s">
        <v>195</v>
      </c>
      <c r="E2518" s="240"/>
      <c r="F2518" s="57"/>
      <c r="G2518" s="241"/>
      <c r="H2518" s="231">
        <f t="shared" si="175"/>
        <v>5862971</v>
      </c>
      <c r="I2518" s="236">
        <f t="shared" si="176"/>
        <v>4250.30753968254</v>
      </c>
      <c r="J2518" s="59"/>
      <c r="K2518" s="38"/>
      <c r="M2518" s="38">
        <v>504</v>
      </c>
    </row>
    <row r="2519" spans="1:13" s="16" customFormat="1" ht="12.75">
      <c r="A2519" s="13"/>
      <c r="B2519" s="239">
        <f>+B2501</f>
        <v>2731675</v>
      </c>
      <c r="C2519" s="232" t="s">
        <v>191</v>
      </c>
      <c r="D2519" s="232" t="s">
        <v>196</v>
      </c>
      <c r="E2519" s="240"/>
      <c r="F2519" s="57"/>
      <c r="G2519" s="241"/>
      <c r="H2519" s="231">
        <f t="shared" si="175"/>
        <v>3131296</v>
      </c>
      <c r="I2519" s="236">
        <f t="shared" si="176"/>
        <v>5419.9900793650795</v>
      </c>
      <c r="J2519" s="59"/>
      <c r="K2519" s="38"/>
      <c r="M2519" s="38">
        <v>504</v>
      </c>
    </row>
    <row r="2520" spans="1:13" s="16" customFormat="1" ht="12.75">
      <c r="A2520" s="13"/>
      <c r="B2520" s="239">
        <f>+B2501</f>
        <v>2731675</v>
      </c>
      <c r="C2520" s="232" t="s">
        <v>191</v>
      </c>
      <c r="D2520" s="232" t="s">
        <v>211</v>
      </c>
      <c r="E2520" s="240"/>
      <c r="F2520" s="57"/>
      <c r="G2520" s="241"/>
      <c r="H2520" s="231">
        <f t="shared" si="175"/>
        <v>399621</v>
      </c>
      <c r="I2520" s="236">
        <f t="shared" si="176"/>
        <v>5356.225490196079</v>
      </c>
      <c r="J2520" s="59"/>
      <c r="K2520" s="38"/>
      <c r="M2520" s="38">
        <v>510</v>
      </c>
    </row>
    <row r="2521" spans="1:13" s="16" customFormat="1" ht="12.75">
      <c r="A2521" s="12"/>
      <c r="B2521" s="242">
        <f>SUM(B2515:B2520)</f>
        <v>-399621</v>
      </c>
      <c r="C2521" s="243" t="s">
        <v>191</v>
      </c>
      <c r="D2521" s="243" t="s">
        <v>212</v>
      </c>
      <c r="E2521" s="244"/>
      <c r="F2521" s="124"/>
      <c r="G2521" s="245"/>
      <c r="H2521" s="246">
        <v>0</v>
      </c>
      <c r="I2521" s="247">
        <f t="shared" si="176"/>
        <v>-792.8988095238095</v>
      </c>
      <c r="J2521" s="248"/>
      <c r="K2521" s="249"/>
      <c r="L2521" s="249"/>
      <c r="M2521" s="2">
        <v>504</v>
      </c>
    </row>
    <row r="2522" spans="1:13" s="16" customFormat="1" ht="12.75">
      <c r="A2522" s="13"/>
      <c r="B2522" s="33"/>
      <c r="C2522" s="250"/>
      <c r="D2522" s="250"/>
      <c r="E2522" s="250"/>
      <c r="F2522" s="57"/>
      <c r="G2522" s="251"/>
      <c r="H2522" s="30"/>
      <c r="I2522" s="59"/>
      <c r="J2522" s="59"/>
      <c r="K2522" s="38"/>
      <c r="M2522" s="2"/>
    </row>
    <row r="2523" spans="1:13" s="16" customFormat="1" ht="12.75">
      <c r="A2523" s="13"/>
      <c r="B2523" s="33"/>
      <c r="C2523" s="250"/>
      <c r="D2523" s="250"/>
      <c r="E2523" s="250"/>
      <c r="F2523" s="57"/>
      <c r="G2523" s="251"/>
      <c r="H2523" s="30"/>
      <c r="I2523" s="59"/>
      <c r="J2523" s="59"/>
      <c r="K2523" s="38"/>
      <c r="M2523" s="2"/>
    </row>
    <row r="2524" spans="2:13" ht="12.75">
      <c r="B2524" s="39"/>
      <c r="F2524" s="139"/>
      <c r="G2524" s="72"/>
      <c r="M2524" s="2"/>
    </row>
    <row r="2525" spans="1:13" s="257" customFormat="1" ht="12.75">
      <c r="A2525" s="252"/>
      <c r="B2525" s="253">
        <v>-13675124.100000001</v>
      </c>
      <c r="C2525" s="252" t="s">
        <v>197</v>
      </c>
      <c r="D2525" s="252" t="s">
        <v>192</v>
      </c>
      <c r="E2525" s="252"/>
      <c r="F2525" s="254"/>
      <c r="G2525" s="254"/>
      <c r="H2525" s="231">
        <f aca="true" t="shared" si="177" ref="H2525:H2530">H2524-B2525</f>
        <v>13675124.100000001</v>
      </c>
      <c r="I2525" s="236">
        <f aca="true" t="shared" si="178" ref="I2525:I2531">+B2525/M2525</f>
        <v>-27350.2482</v>
      </c>
      <c r="J2525" s="255"/>
      <c r="K2525" s="256"/>
      <c r="M2525" s="2">
        <v>500</v>
      </c>
    </row>
    <row r="2526" spans="1:13" s="257" customFormat="1" ht="12.75">
      <c r="A2526" s="252"/>
      <c r="B2526" s="253">
        <v>2792616</v>
      </c>
      <c r="C2526" s="252" t="s">
        <v>197</v>
      </c>
      <c r="D2526" s="252" t="s">
        <v>198</v>
      </c>
      <c r="E2526" s="252"/>
      <c r="F2526" s="254"/>
      <c r="G2526" s="254"/>
      <c r="H2526" s="231">
        <f t="shared" si="177"/>
        <v>10882508.100000001</v>
      </c>
      <c r="I2526" s="236">
        <f t="shared" si="178"/>
        <v>5699.216326530613</v>
      </c>
      <c r="J2526" s="255"/>
      <c r="K2526" s="256"/>
      <c r="M2526" s="2">
        <v>490</v>
      </c>
    </row>
    <row r="2527" spans="1:13" s="257" customFormat="1" ht="12.75">
      <c r="A2527" s="252"/>
      <c r="B2527" s="253">
        <v>3772468</v>
      </c>
      <c r="C2527" s="252" t="s">
        <v>197</v>
      </c>
      <c r="D2527" s="252" t="s">
        <v>194</v>
      </c>
      <c r="E2527" s="252"/>
      <c r="F2527" s="254"/>
      <c r="G2527" s="254"/>
      <c r="H2527" s="231">
        <f t="shared" si="177"/>
        <v>7110040.1000000015</v>
      </c>
      <c r="I2527" s="236">
        <f t="shared" si="178"/>
        <v>7667.617886178862</v>
      </c>
      <c r="J2527" s="255"/>
      <c r="K2527" s="256"/>
      <c r="M2527" s="2">
        <v>492</v>
      </c>
    </row>
    <row r="2528" spans="1:13" s="257" customFormat="1" ht="12.75">
      <c r="A2528" s="252"/>
      <c r="B2528" s="253">
        <v>4099042</v>
      </c>
      <c r="C2528" s="252" t="s">
        <v>197</v>
      </c>
      <c r="D2528" s="252" t="s">
        <v>195</v>
      </c>
      <c r="E2528" s="252"/>
      <c r="F2528" s="254"/>
      <c r="G2528" s="254"/>
      <c r="H2528" s="231">
        <f t="shared" si="177"/>
        <v>3010998.1000000015</v>
      </c>
      <c r="I2528" s="236">
        <f t="shared" si="178"/>
        <v>8133.019841269841</v>
      </c>
      <c r="J2528" s="255"/>
      <c r="K2528" s="256"/>
      <c r="M2528" s="38">
        <v>504</v>
      </c>
    </row>
    <row r="2529" spans="1:13" s="257" customFormat="1" ht="12.75">
      <c r="A2529" s="252"/>
      <c r="B2529" s="253">
        <v>3010912.7</v>
      </c>
      <c r="C2529" s="252" t="s">
        <v>197</v>
      </c>
      <c r="D2529" s="252" t="s">
        <v>196</v>
      </c>
      <c r="E2529" s="252"/>
      <c r="F2529" s="254"/>
      <c r="G2529" s="254"/>
      <c r="H2529" s="231">
        <f t="shared" si="177"/>
        <v>85.40000000130385</v>
      </c>
      <c r="I2529" s="236">
        <f t="shared" si="178"/>
        <v>5974.033134920635</v>
      </c>
      <c r="J2529" s="255"/>
      <c r="K2529" s="256"/>
      <c r="M2529" s="38">
        <v>504</v>
      </c>
    </row>
    <row r="2530" spans="1:13" s="257" customFormat="1" ht="12.75">
      <c r="A2530" s="252"/>
      <c r="B2530" s="253">
        <v>0</v>
      </c>
      <c r="C2530" s="252" t="s">
        <v>197</v>
      </c>
      <c r="D2530" s="252" t="s">
        <v>211</v>
      </c>
      <c r="E2530" s="252"/>
      <c r="F2530" s="254"/>
      <c r="G2530" s="254"/>
      <c r="H2530" s="231">
        <f t="shared" si="177"/>
        <v>85.40000000130385</v>
      </c>
      <c r="I2530" s="236">
        <f t="shared" si="178"/>
        <v>0</v>
      </c>
      <c r="J2530" s="255"/>
      <c r="K2530" s="256"/>
      <c r="M2530" s="38">
        <v>510</v>
      </c>
    </row>
    <row r="2531" spans="1:13" s="261" customFormat="1" ht="12.75">
      <c r="A2531" s="258"/>
      <c r="B2531" s="259">
        <f>SUM(B2525:B2530)</f>
        <v>-85.40000000130385</v>
      </c>
      <c r="C2531" s="258" t="s">
        <v>197</v>
      </c>
      <c r="D2531" s="258" t="s">
        <v>212</v>
      </c>
      <c r="E2531" s="258"/>
      <c r="F2531" s="260"/>
      <c r="G2531" s="260"/>
      <c r="H2531" s="246">
        <v>0</v>
      </c>
      <c r="I2531" s="247">
        <f t="shared" si="178"/>
        <v>-0.16944444444703144</v>
      </c>
      <c r="J2531" s="247"/>
      <c r="M2531" s="144">
        <v>504</v>
      </c>
    </row>
    <row r="2532" spans="2:13" ht="12.75">
      <c r="B2532" s="39"/>
      <c r="F2532" s="139"/>
      <c r="G2532" s="72"/>
      <c r="M2532" s="2"/>
    </row>
    <row r="2533" spans="2:13" ht="12.75">
      <c r="B2533" s="39"/>
      <c r="F2533" s="139"/>
      <c r="G2533" s="72"/>
      <c r="M2533" s="2"/>
    </row>
    <row r="2534" spans="1:13" s="257" customFormat="1" ht="12.75" hidden="1">
      <c r="A2534" s="252"/>
      <c r="B2534" s="253"/>
      <c r="C2534" s="252"/>
      <c r="D2534" s="252"/>
      <c r="E2534" s="252"/>
      <c r="F2534" s="254"/>
      <c r="G2534" s="254"/>
      <c r="H2534" s="253"/>
      <c r="I2534" s="236"/>
      <c r="K2534" s="38"/>
      <c r="L2534" s="16"/>
      <c r="M2534" s="2"/>
    </row>
    <row r="2535" spans="1:13" s="257" customFormat="1" ht="12.75" hidden="1">
      <c r="A2535" s="252"/>
      <c r="B2535" s="253"/>
      <c r="C2535" s="252"/>
      <c r="D2535" s="252"/>
      <c r="E2535" s="252"/>
      <c r="F2535" s="254"/>
      <c r="G2535" s="254"/>
      <c r="H2535" s="253"/>
      <c r="I2535" s="236"/>
      <c r="K2535" s="38"/>
      <c r="L2535" s="16"/>
      <c r="M2535" s="2"/>
    </row>
    <row r="2536" spans="1:13" ht="12.75" hidden="1">
      <c r="A2536" s="13"/>
      <c r="B2536" s="8"/>
      <c r="F2536" s="72"/>
      <c r="G2536" s="72"/>
      <c r="H2536" s="253"/>
      <c r="I2536" s="23" t="e">
        <f aca="true" t="shared" si="179" ref="I2536:I2567">+B2536/M2536</f>
        <v>#DIV/0!</v>
      </c>
      <c r="M2536" s="2"/>
    </row>
    <row r="2537" spans="1:13" ht="12.75" hidden="1">
      <c r="A2537" s="13"/>
      <c r="B2537" s="8"/>
      <c r="F2537" s="72"/>
      <c r="G2537" s="72"/>
      <c r="H2537" s="253"/>
      <c r="I2537" s="23" t="e">
        <f t="shared" si="179"/>
        <v>#DIV/0!</v>
      </c>
      <c r="M2537" s="2"/>
    </row>
    <row r="2538" spans="1:13" ht="12.75" hidden="1">
      <c r="A2538" s="13"/>
      <c r="B2538" s="8"/>
      <c r="F2538" s="72"/>
      <c r="G2538" s="72"/>
      <c r="H2538" s="5">
        <f aca="true" t="shared" si="180" ref="H2538:H2569">H2537-B2538</f>
        <v>0</v>
      </c>
      <c r="I2538" s="23" t="e">
        <f t="shared" si="179"/>
        <v>#DIV/0!</v>
      </c>
      <c r="M2538" s="2"/>
    </row>
    <row r="2539" spans="1:13" ht="12.75" hidden="1">
      <c r="A2539" s="13"/>
      <c r="B2539" s="8"/>
      <c r="F2539" s="72"/>
      <c r="G2539" s="72"/>
      <c r="H2539" s="5">
        <f t="shared" si="180"/>
        <v>0</v>
      </c>
      <c r="I2539" s="23" t="e">
        <f t="shared" si="179"/>
        <v>#DIV/0!</v>
      </c>
      <c r="M2539" s="2"/>
    </row>
    <row r="2540" spans="1:13" ht="12.75" hidden="1">
      <c r="A2540" s="13"/>
      <c r="B2540" s="8"/>
      <c r="F2540" s="72"/>
      <c r="G2540" s="72"/>
      <c r="H2540" s="5">
        <f t="shared" si="180"/>
        <v>0</v>
      </c>
      <c r="I2540" s="23" t="e">
        <f t="shared" si="179"/>
        <v>#DIV/0!</v>
      </c>
      <c r="M2540" s="2"/>
    </row>
    <row r="2541" spans="1:13" ht="12.75" hidden="1">
      <c r="A2541" s="13"/>
      <c r="B2541" s="8"/>
      <c r="F2541" s="72"/>
      <c r="G2541" s="72"/>
      <c r="H2541" s="5">
        <f t="shared" si="180"/>
        <v>0</v>
      </c>
      <c r="I2541" s="23" t="e">
        <f t="shared" si="179"/>
        <v>#DIV/0!</v>
      </c>
      <c r="M2541" s="2"/>
    </row>
    <row r="2542" spans="1:13" ht="12.75" hidden="1">
      <c r="A2542" s="13"/>
      <c r="B2542" s="8"/>
      <c r="F2542" s="72"/>
      <c r="G2542" s="72"/>
      <c r="H2542" s="5">
        <f t="shared" si="180"/>
        <v>0</v>
      </c>
      <c r="I2542" s="23" t="e">
        <f t="shared" si="179"/>
        <v>#DIV/0!</v>
      </c>
      <c r="M2542" s="2"/>
    </row>
    <row r="2543" spans="1:13" ht="12.75" hidden="1">
      <c r="A2543" s="13"/>
      <c r="B2543" s="8"/>
      <c r="F2543" s="72"/>
      <c r="G2543" s="72"/>
      <c r="H2543" s="5">
        <f t="shared" si="180"/>
        <v>0</v>
      </c>
      <c r="I2543" s="23" t="e">
        <f t="shared" si="179"/>
        <v>#DIV/0!</v>
      </c>
      <c r="M2543" s="2"/>
    </row>
    <row r="2544" spans="1:13" ht="12.75" hidden="1">
      <c r="A2544" s="13"/>
      <c r="B2544" s="8"/>
      <c r="F2544" s="72"/>
      <c r="G2544" s="72"/>
      <c r="H2544" s="5">
        <f t="shared" si="180"/>
        <v>0</v>
      </c>
      <c r="I2544" s="23" t="e">
        <f t="shared" si="179"/>
        <v>#DIV/0!</v>
      </c>
      <c r="M2544" s="2"/>
    </row>
    <row r="2545" spans="1:13" ht="12.75" hidden="1">
      <c r="A2545" s="13"/>
      <c r="B2545" s="8"/>
      <c r="F2545" s="72"/>
      <c r="G2545" s="72"/>
      <c r="H2545" s="5">
        <f t="shared" si="180"/>
        <v>0</v>
      </c>
      <c r="I2545" s="23" t="e">
        <f t="shared" si="179"/>
        <v>#DIV/0!</v>
      </c>
      <c r="M2545" s="2"/>
    </row>
    <row r="2546" spans="1:13" ht="12.75" hidden="1">
      <c r="A2546" s="13"/>
      <c r="B2546" s="8"/>
      <c r="F2546" s="72"/>
      <c r="G2546" s="72"/>
      <c r="H2546" s="5">
        <f t="shared" si="180"/>
        <v>0</v>
      </c>
      <c r="I2546" s="23" t="e">
        <f t="shared" si="179"/>
        <v>#DIV/0!</v>
      </c>
      <c r="M2546" s="2"/>
    </row>
    <row r="2547" spans="1:13" ht="12.75" hidden="1">
      <c r="A2547" s="13"/>
      <c r="B2547" s="8"/>
      <c r="F2547" s="72"/>
      <c r="G2547" s="72"/>
      <c r="H2547" s="5">
        <f t="shared" si="180"/>
        <v>0</v>
      </c>
      <c r="I2547" s="23" t="e">
        <f t="shared" si="179"/>
        <v>#DIV/0!</v>
      </c>
      <c r="M2547" s="2"/>
    </row>
    <row r="2548" spans="1:13" ht="12.75" hidden="1">
      <c r="A2548" s="13"/>
      <c r="B2548" s="8"/>
      <c r="F2548" s="72"/>
      <c r="G2548" s="72"/>
      <c r="H2548" s="5">
        <f t="shared" si="180"/>
        <v>0</v>
      </c>
      <c r="I2548" s="23" t="e">
        <f t="shared" si="179"/>
        <v>#DIV/0!</v>
      </c>
      <c r="M2548" s="2"/>
    </row>
    <row r="2549" spans="1:13" ht="12.75" hidden="1">
      <c r="A2549" s="13"/>
      <c r="B2549" s="8"/>
      <c r="F2549" s="72"/>
      <c r="G2549" s="72"/>
      <c r="H2549" s="5">
        <f t="shared" si="180"/>
        <v>0</v>
      </c>
      <c r="I2549" s="23" t="e">
        <f t="shared" si="179"/>
        <v>#DIV/0!</v>
      </c>
      <c r="M2549" s="2"/>
    </row>
    <row r="2550" spans="1:13" ht="12.75" hidden="1">
      <c r="A2550" s="13"/>
      <c r="F2550" s="72"/>
      <c r="G2550" s="72"/>
      <c r="H2550" s="5">
        <f t="shared" si="180"/>
        <v>0</v>
      </c>
      <c r="I2550" s="23" t="e">
        <f t="shared" si="179"/>
        <v>#DIV/0!</v>
      </c>
      <c r="M2550" s="2"/>
    </row>
    <row r="2551" spans="1:13" ht="12.75" hidden="1">
      <c r="A2551" s="13"/>
      <c r="B2551" s="6"/>
      <c r="F2551" s="72"/>
      <c r="G2551" s="72"/>
      <c r="H2551" s="5">
        <f t="shared" si="180"/>
        <v>0</v>
      </c>
      <c r="I2551" s="23" t="e">
        <f t="shared" si="179"/>
        <v>#DIV/0!</v>
      </c>
      <c r="M2551" s="2"/>
    </row>
    <row r="2552" spans="1:13" ht="12.75" hidden="1">
      <c r="A2552" s="13"/>
      <c r="F2552" s="72"/>
      <c r="G2552" s="72"/>
      <c r="H2552" s="5">
        <f t="shared" si="180"/>
        <v>0</v>
      </c>
      <c r="I2552" s="23" t="e">
        <f t="shared" si="179"/>
        <v>#DIV/0!</v>
      </c>
      <c r="M2552" s="2"/>
    </row>
    <row r="2553" spans="1:13" ht="12.75" hidden="1">
      <c r="A2553" s="13"/>
      <c r="F2553" s="72"/>
      <c r="G2553" s="72"/>
      <c r="H2553" s="5">
        <f t="shared" si="180"/>
        <v>0</v>
      </c>
      <c r="I2553" s="23" t="e">
        <f t="shared" si="179"/>
        <v>#DIV/0!</v>
      </c>
      <c r="M2553" s="2"/>
    </row>
    <row r="2554" spans="1:13" ht="12.75" hidden="1">
      <c r="A2554" s="13"/>
      <c r="F2554" s="72"/>
      <c r="G2554" s="72"/>
      <c r="H2554" s="5">
        <f t="shared" si="180"/>
        <v>0</v>
      </c>
      <c r="I2554" s="23" t="e">
        <f t="shared" si="179"/>
        <v>#DIV/0!</v>
      </c>
      <c r="M2554" s="2"/>
    </row>
    <row r="2555" spans="1:13" ht="12.75" hidden="1">
      <c r="A2555" s="13"/>
      <c r="F2555" s="72"/>
      <c r="G2555" s="72"/>
      <c r="H2555" s="5">
        <f t="shared" si="180"/>
        <v>0</v>
      </c>
      <c r="I2555" s="23" t="e">
        <f t="shared" si="179"/>
        <v>#DIV/0!</v>
      </c>
      <c r="M2555" s="2"/>
    </row>
    <row r="2556" spans="1:13" ht="12.75" hidden="1">
      <c r="A2556" s="13"/>
      <c r="F2556" s="72"/>
      <c r="G2556" s="72"/>
      <c r="H2556" s="5">
        <f t="shared" si="180"/>
        <v>0</v>
      </c>
      <c r="I2556" s="23" t="e">
        <f t="shared" si="179"/>
        <v>#DIV/0!</v>
      </c>
      <c r="M2556" s="2"/>
    </row>
    <row r="2557" spans="1:13" ht="12.75" hidden="1">
      <c r="A2557" s="13"/>
      <c r="F2557" s="72"/>
      <c r="G2557" s="72"/>
      <c r="H2557" s="5">
        <f t="shared" si="180"/>
        <v>0</v>
      </c>
      <c r="I2557" s="23" t="e">
        <f t="shared" si="179"/>
        <v>#DIV/0!</v>
      </c>
      <c r="M2557" s="2"/>
    </row>
    <row r="2558" spans="1:13" ht="12.75" hidden="1">
      <c r="A2558" s="13"/>
      <c r="F2558" s="72"/>
      <c r="G2558" s="72"/>
      <c r="H2558" s="5">
        <f t="shared" si="180"/>
        <v>0</v>
      </c>
      <c r="I2558" s="23" t="e">
        <f t="shared" si="179"/>
        <v>#DIV/0!</v>
      </c>
      <c r="M2558" s="2"/>
    </row>
    <row r="2559" spans="1:13" ht="12.75" hidden="1">
      <c r="A2559" s="13"/>
      <c r="F2559" s="72"/>
      <c r="G2559" s="72"/>
      <c r="H2559" s="5">
        <f t="shared" si="180"/>
        <v>0</v>
      </c>
      <c r="I2559" s="23" t="e">
        <f t="shared" si="179"/>
        <v>#DIV/0!</v>
      </c>
      <c r="M2559" s="2"/>
    </row>
    <row r="2560" spans="1:13" ht="12.75" hidden="1">
      <c r="A2560" s="13"/>
      <c r="F2560" s="72"/>
      <c r="G2560" s="72"/>
      <c r="H2560" s="5">
        <f t="shared" si="180"/>
        <v>0</v>
      </c>
      <c r="I2560" s="23" t="e">
        <f t="shared" si="179"/>
        <v>#DIV/0!</v>
      </c>
      <c r="M2560" s="2"/>
    </row>
    <row r="2561" spans="1:13" ht="12.75" hidden="1">
      <c r="A2561" s="13"/>
      <c r="F2561" s="72"/>
      <c r="G2561" s="72"/>
      <c r="H2561" s="5">
        <f t="shared" si="180"/>
        <v>0</v>
      </c>
      <c r="I2561" s="23" t="e">
        <f t="shared" si="179"/>
        <v>#DIV/0!</v>
      </c>
      <c r="M2561" s="2"/>
    </row>
    <row r="2562" spans="1:13" ht="12.75" hidden="1">
      <c r="A2562" s="13"/>
      <c r="F2562" s="72"/>
      <c r="G2562" s="72"/>
      <c r="H2562" s="5">
        <f t="shared" si="180"/>
        <v>0</v>
      </c>
      <c r="I2562" s="23" t="e">
        <f t="shared" si="179"/>
        <v>#DIV/0!</v>
      </c>
      <c r="M2562" s="2"/>
    </row>
    <row r="2563" spans="1:13" ht="12.75" hidden="1">
      <c r="A2563" s="13"/>
      <c r="F2563" s="72"/>
      <c r="G2563" s="72"/>
      <c r="H2563" s="5">
        <f t="shared" si="180"/>
        <v>0</v>
      </c>
      <c r="I2563" s="23" t="e">
        <f t="shared" si="179"/>
        <v>#DIV/0!</v>
      </c>
      <c r="M2563" s="2"/>
    </row>
    <row r="2564" spans="1:13" ht="12.75" hidden="1">
      <c r="A2564" s="13"/>
      <c r="F2564" s="72"/>
      <c r="G2564" s="72"/>
      <c r="H2564" s="5">
        <f t="shared" si="180"/>
        <v>0</v>
      </c>
      <c r="I2564" s="23" t="e">
        <f t="shared" si="179"/>
        <v>#DIV/0!</v>
      </c>
      <c r="M2564" s="2"/>
    </row>
    <row r="2565" spans="1:13" ht="12.75" hidden="1">
      <c r="A2565" s="13"/>
      <c r="F2565" s="72"/>
      <c r="G2565" s="72"/>
      <c r="H2565" s="5">
        <f t="shared" si="180"/>
        <v>0</v>
      </c>
      <c r="I2565" s="23" t="e">
        <f t="shared" si="179"/>
        <v>#DIV/0!</v>
      </c>
      <c r="M2565" s="2"/>
    </row>
    <row r="2566" spans="1:13" ht="12.75" hidden="1">
      <c r="A2566" s="13"/>
      <c r="F2566" s="72"/>
      <c r="G2566" s="72"/>
      <c r="H2566" s="5">
        <f t="shared" si="180"/>
        <v>0</v>
      </c>
      <c r="I2566" s="23" t="e">
        <f t="shared" si="179"/>
        <v>#DIV/0!</v>
      </c>
      <c r="M2566" s="2"/>
    </row>
    <row r="2567" spans="1:13" ht="12.75" hidden="1">
      <c r="A2567" s="13"/>
      <c r="F2567" s="72"/>
      <c r="G2567" s="72"/>
      <c r="H2567" s="5">
        <f t="shared" si="180"/>
        <v>0</v>
      </c>
      <c r="I2567" s="23" t="e">
        <f t="shared" si="179"/>
        <v>#DIV/0!</v>
      </c>
      <c r="M2567" s="2"/>
    </row>
    <row r="2568" spans="1:13" ht="12.75" hidden="1">
      <c r="A2568" s="13"/>
      <c r="F2568" s="72"/>
      <c r="G2568" s="72"/>
      <c r="H2568" s="5">
        <f t="shared" si="180"/>
        <v>0</v>
      </c>
      <c r="I2568" s="23" t="e">
        <f aca="true" t="shared" si="181" ref="I2568:I2599">+B2568/M2568</f>
        <v>#DIV/0!</v>
      </c>
      <c r="M2568" s="2"/>
    </row>
    <row r="2569" spans="1:13" ht="12.75" hidden="1">
      <c r="A2569" s="13"/>
      <c r="F2569" s="72"/>
      <c r="G2569" s="72"/>
      <c r="H2569" s="5">
        <f t="shared" si="180"/>
        <v>0</v>
      </c>
      <c r="I2569" s="23" t="e">
        <f t="shared" si="181"/>
        <v>#DIV/0!</v>
      </c>
      <c r="M2569" s="2"/>
    </row>
    <row r="2570" spans="1:13" ht="12.75" hidden="1">
      <c r="A2570" s="13"/>
      <c r="F2570" s="72"/>
      <c r="G2570" s="72"/>
      <c r="H2570" s="5">
        <f aca="true" t="shared" si="182" ref="H2570:H2601">H2569-B2570</f>
        <v>0</v>
      </c>
      <c r="I2570" s="23" t="e">
        <f t="shared" si="181"/>
        <v>#DIV/0!</v>
      </c>
      <c r="M2570" s="2"/>
    </row>
    <row r="2571" spans="1:13" ht="12.75" hidden="1">
      <c r="A2571" s="13"/>
      <c r="F2571" s="72"/>
      <c r="G2571" s="72"/>
      <c r="H2571" s="5">
        <f t="shared" si="182"/>
        <v>0</v>
      </c>
      <c r="I2571" s="23" t="e">
        <f t="shared" si="181"/>
        <v>#DIV/0!</v>
      </c>
      <c r="M2571" s="2"/>
    </row>
    <row r="2572" spans="1:13" ht="12.75" hidden="1">
      <c r="A2572" s="13"/>
      <c r="F2572" s="72"/>
      <c r="G2572" s="72"/>
      <c r="H2572" s="5">
        <f t="shared" si="182"/>
        <v>0</v>
      </c>
      <c r="I2572" s="23" t="e">
        <f t="shared" si="181"/>
        <v>#DIV/0!</v>
      </c>
      <c r="M2572" s="2"/>
    </row>
    <row r="2573" spans="1:13" ht="12.75" hidden="1">
      <c r="A2573" s="13"/>
      <c r="F2573" s="72"/>
      <c r="G2573" s="72"/>
      <c r="H2573" s="5">
        <f t="shared" si="182"/>
        <v>0</v>
      </c>
      <c r="I2573" s="23" t="e">
        <f t="shared" si="181"/>
        <v>#DIV/0!</v>
      </c>
      <c r="M2573" s="2"/>
    </row>
    <row r="2574" spans="1:13" ht="12.75" hidden="1">
      <c r="A2574" s="13"/>
      <c r="F2574" s="72"/>
      <c r="G2574" s="72"/>
      <c r="H2574" s="5">
        <f t="shared" si="182"/>
        <v>0</v>
      </c>
      <c r="I2574" s="23" t="e">
        <f t="shared" si="181"/>
        <v>#DIV/0!</v>
      </c>
      <c r="M2574" s="2"/>
    </row>
    <row r="2575" spans="1:13" ht="12.75" hidden="1">
      <c r="A2575" s="13"/>
      <c r="F2575" s="72"/>
      <c r="G2575" s="72"/>
      <c r="H2575" s="5">
        <f t="shared" si="182"/>
        <v>0</v>
      </c>
      <c r="I2575" s="23" t="e">
        <f t="shared" si="181"/>
        <v>#DIV/0!</v>
      </c>
      <c r="M2575" s="2"/>
    </row>
    <row r="2576" spans="1:13" ht="12.75" hidden="1">
      <c r="A2576" s="13"/>
      <c r="F2576" s="72"/>
      <c r="G2576" s="72"/>
      <c r="H2576" s="5">
        <f t="shared" si="182"/>
        <v>0</v>
      </c>
      <c r="I2576" s="23" t="e">
        <f t="shared" si="181"/>
        <v>#DIV/0!</v>
      </c>
      <c r="M2576" s="2"/>
    </row>
    <row r="2577" spans="1:13" ht="12.75" hidden="1">
      <c r="A2577" s="13"/>
      <c r="F2577" s="72"/>
      <c r="G2577" s="72"/>
      <c r="H2577" s="5">
        <f t="shared" si="182"/>
        <v>0</v>
      </c>
      <c r="I2577" s="23" t="e">
        <f t="shared" si="181"/>
        <v>#DIV/0!</v>
      </c>
      <c r="M2577" s="2"/>
    </row>
    <row r="2578" spans="1:13" ht="12.75" hidden="1">
      <c r="A2578" s="13"/>
      <c r="F2578" s="72"/>
      <c r="G2578" s="72"/>
      <c r="H2578" s="5">
        <f t="shared" si="182"/>
        <v>0</v>
      </c>
      <c r="I2578" s="23" t="e">
        <f t="shared" si="181"/>
        <v>#DIV/0!</v>
      </c>
      <c r="M2578" s="2"/>
    </row>
    <row r="2579" spans="1:13" ht="12.75" hidden="1">
      <c r="A2579" s="13"/>
      <c r="F2579" s="72"/>
      <c r="G2579" s="72"/>
      <c r="H2579" s="5">
        <f t="shared" si="182"/>
        <v>0</v>
      </c>
      <c r="I2579" s="23" t="e">
        <f t="shared" si="181"/>
        <v>#DIV/0!</v>
      </c>
      <c r="M2579" s="2"/>
    </row>
    <row r="2580" spans="1:13" ht="12.75" hidden="1">
      <c r="A2580" s="13"/>
      <c r="F2580" s="72"/>
      <c r="G2580" s="72"/>
      <c r="H2580" s="5">
        <f t="shared" si="182"/>
        <v>0</v>
      </c>
      <c r="I2580" s="23" t="e">
        <f t="shared" si="181"/>
        <v>#DIV/0!</v>
      </c>
      <c r="M2580" s="2"/>
    </row>
    <row r="2581" spans="1:13" ht="12.75" hidden="1">
      <c r="A2581" s="13"/>
      <c r="F2581" s="72"/>
      <c r="G2581" s="72"/>
      <c r="H2581" s="5">
        <f t="shared" si="182"/>
        <v>0</v>
      </c>
      <c r="I2581" s="23" t="e">
        <f t="shared" si="181"/>
        <v>#DIV/0!</v>
      </c>
      <c r="M2581" s="2"/>
    </row>
    <row r="2582" spans="1:13" ht="12.75" hidden="1">
      <c r="A2582" s="13"/>
      <c r="F2582" s="72"/>
      <c r="G2582" s="72"/>
      <c r="H2582" s="5">
        <f t="shared" si="182"/>
        <v>0</v>
      </c>
      <c r="I2582" s="23" t="e">
        <f t="shared" si="181"/>
        <v>#DIV/0!</v>
      </c>
      <c r="M2582" s="2"/>
    </row>
    <row r="2583" spans="1:13" ht="12.75" hidden="1">
      <c r="A2583" s="13"/>
      <c r="F2583" s="72"/>
      <c r="G2583" s="72"/>
      <c r="H2583" s="5">
        <f t="shared" si="182"/>
        <v>0</v>
      </c>
      <c r="I2583" s="23" t="e">
        <f t="shared" si="181"/>
        <v>#DIV/0!</v>
      </c>
      <c r="M2583" s="2"/>
    </row>
    <row r="2584" spans="1:13" ht="12.75" hidden="1">
      <c r="A2584" s="13"/>
      <c r="F2584" s="72"/>
      <c r="G2584" s="72"/>
      <c r="H2584" s="5">
        <f t="shared" si="182"/>
        <v>0</v>
      </c>
      <c r="I2584" s="23" t="e">
        <f t="shared" si="181"/>
        <v>#DIV/0!</v>
      </c>
      <c r="M2584" s="2"/>
    </row>
    <row r="2585" spans="1:13" ht="12.75" hidden="1">
      <c r="A2585" s="13"/>
      <c r="F2585" s="72"/>
      <c r="G2585" s="72"/>
      <c r="H2585" s="5">
        <f t="shared" si="182"/>
        <v>0</v>
      </c>
      <c r="I2585" s="23" t="e">
        <f t="shared" si="181"/>
        <v>#DIV/0!</v>
      </c>
      <c r="M2585" s="2"/>
    </row>
    <row r="2586" spans="1:13" ht="12.75" hidden="1">
      <c r="A2586" s="13"/>
      <c r="F2586" s="72"/>
      <c r="G2586" s="72"/>
      <c r="H2586" s="5">
        <f t="shared" si="182"/>
        <v>0</v>
      </c>
      <c r="I2586" s="23" t="e">
        <f t="shared" si="181"/>
        <v>#DIV/0!</v>
      </c>
      <c r="M2586" s="2"/>
    </row>
    <row r="2587" spans="1:13" ht="12.75" hidden="1">
      <c r="A2587" s="13"/>
      <c r="F2587" s="72"/>
      <c r="G2587" s="72"/>
      <c r="H2587" s="5">
        <f t="shared" si="182"/>
        <v>0</v>
      </c>
      <c r="I2587" s="23" t="e">
        <f t="shared" si="181"/>
        <v>#DIV/0!</v>
      </c>
      <c r="M2587" s="2"/>
    </row>
    <row r="2588" spans="1:13" ht="12.75" hidden="1">
      <c r="A2588" s="13"/>
      <c r="F2588" s="72"/>
      <c r="G2588" s="72"/>
      <c r="H2588" s="5">
        <f t="shared" si="182"/>
        <v>0</v>
      </c>
      <c r="I2588" s="23" t="e">
        <f t="shared" si="181"/>
        <v>#DIV/0!</v>
      </c>
      <c r="M2588" s="2"/>
    </row>
    <row r="2589" spans="1:13" ht="12.75" hidden="1">
      <c r="A2589" s="13"/>
      <c r="F2589" s="72"/>
      <c r="G2589" s="72"/>
      <c r="H2589" s="5">
        <f t="shared" si="182"/>
        <v>0</v>
      </c>
      <c r="I2589" s="23" t="e">
        <f t="shared" si="181"/>
        <v>#DIV/0!</v>
      </c>
      <c r="M2589" s="2"/>
    </row>
    <row r="2590" spans="1:13" ht="12.75" hidden="1">
      <c r="A2590" s="13"/>
      <c r="F2590" s="72"/>
      <c r="G2590" s="72"/>
      <c r="H2590" s="5">
        <f t="shared" si="182"/>
        <v>0</v>
      </c>
      <c r="I2590" s="23" t="e">
        <f t="shared" si="181"/>
        <v>#DIV/0!</v>
      </c>
      <c r="M2590" s="2"/>
    </row>
    <row r="2591" spans="1:13" ht="12.75" hidden="1">
      <c r="A2591" s="13"/>
      <c r="F2591" s="72"/>
      <c r="G2591" s="72"/>
      <c r="H2591" s="5">
        <f t="shared" si="182"/>
        <v>0</v>
      </c>
      <c r="I2591" s="23" t="e">
        <f t="shared" si="181"/>
        <v>#DIV/0!</v>
      </c>
      <c r="M2591" s="2"/>
    </row>
    <row r="2592" spans="1:13" ht="12.75" hidden="1">
      <c r="A2592" s="13"/>
      <c r="F2592" s="72"/>
      <c r="G2592" s="72"/>
      <c r="H2592" s="5">
        <f t="shared" si="182"/>
        <v>0</v>
      </c>
      <c r="I2592" s="23" t="e">
        <f t="shared" si="181"/>
        <v>#DIV/0!</v>
      </c>
      <c r="M2592" s="2"/>
    </row>
    <row r="2593" spans="1:13" ht="12.75" hidden="1">
      <c r="A2593" s="13"/>
      <c r="F2593" s="72"/>
      <c r="G2593" s="72"/>
      <c r="H2593" s="5">
        <f t="shared" si="182"/>
        <v>0</v>
      </c>
      <c r="I2593" s="23" t="e">
        <f t="shared" si="181"/>
        <v>#DIV/0!</v>
      </c>
      <c r="M2593" s="2"/>
    </row>
    <row r="2594" spans="1:13" ht="12.75" hidden="1">
      <c r="A2594" s="13"/>
      <c r="F2594" s="72"/>
      <c r="G2594" s="72"/>
      <c r="H2594" s="5">
        <f t="shared" si="182"/>
        <v>0</v>
      </c>
      <c r="I2594" s="23" t="e">
        <f t="shared" si="181"/>
        <v>#DIV/0!</v>
      </c>
      <c r="M2594" s="2"/>
    </row>
    <row r="2595" spans="1:13" ht="12.75" hidden="1">
      <c r="A2595" s="13"/>
      <c r="F2595" s="72"/>
      <c r="G2595" s="72"/>
      <c r="H2595" s="5">
        <f t="shared" si="182"/>
        <v>0</v>
      </c>
      <c r="I2595" s="23" t="e">
        <f t="shared" si="181"/>
        <v>#DIV/0!</v>
      </c>
      <c r="M2595" s="2"/>
    </row>
    <row r="2596" spans="1:13" ht="12.75" hidden="1">
      <c r="A2596" s="13"/>
      <c r="F2596" s="72"/>
      <c r="G2596" s="72"/>
      <c r="H2596" s="5">
        <f t="shared" si="182"/>
        <v>0</v>
      </c>
      <c r="I2596" s="23" t="e">
        <f t="shared" si="181"/>
        <v>#DIV/0!</v>
      </c>
      <c r="M2596" s="2"/>
    </row>
    <row r="2597" spans="1:13" ht="12.75" hidden="1">
      <c r="A2597" s="13"/>
      <c r="F2597" s="72"/>
      <c r="G2597" s="72"/>
      <c r="H2597" s="5">
        <f t="shared" si="182"/>
        <v>0</v>
      </c>
      <c r="I2597" s="23" t="e">
        <f t="shared" si="181"/>
        <v>#DIV/0!</v>
      </c>
      <c r="M2597" s="2"/>
    </row>
    <row r="2598" spans="1:13" ht="12.75" hidden="1">
      <c r="A2598" s="13"/>
      <c r="F2598" s="72"/>
      <c r="G2598" s="72"/>
      <c r="H2598" s="5">
        <f t="shared" si="182"/>
        <v>0</v>
      </c>
      <c r="I2598" s="23" t="e">
        <f t="shared" si="181"/>
        <v>#DIV/0!</v>
      </c>
      <c r="M2598" s="2"/>
    </row>
    <row r="2599" spans="1:13" ht="12.75" hidden="1">
      <c r="A2599" s="13"/>
      <c r="F2599" s="72"/>
      <c r="G2599" s="72"/>
      <c r="H2599" s="5">
        <f t="shared" si="182"/>
        <v>0</v>
      </c>
      <c r="I2599" s="23" t="e">
        <f t="shared" si="181"/>
        <v>#DIV/0!</v>
      </c>
      <c r="M2599" s="2"/>
    </row>
    <row r="2600" spans="1:13" ht="12.75" hidden="1">
      <c r="A2600" s="13"/>
      <c r="F2600" s="72"/>
      <c r="G2600" s="72"/>
      <c r="H2600" s="5">
        <f t="shared" si="182"/>
        <v>0</v>
      </c>
      <c r="I2600" s="23" t="e">
        <f aca="true" t="shared" si="183" ref="I2600:I2631">+B2600/M2600</f>
        <v>#DIV/0!</v>
      </c>
      <c r="M2600" s="2"/>
    </row>
    <row r="2601" spans="1:13" ht="12.75" hidden="1">
      <c r="A2601" s="13"/>
      <c r="F2601" s="72"/>
      <c r="G2601" s="72"/>
      <c r="H2601" s="5">
        <f t="shared" si="182"/>
        <v>0</v>
      </c>
      <c r="I2601" s="23" t="e">
        <f t="shared" si="183"/>
        <v>#DIV/0!</v>
      </c>
      <c r="M2601" s="2"/>
    </row>
    <row r="2602" spans="1:13" ht="12.75" hidden="1">
      <c r="A2602" s="13"/>
      <c r="F2602" s="72"/>
      <c r="G2602" s="72"/>
      <c r="H2602" s="5">
        <f aca="true" t="shared" si="184" ref="H2602:H2633">H2601-B2602</f>
        <v>0</v>
      </c>
      <c r="I2602" s="23" t="e">
        <f t="shared" si="183"/>
        <v>#DIV/0!</v>
      </c>
      <c r="M2602" s="2"/>
    </row>
    <row r="2603" spans="1:13" ht="12.75" hidden="1">
      <c r="A2603" s="13"/>
      <c r="F2603" s="72"/>
      <c r="G2603" s="72"/>
      <c r="H2603" s="5">
        <f t="shared" si="184"/>
        <v>0</v>
      </c>
      <c r="I2603" s="23" t="e">
        <f t="shared" si="183"/>
        <v>#DIV/0!</v>
      </c>
      <c r="M2603" s="2"/>
    </row>
    <row r="2604" spans="1:13" ht="12.75" hidden="1">
      <c r="A2604" s="13"/>
      <c r="F2604" s="72"/>
      <c r="G2604" s="72"/>
      <c r="H2604" s="5">
        <f t="shared" si="184"/>
        <v>0</v>
      </c>
      <c r="I2604" s="23" t="e">
        <f t="shared" si="183"/>
        <v>#DIV/0!</v>
      </c>
      <c r="M2604" s="2"/>
    </row>
    <row r="2605" spans="1:13" ht="12.75" hidden="1">
      <c r="A2605" s="13"/>
      <c r="F2605" s="72"/>
      <c r="G2605" s="72"/>
      <c r="H2605" s="5">
        <f t="shared" si="184"/>
        <v>0</v>
      </c>
      <c r="I2605" s="23" t="e">
        <f t="shared" si="183"/>
        <v>#DIV/0!</v>
      </c>
      <c r="M2605" s="2"/>
    </row>
    <row r="2606" spans="1:13" ht="12.75" hidden="1">
      <c r="A2606" s="13"/>
      <c r="F2606" s="72"/>
      <c r="G2606" s="72"/>
      <c r="H2606" s="5">
        <f t="shared" si="184"/>
        <v>0</v>
      </c>
      <c r="I2606" s="23" t="e">
        <f t="shared" si="183"/>
        <v>#DIV/0!</v>
      </c>
      <c r="M2606" s="2"/>
    </row>
    <row r="2607" spans="1:13" ht="12.75" hidden="1">
      <c r="A2607" s="13"/>
      <c r="F2607" s="72"/>
      <c r="G2607" s="72"/>
      <c r="H2607" s="5">
        <f t="shared" si="184"/>
        <v>0</v>
      </c>
      <c r="I2607" s="23" t="e">
        <f t="shared" si="183"/>
        <v>#DIV/0!</v>
      </c>
      <c r="M2607" s="2"/>
    </row>
    <row r="2608" spans="1:13" ht="12.75" hidden="1">
      <c r="A2608" s="13"/>
      <c r="F2608" s="72"/>
      <c r="G2608" s="72"/>
      <c r="H2608" s="5">
        <f t="shared" si="184"/>
        <v>0</v>
      </c>
      <c r="I2608" s="23" t="e">
        <f t="shared" si="183"/>
        <v>#DIV/0!</v>
      </c>
      <c r="M2608" s="2"/>
    </row>
    <row r="2609" spans="1:13" ht="12.75" hidden="1">
      <c r="A2609" s="13"/>
      <c r="F2609" s="72"/>
      <c r="G2609" s="72"/>
      <c r="H2609" s="5">
        <f t="shared" si="184"/>
        <v>0</v>
      </c>
      <c r="I2609" s="23" t="e">
        <f t="shared" si="183"/>
        <v>#DIV/0!</v>
      </c>
      <c r="M2609" s="2"/>
    </row>
    <row r="2610" spans="1:13" ht="12.75" hidden="1">
      <c r="A2610" s="13"/>
      <c r="F2610" s="72"/>
      <c r="G2610" s="72"/>
      <c r="H2610" s="5">
        <f t="shared" si="184"/>
        <v>0</v>
      </c>
      <c r="I2610" s="23" t="e">
        <f t="shared" si="183"/>
        <v>#DIV/0!</v>
      </c>
      <c r="M2610" s="2"/>
    </row>
    <row r="2611" spans="1:13" ht="12.75" hidden="1">
      <c r="A2611" s="13"/>
      <c r="F2611" s="72"/>
      <c r="G2611" s="72"/>
      <c r="H2611" s="5">
        <f t="shared" si="184"/>
        <v>0</v>
      </c>
      <c r="I2611" s="23" t="e">
        <f t="shared" si="183"/>
        <v>#DIV/0!</v>
      </c>
      <c r="M2611" s="2"/>
    </row>
    <row r="2612" spans="1:13" ht="12.75" hidden="1">
      <c r="A2612" s="13"/>
      <c r="F2612" s="72"/>
      <c r="G2612" s="72"/>
      <c r="H2612" s="5">
        <f t="shared" si="184"/>
        <v>0</v>
      </c>
      <c r="I2612" s="23" t="e">
        <f t="shared" si="183"/>
        <v>#DIV/0!</v>
      </c>
      <c r="M2612" s="2"/>
    </row>
    <row r="2613" spans="1:13" ht="12.75" hidden="1">
      <c r="A2613" s="13"/>
      <c r="F2613" s="72"/>
      <c r="G2613" s="72"/>
      <c r="H2613" s="5">
        <f t="shared" si="184"/>
        <v>0</v>
      </c>
      <c r="I2613" s="23" t="e">
        <f t="shared" si="183"/>
        <v>#DIV/0!</v>
      </c>
      <c r="M2613" s="2"/>
    </row>
    <row r="2614" spans="1:13" ht="12.75" hidden="1">
      <c r="A2614" s="13"/>
      <c r="F2614" s="72"/>
      <c r="G2614" s="72"/>
      <c r="H2614" s="5">
        <f t="shared" si="184"/>
        <v>0</v>
      </c>
      <c r="I2614" s="23" t="e">
        <f t="shared" si="183"/>
        <v>#DIV/0!</v>
      </c>
      <c r="M2614" s="2"/>
    </row>
    <row r="2615" spans="1:13" ht="12.75" hidden="1">
      <c r="A2615" s="13"/>
      <c r="F2615" s="72"/>
      <c r="G2615" s="72"/>
      <c r="H2615" s="5">
        <f t="shared" si="184"/>
        <v>0</v>
      </c>
      <c r="I2615" s="23" t="e">
        <f t="shared" si="183"/>
        <v>#DIV/0!</v>
      </c>
      <c r="M2615" s="2"/>
    </row>
    <row r="2616" spans="1:13" ht="12.75" hidden="1">
      <c r="A2616" s="13"/>
      <c r="F2616" s="72"/>
      <c r="G2616" s="72"/>
      <c r="H2616" s="5">
        <f t="shared" si="184"/>
        <v>0</v>
      </c>
      <c r="I2616" s="23" t="e">
        <f t="shared" si="183"/>
        <v>#DIV/0!</v>
      </c>
      <c r="M2616" s="2"/>
    </row>
    <row r="2617" spans="1:13" ht="12.75" hidden="1">
      <c r="A2617" s="13"/>
      <c r="F2617" s="72"/>
      <c r="G2617" s="72"/>
      <c r="H2617" s="5">
        <f t="shared" si="184"/>
        <v>0</v>
      </c>
      <c r="I2617" s="23" t="e">
        <f t="shared" si="183"/>
        <v>#DIV/0!</v>
      </c>
      <c r="M2617" s="2"/>
    </row>
    <row r="2618" spans="1:13" ht="12.75" hidden="1">
      <c r="A2618" s="13"/>
      <c r="F2618" s="72"/>
      <c r="G2618" s="72"/>
      <c r="H2618" s="5">
        <f t="shared" si="184"/>
        <v>0</v>
      </c>
      <c r="I2618" s="23" t="e">
        <f t="shared" si="183"/>
        <v>#DIV/0!</v>
      </c>
      <c r="M2618" s="2"/>
    </row>
    <row r="2619" spans="1:13" ht="12.75" hidden="1">
      <c r="A2619" s="13"/>
      <c r="F2619" s="72"/>
      <c r="G2619" s="72"/>
      <c r="H2619" s="5">
        <f t="shared" si="184"/>
        <v>0</v>
      </c>
      <c r="I2619" s="23" t="e">
        <f t="shared" si="183"/>
        <v>#DIV/0!</v>
      </c>
      <c r="M2619" s="2"/>
    </row>
    <row r="2620" spans="1:13" ht="12.75" hidden="1">
      <c r="A2620" s="13"/>
      <c r="F2620" s="72"/>
      <c r="G2620" s="72"/>
      <c r="H2620" s="5">
        <f t="shared" si="184"/>
        <v>0</v>
      </c>
      <c r="I2620" s="23" t="e">
        <f t="shared" si="183"/>
        <v>#DIV/0!</v>
      </c>
      <c r="M2620" s="2"/>
    </row>
    <row r="2621" spans="1:13" ht="12.75" hidden="1">
      <c r="A2621" s="13"/>
      <c r="F2621" s="72"/>
      <c r="G2621" s="72"/>
      <c r="H2621" s="5">
        <f t="shared" si="184"/>
        <v>0</v>
      </c>
      <c r="I2621" s="23" t="e">
        <f t="shared" si="183"/>
        <v>#DIV/0!</v>
      </c>
      <c r="M2621" s="2"/>
    </row>
    <row r="2622" spans="1:13" ht="12.75" hidden="1">
      <c r="A2622" s="13"/>
      <c r="F2622" s="72"/>
      <c r="G2622" s="72"/>
      <c r="H2622" s="5">
        <f t="shared" si="184"/>
        <v>0</v>
      </c>
      <c r="I2622" s="23" t="e">
        <f t="shared" si="183"/>
        <v>#DIV/0!</v>
      </c>
      <c r="M2622" s="2"/>
    </row>
    <row r="2623" spans="1:13" ht="12.75" hidden="1">
      <c r="A2623" s="13"/>
      <c r="F2623" s="72"/>
      <c r="G2623" s="72"/>
      <c r="H2623" s="5">
        <f t="shared" si="184"/>
        <v>0</v>
      </c>
      <c r="I2623" s="23" t="e">
        <f t="shared" si="183"/>
        <v>#DIV/0!</v>
      </c>
      <c r="M2623" s="2"/>
    </row>
    <row r="2624" spans="1:13" ht="12.75" hidden="1">
      <c r="A2624" s="13"/>
      <c r="F2624" s="72"/>
      <c r="G2624" s="72"/>
      <c r="H2624" s="5">
        <f t="shared" si="184"/>
        <v>0</v>
      </c>
      <c r="I2624" s="23" t="e">
        <f t="shared" si="183"/>
        <v>#DIV/0!</v>
      </c>
      <c r="M2624" s="2"/>
    </row>
    <row r="2625" spans="1:13" ht="12.75" hidden="1">
      <c r="A2625" s="13"/>
      <c r="F2625" s="72"/>
      <c r="G2625" s="72"/>
      <c r="H2625" s="5">
        <f t="shared" si="184"/>
        <v>0</v>
      </c>
      <c r="I2625" s="23" t="e">
        <f t="shared" si="183"/>
        <v>#DIV/0!</v>
      </c>
      <c r="M2625" s="2"/>
    </row>
    <row r="2626" spans="1:13" ht="12.75" hidden="1">
      <c r="A2626" s="13"/>
      <c r="F2626" s="72"/>
      <c r="G2626" s="72"/>
      <c r="H2626" s="5">
        <f t="shared" si="184"/>
        <v>0</v>
      </c>
      <c r="I2626" s="23" t="e">
        <f t="shared" si="183"/>
        <v>#DIV/0!</v>
      </c>
      <c r="M2626" s="2"/>
    </row>
    <row r="2627" spans="1:13" ht="12.75" hidden="1">
      <c r="A2627" s="13"/>
      <c r="F2627" s="72"/>
      <c r="G2627" s="72"/>
      <c r="H2627" s="5">
        <f t="shared" si="184"/>
        <v>0</v>
      </c>
      <c r="I2627" s="23" t="e">
        <f t="shared" si="183"/>
        <v>#DIV/0!</v>
      </c>
      <c r="M2627" s="2"/>
    </row>
    <row r="2628" spans="1:13" ht="12.75" hidden="1">
      <c r="A2628" s="13"/>
      <c r="F2628" s="72"/>
      <c r="G2628" s="72"/>
      <c r="H2628" s="5">
        <f t="shared" si="184"/>
        <v>0</v>
      </c>
      <c r="I2628" s="23" t="e">
        <f t="shared" si="183"/>
        <v>#DIV/0!</v>
      </c>
      <c r="M2628" s="2"/>
    </row>
    <row r="2629" spans="1:13" ht="12.75" hidden="1">
      <c r="A2629" s="13"/>
      <c r="F2629" s="72"/>
      <c r="G2629" s="72"/>
      <c r="H2629" s="5">
        <f t="shared" si="184"/>
        <v>0</v>
      </c>
      <c r="I2629" s="23" t="e">
        <f t="shared" si="183"/>
        <v>#DIV/0!</v>
      </c>
      <c r="M2629" s="2"/>
    </row>
    <row r="2630" spans="1:13" ht="12.75" hidden="1">
      <c r="A2630" s="13"/>
      <c r="F2630" s="72"/>
      <c r="G2630" s="72"/>
      <c r="H2630" s="5">
        <f t="shared" si="184"/>
        <v>0</v>
      </c>
      <c r="I2630" s="23" t="e">
        <f t="shared" si="183"/>
        <v>#DIV/0!</v>
      </c>
      <c r="M2630" s="2"/>
    </row>
    <row r="2631" spans="1:13" ht="12.75" hidden="1">
      <c r="A2631" s="13"/>
      <c r="F2631" s="72"/>
      <c r="G2631" s="72"/>
      <c r="H2631" s="5">
        <f t="shared" si="184"/>
        <v>0</v>
      </c>
      <c r="I2631" s="23" t="e">
        <f t="shared" si="183"/>
        <v>#DIV/0!</v>
      </c>
      <c r="M2631" s="2"/>
    </row>
    <row r="2632" spans="1:13" ht="12.75" hidden="1">
      <c r="A2632" s="13"/>
      <c r="F2632" s="72"/>
      <c r="G2632" s="72"/>
      <c r="H2632" s="5">
        <f t="shared" si="184"/>
        <v>0</v>
      </c>
      <c r="I2632" s="23" t="e">
        <f aca="true" t="shared" si="185" ref="I2632:I2663">+B2632/M2632</f>
        <v>#DIV/0!</v>
      </c>
      <c r="M2632" s="2"/>
    </row>
    <row r="2633" spans="1:13" ht="12.75" hidden="1">
      <c r="A2633" s="13"/>
      <c r="F2633" s="72"/>
      <c r="G2633" s="72"/>
      <c r="H2633" s="5">
        <f t="shared" si="184"/>
        <v>0</v>
      </c>
      <c r="I2633" s="23" t="e">
        <f t="shared" si="185"/>
        <v>#DIV/0!</v>
      </c>
      <c r="M2633" s="2"/>
    </row>
    <row r="2634" spans="1:13" ht="12.75" hidden="1">
      <c r="A2634" s="13"/>
      <c r="F2634" s="72"/>
      <c r="G2634" s="72"/>
      <c r="H2634" s="5">
        <f aca="true" t="shared" si="186" ref="H2634:H2665">H2633-B2634</f>
        <v>0</v>
      </c>
      <c r="I2634" s="23" t="e">
        <f t="shared" si="185"/>
        <v>#DIV/0!</v>
      </c>
      <c r="M2634" s="2"/>
    </row>
    <row r="2635" spans="1:13" ht="12.75" hidden="1">
      <c r="A2635" s="13"/>
      <c r="F2635" s="72"/>
      <c r="G2635" s="72"/>
      <c r="H2635" s="5">
        <f t="shared" si="186"/>
        <v>0</v>
      </c>
      <c r="I2635" s="23" t="e">
        <f t="shared" si="185"/>
        <v>#DIV/0!</v>
      </c>
      <c r="M2635" s="2"/>
    </row>
    <row r="2636" spans="1:13" ht="12.75" hidden="1">
      <c r="A2636" s="13"/>
      <c r="F2636" s="72"/>
      <c r="G2636" s="72"/>
      <c r="H2636" s="5">
        <f t="shared" si="186"/>
        <v>0</v>
      </c>
      <c r="I2636" s="23" t="e">
        <f t="shared" si="185"/>
        <v>#DIV/0!</v>
      </c>
      <c r="M2636" s="2"/>
    </row>
    <row r="2637" spans="1:13" ht="12.75" hidden="1">
      <c r="A2637" s="13"/>
      <c r="F2637" s="72"/>
      <c r="G2637" s="72"/>
      <c r="H2637" s="5">
        <f t="shared" si="186"/>
        <v>0</v>
      </c>
      <c r="I2637" s="23" t="e">
        <f t="shared" si="185"/>
        <v>#DIV/0!</v>
      </c>
      <c r="M2637" s="2"/>
    </row>
    <row r="2638" spans="1:13" ht="12.75" hidden="1">
      <c r="A2638" s="13"/>
      <c r="F2638" s="72"/>
      <c r="G2638" s="72"/>
      <c r="H2638" s="5">
        <f t="shared" si="186"/>
        <v>0</v>
      </c>
      <c r="I2638" s="23" t="e">
        <f t="shared" si="185"/>
        <v>#DIV/0!</v>
      </c>
      <c r="M2638" s="2"/>
    </row>
    <row r="2639" spans="1:13" ht="12.75" hidden="1">
      <c r="A2639" s="13"/>
      <c r="F2639" s="72"/>
      <c r="G2639" s="72"/>
      <c r="H2639" s="5">
        <f t="shared" si="186"/>
        <v>0</v>
      </c>
      <c r="I2639" s="23" t="e">
        <f t="shared" si="185"/>
        <v>#DIV/0!</v>
      </c>
      <c r="M2639" s="2"/>
    </row>
    <row r="2640" spans="1:13" ht="12.75" hidden="1">
      <c r="A2640" s="13"/>
      <c r="F2640" s="72"/>
      <c r="G2640" s="72"/>
      <c r="H2640" s="5">
        <f t="shared" si="186"/>
        <v>0</v>
      </c>
      <c r="I2640" s="23" t="e">
        <f t="shared" si="185"/>
        <v>#DIV/0!</v>
      </c>
      <c r="M2640" s="2"/>
    </row>
    <row r="2641" spans="1:13" ht="12.75" hidden="1">
      <c r="A2641" s="13"/>
      <c r="F2641" s="72"/>
      <c r="G2641" s="72"/>
      <c r="H2641" s="5">
        <f t="shared" si="186"/>
        <v>0</v>
      </c>
      <c r="I2641" s="23" t="e">
        <f t="shared" si="185"/>
        <v>#DIV/0!</v>
      </c>
      <c r="M2641" s="2"/>
    </row>
    <row r="2642" spans="1:13" ht="12.75" hidden="1">
      <c r="A2642" s="13"/>
      <c r="F2642" s="72"/>
      <c r="G2642" s="72"/>
      <c r="H2642" s="5">
        <f t="shared" si="186"/>
        <v>0</v>
      </c>
      <c r="I2642" s="23" t="e">
        <f t="shared" si="185"/>
        <v>#DIV/0!</v>
      </c>
      <c r="M2642" s="2"/>
    </row>
    <row r="2643" spans="1:13" ht="12.75" hidden="1">
      <c r="A2643" s="13"/>
      <c r="F2643" s="72"/>
      <c r="G2643" s="72"/>
      <c r="H2643" s="5">
        <f t="shared" si="186"/>
        <v>0</v>
      </c>
      <c r="I2643" s="23" t="e">
        <f t="shared" si="185"/>
        <v>#DIV/0!</v>
      </c>
      <c r="M2643" s="2"/>
    </row>
    <row r="2644" spans="1:13" ht="12.75" hidden="1">
      <c r="A2644" s="13"/>
      <c r="F2644" s="72"/>
      <c r="G2644" s="72"/>
      <c r="H2644" s="5">
        <f t="shared" si="186"/>
        <v>0</v>
      </c>
      <c r="I2644" s="23" t="e">
        <f t="shared" si="185"/>
        <v>#DIV/0!</v>
      </c>
      <c r="M2644" s="2"/>
    </row>
    <row r="2645" spans="1:13" ht="12.75" hidden="1">
      <c r="A2645" s="13"/>
      <c r="F2645" s="72"/>
      <c r="G2645" s="72"/>
      <c r="H2645" s="5">
        <f t="shared" si="186"/>
        <v>0</v>
      </c>
      <c r="I2645" s="23" t="e">
        <f t="shared" si="185"/>
        <v>#DIV/0!</v>
      </c>
      <c r="M2645" s="2"/>
    </row>
    <row r="2646" spans="1:13" ht="12.75" hidden="1">
      <c r="A2646" s="13"/>
      <c r="F2646" s="72"/>
      <c r="G2646" s="72"/>
      <c r="H2646" s="5">
        <f t="shared" si="186"/>
        <v>0</v>
      </c>
      <c r="I2646" s="23" t="e">
        <f t="shared" si="185"/>
        <v>#DIV/0!</v>
      </c>
      <c r="M2646" s="2"/>
    </row>
    <row r="2647" spans="1:13" ht="12.75" hidden="1">
      <c r="A2647" s="13"/>
      <c r="F2647" s="72"/>
      <c r="G2647" s="72"/>
      <c r="H2647" s="5">
        <f t="shared" si="186"/>
        <v>0</v>
      </c>
      <c r="I2647" s="23" t="e">
        <f t="shared" si="185"/>
        <v>#DIV/0!</v>
      </c>
      <c r="M2647" s="2"/>
    </row>
    <row r="2648" spans="1:13" ht="12.75" hidden="1">
      <c r="A2648" s="13"/>
      <c r="F2648" s="72"/>
      <c r="G2648" s="72"/>
      <c r="H2648" s="5">
        <f t="shared" si="186"/>
        <v>0</v>
      </c>
      <c r="I2648" s="23" t="e">
        <f t="shared" si="185"/>
        <v>#DIV/0!</v>
      </c>
      <c r="M2648" s="2"/>
    </row>
    <row r="2649" spans="1:13" ht="12.75" hidden="1">
      <c r="A2649" s="13"/>
      <c r="F2649" s="72"/>
      <c r="G2649" s="72"/>
      <c r="H2649" s="5">
        <f t="shared" si="186"/>
        <v>0</v>
      </c>
      <c r="I2649" s="23" t="e">
        <f t="shared" si="185"/>
        <v>#DIV/0!</v>
      </c>
      <c r="M2649" s="2"/>
    </row>
    <row r="2650" spans="1:13" ht="12.75" hidden="1">
      <c r="A2650" s="13"/>
      <c r="F2650" s="72"/>
      <c r="G2650" s="72"/>
      <c r="H2650" s="5">
        <f t="shared" si="186"/>
        <v>0</v>
      </c>
      <c r="I2650" s="23" t="e">
        <f t="shared" si="185"/>
        <v>#DIV/0!</v>
      </c>
      <c r="M2650" s="2"/>
    </row>
    <row r="2651" spans="1:13" ht="12.75" hidden="1">
      <c r="A2651" s="13"/>
      <c r="F2651" s="72"/>
      <c r="G2651" s="72"/>
      <c r="H2651" s="5">
        <f t="shared" si="186"/>
        <v>0</v>
      </c>
      <c r="I2651" s="23" t="e">
        <f t="shared" si="185"/>
        <v>#DIV/0!</v>
      </c>
      <c r="M2651" s="2"/>
    </row>
    <row r="2652" spans="1:13" ht="12.75" hidden="1">
      <c r="A2652" s="13"/>
      <c r="F2652" s="72"/>
      <c r="G2652" s="72"/>
      <c r="H2652" s="5">
        <f t="shared" si="186"/>
        <v>0</v>
      </c>
      <c r="I2652" s="23" t="e">
        <f t="shared" si="185"/>
        <v>#DIV/0!</v>
      </c>
      <c r="M2652" s="2"/>
    </row>
    <row r="2653" spans="1:13" ht="12.75" hidden="1">
      <c r="A2653" s="13"/>
      <c r="F2653" s="72"/>
      <c r="G2653" s="72"/>
      <c r="H2653" s="5">
        <f t="shared" si="186"/>
        <v>0</v>
      </c>
      <c r="I2653" s="23" t="e">
        <f t="shared" si="185"/>
        <v>#DIV/0!</v>
      </c>
      <c r="M2653" s="2"/>
    </row>
    <row r="2654" spans="1:13" ht="12.75" hidden="1">
      <c r="A2654" s="13"/>
      <c r="F2654" s="72"/>
      <c r="G2654" s="72"/>
      <c r="H2654" s="5">
        <f t="shared" si="186"/>
        <v>0</v>
      </c>
      <c r="I2654" s="23" t="e">
        <f t="shared" si="185"/>
        <v>#DIV/0!</v>
      </c>
      <c r="M2654" s="2"/>
    </row>
    <row r="2655" spans="1:13" ht="12.75" hidden="1">
      <c r="A2655" s="13"/>
      <c r="F2655" s="72"/>
      <c r="G2655" s="72"/>
      <c r="H2655" s="5">
        <f t="shared" si="186"/>
        <v>0</v>
      </c>
      <c r="I2655" s="23" t="e">
        <f t="shared" si="185"/>
        <v>#DIV/0!</v>
      </c>
      <c r="M2655" s="2"/>
    </row>
    <row r="2656" spans="1:13" ht="12.75" hidden="1">
      <c r="A2656" s="13"/>
      <c r="F2656" s="72"/>
      <c r="G2656" s="72"/>
      <c r="H2656" s="5">
        <f t="shared" si="186"/>
        <v>0</v>
      </c>
      <c r="I2656" s="23" t="e">
        <f t="shared" si="185"/>
        <v>#DIV/0!</v>
      </c>
      <c r="M2656" s="2"/>
    </row>
    <row r="2657" spans="1:13" ht="12.75" hidden="1">
      <c r="A2657" s="13"/>
      <c r="F2657" s="72"/>
      <c r="G2657" s="72"/>
      <c r="H2657" s="5">
        <f t="shared" si="186"/>
        <v>0</v>
      </c>
      <c r="I2657" s="23" t="e">
        <f t="shared" si="185"/>
        <v>#DIV/0!</v>
      </c>
      <c r="M2657" s="2"/>
    </row>
    <row r="2658" spans="1:13" ht="12.75" hidden="1">
      <c r="A2658" s="13"/>
      <c r="F2658" s="72"/>
      <c r="G2658" s="72"/>
      <c r="H2658" s="5">
        <f t="shared" si="186"/>
        <v>0</v>
      </c>
      <c r="I2658" s="23" t="e">
        <f t="shared" si="185"/>
        <v>#DIV/0!</v>
      </c>
      <c r="M2658" s="2"/>
    </row>
    <row r="2659" spans="1:13" ht="12.75" hidden="1">
      <c r="A2659" s="13"/>
      <c r="F2659" s="72"/>
      <c r="G2659" s="72"/>
      <c r="H2659" s="5">
        <f t="shared" si="186"/>
        <v>0</v>
      </c>
      <c r="I2659" s="23" t="e">
        <f t="shared" si="185"/>
        <v>#DIV/0!</v>
      </c>
      <c r="M2659" s="2"/>
    </row>
    <row r="2660" spans="1:13" ht="12.75" hidden="1">
      <c r="A2660" s="13"/>
      <c r="F2660" s="72"/>
      <c r="G2660" s="72"/>
      <c r="H2660" s="5">
        <f t="shared" si="186"/>
        <v>0</v>
      </c>
      <c r="I2660" s="23" t="e">
        <f t="shared" si="185"/>
        <v>#DIV/0!</v>
      </c>
      <c r="M2660" s="2"/>
    </row>
    <row r="2661" spans="1:13" ht="12.75" hidden="1">
      <c r="A2661" s="13"/>
      <c r="F2661" s="72"/>
      <c r="G2661" s="72"/>
      <c r="H2661" s="5">
        <f t="shared" si="186"/>
        <v>0</v>
      </c>
      <c r="I2661" s="23" t="e">
        <f t="shared" si="185"/>
        <v>#DIV/0!</v>
      </c>
      <c r="M2661" s="2"/>
    </row>
    <row r="2662" spans="1:13" ht="12.75" hidden="1">
      <c r="A2662" s="13"/>
      <c r="F2662" s="72"/>
      <c r="G2662" s="72"/>
      <c r="H2662" s="5">
        <f t="shared" si="186"/>
        <v>0</v>
      </c>
      <c r="I2662" s="23" t="e">
        <f t="shared" si="185"/>
        <v>#DIV/0!</v>
      </c>
      <c r="M2662" s="2"/>
    </row>
    <row r="2663" spans="1:13" ht="12.75" hidden="1">
      <c r="A2663" s="13"/>
      <c r="F2663" s="72"/>
      <c r="G2663" s="72"/>
      <c r="H2663" s="5">
        <f t="shared" si="186"/>
        <v>0</v>
      </c>
      <c r="I2663" s="23" t="e">
        <f t="shared" si="185"/>
        <v>#DIV/0!</v>
      </c>
      <c r="M2663" s="2"/>
    </row>
    <row r="2664" spans="1:13" ht="12.75" hidden="1">
      <c r="A2664" s="13"/>
      <c r="F2664" s="72"/>
      <c r="G2664" s="72"/>
      <c r="H2664" s="5">
        <f t="shared" si="186"/>
        <v>0</v>
      </c>
      <c r="I2664" s="23" t="e">
        <f aca="true" t="shared" si="187" ref="I2664:I2695">+B2664/M2664</f>
        <v>#DIV/0!</v>
      </c>
      <c r="M2664" s="2"/>
    </row>
    <row r="2665" spans="1:13" ht="12.75" hidden="1">
      <c r="A2665" s="13"/>
      <c r="F2665" s="72"/>
      <c r="G2665" s="72"/>
      <c r="H2665" s="5">
        <f t="shared" si="186"/>
        <v>0</v>
      </c>
      <c r="I2665" s="23" t="e">
        <f t="shared" si="187"/>
        <v>#DIV/0!</v>
      </c>
      <c r="M2665" s="2"/>
    </row>
    <row r="2666" spans="1:13" ht="12.75" hidden="1">
      <c r="A2666" s="13"/>
      <c r="F2666" s="72"/>
      <c r="G2666" s="72"/>
      <c r="H2666" s="5">
        <f aca="true" t="shared" si="188" ref="H2666:H2697">H2665-B2666</f>
        <v>0</v>
      </c>
      <c r="I2666" s="23" t="e">
        <f t="shared" si="187"/>
        <v>#DIV/0!</v>
      </c>
      <c r="M2666" s="2"/>
    </row>
    <row r="2667" spans="1:13" ht="12.75" hidden="1">
      <c r="A2667" s="13"/>
      <c r="F2667" s="72"/>
      <c r="G2667" s="72"/>
      <c r="H2667" s="5">
        <f t="shared" si="188"/>
        <v>0</v>
      </c>
      <c r="I2667" s="23" t="e">
        <f t="shared" si="187"/>
        <v>#DIV/0!</v>
      </c>
      <c r="M2667" s="2"/>
    </row>
    <row r="2668" spans="1:13" ht="12.75" hidden="1">
      <c r="A2668" s="13"/>
      <c r="F2668" s="72"/>
      <c r="G2668" s="72"/>
      <c r="H2668" s="5">
        <f t="shared" si="188"/>
        <v>0</v>
      </c>
      <c r="I2668" s="23" t="e">
        <f t="shared" si="187"/>
        <v>#DIV/0!</v>
      </c>
      <c r="M2668" s="2"/>
    </row>
    <row r="2669" spans="1:13" ht="12.75" hidden="1">
      <c r="A2669" s="13"/>
      <c r="F2669" s="72"/>
      <c r="G2669" s="72"/>
      <c r="H2669" s="5">
        <f t="shared" si="188"/>
        <v>0</v>
      </c>
      <c r="I2669" s="23" t="e">
        <f t="shared" si="187"/>
        <v>#DIV/0!</v>
      </c>
      <c r="M2669" s="2"/>
    </row>
    <row r="2670" spans="1:13" ht="12.75" hidden="1">
      <c r="A2670" s="13"/>
      <c r="F2670" s="72"/>
      <c r="G2670" s="72"/>
      <c r="H2670" s="5">
        <f t="shared" si="188"/>
        <v>0</v>
      </c>
      <c r="I2670" s="23" t="e">
        <f t="shared" si="187"/>
        <v>#DIV/0!</v>
      </c>
      <c r="M2670" s="2"/>
    </row>
    <row r="2671" spans="1:13" ht="12.75" hidden="1">
      <c r="A2671" s="13"/>
      <c r="F2671" s="72"/>
      <c r="G2671" s="72"/>
      <c r="H2671" s="5">
        <f t="shared" si="188"/>
        <v>0</v>
      </c>
      <c r="I2671" s="23" t="e">
        <f t="shared" si="187"/>
        <v>#DIV/0!</v>
      </c>
      <c r="M2671" s="2"/>
    </row>
    <row r="2672" spans="1:13" ht="12.75" hidden="1">
      <c r="A2672" s="13"/>
      <c r="F2672" s="72"/>
      <c r="G2672" s="72"/>
      <c r="H2672" s="5">
        <f t="shared" si="188"/>
        <v>0</v>
      </c>
      <c r="I2672" s="23" t="e">
        <f t="shared" si="187"/>
        <v>#DIV/0!</v>
      </c>
      <c r="M2672" s="2"/>
    </row>
    <row r="2673" spans="1:13" ht="12.75" hidden="1">
      <c r="A2673" s="13"/>
      <c r="F2673" s="72"/>
      <c r="G2673" s="72"/>
      <c r="H2673" s="5">
        <f t="shared" si="188"/>
        <v>0</v>
      </c>
      <c r="I2673" s="23" t="e">
        <f t="shared" si="187"/>
        <v>#DIV/0!</v>
      </c>
      <c r="M2673" s="2"/>
    </row>
    <row r="2674" spans="1:13" ht="12.75" hidden="1">
      <c r="A2674" s="13"/>
      <c r="F2674" s="72"/>
      <c r="G2674" s="72"/>
      <c r="H2674" s="5">
        <f t="shared" si="188"/>
        <v>0</v>
      </c>
      <c r="I2674" s="23" t="e">
        <f t="shared" si="187"/>
        <v>#DIV/0!</v>
      </c>
      <c r="M2674" s="2"/>
    </row>
    <row r="2675" spans="1:13" ht="12.75" hidden="1">
      <c r="A2675" s="13"/>
      <c r="F2675" s="72"/>
      <c r="G2675" s="72"/>
      <c r="H2675" s="5">
        <f t="shared" si="188"/>
        <v>0</v>
      </c>
      <c r="I2675" s="23" t="e">
        <f t="shared" si="187"/>
        <v>#DIV/0!</v>
      </c>
      <c r="M2675" s="2"/>
    </row>
    <row r="2676" spans="1:13" ht="12.75" hidden="1">
      <c r="A2676" s="13"/>
      <c r="F2676" s="72"/>
      <c r="G2676" s="72"/>
      <c r="H2676" s="5">
        <f t="shared" si="188"/>
        <v>0</v>
      </c>
      <c r="I2676" s="23" t="e">
        <f t="shared" si="187"/>
        <v>#DIV/0!</v>
      </c>
      <c r="M2676" s="2"/>
    </row>
    <row r="2677" spans="1:13" ht="12.75" hidden="1">
      <c r="A2677" s="13"/>
      <c r="F2677" s="72"/>
      <c r="G2677" s="72"/>
      <c r="H2677" s="5">
        <f t="shared" si="188"/>
        <v>0</v>
      </c>
      <c r="I2677" s="23" t="e">
        <f t="shared" si="187"/>
        <v>#DIV/0!</v>
      </c>
      <c r="M2677" s="2"/>
    </row>
    <row r="2678" spans="1:13" ht="12.75" hidden="1">
      <c r="A2678" s="13"/>
      <c r="F2678" s="72"/>
      <c r="G2678" s="72"/>
      <c r="H2678" s="5">
        <f t="shared" si="188"/>
        <v>0</v>
      </c>
      <c r="I2678" s="23" t="e">
        <f t="shared" si="187"/>
        <v>#DIV/0!</v>
      </c>
      <c r="M2678" s="2"/>
    </row>
    <row r="2679" spans="1:13" ht="12.75" hidden="1">
      <c r="A2679" s="13"/>
      <c r="F2679" s="72"/>
      <c r="G2679" s="72"/>
      <c r="H2679" s="5">
        <f t="shared" si="188"/>
        <v>0</v>
      </c>
      <c r="I2679" s="23" t="e">
        <f t="shared" si="187"/>
        <v>#DIV/0!</v>
      </c>
      <c r="M2679" s="2"/>
    </row>
    <row r="2680" spans="1:13" ht="12.75" hidden="1">
      <c r="A2680" s="13"/>
      <c r="F2680" s="72"/>
      <c r="G2680" s="72"/>
      <c r="H2680" s="5">
        <f t="shared" si="188"/>
        <v>0</v>
      </c>
      <c r="I2680" s="23" t="e">
        <f t="shared" si="187"/>
        <v>#DIV/0!</v>
      </c>
      <c r="M2680" s="2"/>
    </row>
    <row r="2681" spans="1:13" ht="12.75" hidden="1">
      <c r="A2681" s="13"/>
      <c r="F2681" s="72"/>
      <c r="G2681" s="72"/>
      <c r="H2681" s="5">
        <f t="shared" si="188"/>
        <v>0</v>
      </c>
      <c r="I2681" s="23" t="e">
        <f t="shared" si="187"/>
        <v>#DIV/0!</v>
      </c>
      <c r="M2681" s="2"/>
    </row>
    <row r="2682" spans="1:13" ht="12.75" hidden="1">
      <c r="A2682" s="13"/>
      <c r="F2682" s="72"/>
      <c r="G2682" s="72"/>
      <c r="H2682" s="5">
        <f t="shared" si="188"/>
        <v>0</v>
      </c>
      <c r="I2682" s="23" t="e">
        <f t="shared" si="187"/>
        <v>#DIV/0!</v>
      </c>
      <c r="M2682" s="2"/>
    </row>
    <row r="2683" spans="1:13" ht="12.75" hidden="1">
      <c r="A2683" s="13"/>
      <c r="F2683" s="72"/>
      <c r="G2683" s="72"/>
      <c r="H2683" s="5">
        <f t="shared" si="188"/>
        <v>0</v>
      </c>
      <c r="I2683" s="23" t="e">
        <f t="shared" si="187"/>
        <v>#DIV/0!</v>
      </c>
      <c r="M2683" s="2"/>
    </row>
    <row r="2684" spans="1:13" ht="12.75" hidden="1">
      <c r="A2684" s="13"/>
      <c r="F2684" s="72"/>
      <c r="G2684" s="72"/>
      <c r="H2684" s="5">
        <f t="shared" si="188"/>
        <v>0</v>
      </c>
      <c r="I2684" s="23" t="e">
        <f t="shared" si="187"/>
        <v>#DIV/0!</v>
      </c>
      <c r="M2684" s="2"/>
    </row>
    <row r="2685" spans="1:13" ht="12.75" hidden="1">
      <c r="A2685" s="13"/>
      <c r="F2685" s="72"/>
      <c r="G2685" s="72"/>
      <c r="H2685" s="5">
        <f t="shared" si="188"/>
        <v>0</v>
      </c>
      <c r="I2685" s="23" t="e">
        <f t="shared" si="187"/>
        <v>#DIV/0!</v>
      </c>
      <c r="M2685" s="2"/>
    </row>
    <row r="2686" spans="1:13" ht="12.75" hidden="1">
      <c r="A2686" s="13"/>
      <c r="F2686" s="72"/>
      <c r="G2686" s="72"/>
      <c r="H2686" s="5">
        <f t="shared" si="188"/>
        <v>0</v>
      </c>
      <c r="I2686" s="23" t="e">
        <f t="shared" si="187"/>
        <v>#DIV/0!</v>
      </c>
      <c r="M2686" s="2"/>
    </row>
    <row r="2687" spans="1:13" ht="12.75" hidden="1">
      <c r="A2687" s="13"/>
      <c r="F2687" s="72"/>
      <c r="G2687" s="72"/>
      <c r="H2687" s="5">
        <f t="shared" si="188"/>
        <v>0</v>
      </c>
      <c r="I2687" s="23" t="e">
        <f t="shared" si="187"/>
        <v>#DIV/0!</v>
      </c>
      <c r="M2687" s="2"/>
    </row>
    <row r="2688" spans="1:13" ht="12.75" hidden="1">
      <c r="A2688" s="13"/>
      <c r="F2688" s="72"/>
      <c r="G2688" s="72"/>
      <c r="H2688" s="5">
        <f t="shared" si="188"/>
        <v>0</v>
      </c>
      <c r="I2688" s="23" t="e">
        <f t="shared" si="187"/>
        <v>#DIV/0!</v>
      </c>
      <c r="M2688" s="2"/>
    </row>
    <row r="2689" spans="1:13" ht="12.75" hidden="1">
      <c r="A2689" s="13"/>
      <c r="F2689" s="72"/>
      <c r="G2689" s="72"/>
      <c r="H2689" s="5">
        <f t="shared" si="188"/>
        <v>0</v>
      </c>
      <c r="I2689" s="23" t="e">
        <f t="shared" si="187"/>
        <v>#DIV/0!</v>
      </c>
      <c r="M2689" s="2"/>
    </row>
    <row r="2690" spans="1:13" ht="12.75" hidden="1">
      <c r="A2690" s="13"/>
      <c r="F2690" s="72"/>
      <c r="G2690" s="72"/>
      <c r="H2690" s="5">
        <f t="shared" si="188"/>
        <v>0</v>
      </c>
      <c r="I2690" s="23" t="e">
        <f t="shared" si="187"/>
        <v>#DIV/0!</v>
      </c>
      <c r="M2690" s="2"/>
    </row>
    <row r="2691" spans="1:13" ht="12.75" hidden="1">
      <c r="A2691" s="13"/>
      <c r="F2691" s="72"/>
      <c r="G2691" s="72"/>
      <c r="H2691" s="5">
        <f t="shared" si="188"/>
        <v>0</v>
      </c>
      <c r="I2691" s="23" t="e">
        <f t="shared" si="187"/>
        <v>#DIV/0!</v>
      </c>
      <c r="M2691" s="2"/>
    </row>
    <row r="2692" spans="1:13" ht="12.75" hidden="1">
      <c r="A2692" s="13"/>
      <c r="F2692" s="72"/>
      <c r="G2692" s="72"/>
      <c r="H2692" s="5">
        <f t="shared" si="188"/>
        <v>0</v>
      </c>
      <c r="I2692" s="23" t="e">
        <f t="shared" si="187"/>
        <v>#DIV/0!</v>
      </c>
      <c r="M2692" s="2"/>
    </row>
    <row r="2693" spans="1:13" ht="12.75" hidden="1">
      <c r="A2693" s="13"/>
      <c r="F2693" s="72"/>
      <c r="G2693" s="72"/>
      <c r="H2693" s="5">
        <f t="shared" si="188"/>
        <v>0</v>
      </c>
      <c r="I2693" s="23" t="e">
        <f t="shared" si="187"/>
        <v>#DIV/0!</v>
      </c>
      <c r="M2693" s="2"/>
    </row>
    <row r="2694" spans="1:13" ht="12.75" hidden="1">
      <c r="A2694" s="13"/>
      <c r="F2694" s="72"/>
      <c r="G2694" s="72"/>
      <c r="H2694" s="5">
        <f t="shared" si="188"/>
        <v>0</v>
      </c>
      <c r="I2694" s="23" t="e">
        <f t="shared" si="187"/>
        <v>#DIV/0!</v>
      </c>
      <c r="M2694" s="2"/>
    </row>
    <row r="2695" spans="1:13" ht="12.75" hidden="1">
      <c r="A2695" s="13"/>
      <c r="F2695" s="72"/>
      <c r="G2695" s="72"/>
      <c r="H2695" s="5">
        <f t="shared" si="188"/>
        <v>0</v>
      </c>
      <c r="I2695" s="23" t="e">
        <f t="shared" si="187"/>
        <v>#DIV/0!</v>
      </c>
      <c r="M2695" s="2"/>
    </row>
    <row r="2696" spans="1:13" ht="12.75" hidden="1">
      <c r="A2696" s="13"/>
      <c r="F2696" s="72"/>
      <c r="G2696" s="72"/>
      <c r="H2696" s="5">
        <f t="shared" si="188"/>
        <v>0</v>
      </c>
      <c r="I2696" s="23" t="e">
        <f aca="true" t="shared" si="189" ref="I2696:I2718">+B2696/M2696</f>
        <v>#DIV/0!</v>
      </c>
      <c r="M2696" s="2"/>
    </row>
    <row r="2697" spans="1:13" ht="12.75" hidden="1">
      <c r="A2697" s="13"/>
      <c r="F2697" s="72"/>
      <c r="G2697" s="72"/>
      <c r="H2697" s="5">
        <f t="shared" si="188"/>
        <v>0</v>
      </c>
      <c r="I2697" s="23" t="e">
        <f t="shared" si="189"/>
        <v>#DIV/0!</v>
      </c>
      <c r="M2697" s="2"/>
    </row>
    <row r="2698" spans="1:13" ht="12.75" hidden="1">
      <c r="A2698" s="13"/>
      <c r="F2698" s="72"/>
      <c r="G2698" s="72"/>
      <c r="H2698" s="5">
        <f aca="true" t="shared" si="190" ref="H2698:H2718">H2697-B2698</f>
        <v>0</v>
      </c>
      <c r="I2698" s="23" t="e">
        <f t="shared" si="189"/>
        <v>#DIV/0!</v>
      </c>
      <c r="M2698" s="2"/>
    </row>
    <row r="2699" spans="1:13" ht="12.75" hidden="1">
      <c r="A2699" s="13"/>
      <c r="F2699" s="72"/>
      <c r="G2699" s="72"/>
      <c r="H2699" s="5">
        <f t="shared" si="190"/>
        <v>0</v>
      </c>
      <c r="I2699" s="23" t="e">
        <f t="shared" si="189"/>
        <v>#DIV/0!</v>
      </c>
      <c r="M2699" s="2"/>
    </row>
    <row r="2700" spans="1:13" ht="12.75" hidden="1">
      <c r="A2700" s="13"/>
      <c r="F2700" s="72"/>
      <c r="G2700" s="72"/>
      <c r="H2700" s="5">
        <f t="shared" si="190"/>
        <v>0</v>
      </c>
      <c r="I2700" s="23" t="e">
        <f t="shared" si="189"/>
        <v>#DIV/0!</v>
      </c>
      <c r="M2700" s="2"/>
    </row>
    <row r="2701" spans="1:13" ht="12.75" hidden="1">
      <c r="A2701" s="13"/>
      <c r="F2701" s="72"/>
      <c r="G2701" s="72"/>
      <c r="H2701" s="5">
        <f t="shared" si="190"/>
        <v>0</v>
      </c>
      <c r="I2701" s="23" t="e">
        <f t="shared" si="189"/>
        <v>#DIV/0!</v>
      </c>
      <c r="M2701" s="2"/>
    </row>
    <row r="2702" spans="1:13" ht="12.75" hidden="1">
      <c r="A2702" s="13"/>
      <c r="F2702" s="72"/>
      <c r="G2702" s="72"/>
      <c r="H2702" s="5">
        <f t="shared" si="190"/>
        <v>0</v>
      </c>
      <c r="I2702" s="23" t="e">
        <f t="shared" si="189"/>
        <v>#DIV/0!</v>
      </c>
      <c r="M2702" s="2"/>
    </row>
    <row r="2703" spans="1:13" ht="12.75" hidden="1">
      <c r="A2703" s="13"/>
      <c r="F2703" s="72"/>
      <c r="G2703" s="72"/>
      <c r="H2703" s="5">
        <f t="shared" si="190"/>
        <v>0</v>
      </c>
      <c r="I2703" s="23" t="e">
        <f t="shared" si="189"/>
        <v>#DIV/0!</v>
      </c>
      <c r="M2703" s="2"/>
    </row>
    <row r="2704" spans="1:13" ht="12.75" hidden="1">
      <c r="A2704" s="13"/>
      <c r="F2704" s="72"/>
      <c r="G2704" s="72"/>
      <c r="H2704" s="5">
        <f t="shared" si="190"/>
        <v>0</v>
      </c>
      <c r="I2704" s="23" t="e">
        <f t="shared" si="189"/>
        <v>#DIV/0!</v>
      </c>
      <c r="M2704" s="2"/>
    </row>
    <row r="2705" spans="1:13" ht="12.75" hidden="1">
      <c r="A2705" s="13"/>
      <c r="F2705" s="72"/>
      <c r="G2705" s="72"/>
      <c r="H2705" s="5">
        <f t="shared" si="190"/>
        <v>0</v>
      </c>
      <c r="I2705" s="23" t="e">
        <f t="shared" si="189"/>
        <v>#DIV/0!</v>
      </c>
      <c r="M2705" s="2"/>
    </row>
    <row r="2706" spans="1:13" ht="12.75" hidden="1">
      <c r="A2706" s="13"/>
      <c r="F2706" s="72"/>
      <c r="G2706" s="72"/>
      <c r="H2706" s="5">
        <f t="shared" si="190"/>
        <v>0</v>
      </c>
      <c r="I2706" s="23" t="e">
        <f t="shared" si="189"/>
        <v>#DIV/0!</v>
      </c>
      <c r="M2706" s="2"/>
    </row>
    <row r="2707" spans="1:13" ht="12.75" hidden="1">
      <c r="A2707" s="13"/>
      <c r="F2707" s="72"/>
      <c r="G2707" s="72"/>
      <c r="H2707" s="5">
        <f t="shared" si="190"/>
        <v>0</v>
      </c>
      <c r="I2707" s="23" t="e">
        <f t="shared" si="189"/>
        <v>#DIV/0!</v>
      </c>
      <c r="M2707" s="2"/>
    </row>
    <row r="2708" spans="1:13" ht="12.75" hidden="1">
      <c r="A2708" s="13"/>
      <c r="F2708" s="72"/>
      <c r="G2708" s="72"/>
      <c r="H2708" s="5">
        <f t="shared" si="190"/>
        <v>0</v>
      </c>
      <c r="I2708" s="23" t="e">
        <f t="shared" si="189"/>
        <v>#DIV/0!</v>
      </c>
      <c r="M2708" s="2"/>
    </row>
    <row r="2709" spans="1:13" ht="12.75" hidden="1">
      <c r="A2709" s="13"/>
      <c r="F2709" s="72"/>
      <c r="G2709" s="72"/>
      <c r="H2709" s="5">
        <f t="shared" si="190"/>
        <v>0</v>
      </c>
      <c r="I2709" s="23" t="e">
        <f t="shared" si="189"/>
        <v>#DIV/0!</v>
      </c>
      <c r="M2709" s="2"/>
    </row>
    <row r="2710" spans="1:13" ht="12.75" hidden="1">
      <c r="A2710" s="13"/>
      <c r="F2710" s="72"/>
      <c r="G2710" s="72"/>
      <c r="H2710" s="5">
        <f t="shared" si="190"/>
        <v>0</v>
      </c>
      <c r="I2710" s="23" t="e">
        <f t="shared" si="189"/>
        <v>#DIV/0!</v>
      </c>
      <c r="M2710" s="2"/>
    </row>
    <row r="2711" spans="1:13" ht="12.75" hidden="1">
      <c r="A2711" s="13"/>
      <c r="F2711" s="72"/>
      <c r="G2711" s="72"/>
      <c r="H2711" s="5">
        <f t="shared" si="190"/>
        <v>0</v>
      </c>
      <c r="I2711" s="23" t="e">
        <f t="shared" si="189"/>
        <v>#DIV/0!</v>
      </c>
      <c r="M2711" s="2"/>
    </row>
    <row r="2712" spans="1:13" ht="12.75" hidden="1">
      <c r="A2712" s="13"/>
      <c r="F2712" s="72"/>
      <c r="G2712" s="72"/>
      <c r="H2712" s="5">
        <f t="shared" si="190"/>
        <v>0</v>
      </c>
      <c r="I2712" s="23" t="e">
        <f t="shared" si="189"/>
        <v>#DIV/0!</v>
      </c>
      <c r="M2712" s="2"/>
    </row>
    <row r="2713" spans="1:13" ht="12.75" hidden="1">
      <c r="A2713" s="13"/>
      <c r="F2713" s="72"/>
      <c r="G2713" s="72"/>
      <c r="H2713" s="5">
        <f t="shared" si="190"/>
        <v>0</v>
      </c>
      <c r="I2713" s="23" t="e">
        <f t="shared" si="189"/>
        <v>#DIV/0!</v>
      </c>
      <c r="M2713" s="2"/>
    </row>
    <row r="2714" spans="1:13" ht="12.75" hidden="1">
      <c r="A2714" s="13"/>
      <c r="F2714" s="72"/>
      <c r="G2714" s="72"/>
      <c r="H2714" s="5">
        <f t="shared" si="190"/>
        <v>0</v>
      </c>
      <c r="I2714" s="23" t="e">
        <f t="shared" si="189"/>
        <v>#DIV/0!</v>
      </c>
      <c r="M2714" s="2"/>
    </row>
    <row r="2715" spans="1:13" ht="12.75" hidden="1">
      <c r="A2715" s="13"/>
      <c r="F2715" s="72"/>
      <c r="G2715" s="72"/>
      <c r="H2715" s="5">
        <f t="shared" si="190"/>
        <v>0</v>
      </c>
      <c r="I2715" s="23" t="e">
        <f t="shared" si="189"/>
        <v>#DIV/0!</v>
      </c>
      <c r="M2715" s="2"/>
    </row>
    <row r="2716" spans="1:13" ht="12.75" hidden="1">
      <c r="A2716" s="13"/>
      <c r="F2716" s="72"/>
      <c r="G2716" s="72"/>
      <c r="H2716" s="5">
        <f t="shared" si="190"/>
        <v>0</v>
      </c>
      <c r="I2716" s="23" t="e">
        <f t="shared" si="189"/>
        <v>#DIV/0!</v>
      </c>
      <c r="M2716" s="2"/>
    </row>
    <row r="2717" spans="1:13" ht="12.75" hidden="1">
      <c r="A2717" s="13"/>
      <c r="F2717" s="72"/>
      <c r="G2717" s="72"/>
      <c r="H2717" s="5">
        <f t="shared" si="190"/>
        <v>0</v>
      </c>
      <c r="I2717" s="23" t="e">
        <f t="shared" si="189"/>
        <v>#DIV/0!</v>
      </c>
      <c r="M2717" s="2"/>
    </row>
    <row r="2718" spans="1:13" ht="12.75" hidden="1">
      <c r="A2718" s="13"/>
      <c r="F2718" s="72"/>
      <c r="G2718" s="72"/>
      <c r="H2718" s="5">
        <f t="shared" si="190"/>
        <v>0</v>
      </c>
      <c r="I2718" s="23" t="e">
        <f t="shared" si="189"/>
        <v>#DIV/0!</v>
      </c>
      <c r="M2718" s="2"/>
    </row>
    <row r="2719" spans="1:13" ht="12.75" hidden="1">
      <c r="A2719" s="13"/>
      <c r="F2719" s="72"/>
      <c r="G2719" s="72"/>
      <c r="M2719" s="2"/>
    </row>
    <row r="2720" spans="1:13" ht="12.75" hidden="1">
      <c r="A2720" s="13"/>
      <c r="F2720" s="72"/>
      <c r="G2720" s="72"/>
      <c r="M2720" s="2"/>
    </row>
    <row r="2721" spans="1:13" ht="12.75" hidden="1">
      <c r="A2721" s="13"/>
      <c r="F2721" s="72"/>
      <c r="G2721" s="72"/>
      <c r="M2721" s="2"/>
    </row>
    <row r="2722" spans="1:13" ht="12.75" hidden="1">
      <c r="A2722" s="13"/>
      <c r="F2722" s="72"/>
      <c r="G2722" s="72"/>
      <c r="M2722" s="2"/>
    </row>
    <row r="2723" spans="1:13" ht="12.75" hidden="1">
      <c r="A2723" s="13"/>
      <c r="F2723" s="72"/>
      <c r="G2723" s="72"/>
      <c r="M2723" s="2"/>
    </row>
    <row r="2724" spans="1:13" ht="12.75" hidden="1">
      <c r="A2724" s="13"/>
      <c r="F2724" s="72"/>
      <c r="G2724" s="72"/>
      <c r="M2724" s="2"/>
    </row>
    <row r="2725" spans="1:13" ht="12.75" hidden="1">
      <c r="A2725" s="13"/>
      <c r="F2725" s="72"/>
      <c r="G2725" s="72"/>
      <c r="M2725" s="2"/>
    </row>
    <row r="2726" spans="1:13" ht="12.75" hidden="1">
      <c r="A2726" s="13"/>
      <c r="F2726" s="72"/>
      <c r="G2726" s="72"/>
      <c r="M2726" s="2"/>
    </row>
    <row r="2727" spans="1:13" ht="12.75" hidden="1">
      <c r="A2727" s="13"/>
      <c r="F2727" s="72"/>
      <c r="G2727" s="72"/>
      <c r="M2727" s="2"/>
    </row>
    <row r="2728" spans="1:13" ht="12.75" hidden="1">
      <c r="A2728" s="13"/>
      <c r="F2728" s="72"/>
      <c r="G2728" s="72"/>
      <c r="M2728" s="2"/>
    </row>
    <row r="2729" spans="1:13" ht="12.75" hidden="1">
      <c r="A2729" s="13"/>
      <c r="F2729" s="72"/>
      <c r="G2729" s="72"/>
      <c r="M2729" s="2"/>
    </row>
    <row r="2730" spans="1:13" ht="12.75" hidden="1">
      <c r="A2730" s="13"/>
      <c r="F2730" s="72"/>
      <c r="G2730" s="72"/>
      <c r="M2730" s="2"/>
    </row>
    <row r="2731" spans="1:13" ht="12.75" hidden="1">
      <c r="A2731" s="13"/>
      <c r="F2731" s="72"/>
      <c r="G2731" s="72"/>
      <c r="M2731" s="2"/>
    </row>
    <row r="2732" spans="1:13" ht="12.75" hidden="1">
      <c r="A2732" s="13"/>
      <c r="F2732" s="72"/>
      <c r="G2732" s="72"/>
      <c r="M2732" s="2"/>
    </row>
    <row r="2733" spans="1:13" ht="12.75" hidden="1">
      <c r="A2733" s="13"/>
      <c r="F2733" s="72"/>
      <c r="G2733" s="72"/>
      <c r="M2733" s="2"/>
    </row>
    <row r="2734" spans="1:13" ht="12.75" hidden="1">
      <c r="A2734" s="13"/>
      <c r="F2734" s="72"/>
      <c r="G2734" s="72"/>
      <c r="M2734" s="2"/>
    </row>
    <row r="2735" spans="1:13" ht="12.75" hidden="1">
      <c r="A2735" s="13"/>
      <c r="F2735" s="72"/>
      <c r="G2735" s="72"/>
      <c r="M2735" s="2"/>
    </row>
    <row r="2736" spans="1:13" ht="12.75" hidden="1">
      <c r="A2736" s="13"/>
      <c r="F2736" s="72"/>
      <c r="G2736" s="72"/>
      <c r="M2736" s="2"/>
    </row>
    <row r="2737" spans="1:13" ht="12.75" hidden="1">
      <c r="A2737" s="13"/>
      <c r="F2737" s="72"/>
      <c r="G2737" s="72"/>
      <c r="M2737" s="2"/>
    </row>
    <row r="2738" spans="1:13" ht="12.75" hidden="1">
      <c r="A2738" s="13"/>
      <c r="F2738" s="72"/>
      <c r="G2738" s="72"/>
      <c r="M2738" s="2"/>
    </row>
    <row r="2739" spans="1:13" ht="12.75" hidden="1">
      <c r="A2739" s="13"/>
      <c r="F2739" s="72"/>
      <c r="G2739" s="72"/>
      <c r="M2739" s="2"/>
    </row>
    <row r="2740" spans="1:13" ht="12.75" hidden="1">
      <c r="A2740" s="13"/>
      <c r="F2740" s="72"/>
      <c r="G2740" s="72"/>
      <c r="M2740" s="2"/>
    </row>
    <row r="2741" spans="1:13" ht="12.75" hidden="1">
      <c r="A2741" s="13"/>
      <c r="F2741" s="72"/>
      <c r="G2741" s="72"/>
      <c r="M2741" s="2"/>
    </row>
    <row r="2742" spans="1:13" ht="12.75" hidden="1">
      <c r="A2742" s="13"/>
      <c r="F2742" s="72"/>
      <c r="G2742" s="72"/>
      <c r="M2742" s="2"/>
    </row>
    <row r="2743" spans="1:13" ht="12.75" hidden="1">
      <c r="A2743" s="13"/>
      <c r="F2743" s="72"/>
      <c r="G2743" s="72"/>
      <c r="M2743" s="2"/>
    </row>
    <row r="2744" spans="1:13" ht="12.75" hidden="1">
      <c r="A2744" s="13"/>
      <c r="F2744" s="72"/>
      <c r="G2744" s="72"/>
      <c r="M2744" s="2"/>
    </row>
    <row r="2745" spans="1:13" ht="12.75" hidden="1">
      <c r="A2745" s="13"/>
      <c r="F2745" s="72"/>
      <c r="G2745" s="72"/>
      <c r="M2745" s="2"/>
    </row>
    <row r="2746" spans="1:13" ht="12.75" hidden="1">
      <c r="A2746" s="13"/>
      <c r="F2746" s="72"/>
      <c r="G2746" s="72"/>
      <c r="M2746" s="2"/>
    </row>
    <row r="2747" spans="1:13" ht="12.75" hidden="1">
      <c r="A2747" s="13"/>
      <c r="F2747" s="72"/>
      <c r="G2747" s="72"/>
      <c r="M2747" s="2"/>
    </row>
    <row r="2748" spans="1:13" ht="12.75" hidden="1">
      <c r="A2748" s="13"/>
      <c r="F2748" s="72"/>
      <c r="G2748" s="72"/>
      <c r="M2748" s="2"/>
    </row>
    <row r="2749" spans="1:13" ht="12.75" hidden="1">
      <c r="A2749" s="13"/>
      <c r="F2749" s="72"/>
      <c r="G2749" s="72"/>
      <c r="M2749" s="2"/>
    </row>
    <row r="2750" spans="1:13" ht="12.75" hidden="1">
      <c r="A2750" s="13"/>
      <c r="F2750" s="72"/>
      <c r="G2750" s="72"/>
      <c r="M2750" s="2"/>
    </row>
    <row r="2751" spans="1:13" ht="12.75" hidden="1">
      <c r="A2751" s="13"/>
      <c r="F2751" s="72"/>
      <c r="G2751" s="72"/>
      <c r="M2751" s="2"/>
    </row>
    <row r="2752" spans="1:13" ht="12.75" hidden="1">
      <c r="A2752" s="13"/>
      <c r="F2752" s="72"/>
      <c r="G2752" s="72"/>
      <c r="M2752" s="2"/>
    </row>
    <row r="2753" spans="1:13" ht="12.75" hidden="1">
      <c r="A2753" s="13"/>
      <c r="F2753" s="72"/>
      <c r="G2753" s="72"/>
      <c r="M2753" s="2"/>
    </row>
    <row r="2754" spans="1:13" ht="12.75" hidden="1">
      <c r="A2754" s="13"/>
      <c r="F2754" s="72"/>
      <c r="G2754" s="72"/>
      <c r="M2754" s="2"/>
    </row>
    <row r="2755" spans="1:13" ht="12.75" hidden="1">
      <c r="A2755" s="13"/>
      <c r="F2755" s="72"/>
      <c r="G2755" s="72"/>
      <c r="M2755" s="2"/>
    </row>
    <row r="2756" spans="1:13" ht="12.75" hidden="1">
      <c r="A2756" s="13"/>
      <c r="F2756" s="72"/>
      <c r="G2756" s="72"/>
      <c r="M2756" s="2"/>
    </row>
    <row r="2757" spans="1:13" ht="12.75" hidden="1">
      <c r="A2757" s="13"/>
      <c r="F2757" s="72"/>
      <c r="G2757" s="72"/>
      <c r="M2757" s="2"/>
    </row>
    <row r="2758" spans="1:13" ht="12.75" hidden="1">
      <c r="A2758" s="13"/>
      <c r="F2758" s="72"/>
      <c r="G2758" s="72"/>
      <c r="M2758" s="2"/>
    </row>
    <row r="2759" spans="1:13" ht="12.75" hidden="1">
      <c r="A2759" s="13"/>
      <c r="F2759" s="72"/>
      <c r="G2759" s="72"/>
      <c r="M2759" s="2"/>
    </row>
    <row r="2760" spans="1:13" ht="12.75" hidden="1">
      <c r="A2760" s="13"/>
      <c r="F2760" s="72"/>
      <c r="G2760" s="72"/>
      <c r="M2760" s="2"/>
    </row>
    <row r="2761" spans="1:13" ht="12.75" hidden="1">
      <c r="A2761" s="13"/>
      <c r="F2761" s="72"/>
      <c r="G2761" s="72"/>
      <c r="M2761" s="2"/>
    </row>
    <row r="2762" spans="1:13" ht="12.75" hidden="1">
      <c r="A2762" s="13"/>
      <c r="F2762" s="72"/>
      <c r="G2762" s="72"/>
      <c r="M2762" s="2"/>
    </row>
    <row r="2763" spans="1:13" ht="12.75" hidden="1">
      <c r="A2763" s="13"/>
      <c r="F2763" s="72"/>
      <c r="G2763" s="72"/>
      <c r="M2763" s="2"/>
    </row>
    <row r="2764" spans="1:13" ht="12.75" hidden="1">
      <c r="A2764" s="13"/>
      <c r="F2764" s="72"/>
      <c r="G2764" s="72"/>
      <c r="M2764" s="2"/>
    </row>
    <row r="2765" spans="1:13" ht="12.75" hidden="1">
      <c r="A2765" s="13"/>
      <c r="F2765" s="72"/>
      <c r="G2765" s="72"/>
      <c r="M2765" s="2"/>
    </row>
    <row r="2766" spans="1:13" ht="12.75" hidden="1">
      <c r="A2766" s="13"/>
      <c r="F2766" s="72"/>
      <c r="G2766" s="72"/>
      <c r="M2766" s="2"/>
    </row>
    <row r="2767" spans="1:13" ht="12.75" hidden="1">
      <c r="A2767" s="13"/>
      <c r="F2767" s="72"/>
      <c r="G2767" s="72"/>
      <c r="M2767" s="2"/>
    </row>
    <row r="2768" spans="1:13" ht="12.75" hidden="1">
      <c r="A2768" s="13"/>
      <c r="F2768" s="72"/>
      <c r="G2768" s="72"/>
      <c r="M2768" s="2"/>
    </row>
    <row r="2769" spans="1:13" ht="12.75" hidden="1">
      <c r="A2769" s="13"/>
      <c r="F2769" s="72"/>
      <c r="G2769" s="72"/>
      <c r="M2769" s="2"/>
    </row>
    <row r="2770" spans="1:13" ht="12.75" hidden="1">
      <c r="A2770" s="13"/>
      <c r="F2770" s="72"/>
      <c r="G2770" s="72"/>
      <c r="M2770" s="2"/>
    </row>
    <row r="2771" spans="1:13" ht="12.75" hidden="1">
      <c r="A2771" s="13"/>
      <c r="F2771" s="72"/>
      <c r="G2771" s="72"/>
      <c r="M2771" s="2"/>
    </row>
    <row r="2772" spans="1:13" ht="12.75" hidden="1">
      <c r="A2772" s="13"/>
      <c r="F2772" s="72"/>
      <c r="G2772" s="72"/>
      <c r="M2772" s="2"/>
    </row>
    <row r="2773" spans="1:13" ht="12.75" hidden="1">
      <c r="A2773" s="13"/>
      <c r="F2773" s="72"/>
      <c r="G2773" s="72"/>
      <c r="M2773" s="2"/>
    </row>
    <row r="2774" spans="1:13" ht="12.75" hidden="1">
      <c r="A2774" s="13"/>
      <c r="F2774" s="72"/>
      <c r="G2774" s="72"/>
      <c r="M2774" s="2"/>
    </row>
    <row r="2775" spans="1:13" ht="12.75" hidden="1">
      <c r="A2775" s="13"/>
      <c r="F2775" s="72"/>
      <c r="G2775" s="72"/>
      <c r="M2775" s="2"/>
    </row>
    <row r="2776" spans="1:13" ht="12.75" hidden="1">
      <c r="A2776" s="13"/>
      <c r="F2776" s="72"/>
      <c r="G2776" s="72"/>
      <c r="M2776" s="2"/>
    </row>
    <row r="2777" spans="1:13" ht="12.75" hidden="1">
      <c r="A2777" s="13"/>
      <c r="F2777" s="72"/>
      <c r="G2777" s="72"/>
      <c r="M2777" s="2"/>
    </row>
    <row r="2778" spans="1:13" ht="12.75" hidden="1">
      <c r="A2778" s="13"/>
      <c r="F2778" s="72"/>
      <c r="G2778" s="72"/>
      <c r="M2778" s="2"/>
    </row>
    <row r="2779" spans="1:13" ht="12.75" hidden="1">
      <c r="A2779" s="13"/>
      <c r="F2779" s="72"/>
      <c r="G2779" s="72"/>
      <c r="M2779" s="2"/>
    </row>
    <row r="2780" spans="1:13" ht="12.75" hidden="1">
      <c r="A2780" s="13"/>
      <c r="F2780" s="72"/>
      <c r="G2780" s="72"/>
      <c r="M2780" s="2"/>
    </row>
    <row r="2781" spans="1:13" ht="12.75" hidden="1">
      <c r="A2781" s="13"/>
      <c r="F2781" s="72"/>
      <c r="G2781" s="72"/>
      <c r="M2781" s="2"/>
    </row>
    <row r="2782" spans="1:13" ht="12.75" hidden="1">
      <c r="A2782" s="13"/>
      <c r="F2782" s="72"/>
      <c r="G2782" s="72"/>
      <c r="M2782" s="2"/>
    </row>
    <row r="2783" spans="1:13" ht="12.75" hidden="1">
      <c r="A2783" s="13"/>
      <c r="F2783" s="72"/>
      <c r="G2783" s="72"/>
      <c r="M2783" s="2"/>
    </row>
    <row r="2784" spans="1:13" ht="12.75" hidden="1">
      <c r="A2784" s="13"/>
      <c r="F2784" s="72"/>
      <c r="G2784" s="72"/>
      <c r="M2784" s="2"/>
    </row>
    <row r="2785" spans="1:13" ht="12.75" hidden="1">
      <c r="A2785" s="13"/>
      <c r="F2785" s="72"/>
      <c r="G2785" s="72"/>
      <c r="M2785" s="2"/>
    </row>
    <row r="2786" spans="1:13" ht="12.75" hidden="1">
      <c r="A2786" s="13"/>
      <c r="F2786" s="72"/>
      <c r="G2786" s="72"/>
      <c r="M2786" s="2"/>
    </row>
    <row r="2787" spans="1:13" ht="12.75" hidden="1">
      <c r="A2787" s="13"/>
      <c r="F2787" s="72"/>
      <c r="G2787" s="72"/>
      <c r="M2787" s="2"/>
    </row>
    <row r="2788" spans="1:13" s="257" customFormat="1" ht="12.75" hidden="1">
      <c r="A2788" s="252"/>
      <c r="B2788" s="253"/>
      <c r="C2788" s="252"/>
      <c r="D2788" s="252"/>
      <c r="E2788" s="252"/>
      <c r="F2788" s="254"/>
      <c r="G2788" s="254"/>
      <c r="H2788" s="253"/>
      <c r="I2788" s="236"/>
      <c r="K2788" s="38"/>
      <c r="L2788" s="16"/>
      <c r="M2788" s="2"/>
    </row>
    <row r="2789" spans="1:13" s="257" customFormat="1" ht="12.75" hidden="1">
      <c r="A2789" s="252"/>
      <c r="B2789" s="253"/>
      <c r="C2789" s="252"/>
      <c r="D2789" s="252"/>
      <c r="E2789" s="252"/>
      <c r="F2789" s="254"/>
      <c r="G2789" s="254"/>
      <c r="H2789" s="253"/>
      <c r="I2789" s="236"/>
      <c r="K2789" s="38"/>
      <c r="L2789" s="16"/>
      <c r="M2789" s="2"/>
    </row>
    <row r="2790" spans="2:13" ht="12.75" hidden="1">
      <c r="B2790" s="8"/>
      <c r="F2790" s="72"/>
      <c r="G2790" s="72"/>
      <c r="H2790" s="253"/>
      <c r="I2790" s="23" t="e">
        <f aca="true" t="shared" si="191" ref="I2790:I2821">+B2790/M2790</f>
        <v>#DIV/0!</v>
      </c>
      <c r="M2790" s="2"/>
    </row>
    <row r="2791" spans="2:13" ht="12.75" hidden="1">
      <c r="B2791" s="8"/>
      <c r="F2791" s="72"/>
      <c r="G2791" s="72"/>
      <c r="H2791" s="253"/>
      <c r="I2791" s="23" t="e">
        <f t="shared" si="191"/>
        <v>#DIV/0!</v>
      </c>
      <c r="M2791" s="2"/>
    </row>
    <row r="2792" spans="2:13" ht="12.75" hidden="1">
      <c r="B2792" s="8"/>
      <c r="F2792" s="72"/>
      <c r="G2792" s="72"/>
      <c r="H2792" s="5">
        <f aca="true" t="shared" si="192" ref="H2792:H2823">H2791-B2792</f>
        <v>0</v>
      </c>
      <c r="I2792" s="23" t="e">
        <f t="shared" si="191"/>
        <v>#DIV/0!</v>
      </c>
      <c r="M2792" s="2"/>
    </row>
    <row r="2793" spans="2:13" ht="12.75" hidden="1">
      <c r="B2793" s="8"/>
      <c r="F2793" s="72"/>
      <c r="G2793" s="72"/>
      <c r="H2793" s="5">
        <f t="shared" si="192"/>
        <v>0</v>
      </c>
      <c r="I2793" s="23" t="e">
        <f t="shared" si="191"/>
        <v>#DIV/0!</v>
      </c>
      <c r="M2793" s="2"/>
    </row>
    <row r="2794" spans="2:13" ht="12.75" hidden="1">
      <c r="B2794" s="8"/>
      <c r="F2794" s="72"/>
      <c r="G2794" s="72"/>
      <c r="H2794" s="5">
        <f t="shared" si="192"/>
        <v>0</v>
      </c>
      <c r="I2794" s="23" t="e">
        <f t="shared" si="191"/>
        <v>#DIV/0!</v>
      </c>
      <c r="M2794" s="2"/>
    </row>
    <row r="2795" spans="2:13" ht="12.75" hidden="1">
      <c r="B2795" s="8"/>
      <c r="F2795" s="72"/>
      <c r="G2795" s="72"/>
      <c r="H2795" s="5">
        <f t="shared" si="192"/>
        <v>0</v>
      </c>
      <c r="I2795" s="23" t="e">
        <f t="shared" si="191"/>
        <v>#DIV/0!</v>
      </c>
      <c r="M2795" s="2"/>
    </row>
    <row r="2796" spans="2:13" ht="12.75" hidden="1">
      <c r="B2796" s="8"/>
      <c r="F2796" s="72"/>
      <c r="G2796" s="72"/>
      <c r="H2796" s="5">
        <f t="shared" si="192"/>
        <v>0</v>
      </c>
      <c r="I2796" s="23" t="e">
        <f t="shared" si="191"/>
        <v>#DIV/0!</v>
      </c>
      <c r="M2796" s="2"/>
    </row>
    <row r="2797" spans="2:13" ht="12.75" hidden="1">
      <c r="B2797" s="8"/>
      <c r="F2797" s="72"/>
      <c r="G2797" s="72"/>
      <c r="H2797" s="5">
        <f t="shared" si="192"/>
        <v>0</v>
      </c>
      <c r="I2797" s="23" t="e">
        <f t="shared" si="191"/>
        <v>#DIV/0!</v>
      </c>
      <c r="M2797" s="2"/>
    </row>
    <row r="2798" spans="2:13" ht="12.75" hidden="1">
      <c r="B2798" s="8"/>
      <c r="F2798" s="72"/>
      <c r="G2798" s="72"/>
      <c r="H2798" s="5">
        <f t="shared" si="192"/>
        <v>0</v>
      </c>
      <c r="I2798" s="23" t="e">
        <f t="shared" si="191"/>
        <v>#DIV/0!</v>
      </c>
      <c r="M2798" s="2"/>
    </row>
    <row r="2799" spans="2:13" ht="12.75" hidden="1">
      <c r="B2799" s="8"/>
      <c r="F2799" s="72"/>
      <c r="G2799" s="72"/>
      <c r="H2799" s="5">
        <f t="shared" si="192"/>
        <v>0</v>
      </c>
      <c r="I2799" s="23" t="e">
        <f t="shared" si="191"/>
        <v>#DIV/0!</v>
      </c>
      <c r="M2799" s="2"/>
    </row>
    <row r="2800" spans="2:13" ht="12.75" hidden="1">
      <c r="B2800" s="8"/>
      <c r="F2800" s="72"/>
      <c r="G2800" s="72"/>
      <c r="H2800" s="5">
        <f t="shared" si="192"/>
        <v>0</v>
      </c>
      <c r="I2800" s="23" t="e">
        <f t="shared" si="191"/>
        <v>#DIV/0!</v>
      </c>
      <c r="M2800" s="2"/>
    </row>
    <row r="2801" spans="2:13" ht="12.75" hidden="1">
      <c r="B2801" s="8"/>
      <c r="F2801" s="72"/>
      <c r="G2801" s="72"/>
      <c r="H2801" s="5">
        <f t="shared" si="192"/>
        <v>0</v>
      </c>
      <c r="I2801" s="23" t="e">
        <f t="shared" si="191"/>
        <v>#DIV/0!</v>
      </c>
      <c r="M2801" s="2"/>
    </row>
    <row r="2802" spans="2:13" ht="12.75" hidden="1">
      <c r="B2802" s="8"/>
      <c r="F2802" s="72"/>
      <c r="G2802" s="72"/>
      <c r="H2802" s="5">
        <f t="shared" si="192"/>
        <v>0</v>
      </c>
      <c r="I2802" s="23" t="e">
        <f t="shared" si="191"/>
        <v>#DIV/0!</v>
      </c>
      <c r="M2802" s="2"/>
    </row>
    <row r="2803" spans="2:13" ht="12.75" hidden="1">
      <c r="B2803" s="8"/>
      <c r="F2803" s="72"/>
      <c r="G2803" s="72"/>
      <c r="H2803" s="5">
        <f t="shared" si="192"/>
        <v>0</v>
      </c>
      <c r="I2803" s="23" t="e">
        <f t="shared" si="191"/>
        <v>#DIV/0!</v>
      </c>
      <c r="M2803" s="2"/>
    </row>
    <row r="2804" spans="6:13" ht="12.75" hidden="1">
      <c r="F2804" s="72"/>
      <c r="G2804" s="72"/>
      <c r="H2804" s="5">
        <f t="shared" si="192"/>
        <v>0</v>
      </c>
      <c r="I2804" s="23" t="e">
        <f t="shared" si="191"/>
        <v>#DIV/0!</v>
      </c>
      <c r="M2804" s="2"/>
    </row>
    <row r="2805" spans="2:13" ht="12.75" hidden="1">
      <c r="B2805" s="6"/>
      <c r="F2805" s="72"/>
      <c r="G2805" s="72"/>
      <c r="H2805" s="5">
        <f t="shared" si="192"/>
        <v>0</v>
      </c>
      <c r="I2805" s="23" t="e">
        <f t="shared" si="191"/>
        <v>#DIV/0!</v>
      </c>
      <c r="M2805" s="2"/>
    </row>
    <row r="2806" spans="6:13" ht="12.75" hidden="1">
      <c r="F2806" s="72"/>
      <c r="G2806" s="72"/>
      <c r="H2806" s="5">
        <f t="shared" si="192"/>
        <v>0</v>
      </c>
      <c r="I2806" s="23" t="e">
        <f t="shared" si="191"/>
        <v>#DIV/0!</v>
      </c>
      <c r="M2806" s="2"/>
    </row>
    <row r="2807" spans="6:13" ht="12.75" hidden="1">
      <c r="F2807" s="72"/>
      <c r="G2807" s="72"/>
      <c r="H2807" s="5">
        <f t="shared" si="192"/>
        <v>0</v>
      </c>
      <c r="I2807" s="23" t="e">
        <f t="shared" si="191"/>
        <v>#DIV/0!</v>
      </c>
      <c r="M2807" s="2"/>
    </row>
    <row r="2808" spans="6:13" ht="12.75" hidden="1">
      <c r="F2808" s="72"/>
      <c r="G2808" s="72"/>
      <c r="H2808" s="5">
        <f t="shared" si="192"/>
        <v>0</v>
      </c>
      <c r="I2808" s="23" t="e">
        <f t="shared" si="191"/>
        <v>#DIV/0!</v>
      </c>
      <c r="M2808" s="2"/>
    </row>
    <row r="2809" spans="6:13" ht="12.75" hidden="1">
      <c r="F2809" s="72"/>
      <c r="G2809" s="72"/>
      <c r="H2809" s="5">
        <f t="shared" si="192"/>
        <v>0</v>
      </c>
      <c r="I2809" s="23" t="e">
        <f t="shared" si="191"/>
        <v>#DIV/0!</v>
      </c>
      <c r="M2809" s="2"/>
    </row>
    <row r="2810" spans="6:13" ht="12.75" hidden="1">
      <c r="F2810" s="72"/>
      <c r="G2810" s="72"/>
      <c r="H2810" s="5">
        <f t="shared" si="192"/>
        <v>0</v>
      </c>
      <c r="I2810" s="23" t="e">
        <f t="shared" si="191"/>
        <v>#DIV/0!</v>
      </c>
      <c r="M2810" s="2"/>
    </row>
    <row r="2811" spans="6:13" ht="12.75" hidden="1">
      <c r="F2811" s="72"/>
      <c r="G2811" s="72"/>
      <c r="H2811" s="5">
        <f t="shared" si="192"/>
        <v>0</v>
      </c>
      <c r="I2811" s="23" t="e">
        <f t="shared" si="191"/>
        <v>#DIV/0!</v>
      </c>
      <c r="M2811" s="2"/>
    </row>
    <row r="2812" spans="6:13" ht="12.75" hidden="1">
      <c r="F2812" s="72"/>
      <c r="G2812" s="72"/>
      <c r="H2812" s="5">
        <f t="shared" si="192"/>
        <v>0</v>
      </c>
      <c r="I2812" s="23" t="e">
        <f t="shared" si="191"/>
        <v>#DIV/0!</v>
      </c>
      <c r="M2812" s="2"/>
    </row>
    <row r="2813" spans="6:13" ht="12.75" hidden="1">
      <c r="F2813" s="72"/>
      <c r="G2813" s="72"/>
      <c r="H2813" s="5">
        <f t="shared" si="192"/>
        <v>0</v>
      </c>
      <c r="I2813" s="23" t="e">
        <f t="shared" si="191"/>
        <v>#DIV/0!</v>
      </c>
      <c r="M2813" s="2"/>
    </row>
    <row r="2814" spans="6:13" ht="12.75" hidden="1">
      <c r="F2814" s="72"/>
      <c r="G2814" s="72"/>
      <c r="H2814" s="5">
        <f t="shared" si="192"/>
        <v>0</v>
      </c>
      <c r="I2814" s="23" t="e">
        <f t="shared" si="191"/>
        <v>#DIV/0!</v>
      </c>
      <c r="M2814" s="2"/>
    </row>
    <row r="2815" spans="6:13" ht="12.75" hidden="1">
      <c r="F2815" s="72"/>
      <c r="G2815" s="72"/>
      <c r="H2815" s="5">
        <f t="shared" si="192"/>
        <v>0</v>
      </c>
      <c r="I2815" s="23" t="e">
        <f t="shared" si="191"/>
        <v>#DIV/0!</v>
      </c>
      <c r="M2815" s="2"/>
    </row>
    <row r="2816" spans="6:13" ht="12.75" hidden="1">
      <c r="F2816" s="72"/>
      <c r="G2816" s="72"/>
      <c r="H2816" s="5">
        <f t="shared" si="192"/>
        <v>0</v>
      </c>
      <c r="I2816" s="23" t="e">
        <f t="shared" si="191"/>
        <v>#DIV/0!</v>
      </c>
      <c r="M2816" s="2"/>
    </row>
    <row r="2817" spans="6:13" ht="12.75" hidden="1">
      <c r="F2817" s="72"/>
      <c r="G2817" s="72"/>
      <c r="H2817" s="5">
        <f t="shared" si="192"/>
        <v>0</v>
      </c>
      <c r="I2817" s="23" t="e">
        <f t="shared" si="191"/>
        <v>#DIV/0!</v>
      </c>
      <c r="M2817" s="2"/>
    </row>
    <row r="2818" spans="6:13" ht="12.75" hidden="1">
      <c r="F2818" s="72"/>
      <c r="G2818" s="72"/>
      <c r="H2818" s="5">
        <f t="shared" si="192"/>
        <v>0</v>
      </c>
      <c r="I2818" s="23" t="e">
        <f t="shared" si="191"/>
        <v>#DIV/0!</v>
      </c>
      <c r="M2818" s="2"/>
    </row>
    <row r="2819" spans="6:13" ht="12.75" hidden="1">
      <c r="F2819" s="72"/>
      <c r="G2819" s="72"/>
      <c r="H2819" s="5">
        <f t="shared" si="192"/>
        <v>0</v>
      </c>
      <c r="I2819" s="23" t="e">
        <f t="shared" si="191"/>
        <v>#DIV/0!</v>
      </c>
      <c r="M2819" s="2"/>
    </row>
    <row r="2820" spans="6:13" ht="12.75" hidden="1">
      <c r="F2820" s="72"/>
      <c r="G2820" s="72"/>
      <c r="H2820" s="5">
        <f t="shared" si="192"/>
        <v>0</v>
      </c>
      <c r="I2820" s="23" t="e">
        <f t="shared" si="191"/>
        <v>#DIV/0!</v>
      </c>
      <c r="M2820" s="2"/>
    </row>
    <row r="2821" spans="6:13" ht="12.75" hidden="1">
      <c r="F2821" s="72"/>
      <c r="G2821" s="72"/>
      <c r="H2821" s="5">
        <f t="shared" si="192"/>
        <v>0</v>
      </c>
      <c r="I2821" s="23" t="e">
        <f t="shared" si="191"/>
        <v>#DIV/0!</v>
      </c>
      <c r="M2821" s="2"/>
    </row>
    <row r="2822" spans="6:13" ht="12.75" hidden="1">
      <c r="F2822" s="72"/>
      <c r="G2822" s="72"/>
      <c r="H2822" s="5">
        <f t="shared" si="192"/>
        <v>0</v>
      </c>
      <c r="I2822" s="23" t="e">
        <f aca="true" t="shared" si="193" ref="I2822:I2853">+B2822/M2822</f>
        <v>#DIV/0!</v>
      </c>
      <c r="M2822" s="2"/>
    </row>
    <row r="2823" spans="6:13" ht="12.75" hidden="1">
      <c r="F2823" s="72"/>
      <c r="G2823" s="72"/>
      <c r="H2823" s="5">
        <f t="shared" si="192"/>
        <v>0</v>
      </c>
      <c r="I2823" s="23" t="e">
        <f t="shared" si="193"/>
        <v>#DIV/0!</v>
      </c>
      <c r="M2823" s="2"/>
    </row>
    <row r="2824" spans="6:13" ht="12.75" hidden="1">
      <c r="F2824" s="72"/>
      <c r="G2824" s="72"/>
      <c r="H2824" s="5">
        <f aca="true" t="shared" si="194" ref="H2824:H2855">H2823-B2824</f>
        <v>0</v>
      </c>
      <c r="I2824" s="23" t="e">
        <f t="shared" si="193"/>
        <v>#DIV/0!</v>
      </c>
      <c r="M2824" s="2"/>
    </row>
    <row r="2825" spans="6:13" ht="12.75" hidden="1">
      <c r="F2825" s="72"/>
      <c r="G2825" s="72"/>
      <c r="H2825" s="5">
        <f t="shared" si="194"/>
        <v>0</v>
      </c>
      <c r="I2825" s="23" t="e">
        <f t="shared" si="193"/>
        <v>#DIV/0!</v>
      </c>
      <c r="M2825" s="2"/>
    </row>
    <row r="2826" spans="6:13" ht="12.75" hidden="1">
      <c r="F2826" s="72"/>
      <c r="G2826" s="72"/>
      <c r="H2826" s="5">
        <f t="shared" si="194"/>
        <v>0</v>
      </c>
      <c r="I2826" s="23" t="e">
        <f t="shared" si="193"/>
        <v>#DIV/0!</v>
      </c>
      <c r="M2826" s="2"/>
    </row>
    <row r="2827" spans="6:13" ht="12.75" hidden="1">
      <c r="F2827" s="72"/>
      <c r="G2827" s="72"/>
      <c r="H2827" s="5">
        <f t="shared" si="194"/>
        <v>0</v>
      </c>
      <c r="I2827" s="23" t="e">
        <f t="shared" si="193"/>
        <v>#DIV/0!</v>
      </c>
      <c r="M2827" s="2"/>
    </row>
    <row r="2828" spans="6:13" ht="12.75" hidden="1">
      <c r="F2828" s="72"/>
      <c r="G2828" s="72"/>
      <c r="H2828" s="5">
        <f t="shared" si="194"/>
        <v>0</v>
      </c>
      <c r="I2828" s="23" t="e">
        <f t="shared" si="193"/>
        <v>#DIV/0!</v>
      </c>
      <c r="M2828" s="2"/>
    </row>
    <row r="2829" spans="6:13" ht="12.75" hidden="1">
      <c r="F2829" s="72"/>
      <c r="G2829" s="72"/>
      <c r="H2829" s="5">
        <f t="shared" si="194"/>
        <v>0</v>
      </c>
      <c r="I2829" s="23" t="e">
        <f t="shared" si="193"/>
        <v>#DIV/0!</v>
      </c>
      <c r="M2829" s="2"/>
    </row>
    <row r="2830" spans="6:13" ht="12.75" hidden="1">
      <c r="F2830" s="72"/>
      <c r="G2830" s="72"/>
      <c r="H2830" s="5">
        <f t="shared" si="194"/>
        <v>0</v>
      </c>
      <c r="I2830" s="23" t="e">
        <f t="shared" si="193"/>
        <v>#DIV/0!</v>
      </c>
      <c r="M2830" s="2"/>
    </row>
    <row r="2831" spans="6:13" ht="12.75" hidden="1">
      <c r="F2831" s="72"/>
      <c r="G2831" s="72"/>
      <c r="H2831" s="5">
        <f t="shared" si="194"/>
        <v>0</v>
      </c>
      <c r="I2831" s="23" t="e">
        <f t="shared" si="193"/>
        <v>#DIV/0!</v>
      </c>
      <c r="M2831" s="2"/>
    </row>
    <row r="2832" spans="6:13" ht="12.75" hidden="1">
      <c r="F2832" s="72"/>
      <c r="G2832" s="72"/>
      <c r="H2832" s="5">
        <f t="shared" si="194"/>
        <v>0</v>
      </c>
      <c r="I2832" s="23" t="e">
        <f t="shared" si="193"/>
        <v>#DIV/0!</v>
      </c>
      <c r="M2832" s="2"/>
    </row>
    <row r="2833" spans="6:13" ht="12.75" hidden="1">
      <c r="F2833" s="72"/>
      <c r="G2833" s="72"/>
      <c r="H2833" s="5">
        <f t="shared" si="194"/>
        <v>0</v>
      </c>
      <c r="I2833" s="23" t="e">
        <f t="shared" si="193"/>
        <v>#DIV/0!</v>
      </c>
      <c r="M2833" s="2"/>
    </row>
    <row r="2834" spans="6:13" ht="12.75" hidden="1">
      <c r="F2834" s="72"/>
      <c r="G2834" s="72"/>
      <c r="H2834" s="5">
        <f t="shared" si="194"/>
        <v>0</v>
      </c>
      <c r="I2834" s="23" t="e">
        <f t="shared" si="193"/>
        <v>#DIV/0!</v>
      </c>
      <c r="M2834" s="2"/>
    </row>
    <row r="2835" spans="6:13" ht="12.75" hidden="1">
      <c r="F2835" s="72"/>
      <c r="G2835" s="72"/>
      <c r="H2835" s="5">
        <f t="shared" si="194"/>
        <v>0</v>
      </c>
      <c r="I2835" s="23" t="e">
        <f t="shared" si="193"/>
        <v>#DIV/0!</v>
      </c>
      <c r="M2835" s="2"/>
    </row>
    <row r="2836" spans="6:13" ht="12.75" hidden="1">
      <c r="F2836" s="72"/>
      <c r="G2836" s="72"/>
      <c r="H2836" s="5">
        <f t="shared" si="194"/>
        <v>0</v>
      </c>
      <c r="I2836" s="23" t="e">
        <f t="shared" si="193"/>
        <v>#DIV/0!</v>
      </c>
      <c r="M2836" s="2"/>
    </row>
    <row r="2837" spans="6:13" ht="12.75" hidden="1">
      <c r="F2837" s="72"/>
      <c r="G2837" s="72"/>
      <c r="H2837" s="5">
        <f t="shared" si="194"/>
        <v>0</v>
      </c>
      <c r="I2837" s="23" t="e">
        <f t="shared" si="193"/>
        <v>#DIV/0!</v>
      </c>
      <c r="M2837" s="2"/>
    </row>
    <row r="2838" spans="6:13" ht="12.75" hidden="1">
      <c r="F2838" s="72"/>
      <c r="G2838" s="72"/>
      <c r="H2838" s="5">
        <f t="shared" si="194"/>
        <v>0</v>
      </c>
      <c r="I2838" s="23" t="e">
        <f t="shared" si="193"/>
        <v>#DIV/0!</v>
      </c>
      <c r="M2838" s="2"/>
    </row>
    <row r="2839" spans="6:13" ht="12.75" hidden="1">
      <c r="F2839" s="72"/>
      <c r="G2839" s="72"/>
      <c r="H2839" s="5">
        <f t="shared" si="194"/>
        <v>0</v>
      </c>
      <c r="I2839" s="23" t="e">
        <f t="shared" si="193"/>
        <v>#DIV/0!</v>
      </c>
      <c r="M2839" s="2"/>
    </row>
    <row r="2840" spans="6:13" ht="12.75" hidden="1">
      <c r="F2840" s="72"/>
      <c r="G2840" s="72"/>
      <c r="H2840" s="5">
        <f t="shared" si="194"/>
        <v>0</v>
      </c>
      <c r="I2840" s="23" t="e">
        <f t="shared" si="193"/>
        <v>#DIV/0!</v>
      </c>
      <c r="M2840" s="2"/>
    </row>
    <row r="2841" spans="6:13" ht="12.75" hidden="1">
      <c r="F2841" s="72"/>
      <c r="G2841" s="72"/>
      <c r="H2841" s="5">
        <f t="shared" si="194"/>
        <v>0</v>
      </c>
      <c r="I2841" s="23" t="e">
        <f t="shared" si="193"/>
        <v>#DIV/0!</v>
      </c>
      <c r="M2841" s="2"/>
    </row>
    <row r="2842" spans="6:13" ht="12.75" hidden="1">
      <c r="F2842" s="72"/>
      <c r="G2842" s="72"/>
      <c r="H2842" s="5">
        <f t="shared" si="194"/>
        <v>0</v>
      </c>
      <c r="I2842" s="23" t="e">
        <f t="shared" si="193"/>
        <v>#DIV/0!</v>
      </c>
      <c r="M2842" s="2"/>
    </row>
    <row r="2843" spans="6:13" ht="12.75" hidden="1">
      <c r="F2843" s="72"/>
      <c r="G2843" s="72"/>
      <c r="H2843" s="5">
        <f t="shared" si="194"/>
        <v>0</v>
      </c>
      <c r="I2843" s="23" t="e">
        <f t="shared" si="193"/>
        <v>#DIV/0!</v>
      </c>
      <c r="M2843" s="2"/>
    </row>
    <row r="2844" spans="6:13" ht="12.75" hidden="1">
      <c r="F2844" s="72"/>
      <c r="G2844" s="72"/>
      <c r="H2844" s="5">
        <f t="shared" si="194"/>
        <v>0</v>
      </c>
      <c r="I2844" s="23" t="e">
        <f t="shared" si="193"/>
        <v>#DIV/0!</v>
      </c>
      <c r="M2844" s="2"/>
    </row>
    <row r="2845" spans="6:13" ht="12.75" hidden="1">
      <c r="F2845" s="72"/>
      <c r="G2845" s="72"/>
      <c r="H2845" s="5">
        <f t="shared" si="194"/>
        <v>0</v>
      </c>
      <c r="I2845" s="23" t="e">
        <f t="shared" si="193"/>
        <v>#DIV/0!</v>
      </c>
      <c r="M2845" s="2"/>
    </row>
    <row r="2846" spans="6:13" ht="12.75" hidden="1">
      <c r="F2846" s="72"/>
      <c r="G2846" s="72"/>
      <c r="H2846" s="5">
        <f t="shared" si="194"/>
        <v>0</v>
      </c>
      <c r="I2846" s="23" t="e">
        <f t="shared" si="193"/>
        <v>#DIV/0!</v>
      </c>
      <c r="M2846" s="2"/>
    </row>
    <row r="2847" spans="6:13" ht="12.75" hidden="1">
      <c r="F2847" s="72"/>
      <c r="G2847" s="72"/>
      <c r="H2847" s="5">
        <f t="shared" si="194"/>
        <v>0</v>
      </c>
      <c r="I2847" s="23" t="e">
        <f t="shared" si="193"/>
        <v>#DIV/0!</v>
      </c>
      <c r="M2847" s="2"/>
    </row>
    <row r="2848" spans="6:13" ht="12.75" hidden="1">
      <c r="F2848" s="72"/>
      <c r="G2848" s="72"/>
      <c r="H2848" s="5">
        <f t="shared" si="194"/>
        <v>0</v>
      </c>
      <c r="I2848" s="23" t="e">
        <f t="shared" si="193"/>
        <v>#DIV/0!</v>
      </c>
      <c r="M2848" s="2"/>
    </row>
    <row r="2849" spans="6:13" ht="12.75" hidden="1">
      <c r="F2849" s="72"/>
      <c r="G2849" s="72"/>
      <c r="H2849" s="5">
        <f t="shared" si="194"/>
        <v>0</v>
      </c>
      <c r="I2849" s="23" t="e">
        <f t="shared" si="193"/>
        <v>#DIV/0!</v>
      </c>
      <c r="M2849" s="2"/>
    </row>
    <row r="2850" spans="6:13" ht="12.75" hidden="1">
      <c r="F2850" s="72"/>
      <c r="G2850" s="72"/>
      <c r="H2850" s="5">
        <f t="shared" si="194"/>
        <v>0</v>
      </c>
      <c r="I2850" s="23" t="e">
        <f t="shared" si="193"/>
        <v>#DIV/0!</v>
      </c>
      <c r="M2850" s="2"/>
    </row>
    <row r="2851" spans="6:13" ht="12.75" hidden="1">
      <c r="F2851" s="72"/>
      <c r="G2851" s="72"/>
      <c r="H2851" s="5">
        <f t="shared" si="194"/>
        <v>0</v>
      </c>
      <c r="I2851" s="23" t="e">
        <f t="shared" si="193"/>
        <v>#DIV/0!</v>
      </c>
      <c r="M2851" s="2"/>
    </row>
    <row r="2852" spans="6:13" ht="12.75" hidden="1">
      <c r="F2852" s="72"/>
      <c r="G2852" s="72"/>
      <c r="H2852" s="5">
        <f t="shared" si="194"/>
        <v>0</v>
      </c>
      <c r="I2852" s="23" t="e">
        <f t="shared" si="193"/>
        <v>#DIV/0!</v>
      </c>
      <c r="M2852" s="2"/>
    </row>
    <row r="2853" spans="6:13" ht="12.75" hidden="1">
      <c r="F2853" s="72"/>
      <c r="G2853" s="72"/>
      <c r="H2853" s="5">
        <f t="shared" si="194"/>
        <v>0</v>
      </c>
      <c r="I2853" s="23" t="e">
        <f t="shared" si="193"/>
        <v>#DIV/0!</v>
      </c>
      <c r="M2853" s="2"/>
    </row>
    <row r="2854" spans="6:13" ht="12.75" hidden="1">
      <c r="F2854" s="72"/>
      <c r="G2854" s="72"/>
      <c r="H2854" s="5">
        <f t="shared" si="194"/>
        <v>0</v>
      </c>
      <c r="I2854" s="23" t="e">
        <f aca="true" t="shared" si="195" ref="I2854:I2885">+B2854/M2854</f>
        <v>#DIV/0!</v>
      </c>
      <c r="M2854" s="2"/>
    </row>
    <row r="2855" spans="6:13" ht="12.75" hidden="1">
      <c r="F2855" s="72"/>
      <c r="G2855" s="72"/>
      <c r="H2855" s="5">
        <f t="shared" si="194"/>
        <v>0</v>
      </c>
      <c r="I2855" s="23" t="e">
        <f t="shared" si="195"/>
        <v>#DIV/0!</v>
      </c>
      <c r="M2855" s="2"/>
    </row>
    <row r="2856" spans="6:13" ht="12.75" hidden="1">
      <c r="F2856" s="72"/>
      <c r="G2856" s="72"/>
      <c r="H2856" s="5">
        <f aca="true" t="shared" si="196" ref="H2856:H2887">H2855-B2856</f>
        <v>0</v>
      </c>
      <c r="I2856" s="23" t="e">
        <f t="shared" si="195"/>
        <v>#DIV/0!</v>
      </c>
      <c r="M2856" s="2"/>
    </row>
    <row r="2857" spans="6:13" ht="12.75" hidden="1">
      <c r="F2857" s="72"/>
      <c r="G2857" s="72"/>
      <c r="H2857" s="5">
        <f t="shared" si="196"/>
        <v>0</v>
      </c>
      <c r="I2857" s="23" t="e">
        <f t="shared" si="195"/>
        <v>#DIV/0!</v>
      </c>
      <c r="M2857" s="2"/>
    </row>
    <row r="2858" spans="6:13" ht="12.75" hidden="1">
      <c r="F2858" s="72"/>
      <c r="G2858" s="72"/>
      <c r="H2858" s="5">
        <f t="shared" si="196"/>
        <v>0</v>
      </c>
      <c r="I2858" s="23" t="e">
        <f t="shared" si="195"/>
        <v>#DIV/0!</v>
      </c>
      <c r="M2858" s="2"/>
    </row>
    <row r="2859" spans="6:13" ht="12.75" hidden="1">
      <c r="F2859" s="72"/>
      <c r="G2859" s="72"/>
      <c r="H2859" s="5">
        <f t="shared" si="196"/>
        <v>0</v>
      </c>
      <c r="I2859" s="23" t="e">
        <f t="shared" si="195"/>
        <v>#DIV/0!</v>
      </c>
      <c r="M2859" s="2"/>
    </row>
    <row r="2860" spans="6:13" ht="12.75" hidden="1">
      <c r="F2860" s="72"/>
      <c r="G2860" s="72"/>
      <c r="H2860" s="5">
        <f t="shared" si="196"/>
        <v>0</v>
      </c>
      <c r="I2860" s="23" t="e">
        <f t="shared" si="195"/>
        <v>#DIV/0!</v>
      </c>
      <c r="M2860" s="2"/>
    </row>
    <row r="2861" spans="6:13" ht="12.75" hidden="1">
      <c r="F2861" s="72"/>
      <c r="G2861" s="72"/>
      <c r="H2861" s="5">
        <f t="shared" si="196"/>
        <v>0</v>
      </c>
      <c r="I2861" s="23" t="e">
        <f t="shared" si="195"/>
        <v>#DIV/0!</v>
      </c>
      <c r="M2861" s="2"/>
    </row>
    <row r="2862" spans="6:13" ht="12.75" hidden="1">
      <c r="F2862" s="72"/>
      <c r="G2862" s="72"/>
      <c r="H2862" s="5">
        <f t="shared" si="196"/>
        <v>0</v>
      </c>
      <c r="I2862" s="23" t="e">
        <f t="shared" si="195"/>
        <v>#DIV/0!</v>
      </c>
      <c r="M2862" s="2"/>
    </row>
    <row r="2863" spans="6:13" ht="12.75" hidden="1">
      <c r="F2863" s="72"/>
      <c r="G2863" s="72"/>
      <c r="H2863" s="5">
        <f t="shared" si="196"/>
        <v>0</v>
      </c>
      <c r="I2863" s="23" t="e">
        <f t="shared" si="195"/>
        <v>#DIV/0!</v>
      </c>
      <c r="M2863" s="2"/>
    </row>
    <row r="2864" spans="6:13" ht="12.75" hidden="1">
      <c r="F2864" s="72"/>
      <c r="G2864" s="72"/>
      <c r="H2864" s="5">
        <f t="shared" si="196"/>
        <v>0</v>
      </c>
      <c r="I2864" s="23" t="e">
        <f t="shared" si="195"/>
        <v>#DIV/0!</v>
      </c>
      <c r="M2864" s="2"/>
    </row>
    <row r="2865" spans="6:13" ht="12.75" hidden="1">
      <c r="F2865" s="72"/>
      <c r="G2865" s="72"/>
      <c r="H2865" s="5">
        <f t="shared" si="196"/>
        <v>0</v>
      </c>
      <c r="I2865" s="23" t="e">
        <f t="shared" si="195"/>
        <v>#DIV/0!</v>
      </c>
      <c r="M2865" s="2"/>
    </row>
    <row r="2866" spans="6:13" ht="12.75" hidden="1">
      <c r="F2866" s="72"/>
      <c r="G2866" s="72"/>
      <c r="H2866" s="5">
        <f t="shared" si="196"/>
        <v>0</v>
      </c>
      <c r="I2866" s="23" t="e">
        <f t="shared" si="195"/>
        <v>#DIV/0!</v>
      </c>
      <c r="M2866" s="2"/>
    </row>
    <row r="2867" spans="6:13" ht="12.75" hidden="1">
      <c r="F2867" s="72"/>
      <c r="G2867" s="72"/>
      <c r="H2867" s="5">
        <f t="shared" si="196"/>
        <v>0</v>
      </c>
      <c r="I2867" s="23" t="e">
        <f t="shared" si="195"/>
        <v>#DIV/0!</v>
      </c>
      <c r="M2867" s="2"/>
    </row>
    <row r="2868" spans="6:13" ht="12.75" hidden="1">
      <c r="F2868" s="72"/>
      <c r="G2868" s="72"/>
      <c r="H2868" s="5">
        <f t="shared" si="196"/>
        <v>0</v>
      </c>
      <c r="I2868" s="23" t="e">
        <f t="shared" si="195"/>
        <v>#DIV/0!</v>
      </c>
      <c r="M2868" s="2"/>
    </row>
    <row r="2869" spans="6:13" ht="12.75" hidden="1">
      <c r="F2869" s="72"/>
      <c r="G2869" s="72"/>
      <c r="H2869" s="5">
        <f t="shared" si="196"/>
        <v>0</v>
      </c>
      <c r="I2869" s="23" t="e">
        <f t="shared" si="195"/>
        <v>#DIV/0!</v>
      </c>
      <c r="M2869" s="2"/>
    </row>
    <row r="2870" spans="6:13" ht="12.75" hidden="1">
      <c r="F2870" s="72"/>
      <c r="G2870" s="72"/>
      <c r="H2870" s="5">
        <f t="shared" si="196"/>
        <v>0</v>
      </c>
      <c r="I2870" s="23" t="e">
        <f t="shared" si="195"/>
        <v>#DIV/0!</v>
      </c>
      <c r="M2870" s="2"/>
    </row>
    <row r="2871" spans="6:13" ht="12.75" hidden="1">
      <c r="F2871" s="72"/>
      <c r="G2871" s="72"/>
      <c r="H2871" s="5">
        <f t="shared" si="196"/>
        <v>0</v>
      </c>
      <c r="I2871" s="23" t="e">
        <f t="shared" si="195"/>
        <v>#DIV/0!</v>
      </c>
      <c r="M2871" s="2"/>
    </row>
    <row r="2872" spans="6:13" ht="12.75" hidden="1">
      <c r="F2872" s="72"/>
      <c r="G2872" s="72"/>
      <c r="H2872" s="5">
        <f t="shared" si="196"/>
        <v>0</v>
      </c>
      <c r="I2872" s="23" t="e">
        <f t="shared" si="195"/>
        <v>#DIV/0!</v>
      </c>
      <c r="M2872" s="2"/>
    </row>
    <row r="2873" spans="6:13" ht="12.75" hidden="1">
      <c r="F2873" s="72"/>
      <c r="G2873" s="72"/>
      <c r="H2873" s="5">
        <f t="shared" si="196"/>
        <v>0</v>
      </c>
      <c r="I2873" s="23" t="e">
        <f t="shared" si="195"/>
        <v>#DIV/0!</v>
      </c>
      <c r="M2873" s="2"/>
    </row>
    <row r="2874" spans="6:13" ht="12.75" hidden="1">
      <c r="F2874" s="72"/>
      <c r="G2874" s="72"/>
      <c r="H2874" s="5">
        <f t="shared" si="196"/>
        <v>0</v>
      </c>
      <c r="I2874" s="23" t="e">
        <f t="shared" si="195"/>
        <v>#DIV/0!</v>
      </c>
      <c r="M2874" s="2"/>
    </row>
    <row r="2875" spans="6:13" ht="12.75" hidden="1">
      <c r="F2875" s="72"/>
      <c r="G2875" s="72"/>
      <c r="H2875" s="5">
        <f t="shared" si="196"/>
        <v>0</v>
      </c>
      <c r="I2875" s="23" t="e">
        <f t="shared" si="195"/>
        <v>#DIV/0!</v>
      </c>
      <c r="M2875" s="2"/>
    </row>
    <row r="2876" spans="6:13" ht="12.75" hidden="1">
      <c r="F2876" s="72"/>
      <c r="G2876" s="72"/>
      <c r="H2876" s="5">
        <f t="shared" si="196"/>
        <v>0</v>
      </c>
      <c r="I2876" s="23" t="e">
        <f t="shared" si="195"/>
        <v>#DIV/0!</v>
      </c>
      <c r="M2876" s="2"/>
    </row>
    <row r="2877" spans="6:13" ht="12.75" hidden="1">
      <c r="F2877" s="72"/>
      <c r="G2877" s="72"/>
      <c r="H2877" s="5">
        <f t="shared" si="196"/>
        <v>0</v>
      </c>
      <c r="I2877" s="23" t="e">
        <f t="shared" si="195"/>
        <v>#DIV/0!</v>
      </c>
      <c r="M2877" s="2"/>
    </row>
    <row r="2878" spans="6:13" ht="12.75" hidden="1">
      <c r="F2878" s="72"/>
      <c r="G2878" s="72"/>
      <c r="H2878" s="5">
        <f t="shared" si="196"/>
        <v>0</v>
      </c>
      <c r="I2878" s="23" t="e">
        <f t="shared" si="195"/>
        <v>#DIV/0!</v>
      </c>
      <c r="M2878" s="2"/>
    </row>
    <row r="2879" spans="6:13" ht="12.75" hidden="1">
      <c r="F2879" s="72"/>
      <c r="G2879" s="72"/>
      <c r="H2879" s="5">
        <f t="shared" si="196"/>
        <v>0</v>
      </c>
      <c r="I2879" s="23" t="e">
        <f t="shared" si="195"/>
        <v>#DIV/0!</v>
      </c>
      <c r="M2879" s="2"/>
    </row>
    <row r="2880" spans="6:13" ht="12.75" hidden="1">
      <c r="F2880" s="72"/>
      <c r="G2880" s="72"/>
      <c r="H2880" s="5">
        <f t="shared" si="196"/>
        <v>0</v>
      </c>
      <c r="I2880" s="23" t="e">
        <f t="shared" si="195"/>
        <v>#DIV/0!</v>
      </c>
      <c r="M2880" s="2"/>
    </row>
    <row r="2881" spans="6:13" ht="12.75" hidden="1">
      <c r="F2881" s="72"/>
      <c r="G2881" s="72"/>
      <c r="H2881" s="5">
        <f t="shared" si="196"/>
        <v>0</v>
      </c>
      <c r="I2881" s="23" t="e">
        <f t="shared" si="195"/>
        <v>#DIV/0!</v>
      </c>
      <c r="M2881" s="2"/>
    </row>
    <row r="2882" spans="6:13" ht="12.75" hidden="1">
      <c r="F2882" s="72"/>
      <c r="G2882" s="72"/>
      <c r="H2882" s="5">
        <f t="shared" si="196"/>
        <v>0</v>
      </c>
      <c r="I2882" s="23" t="e">
        <f t="shared" si="195"/>
        <v>#DIV/0!</v>
      </c>
      <c r="M2882" s="2"/>
    </row>
    <row r="2883" spans="6:13" ht="12.75" hidden="1">
      <c r="F2883" s="72"/>
      <c r="G2883" s="72"/>
      <c r="H2883" s="5">
        <f t="shared" si="196"/>
        <v>0</v>
      </c>
      <c r="I2883" s="23" t="e">
        <f t="shared" si="195"/>
        <v>#DIV/0!</v>
      </c>
      <c r="M2883" s="2"/>
    </row>
    <row r="2884" spans="6:13" ht="12.75" hidden="1">
      <c r="F2884" s="72"/>
      <c r="G2884" s="72"/>
      <c r="H2884" s="5">
        <f t="shared" si="196"/>
        <v>0</v>
      </c>
      <c r="I2884" s="23" t="e">
        <f t="shared" si="195"/>
        <v>#DIV/0!</v>
      </c>
      <c r="M2884" s="2"/>
    </row>
    <row r="2885" spans="6:13" ht="12.75" hidden="1">
      <c r="F2885" s="72"/>
      <c r="G2885" s="72"/>
      <c r="H2885" s="5">
        <f t="shared" si="196"/>
        <v>0</v>
      </c>
      <c r="I2885" s="23" t="e">
        <f t="shared" si="195"/>
        <v>#DIV/0!</v>
      </c>
      <c r="M2885" s="2"/>
    </row>
    <row r="2886" spans="6:13" ht="12.75" hidden="1">
      <c r="F2886" s="72"/>
      <c r="G2886" s="72"/>
      <c r="H2886" s="5">
        <f t="shared" si="196"/>
        <v>0</v>
      </c>
      <c r="I2886" s="23" t="e">
        <f aca="true" t="shared" si="197" ref="I2886:I2917">+B2886/M2886</f>
        <v>#DIV/0!</v>
      </c>
      <c r="M2886" s="2"/>
    </row>
    <row r="2887" spans="6:13" ht="12.75" hidden="1">
      <c r="F2887" s="72"/>
      <c r="G2887" s="72"/>
      <c r="H2887" s="5">
        <f t="shared" si="196"/>
        <v>0</v>
      </c>
      <c r="I2887" s="23" t="e">
        <f t="shared" si="197"/>
        <v>#DIV/0!</v>
      </c>
      <c r="M2887" s="2"/>
    </row>
    <row r="2888" spans="6:13" ht="12.75" hidden="1">
      <c r="F2888" s="72"/>
      <c r="G2888" s="72"/>
      <c r="H2888" s="5">
        <f aca="true" t="shared" si="198" ref="H2888:H2919">H2887-B2888</f>
        <v>0</v>
      </c>
      <c r="I2888" s="23" t="e">
        <f t="shared" si="197"/>
        <v>#DIV/0!</v>
      </c>
      <c r="M2888" s="2"/>
    </row>
    <row r="2889" spans="6:13" ht="12.75" hidden="1">
      <c r="F2889" s="72"/>
      <c r="G2889" s="72"/>
      <c r="H2889" s="5">
        <f t="shared" si="198"/>
        <v>0</v>
      </c>
      <c r="I2889" s="23" t="e">
        <f t="shared" si="197"/>
        <v>#DIV/0!</v>
      </c>
      <c r="M2889" s="2"/>
    </row>
    <row r="2890" spans="6:13" ht="12.75" hidden="1">
      <c r="F2890" s="72"/>
      <c r="G2890" s="72"/>
      <c r="H2890" s="5">
        <f t="shared" si="198"/>
        <v>0</v>
      </c>
      <c r="I2890" s="23" t="e">
        <f t="shared" si="197"/>
        <v>#DIV/0!</v>
      </c>
      <c r="M2890" s="2"/>
    </row>
    <row r="2891" spans="6:13" ht="12.75" hidden="1">
      <c r="F2891" s="72"/>
      <c r="G2891" s="72"/>
      <c r="H2891" s="5">
        <f t="shared" si="198"/>
        <v>0</v>
      </c>
      <c r="I2891" s="23" t="e">
        <f t="shared" si="197"/>
        <v>#DIV/0!</v>
      </c>
      <c r="M2891" s="2"/>
    </row>
    <row r="2892" spans="6:13" ht="12.75" hidden="1">
      <c r="F2892" s="72"/>
      <c r="G2892" s="72"/>
      <c r="H2892" s="5">
        <f t="shared" si="198"/>
        <v>0</v>
      </c>
      <c r="I2892" s="23" t="e">
        <f t="shared" si="197"/>
        <v>#DIV/0!</v>
      </c>
      <c r="M2892" s="2"/>
    </row>
    <row r="2893" spans="6:13" ht="12.75" hidden="1">
      <c r="F2893" s="72"/>
      <c r="G2893" s="72"/>
      <c r="H2893" s="5">
        <f t="shared" si="198"/>
        <v>0</v>
      </c>
      <c r="I2893" s="23" t="e">
        <f t="shared" si="197"/>
        <v>#DIV/0!</v>
      </c>
      <c r="M2893" s="2"/>
    </row>
    <row r="2894" spans="6:13" ht="12.75" hidden="1">
      <c r="F2894" s="72"/>
      <c r="G2894" s="72"/>
      <c r="H2894" s="5">
        <f t="shared" si="198"/>
        <v>0</v>
      </c>
      <c r="I2894" s="23" t="e">
        <f t="shared" si="197"/>
        <v>#DIV/0!</v>
      </c>
      <c r="M2894" s="2"/>
    </row>
    <row r="2895" spans="6:13" ht="12.75" hidden="1">
      <c r="F2895" s="72"/>
      <c r="G2895" s="72"/>
      <c r="H2895" s="5">
        <f t="shared" si="198"/>
        <v>0</v>
      </c>
      <c r="I2895" s="23" t="e">
        <f t="shared" si="197"/>
        <v>#DIV/0!</v>
      </c>
      <c r="M2895" s="2"/>
    </row>
    <row r="2896" spans="6:13" ht="12.75" hidden="1">
      <c r="F2896" s="72"/>
      <c r="G2896" s="72"/>
      <c r="H2896" s="5">
        <f t="shared" si="198"/>
        <v>0</v>
      </c>
      <c r="I2896" s="23" t="e">
        <f t="shared" si="197"/>
        <v>#DIV/0!</v>
      </c>
      <c r="M2896" s="2"/>
    </row>
    <row r="2897" spans="6:13" ht="12.75" hidden="1">
      <c r="F2897" s="72"/>
      <c r="G2897" s="72"/>
      <c r="H2897" s="5">
        <f t="shared" si="198"/>
        <v>0</v>
      </c>
      <c r="I2897" s="23" t="e">
        <f t="shared" si="197"/>
        <v>#DIV/0!</v>
      </c>
      <c r="M2897" s="2"/>
    </row>
    <row r="2898" spans="6:13" ht="12.75" hidden="1">
      <c r="F2898" s="72"/>
      <c r="G2898" s="72"/>
      <c r="H2898" s="5">
        <f t="shared" si="198"/>
        <v>0</v>
      </c>
      <c r="I2898" s="23" t="e">
        <f t="shared" si="197"/>
        <v>#DIV/0!</v>
      </c>
      <c r="M2898" s="2"/>
    </row>
    <row r="2899" spans="6:13" ht="12.75" hidden="1">
      <c r="F2899" s="72"/>
      <c r="G2899" s="72"/>
      <c r="H2899" s="5">
        <f t="shared" si="198"/>
        <v>0</v>
      </c>
      <c r="I2899" s="23" t="e">
        <f t="shared" si="197"/>
        <v>#DIV/0!</v>
      </c>
      <c r="M2899" s="2"/>
    </row>
    <row r="2900" spans="6:13" ht="12.75" hidden="1">
      <c r="F2900" s="72"/>
      <c r="G2900" s="72"/>
      <c r="H2900" s="5">
        <f t="shared" si="198"/>
        <v>0</v>
      </c>
      <c r="I2900" s="23" t="e">
        <f t="shared" si="197"/>
        <v>#DIV/0!</v>
      </c>
      <c r="M2900" s="2"/>
    </row>
    <row r="2901" spans="6:13" ht="12.75" hidden="1">
      <c r="F2901" s="72"/>
      <c r="G2901" s="72"/>
      <c r="H2901" s="5">
        <f t="shared" si="198"/>
        <v>0</v>
      </c>
      <c r="I2901" s="23" t="e">
        <f t="shared" si="197"/>
        <v>#DIV/0!</v>
      </c>
      <c r="M2901" s="2"/>
    </row>
    <row r="2902" spans="6:13" ht="12.75" hidden="1">
      <c r="F2902" s="72"/>
      <c r="G2902" s="72"/>
      <c r="H2902" s="5">
        <f t="shared" si="198"/>
        <v>0</v>
      </c>
      <c r="I2902" s="23" t="e">
        <f t="shared" si="197"/>
        <v>#DIV/0!</v>
      </c>
      <c r="M2902" s="2"/>
    </row>
    <row r="2903" spans="6:13" ht="12.75" hidden="1">
      <c r="F2903" s="72"/>
      <c r="G2903" s="72"/>
      <c r="H2903" s="5">
        <f t="shared" si="198"/>
        <v>0</v>
      </c>
      <c r="I2903" s="23" t="e">
        <f t="shared" si="197"/>
        <v>#DIV/0!</v>
      </c>
      <c r="M2903" s="2"/>
    </row>
    <row r="2904" spans="6:13" ht="12.75" hidden="1">
      <c r="F2904" s="72"/>
      <c r="G2904" s="72"/>
      <c r="H2904" s="5">
        <f t="shared" si="198"/>
        <v>0</v>
      </c>
      <c r="I2904" s="23" t="e">
        <f t="shared" si="197"/>
        <v>#DIV/0!</v>
      </c>
      <c r="M2904" s="2"/>
    </row>
    <row r="2905" spans="6:13" ht="12.75" hidden="1">
      <c r="F2905" s="72"/>
      <c r="G2905" s="72"/>
      <c r="H2905" s="5">
        <f t="shared" si="198"/>
        <v>0</v>
      </c>
      <c r="I2905" s="23" t="e">
        <f t="shared" si="197"/>
        <v>#DIV/0!</v>
      </c>
      <c r="M2905" s="2"/>
    </row>
    <row r="2906" spans="6:13" ht="12.75" hidden="1">
      <c r="F2906" s="72"/>
      <c r="G2906" s="72"/>
      <c r="H2906" s="5">
        <f t="shared" si="198"/>
        <v>0</v>
      </c>
      <c r="I2906" s="23" t="e">
        <f t="shared" si="197"/>
        <v>#DIV/0!</v>
      </c>
      <c r="M2906" s="2"/>
    </row>
    <row r="2907" spans="6:13" ht="12.75" hidden="1">
      <c r="F2907" s="72"/>
      <c r="G2907" s="72"/>
      <c r="H2907" s="5">
        <f t="shared" si="198"/>
        <v>0</v>
      </c>
      <c r="I2907" s="23" t="e">
        <f t="shared" si="197"/>
        <v>#DIV/0!</v>
      </c>
      <c r="M2907" s="2"/>
    </row>
    <row r="2908" spans="6:13" ht="12.75" hidden="1">
      <c r="F2908" s="72"/>
      <c r="G2908" s="72"/>
      <c r="H2908" s="5">
        <f t="shared" si="198"/>
        <v>0</v>
      </c>
      <c r="I2908" s="23" t="e">
        <f t="shared" si="197"/>
        <v>#DIV/0!</v>
      </c>
      <c r="M2908" s="2"/>
    </row>
    <row r="2909" spans="6:13" ht="12.75" hidden="1">
      <c r="F2909" s="72"/>
      <c r="G2909" s="72"/>
      <c r="H2909" s="5">
        <f t="shared" si="198"/>
        <v>0</v>
      </c>
      <c r="I2909" s="23" t="e">
        <f t="shared" si="197"/>
        <v>#DIV/0!</v>
      </c>
      <c r="M2909" s="2"/>
    </row>
    <row r="2910" spans="6:13" ht="12.75" hidden="1">
      <c r="F2910" s="72"/>
      <c r="G2910" s="72"/>
      <c r="H2910" s="5">
        <f t="shared" si="198"/>
        <v>0</v>
      </c>
      <c r="I2910" s="23" t="e">
        <f t="shared" si="197"/>
        <v>#DIV/0!</v>
      </c>
      <c r="M2910" s="2"/>
    </row>
    <row r="2911" spans="6:13" ht="12.75" hidden="1">
      <c r="F2911" s="72"/>
      <c r="G2911" s="72"/>
      <c r="H2911" s="5">
        <f t="shared" si="198"/>
        <v>0</v>
      </c>
      <c r="I2911" s="23" t="e">
        <f t="shared" si="197"/>
        <v>#DIV/0!</v>
      </c>
      <c r="M2911" s="2"/>
    </row>
    <row r="2912" spans="6:13" ht="12.75" hidden="1">
      <c r="F2912" s="72"/>
      <c r="G2912" s="72"/>
      <c r="H2912" s="5">
        <f t="shared" si="198"/>
        <v>0</v>
      </c>
      <c r="I2912" s="23" t="e">
        <f t="shared" si="197"/>
        <v>#DIV/0!</v>
      </c>
      <c r="M2912" s="2"/>
    </row>
    <row r="2913" spans="6:13" ht="12.75" hidden="1">
      <c r="F2913" s="72"/>
      <c r="G2913" s="72"/>
      <c r="H2913" s="5">
        <f t="shared" si="198"/>
        <v>0</v>
      </c>
      <c r="I2913" s="23" t="e">
        <f t="shared" si="197"/>
        <v>#DIV/0!</v>
      </c>
      <c r="M2913" s="2"/>
    </row>
    <row r="2914" spans="6:13" ht="12.75" hidden="1">
      <c r="F2914" s="72"/>
      <c r="G2914" s="72"/>
      <c r="H2914" s="5">
        <f t="shared" si="198"/>
        <v>0</v>
      </c>
      <c r="I2914" s="23" t="e">
        <f t="shared" si="197"/>
        <v>#DIV/0!</v>
      </c>
      <c r="M2914" s="2"/>
    </row>
    <row r="2915" spans="6:13" ht="12.75" hidden="1">
      <c r="F2915" s="72"/>
      <c r="G2915" s="72"/>
      <c r="H2915" s="5">
        <f t="shared" si="198"/>
        <v>0</v>
      </c>
      <c r="I2915" s="23" t="e">
        <f t="shared" si="197"/>
        <v>#DIV/0!</v>
      </c>
      <c r="M2915" s="2"/>
    </row>
    <row r="2916" spans="6:13" ht="12.75" hidden="1">
      <c r="F2916" s="72"/>
      <c r="G2916" s="72"/>
      <c r="H2916" s="5">
        <f t="shared" si="198"/>
        <v>0</v>
      </c>
      <c r="I2916" s="23" t="e">
        <f t="shared" si="197"/>
        <v>#DIV/0!</v>
      </c>
      <c r="M2916" s="2"/>
    </row>
    <row r="2917" spans="6:13" ht="12.75" hidden="1">
      <c r="F2917" s="72"/>
      <c r="G2917" s="72"/>
      <c r="H2917" s="5">
        <f t="shared" si="198"/>
        <v>0</v>
      </c>
      <c r="I2917" s="23" t="e">
        <f t="shared" si="197"/>
        <v>#DIV/0!</v>
      </c>
      <c r="M2917" s="2"/>
    </row>
    <row r="2918" spans="6:13" ht="12.75" hidden="1">
      <c r="F2918" s="72"/>
      <c r="G2918" s="72"/>
      <c r="H2918" s="5">
        <f t="shared" si="198"/>
        <v>0</v>
      </c>
      <c r="I2918" s="23" t="e">
        <f aca="true" t="shared" si="199" ref="I2918:I2949">+B2918/M2918</f>
        <v>#DIV/0!</v>
      </c>
      <c r="M2918" s="2"/>
    </row>
    <row r="2919" spans="6:13" ht="12.75" hidden="1">
      <c r="F2919" s="72"/>
      <c r="G2919" s="72"/>
      <c r="H2919" s="5">
        <f t="shared" si="198"/>
        <v>0</v>
      </c>
      <c r="I2919" s="23" t="e">
        <f t="shared" si="199"/>
        <v>#DIV/0!</v>
      </c>
      <c r="M2919" s="2"/>
    </row>
    <row r="2920" spans="6:13" ht="12.75" hidden="1">
      <c r="F2920" s="72"/>
      <c r="G2920" s="72"/>
      <c r="H2920" s="5">
        <f aca="true" t="shared" si="200" ref="H2920:H2951">H2919-B2920</f>
        <v>0</v>
      </c>
      <c r="I2920" s="23" t="e">
        <f t="shared" si="199"/>
        <v>#DIV/0!</v>
      </c>
      <c r="M2920" s="2"/>
    </row>
    <row r="2921" spans="6:13" ht="12.75" hidden="1">
      <c r="F2921" s="72"/>
      <c r="G2921" s="72"/>
      <c r="H2921" s="5">
        <f t="shared" si="200"/>
        <v>0</v>
      </c>
      <c r="I2921" s="23" t="e">
        <f t="shared" si="199"/>
        <v>#DIV/0!</v>
      </c>
      <c r="M2921" s="2"/>
    </row>
    <row r="2922" spans="6:13" ht="12.75" hidden="1">
      <c r="F2922" s="72"/>
      <c r="G2922" s="72"/>
      <c r="H2922" s="5">
        <f t="shared" si="200"/>
        <v>0</v>
      </c>
      <c r="I2922" s="23" t="e">
        <f t="shared" si="199"/>
        <v>#DIV/0!</v>
      </c>
      <c r="M2922" s="2"/>
    </row>
    <row r="2923" spans="6:13" ht="12.75" hidden="1">
      <c r="F2923" s="72"/>
      <c r="G2923" s="72"/>
      <c r="H2923" s="5">
        <f t="shared" si="200"/>
        <v>0</v>
      </c>
      <c r="I2923" s="23" t="e">
        <f t="shared" si="199"/>
        <v>#DIV/0!</v>
      </c>
      <c r="M2923" s="2"/>
    </row>
    <row r="2924" spans="6:13" ht="12.75" hidden="1">
      <c r="F2924" s="72"/>
      <c r="G2924" s="72"/>
      <c r="H2924" s="5">
        <f t="shared" si="200"/>
        <v>0</v>
      </c>
      <c r="I2924" s="23" t="e">
        <f t="shared" si="199"/>
        <v>#DIV/0!</v>
      </c>
      <c r="M2924" s="2"/>
    </row>
    <row r="2925" spans="6:13" ht="12.75" hidden="1">
      <c r="F2925" s="72"/>
      <c r="G2925" s="72"/>
      <c r="H2925" s="5">
        <f t="shared" si="200"/>
        <v>0</v>
      </c>
      <c r="I2925" s="23" t="e">
        <f t="shared" si="199"/>
        <v>#DIV/0!</v>
      </c>
      <c r="M2925" s="2"/>
    </row>
    <row r="2926" spans="6:13" ht="12.75" hidden="1">
      <c r="F2926" s="72"/>
      <c r="G2926" s="72"/>
      <c r="H2926" s="5">
        <f t="shared" si="200"/>
        <v>0</v>
      </c>
      <c r="I2926" s="23" t="e">
        <f t="shared" si="199"/>
        <v>#DIV/0!</v>
      </c>
      <c r="M2926" s="2"/>
    </row>
    <row r="2927" spans="6:13" ht="12.75" hidden="1">
      <c r="F2927" s="72"/>
      <c r="G2927" s="72"/>
      <c r="H2927" s="5">
        <f t="shared" si="200"/>
        <v>0</v>
      </c>
      <c r="I2927" s="23" t="e">
        <f t="shared" si="199"/>
        <v>#DIV/0!</v>
      </c>
      <c r="M2927" s="2"/>
    </row>
    <row r="2928" spans="6:13" ht="12.75" hidden="1">
      <c r="F2928" s="72"/>
      <c r="G2928" s="72"/>
      <c r="H2928" s="5">
        <f t="shared" si="200"/>
        <v>0</v>
      </c>
      <c r="I2928" s="23" t="e">
        <f t="shared" si="199"/>
        <v>#DIV/0!</v>
      </c>
      <c r="M2928" s="2"/>
    </row>
    <row r="2929" spans="6:13" ht="12.75" hidden="1">
      <c r="F2929" s="72"/>
      <c r="G2929" s="72"/>
      <c r="H2929" s="5">
        <f t="shared" si="200"/>
        <v>0</v>
      </c>
      <c r="I2929" s="23" t="e">
        <f t="shared" si="199"/>
        <v>#DIV/0!</v>
      </c>
      <c r="M2929" s="2"/>
    </row>
    <row r="2930" spans="6:13" ht="12.75" hidden="1">
      <c r="F2930" s="72"/>
      <c r="G2930" s="72"/>
      <c r="H2930" s="5">
        <f t="shared" si="200"/>
        <v>0</v>
      </c>
      <c r="I2930" s="23" t="e">
        <f t="shared" si="199"/>
        <v>#DIV/0!</v>
      </c>
      <c r="M2930" s="2"/>
    </row>
    <row r="2931" spans="6:13" ht="12.75" hidden="1">
      <c r="F2931" s="72"/>
      <c r="G2931" s="72"/>
      <c r="H2931" s="5">
        <f t="shared" si="200"/>
        <v>0</v>
      </c>
      <c r="I2931" s="23" t="e">
        <f t="shared" si="199"/>
        <v>#DIV/0!</v>
      </c>
      <c r="M2931" s="2"/>
    </row>
    <row r="2932" spans="6:13" ht="12.75" hidden="1">
      <c r="F2932" s="72"/>
      <c r="G2932" s="72"/>
      <c r="H2932" s="5">
        <f t="shared" si="200"/>
        <v>0</v>
      </c>
      <c r="I2932" s="23" t="e">
        <f t="shared" si="199"/>
        <v>#DIV/0!</v>
      </c>
      <c r="M2932" s="2"/>
    </row>
    <row r="2933" spans="6:13" ht="12.75" hidden="1">
      <c r="F2933" s="72"/>
      <c r="G2933" s="72"/>
      <c r="H2933" s="5">
        <f t="shared" si="200"/>
        <v>0</v>
      </c>
      <c r="I2933" s="23" t="e">
        <f t="shared" si="199"/>
        <v>#DIV/0!</v>
      </c>
      <c r="M2933" s="2"/>
    </row>
    <row r="2934" spans="6:13" ht="12.75" hidden="1">
      <c r="F2934" s="72"/>
      <c r="G2934" s="72"/>
      <c r="H2934" s="5">
        <f t="shared" si="200"/>
        <v>0</v>
      </c>
      <c r="I2934" s="23" t="e">
        <f t="shared" si="199"/>
        <v>#DIV/0!</v>
      </c>
      <c r="M2934" s="2"/>
    </row>
    <row r="2935" spans="6:13" ht="12.75" hidden="1">
      <c r="F2935" s="72"/>
      <c r="G2935" s="72"/>
      <c r="H2935" s="5">
        <f t="shared" si="200"/>
        <v>0</v>
      </c>
      <c r="I2935" s="23" t="e">
        <f t="shared" si="199"/>
        <v>#DIV/0!</v>
      </c>
      <c r="M2935" s="2"/>
    </row>
    <row r="2936" spans="6:13" ht="12.75" hidden="1">
      <c r="F2936" s="72"/>
      <c r="G2936" s="72"/>
      <c r="H2936" s="5">
        <f t="shared" si="200"/>
        <v>0</v>
      </c>
      <c r="I2936" s="23" t="e">
        <f t="shared" si="199"/>
        <v>#DIV/0!</v>
      </c>
      <c r="M2936" s="2"/>
    </row>
    <row r="2937" spans="6:13" ht="12.75" hidden="1">
      <c r="F2937" s="72"/>
      <c r="G2937" s="72"/>
      <c r="H2937" s="5">
        <f t="shared" si="200"/>
        <v>0</v>
      </c>
      <c r="I2937" s="23" t="e">
        <f t="shared" si="199"/>
        <v>#DIV/0!</v>
      </c>
      <c r="M2937" s="2"/>
    </row>
    <row r="2938" spans="6:13" ht="12.75" hidden="1">
      <c r="F2938" s="72"/>
      <c r="G2938" s="72"/>
      <c r="H2938" s="5">
        <f t="shared" si="200"/>
        <v>0</v>
      </c>
      <c r="I2938" s="23" t="e">
        <f t="shared" si="199"/>
        <v>#DIV/0!</v>
      </c>
      <c r="M2938" s="2"/>
    </row>
    <row r="2939" spans="6:13" ht="12.75" hidden="1">
      <c r="F2939" s="72"/>
      <c r="G2939" s="72"/>
      <c r="H2939" s="5">
        <f t="shared" si="200"/>
        <v>0</v>
      </c>
      <c r="I2939" s="23" t="e">
        <f t="shared" si="199"/>
        <v>#DIV/0!</v>
      </c>
      <c r="M2939" s="2"/>
    </row>
    <row r="2940" spans="6:13" ht="12.75" hidden="1">
      <c r="F2940" s="72"/>
      <c r="G2940" s="72"/>
      <c r="H2940" s="5">
        <f t="shared" si="200"/>
        <v>0</v>
      </c>
      <c r="I2940" s="23" t="e">
        <f t="shared" si="199"/>
        <v>#DIV/0!</v>
      </c>
      <c r="M2940" s="2"/>
    </row>
    <row r="2941" spans="6:13" ht="12.75" hidden="1">
      <c r="F2941" s="72"/>
      <c r="G2941" s="72"/>
      <c r="H2941" s="5">
        <f t="shared" si="200"/>
        <v>0</v>
      </c>
      <c r="I2941" s="23" t="e">
        <f t="shared" si="199"/>
        <v>#DIV/0!</v>
      </c>
      <c r="M2941" s="2"/>
    </row>
    <row r="2942" spans="6:13" ht="12.75" hidden="1">
      <c r="F2942" s="72"/>
      <c r="G2942" s="72"/>
      <c r="H2942" s="5">
        <f t="shared" si="200"/>
        <v>0</v>
      </c>
      <c r="I2942" s="23" t="e">
        <f t="shared" si="199"/>
        <v>#DIV/0!</v>
      </c>
      <c r="M2942" s="2"/>
    </row>
    <row r="2943" spans="6:13" ht="12.75" hidden="1">
      <c r="F2943" s="72"/>
      <c r="G2943" s="72"/>
      <c r="H2943" s="5">
        <f t="shared" si="200"/>
        <v>0</v>
      </c>
      <c r="I2943" s="23" t="e">
        <f t="shared" si="199"/>
        <v>#DIV/0!</v>
      </c>
      <c r="M2943" s="2"/>
    </row>
    <row r="2944" spans="6:13" ht="12.75" hidden="1">
      <c r="F2944" s="72"/>
      <c r="G2944" s="72"/>
      <c r="H2944" s="5">
        <f t="shared" si="200"/>
        <v>0</v>
      </c>
      <c r="I2944" s="23" t="e">
        <f t="shared" si="199"/>
        <v>#DIV/0!</v>
      </c>
      <c r="M2944" s="2"/>
    </row>
    <row r="2945" spans="6:13" ht="12.75" hidden="1">
      <c r="F2945" s="72"/>
      <c r="G2945" s="72"/>
      <c r="H2945" s="5">
        <f t="shared" si="200"/>
        <v>0</v>
      </c>
      <c r="I2945" s="23" t="e">
        <f t="shared" si="199"/>
        <v>#DIV/0!</v>
      </c>
      <c r="M2945" s="2"/>
    </row>
    <row r="2946" spans="6:13" ht="12.75" hidden="1">
      <c r="F2946" s="72"/>
      <c r="G2946" s="72"/>
      <c r="H2946" s="5">
        <f t="shared" si="200"/>
        <v>0</v>
      </c>
      <c r="I2946" s="23" t="e">
        <f t="shared" si="199"/>
        <v>#DIV/0!</v>
      </c>
      <c r="M2946" s="2"/>
    </row>
    <row r="2947" spans="6:13" ht="12.75" hidden="1">
      <c r="F2947" s="72"/>
      <c r="G2947" s="72"/>
      <c r="H2947" s="5">
        <f t="shared" si="200"/>
        <v>0</v>
      </c>
      <c r="I2947" s="23" t="e">
        <f t="shared" si="199"/>
        <v>#DIV/0!</v>
      </c>
      <c r="M2947" s="2"/>
    </row>
    <row r="2948" spans="6:13" ht="12.75" hidden="1">
      <c r="F2948" s="72"/>
      <c r="G2948" s="72"/>
      <c r="H2948" s="5">
        <f t="shared" si="200"/>
        <v>0</v>
      </c>
      <c r="I2948" s="23" t="e">
        <f t="shared" si="199"/>
        <v>#DIV/0!</v>
      </c>
      <c r="M2948" s="2"/>
    </row>
    <row r="2949" spans="6:13" ht="12.75" hidden="1">
      <c r="F2949" s="72"/>
      <c r="G2949" s="72"/>
      <c r="H2949" s="5">
        <f t="shared" si="200"/>
        <v>0</v>
      </c>
      <c r="I2949" s="23" t="e">
        <f t="shared" si="199"/>
        <v>#DIV/0!</v>
      </c>
      <c r="M2949" s="2"/>
    </row>
    <row r="2950" spans="6:13" ht="12.75" hidden="1">
      <c r="F2950" s="72"/>
      <c r="G2950" s="72"/>
      <c r="H2950" s="5">
        <f t="shared" si="200"/>
        <v>0</v>
      </c>
      <c r="I2950" s="23" t="e">
        <f aca="true" t="shared" si="201" ref="I2950:I2972">+B2950/M2950</f>
        <v>#DIV/0!</v>
      </c>
      <c r="M2950" s="2"/>
    </row>
    <row r="2951" spans="6:13" ht="12.75" hidden="1">
      <c r="F2951" s="72"/>
      <c r="G2951" s="72"/>
      <c r="H2951" s="5">
        <f t="shared" si="200"/>
        <v>0</v>
      </c>
      <c r="I2951" s="23" t="e">
        <f t="shared" si="201"/>
        <v>#DIV/0!</v>
      </c>
      <c r="M2951" s="2"/>
    </row>
    <row r="2952" spans="6:13" ht="12.75" hidden="1">
      <c r="F2952" s="72"/>
      <c r="G2952" s="72"/>
      <c r="H2952" s="5">
        <f aca="true" t="shared" si="202" ref="H2952:H2972">H2951-B2952</f>
        <v>0</v>
      </c>
      <c r="I2952" s="23" t="e">
        <f t="shared" si="201"/>
        <v>#DIV/0!</v>
      </c>
      <c r="M2952" s="2"/>
    </row>
    <row r="2953" spans="6:13" ht="12.75" hidden="1">
      <c r="F2953" s="72"/>
      <c r="G2953" s="72"/>
      <c r="H2953" s="5">
        <f t="shared" si="202"/>
        <v>0</v>
      </c>
      <c r="I2953" s="23" t="e">
        <f t="shared" si="201"/>
        <v>#DIV/0!</v>
      </c>
      <c r="M2953" s="2"/>
    </row>
    <row r="2954" spans="6:13" ht="12.75" hidden="1">
      <c r="F2954" s="72"/>
      <c r="G2954" s="72"/>
      <c r="H2954" s="5">
        <f t="shared" si="202"/>
        <v>0</v>
      </c>
      <c r="I2954" s="23" t="e">
        <f t="shared" si="201"/>
        <v>#DIV/0!</v>
      </c>
      <c r="M2954" s="2"/>
    </row>
    <row r="2955" spans="6:13" ht="12.75" hidden="1">
      <c r="F2955" s="72"/>
      <c r="G2955" s="72"/>
      <c r="H2955" s="5">
        <f t="shared" si="202"/>
        <v>0</v>
      </c>
      <c r="I2955" s="23" t="e">
        <f t="shared" si="201"/>
        <v>#DIV/0!</v>
      </c>
      <c r="M2955" s="2"/>
    </row>
    <row r="2956" spans="6:13" ht="12.75" hidden="1">
      <c r="F2956" s="72"/>
      <c r="G2956" s="72"/>
      <c r="H2956" s="5">
        <f t="shared" si="202"/>
        <v>0</v>
      </c>
      <c r="I2956" s="23" t="e">
        <f t="shared" si="201"/>
        <v>#DIV/0!</v>
      </c>
      <c r="M2956" s="2"/>
    </row>
    <row r="2957" spans="6:13" ht="12.75" hidden="1">
      <c r="F2957" s="72"/>
      <c r="G2957" s="72"/>
      <c r="H2957" s="5">
        <f t="shared" si="202"/>
        <v>0</v>
      </c>
      <c r="I2957" s="23" t="e">
        <f t="shared" si="201"/>
        <v>#DIV/0!</v>
      </c>
      <c r="M2957" s="2"/>
    </row>
    <row r="2958" spans="6:13" ht="12.75" hidden="1">
      <c r="F2958" s="72"/>
      <c r="G2958" s="72"/>
      <c r="H2958" s="5">
        <f t="shared" si="202"/>
        <v>0</v>
      </c>
      <c r="I2958" s="23" t="e">
        <f t="shared" si="201"/>
        <v>#DIV/0!</v>
      </c>
      <c r="M2958" s="2"/>
    </row>
    <row r="2959" spans="6:13" ht="12.75" hidden="1">
      <c r="F2959" s="72"/>
      <c r="G2959" s="72"/>
      <c r="H2959" s="5">
        <f t="shared" si="202"/>
        <v>0</v>
      </c>
      <c r="I2959" s="23" t="e">
        <f t="shared" si="201"/>
        <v>#DIV/0!</v>
      </c>
      <c r="M2959" s="2"/>
    </row>
    <row r="2960" spans="6:13" ht="12.75" hidden="1">
      <c r="F2960" s="72"/>
      <c r="G2960" s="72"/>
      <c r="H2960" s="5">
        <f t="shared" si="202"/>
        <v>0</v>
      </c>
      <c r="I2960" s="23" t="e">
        <f t="shared" si="201"/>
        <v>#DIV/0!</v>
      </c>
      <c r="M2960" s="2"/>
    </row>
    <row r="2961" spans="6:13" ht="12.75" hidden="1">
      <c r="F2961" s="72"/>
      <c r="G2961" s="72"/>
      <c r="H2961" s="5">
        <f t="shared" si="202"/>
        <v>0</v>
      </c>
      <c r="I2961" s="23" t="e">
        <f t="shared" si="201"/>
        <v>#DIV/0!</v>
      </c>
      <c r="M2961" s="2"/>
    </row>
    <row r="2962" spans="6:13" ht="12.75" hidden="1">
      <c r="F2962" s="72"/>
      <c r="G2962" s="72"/>
      <c r="H2962" s="5">
        <f t="shared" si="202"/>
        <v>0</v>
      </c>
      <c r="I2962" s="23" t="e">
        <f t="shared" si="201"/>
        <v>#DIV/0!</v>
      </c>
      <c r="M2962" s="2"/>
    </row>
    <row r="2963" spans="6:13" ht="12.75" hidden="1">
      <c r="F2963" s="72"/>
      <c r="G2963" s="72"/>
      <c r="H2963" s="5">
        <f t="shared" si="202"/>
        <v>0</v>
      </c>
      <c r="I2963" s="23" t="e">
        <f t="shared" si="201"/>
        <v>#DIV/0!</v>
      </c>
      <c r="M2963" s="2"/>
    </row>
    <row r="2964" spans="6:13" ht="12.75" hidden="1">
      <c r="F2964" s="72"/>
      <c r="G2964" s="72"/>
      <c r="H2964" s="5">
        <f t="shared" si="202"/>
        <v>0</v>
      </c>
      <c r="I2964" s="23" t="e">
        <f t="shared" si="201"/>
        <v>#DIV/0!</v>
      </c>
      <c r="M2964" s="2"/>
    </row>
    <row r="2965" spans="6:13" ht="12.75" hidden="1">
      <c r="F2965" s="72"/>
      <c r="G2965" s="72"/>
      <c r="H2965" s="5">
        <f t="shared" si="202"/>
        <v>0</v>
      </c>
      <c r="I2965" s="23" t="e">
        <f t="shared" si="201"/>
        <v>#DIV/0!</v>
      </c>
      <c r="M2965" s="2"/>
    </row>
    <row r="2966" spans="6:13" ht="12.75" hidden="1">
      <c r="F2966" s="72"/>
      <c r="G2966" s="72"/>
      <c r="H2966" s="5">
        <f t="shared" si="202"/>
        <v>0</v>
      </c>
      <c r="I2966" s="23" t="e">
        <f t="shared" si="201"/>
        <v>#DIV/0!</v>
      </c>
      <c r="M2966" s="2"/>
    </row>
    <row r="2967" spans="6:13" ht="12.75" hidden="1">
      <c r="F2967" s="72"/>
      <c r="G2967" s="72"/>
      <c r="H2967" s="5">
        <f t="shared" si="202"/>
        <v>0</v>
      </c>
      <c r="I2967" s="23" t="e">
        <f t="shared" si="201"/>
        <v>#DIV/0!</v>
      </c>
      <c r="M2967" s="2"/>
    </row>
    <row r="2968" spans="6:13" ht="12.75" hidden="1">
      <c r="F2968" s="72"/>
      <c r="G2968" s="72"/>
      <c r="H2968" s="5">
        <f t="shared" si="202"/>
        <v>0</v>
      </c>
      <c r="I2968" s="23" t="e">
        <f t="shared" si="201"/>
        <v>#DIV/0!</v>
      </c>
      <c r="M2968" s="2"/>
    </row>
    <row r="2969" spans="6:13" ht="12.75" hidden="1">
      <c r="F2969" s="72"/>
      <c r="G2969" s="72"/>
      <c r="H2969" s="5">
        <f t="shared" si="202"/>
        <v>0</v>
      </c>
      <c r="I2969" s="23" t="e">
        <f t="shared" si="201"/>
        <v>#DIV/0!</v>
      </c>
      <c r="M2969" s="2"/>
    </row>
    <row r="2970" spans="6:13" ht="12.75" hidden="1">
      <c r="F2970" s="72"/>
      <c r="G2970" s="72"/>
      <c r="H2970" s="5">
        <f t="shared" si="202"/>
        <v>0</v>
      </c>
      <c r="I2970" s="23" t="e">
        <f t="shared" si="201"/>
        <v>#DIV/0!</v>
      </c>
      <c r="M2970" s="2"/>
    </row>
    <row r="2971" spans="6:13" ht="12.75" hidden="1">
      <c r="F2971" s="72"/>
      <c r="G2971" s="72"/>
      <c r="H2971" s="5">
        <f t="shared" si="202"/>
        <v>0</v>
      </c>
      <c r="I2971" s="23" t="e">
        <f t="shared" si="201"/>
        <v>#DIV/0!</v>
      </c>
      <c r="M2971" s="2"/>
    </row>
    <row r="2972" spans="6:13" ht="12.75" hidden="1">
      <c r="F2972" s="72"/>
      <c r="G2972" s="72"/>
      <c r="H2972" s="5">
        <f t="shared" si="202"/>
        <v>0</v>
      </c>
      <c r="I2972" s="23" t="e">
        <f t="shared" si="201"/>
        <v>#DIV/0!</v>
      </c>
      <c r="M2972" s="2"/>
    </row>
    <row r="2973" spans="6:13" ht="12.75" hidden="1">
      <c r="F2973" s="72"/>
      <c r="G2973" s="72"/>
      <c r="M2973" s="2"/>
    </row>
    <row r="2974" spans="6:13" ht="12.75" hidden="1">
      <c r="F2974" s="72"/>
      <c r="G2974" s="72"/>
      <c r="M2974" s="2"/>
    </row>
    <row r="2975" spans="6:13" ht="12.75" hidden="1">
      <c r="F2975" s="72"/>
      <c r="G2975" s="72"/>
      <c r="M2975" s="2"/>
    </row>
    <row r="2976" spans="6:13" ht="12.75" hidden="1">
      <c r="F2976" s="72"/>
      <c r="G2976" s="72"/>
      <c r="M2976" s="2"/>
    </row>
    <row r="2977" spans="6:13" ht="12.75" hidden="1">
      <c r="F2977" s="72"/>
      <c r="G2977" s="72"/>
      <c r="M2977" s="2"/>
    </row>
    <row r="2978" spans="6:13" ht="12.75" hidden="1">
      <c r="F2978" s="72"/>
      <c r="G2978" s="72"/>
      <c r="M2978" s="2"/>
    </row>
    <row r="2979" spans="6:13" ht="12.75" hidden="1">
      <c r="F2979" s="72"/>
      <c r="G2979" s="72"/>
      <c r="M2979" s="2"/>
    </row>
    <row r="2980" spans="6:13" ht="12.75" hidden="1">
      <c r="F2980" s="72"/>
      <c r="G2980" s="72"/>
      <c r="M2980" s="2"/>
    </row>
    <row r="2981" spans="6:13" ht="12.75" hidden="1">
      <c r="F2981" s="72"/>
      <c r="G2981" s="72"/>
      <c r="M2981" s="2"/>
    </row>
    <row r="2982" spans="6:13" ht="12.75" hidden="1">
      <c r="F2982" s="72"/>
      <c r="G2982" s="72"/>
      <c r="M2982" s="2"/>
    </row>
    <row r="2983" spans="6:13" ht="12.75" hidden="1">
      <c r="F2983" s="72"/>
      <c r="G2983" s="72"/>
      <c r="M2983" s="2"/>
    </row>
    <row r="2984" spans="6:13" ht="12.75" hidden="1">
      <c r="F2984" s="72"/>
      <c r="G2984" s="72"/>
      <c r="M2984" s="2"/>
    </row>
    <row r="2985" spans="6:13" ht="12.75" hidden="1">
      <c r="F2985" s="72"/>
      <c r="G2985" s="72"/>
      <c r="M2985" s="2"/>
    </row>
    <row r="2986" spans="6:13" ht="12.75" hidden="1">
      <c r="F2986" s="72"/>
      <c r="G2986" s="72"/>
      <c r="M2986" s="2"/>
    </row>
    <row r="2987" spans="6:13" ht="12.75" hidden="1">
      <c r="F2987" s="72"/>
      <c r="G2987" s="72"/>
      <c r="M2987" s="2"/>
    </row>
    <row r="2988" spans="6:13" ht="12.75" hidden="1">
      <c r="F2988" s="72"/>
      <c r="G2988" s="72"/>
      <c r="M2988" s="2"/>
    </row>
    <row r="2989" spans="6:13" ht="12.75" hidden="1">
      <c r="F2989" s="72"/>
      <c r="G2989" s="72"/>
      <c r="M2989" s="2"/>
    </row>
    <row r="2990" spans="6:13" ht="12.75" hidden="1">
      <c r="F2990" s="72"/>
      <c r="G2990" s="72"/>
      <c r="M2990" s="2"/>
    </row>
    <row r="2991" spans="6:13" ht="12.75" hidden="1">
      <c r="F2991" s="72"/>
      <c r="G2991" s="72"/>
      <c r="M2991" s="2"/>
    </row>
    <row r="2992" spans="6:13" ht="12.75" hidden="1">
      <c r="F2992" s="72"/>
      <c r="G2992" s="72"/>
      <c r="M2992" s="2"/>
    </row>
    <row r="2993" spans="6:13" ht="12.75" hidden="1">
      <c r="F2993" s="72"/>
      <c r="G2993" s="72"/>
      <c r="M2993" s="2"/>
    </row>
    <row r="2994" spans="6:13" ht="12.75" hidden="1">
      <c r="F2994" s="72"/>
      <c r="G2994" s="72"/>
      <c r="M2994" s="2"/>
    </row>
    <row r="2995" spans="6:13" ht="12.75" hidden="1">
      <c r="F2995" s="72"/>
      <c r="G2995" s="72"/>
      <c r="M2995" s="2"/>
    </row>
    <row r="2996" spans="6:13" ht="12.75" hidden="1">
      <c r="F2996" s="72"/>
      <c r="G2996" s="72"/>
      <c r="M2996" s="2"/>
    </row>
    <row r="2997" spans="6:13" ht="12.75" hidden="1">
      <c r="F2997" s="72"/>
      <c r="G2997" s="72"/>
      <c r="M2997" s="2"/>
    </row>
    <row r="2998" spans="6:13" ht="12.75" hidden="1">
      <c r="F2998" s="72"/>
      <c r="G2998" s="72"/>
      <c r="M2998" s="2"/>
    </row>
    <row r="2999" spans="6:13" ht="12.75" hidden="1">
      <c r="F2999" s="72"/>
      <c r="G2999" s="72"/>
      <c r="M2999" s="2"/>
    </row>
    <row r="3000" spans="6:13" ht="12.75" hidden="1">
      <c r="F3000" s="72"/>
      <c r="G3000" s="72"/>
      <c r="M3000" s="2"/>
    </row>
    <row r="3001" spans="6:13" ht="12.75" hidden="1">
      <c r="F3001" s="72"/>
      <c r="G3001" s="72"/>
      <c r="M3001" s="2"/>
    </row>
    <row r="3002" spans="6:13" ht="12.75" hidden="1">
      <c r="F3002" s="72"/>
      <c r="G3002" s="72"/>
      <c r="M3002" s="2"/>
    </row>
    <row r="3003" spans="6:13" ht="12.75" hidden="1">
      <c r="F3003" s="72"/>
      <c r="G3003" s="72"/>
      <c r="M3003" s="2"/>
    </row>
    <row r="3004" spans="6:13" ht="12.75" hidden="1">
      <c r="F3004" s="72"/>
      <c r="G3004" s="72"/>
      <c r="M3004" s="2"/>
    </row>
    <row r="3005" spans="6:13" ht="12.75" hidden="1">
      <c r="F3005" s="72"/>
      <c r="G3005" s="72"/>
      <c r="M3005" s="2"/>
    </row>
    <row r="3006" spans="6:13" ht="12.75" hidden="1">
      <c r="F3006" s="72"/>
      <c r="G3006" s="72"/>
      <c r="M3006" s="2"/>
    </row>
    <row r="3007" spans="6:13" ht="12.75" hidden="1">
      <c r="F3007" s="72"/>
      <c r="G3007" s="72"/>
      <c r="M3007" s="2"/>
    </row>
    <row r="3008" spans="6:13" ht="12.75" hidden="1">
      <c r="F3008" s="72"/>
      <c r="G3008" s="72"/>
      <c r="M3008" s="2"/>
    </row>
    <row r="3009" spans="6:13" ht="12.75" hidden="1">
      <c r="F3009" s="72"/>
      <c r="G3009" s="72"/>
      <c r="M3009" s="2"/>
    </row>
    <row r="3010" spans="6:13" ht="12.75" hidden="1">
      <c r="F3010" s="72"/>
      <c r="G3010" s="72"/>
      <c r="M3010" s="2"/>
    </row>
    <row r="3011" spans="6:13" ht="12.75" hidden="1">
      <c r="F3011" s="72"/>
      <c r="G3011" s="72"/>
      <c r="M3011" s="2"/>
    </row>
    <row r="3012" spans="6:13" ht="12.75" hidden="1">
      <c r="F3012" s="72"/>
      <c r="G3012" s="72"/>
      <c r="M3012" s="2"/>
    </row>
    <row r="3013" spans="6:13" ht="12.75" hidden="1">
      <c r="F3013" s="72"/>
      <c r="G3013" s="72"/>
      <c r="M3013" s="2"/>
    </row>
    <row r="3014" spans="6:13" ht="12.75" hidden="1">
      <c r="F3014" s="72"/>
      <c r="G3014" s="72"/>
      <c r="M3014" s="2"/>
    </row>
    <row r="3015" spans="6:13" ht="12.75" hidden="1">
      <c r="F3015" s="72"/>
      <c r="G3015" s="72"/>
      <c r="M3015" s="2"/>
    </row>
    <row r="3016" spans="6:13" ht="12.75" hidden="1">
      <c r="F3016" s="72"/>
      <c r="G3016" s="72"/>
      <c r="M3016" s="2"/>
    </row>
    <row r="3017" spans="6:13" ht="12.75" hidden="1">
      <c r="F3017" s="72"/>
      <c r="G3017" s="72"/>
      <c r="M3017" s="2"/>
    </row>
    <row r="3018" spans="6:13" ht="12.75" hidden="1">
      <c r="F3018" s="72"/>
      <c r="G3018" s="72"/>
      <c r="M3018" s="2"/>
    </row>
    <row r="3019" spans="6:13" ht="12.75" hidden="1">
      <c r="F3019" s="72"/>
      <c r="G3019" s="72"/>
      <c r="M3019" s="2"/>
    </row>
    <row r="3020" spans="6:13" ht="12.75" hidden="1">
      <c r="F3020" s="72"/>
      <c r="G3020" s="72"/>
      <c r="M3020" s="2"/>
    </row>
    <row r="3021" spans="6:13" ht="12.75" hidden="1">
      <c r="F3021" s="72"/>
      <c r="G3021" s="72"/>
      <c r="M3021" s="2"/>
    </row>
    <row r="3022" spans="6:13" ht="12.75" hidden="1">
      <c r="F3022" s="72"/>
      <c r="G3022" s="72"/>
      <c r="M3022" s="2"/>
    </row>
    <row r="3023" spans="6:13" ht="12.75" hidden="1">
      <c r="F3023" s="72"/>
      <c r="G3023" s="72"/>
      <c r="M3023" s="2"/>
    </row>
    <row r="3024" spans="6:13" ht="12.75" hidden="1">
      <c r="F3024" s="72"/>
      <c r="G3024" s="72"/>
      <c r="M3024" s="2"/>
    </row>
    <row r="3025" spans="6:13" ht="12.75" hidden="1">
      <c r="F3025" s="72"/>
      <c r="G3025" s="72"/>
      <c r="M3025" s="2"/>
    </row>
    <row r="3026" spans="6:13" ht="12.75" hidden="1">
      <c r="F3026" s="72"/>
      <c r="G3026" s="72"/>
      <c r="M3026" s="2"/>
    </row>
    <row r="3027" spans="6:13" ht="12.75" hidden="1">
      <c r="F3027" s="72"/>
      <c r="G3027" s="72"/>
      <c r="M3027" s="2"/>
    </row>
    <row r="3028" spans="6:13" ht="12.75" hidden="1">
      <c r="F3028" s="72"/>
      <c r="G3028" s="72"/>
      <c r="M3028" s="2"/>
    </row>
    <row r="3029" spans="6:13" ht="12.75" hidden="1">
      <c r="F3029" s="72"/>
      <c r="G3029" s="72"/>
      <c r="M3029" s="2"/>
    </row>
    <row r="3030" spans="6:13" ht="12.75" hidden="1">
      <c r="F3030" s="72"/>
      <c r="G3030" s="72"/>
      <c r="M3030" s="2"/>
    </row>
    <row r="3031" spans="6:13" ht="12.75" hidden="1">
      <c r="F3031" s="72"/>
      <c r="G3031" s="72"/>
      <c r="M3031" s="2"/>
    </row>
    <row r="3032" spans="6:13" ht="12.75" hidden="1">
      <c r="F3032" s="72"/>
      <c r="G3032" s="72"/>
      <c r="M3032" s="2"/>
    </row>
    <row r="3033" spans="6:13" ht="12.75" hidden="1">
      <c r="F3033" s="72"/>
      <c r="G3033" s="72"/>
      <c r="M3033" s="2"/>
    </row>
    <row r="3034" spans="6:13" ht="12.75" hidden="1">
      <c r="F3034" s="72"/>
      <c r="G3034" s="72"/>
      <c r="M3034" s="2"/>
    </row>
    <row r="3035" spans="6:13" ht="12.75" hidden="1">
      <c r="F3035" s="72"/>
      <c r="G3035" s="72"/>
      <c r="M3035" s="2"/>
    </row>
    <row r="3036" spans="6:13" ht="12.75" hidden="1">
      <c r="F3036" s="72"/>
      <c r="G3036" s="72"/>
      <c r="M3036" s="2"/>
    </row>
    <row r="3037" spans="6:13" ht="12.75" hidden="1">
      <c r="F3037" s="72"/>
      <c r="G3037" s="72"/>
      <c r="M3037" s="2"/>
    </row>
    <row r="3038" spans="6:13" ht="12.75" hidden="1">
      <c r="F3038" s="72"/>
      <c r="G3038" s="72"/>
      <c r="M3038" s="2"/>
    </row>
    <row r="3039" spans="6:13" ht="12.75" hidden="1">
      <c r="F3039" s="72"/>
      <c r="G3039" s="72"/>
      <c r="M3039" s="2"/>
    </row>
    <row r="3040" spans="6:13" ht="12.75" hidden="1">
      <c r="F3040" s="72"/>
      <c r="G3040" s="72"/>
      <c r="M3040" s="2"/>
    </row>
    <row r="3041" spans="6:13" ht="12.75" hidden="1">
      <c r="F3041" s="72"/>
      <c r="G3041" s="72"/>
      <c r="M3041" s="2"/>
    </row>
    <row r="3042" spans="6:13" ht="12.75">
      <c r="F3042" s="72"/>
      <c r="G3042" s="72"/>
      <c r="M3042" s="2"/>
    </row>
    <row r="3043" spans="6:13" ht="12.75" hidden="1">
      <c r="F3043" s="72"/>
      <c r="G3043" s="72"/>
      <c r="M3043" s="2">
        <v>500</v>
      </c>
    </row>
    <row r="3044" spans="6:13" ht="12.75" hidden="1">
      <c r="F3044" s="72"/>
      <c r="G3044" s="72"/>
      <c r="M3044" s="2">
        <v>500</v>
      </c>
    </row>
    <row r="3045" spans="6:13" ht="12.75" hidden="1">
      <c r="F3045" s="72"/>
      <c r="G3045" s="72"/>
      <c r="M3045" s="2">
        <v>500</v>
      </c>
    </row>
    <row r="3046" spans="6:13" ht="12.75" hidden="1">
      <c r="F3046" s="72"/>
      <c r="G3046" s="72"/>
      <c r="M3046" s="2">
        <v>500</v>
      </c>
    </row>
    <row r="3047" spans="6:13" ht="12.75" hidden="1">
      <c r="F3047" s="72"/>
      <c r="G3047" s="72"/>
      <c r="M3047" s="2">
        <v>500</v>
      </c>
    </row>
    <row r="3048" spans="6:13" ht="12.75" hidden="1">
      <c r="F3048" s="72"/>
      <c r="G3048" s="72"/>
      <c r="M3048" s="2">
        <v>500</v>
      </c>
    </row>
    <row r="3049" spans="6:13" ht="12.75" hidden="1">
      <c r="F3049" s="72"/>
      <c r="G3049" s="72"/>
      <c r="M3049" s="2">
        <v>500</v>
      </c>
    </row>
    <row r="3050" spans="6:13" ht="12.75" hidden="1">
      <c r="F3050" s="72"/>
      <c r="G3050" s="72"/>
      <c r="M3050" s="2">
        <v>500</v>
      </c>
    </row>
    <row r="3051" spans="6:13" ht="12.75" hidden="1">
      <c r="F3051" s="72"/>
      <c r="G3051" s="72"/>
      <c r="M3051" s="2">
        <v>500</v>
      </c>
    </row>
    <row r="3052" spans="6:13" ht="12.75" hidden="1">
      <c r="F3052" s="72"/>
      <c r="G3052" s="72"/>
      <c r="M3052" s="2">
        <v>500</v>
      </c>
    </row>
    <row r="3053" spans="6:13" ht="12.75" hidden="1">
      <c r="F3053" s="72"/>
      <c r="G3053" s="72"/>
      <c r="M3053" s="2">
        <v>500</v>
      </c>
    </row>
    <row r="3054" spans="6:13" ht="12.75" hidden="1">
      <c r="F3054" s="72"/>
      <c r="G3054" s="72"/>
      <c r="M3054" s="2">
        <v>500</v>
      </c>
    </row>
    <row r="3055" spans="6:13" ht="12.75" hidden="1">
      <c r="F3055" s="72"/>
      <c r="G3055" s="72"/>
      <c r="M3055" s="2">
        <v>500</v>
      </c>
    </row>
    <row r="3056" spans="6:13" ht="12.75" hidden="1">
      <c r="F3056" s="72"/>
      <c r="G3056" s="72"/>
      <c r="M3056" s="2">
        <v>500</v>
      </c>
    </row>
    <row r="3057" spans="1:13" s="267" customFormat="1" ht="12.75">
      <c r="A3057" s="262"/>
      <c r="B3057" s="263">
        <v>-6784493</v>
      </c>
      <c r="C3057" s="264" t="s">
        <v>186</v>
      </c>
      <c r="D3057" s="262" t="s">
        <v>199</v>
      </c>
      <c r="E3057" s="262"/>
      <c r="F3057" s="265"/>
      <c r="G3057" s="265"/>
      <c r="H3057" s="263">
        <f aca="true" t="shared" si="203" ref="H3057:H3062">H3041-B3057</f>
        <v>6784493</v>
      </c>
      <c r="I3057" s="266">
        <f aca="true" t="shared" si="204" ref="I3057:I3063">+B3057/M3057</f>
        <v>-13568.986</v>
      </c>
      <c r="K3057" s="256"/>
      <c r="L3057" s="257"/>
      <c r="M3057" s="2">
        <v>500</v>
      </c>
    </row>
    <row r="3058" spans="1:13" s="267" customFormat="1" ht="12.75">
      <c r="A3058" s="262"/>
      <c r="B3058" s="263">
        <v>0</v>
      </c>
      <c r="C3058" s="264" t="s">
        <v>186</v>
      </c>
      <c r="D3058" s="262" t="s">
        <v>198</v>
      </c>
      <c r="E3058" s="262"/>
      <c r="F3058" s="265"/>
      <c r="G3058" s="265"/>
      <c r="H3058" s="263">
        <f t="shared" si="203"/>
        <v>0</v>
      </c>
      <c r="I3058" s="266">
        <f t="shared" si="204"/>
        <v>0</v>
      </c>
      <c r="K3058" s="256"/>
      <c r="L3058" s="257"/>
      <c r="M3058" s="2">
        <v>490</v>
      </c>
    </row>
    <row r="3059" spans="1:13" s="267" customFormat="1" ht="12.75">
      <c r="A3059" s="262"/>
      <c r="B3059" s="263">
        <v>5946571</v>
      </c>
      <c r="C3059" s="264" t="s">
        <v>186</v>
      </c>
      <c r="D3059" s="262" t="s">
        <v>200</v>
      </c>
      <c r="E3059" s="262"/>
      <c r="F3059" s="265"/>
      <c r="G3059" s="265"/>
      <c r="H3059" s="263">
        <f t="shared" si="203"/>
        <v>-5946571</v>
      </c>
      <c r="I3059" s="266">
        <f t="shared" si="204"/>
        <v>12086.526422764227</v>
      </c>
      <c r="K3059" s="256"/>
      <c r="L3059" s="257"/>
      <c r="M3059" s="38">
        <v>492</v>
      </c>
    </row>
    <row r="3060" spans="1:13" s="267" customFormat="1" ht="12.75">
      <c r="A3060" s="262"/>
      <c r="B3060" s="263">
        <v>0</v>
      </c>
      <c r="C3060" s="264" t="s">
        <v>186</v>
      </c>
      <c r="D3060" s="262" t="s">
        <v>195</v>
      </c>
      <c r="E3060" s="262"/>
      <c r="F3060" s="265"/>
      <c r="G3060" s="265"/>
      <c r="H3060" s="263">
        <f t="shared" si="203"/>
        <v>0</v>
      </c>
      <c r="I3060" s="266">
        <f t="shared" si="204"/>
        <v>0</v>
      </c>
      <c r="K3060" s="256"/>
      <c r="L3060" s="257"/>
      <c r="M3060" s="38">
        <v>504</v>
      </c>
    </row>
    <row r="3061" spans="1:13" s="267" customFormat="1" ht="12.75">
      <c r="A3061" s="262"/>
      <c r="B3061" s="263">
        <v>332800</v>
      </c>
      <c r="C3061" s="264" t="s">
        <v>186</v>
      </c>
      <c r="D3061" s="262" t="s">
        <v>196</v>
      </c>
      <c r="E3061" s="262"/>
      <c r="F3061" s="265"/>
      <c r="G3061" s="265"/>
      <c r="H3061" s="263">
        <f t="shared" si="203"/>
        <v>-332800</v>
      </c>
      <c r="I3061" s="266">
        <f t="shared" si="204"/>
        <v>660.3174603174604</v>
      </c>
      <c r="K3061" s="256"/>
      <c r="L3061" s="257"/>
      <c r="M3061" s="38">
        <v>504</v>
      </c>
    </row>
    <row r="3062" spans="1:13" s="267" customFormat="1" ht="12.75">
      <c r="A3062" s="262"/>
      <c r="B3062" s="263">
        <f>+B2506</f>
        <v>505000</v>
      </c>
      <c r="C3062" s="264" t="s">
        <v>186</v>
      </c>
      <c r="D3062" s="262" t="s">
        <v>211</v>
      </c>
      <c r="E3062" s="262"/>
      <c r="F3062" s="265"/>
      <c r="G3062" s="265"/>
      <c r="H3062" s="263">
        <f t="shared" si="203"/>
        <v>-505000</v>
      </c>
      <c r="I3062" s="266">
        <f t="shared" si="204"/>
        <v>990.1960784313726</v>
      </c>
      <c r="K3062" s="256"/>
      <c r="L3062" s="257"/>
      <c r="M3062" s="38">
        <v>510</v>
      </c>
    </row>
    <row r="3063" spans="1:13" s="272" customFormat="1" ht="12.75">
      <c r="A3063" s="268"/>
      <c r="B3063" s="269">
        <f>SUM(B3057:B3062)</f>
        <v>-122</v>
      </c>
      <c r="C3063" s="268" t="s">
        <v>186</v>
      </c>
      <c r="D3063" s="268" t="s">
        <v>212</v>
      </c>
      <c r="E3063" s="268"/>
      <c r="F3063" s="270"/>
      <c r="G3063" s="270"/>
      <c r="H3063" s="269">
        <f>H3046-B3063</f>
        <v>122</v>
      </c>
      <c r="I3063" s="271">
        <f t="shared" si="204"/>
        <v>-0.24206349206349206</v>
      </c>
      <c r="K3063" s="261"/>
      <c r="L3063" s="261"/>
      <c r="M3063" s="144">
        <v>504</v>
      </c>
    </row>
    <row r="3064" spans="2:13" ht="12.75">
      <c r="B3064" s="39"/>
      <c r="F3064" s="139"/>
      <c r="G3064" s="72"/>
      <c r="M3064" s="2"/>
    </row>
    <row r="3065" spans="1:13" s="257" customFormat="1" ht="12.75" hidden="1">
      <c r="A3065" s="252"/>
      <c r="B3065" s="253"/>
      <c r="C3065" s="252"/>
      <c r="D3065" s="252"/>
      <c r="E3065" s="252"/>
      <c r="F3065" s="254"/>
      <c r="G3065" s="254"/>
      <c r="H3065" s="253"/>
      <c r="I3065" s="236"/>
      <c r="K3065" s="38"/>
      <c r="L3065" s="16"/>
      <c r="M3065" s="2"/>
    </row>
    <row r="3066" spans="1:13" s="257" customFormat="1" ht="12.75" hidden="1">
      <c r="A3066" s="252"/>
      <c r="B3066" s="253"/>
      <c r="C3066" s="252"/>
      <c r="D3066" s="252"/>
      <c r="E3066" s="252"/>
      <c r="F3066" s="254"/>
      <c r="G3066" s="254"/>
      <c r="H3066" s="253"/>
      <c r="I3066" s="236"/>
      <c r="K3066" s="38"/>
      <c r="L3066" s="16"/>
      <c r="M3066" s="2"/>
    </row>
    <row r="3067" spans="1:13" ht="12.75" hidden="1">
      <c r="A3067" s="13"/>
      <c r="B3067" s="8"/>
      <c r="F3067" s="72"/>
      <c r="G3067" s="72"/>
      <c r="H3067" s="253"/>
      <c r="I3067" s="23" t="e">
        <f aca="true" t="shared" si="205" ref="I3067:I3098">+B3067/M3067</f>
        <v>#DIV/0!</v>
      </c>
      <c r="M3067" s="2"/>
    </row>
    <row r="3068" spans="1:13" ht="12.75" hidden="1">
      <c r="A3068" s="13"/>
      <c r="B3068" s="8"/>
      <c r="F3068" s="72"/>
      <c r="G3068" s="72"/>
      <c r="H3068" s="253"/>
      <c r="I3068" s="23" t="e">
        <f t="shared" si="205"/>
        <v>#DIV/0!</v>
      </c>
      <c r="M3068" s="2"/>
    </row>
    <row r="3069" spans="1:13" ht="12.75" hidden="1">
      <c r="A3069" s="13"/>
      <c r="B3069" s="8"/>
      <c r="F3069" s="72"/>
      <c r="G3069" s="72"/>
      <c r="H3069" s="5">
        <f aca="true" t="shared" si="206" ref="H3069:H3100">H3068-B3069</f>
        <v>0</v>
      </c>
      <c r="I3069" s="23" t="e">
        <f t="shared" si="205"/>
        <v>#DIV/0!</v>
      </c>
      <c r="M3069" s="2"/>
    </row>
    <row r="3070" spans="1:13" ht="12.75" hidden="1">
      <c r="A3070" s="13"/>
      <c r="B3070" s="8"/>
      <c r="F3070" s="72"/>
      <c r="G3070" s="72"/>
      <c r="H3070" s="5">
        <f t="shared" si="206"/>
        <v>0</v>
      </c>
      <c r="I3070" s="23" t="e">
        <f t="shared" si="205"/>
        <v>#DIV/0!</v>
      </c>
      <c r="M3070" s="2"/>
    </row>
    <row r="3071" spans="1:13" ht="12.75" hidden="1">
      <c r="A3071" s="13"/>
      <c r="B3071" s="8"/>
      <c r="F3071" s="72"/>
      <c r="G3071" s="72"/>
      <c r="H3071" s="5">
        <f t="shared" si="206"/>
        <v>0</v>
      </c>
      <c r="I3071" s="23" t="e">
        <f t="shared" si="205"/>
        <v>#DIV/0!</v>
      </c>
      <c r="M3071" s="2"/>
    </row>
    <row r="3072" spans="1:13" ht="12.75" hidden="1">
      <c r="A3072" s="13"/>
      <c r="B3072" s="8"/>
      <c r="F3072" s="72"/>
      <c r="G3072" s="72"/>
      <c r="H3072" s="5">
        <f t="shared" si="206"/>
        <v>0</v>
      </c>
      <c r="I3072" s="23" t="e">
        <f t="shared" si="205"/>
        <v>#DIV/0!</v>
      </c>
      <c r="M3072" s="2"/>
    </row>
    <row r="3073" spans="1:13" ht="12.75" hidden="1">
      <c r="A3073" s="13"/>
      <c r="B3073" s="8"/>
      <c r="F3073" s="72"/>
      <c r="G3073" s="72"/>
      <c r="H3073" s="5">
        <f t="shared" si="206"/>
        <v>0</v>
      </c>
      <c r="I3073" s="23" t="e">
        <f t="shared" si="205"/>
        <v>#DIV/0!</v>
      </c>
      <c r="M3073" s="2"/>
    </row>
    <row r="3074" spans="1:13" ht="12.75" hidden="1">
      <c r="A3074" s="13"/>
      <c r="B3074" s="8"/>
      <c r="F3074" s="72"/>
      <c r="G3074" s="72"/>
      <c r="H3074" s="5">
        <f t="shared" si="206"/>
        <v>0</v>
      </c>
      <c r="I3074" s="23" t="e">
        <f t="shared" si="205"/>
        <v>#DIV/0!</v>
      </c>
      <c r="M3074" s="2"/>
    </row>
    <row r="3075" spans="1:13" ht="12.75" hidden="1">
      <c r="A3075" s="13"/>
      <c r="B3075" s="8"/>
      <c r="F3075" s="72"/>
      <c r="G3075" s="72"/>
      <c r="H3075" s="5">
        <f t="shared" si="206"/>
        <v>0</v>
      </c>
      <c r="I3075" s="23" t="e">
        <f t="shared" si="205"/>
        <v>#DIV/0!</v>
      </c>
      <c r="M3075" s="2"/>
    </row>
    <row r="3076" spans="1:13" ht="12.75" hidden="1">
      <c r="A3076" s="13"/>
      <c r="B3076" s="8"/>
      <c r="F3076" s="72"/>
      <c r="G3076" s="72"/>
      <c r="H3076" s="5">
        <f t="shared" si="206"/>
        <v>0</v>
      </c>
      <c r="I3076" s="23" t="e">
        <f t="shared" si="205"/>
        <v>#DIV/0!</v>
      </c>
      <c r="M3076" s="2"/>
    </row>
    <row r="3077" spans="1:13" ht="12.75" hidden="1">
      <c r="A3077" s="13"/>
      <c r="B3077" s="8"/>
      <c r="F3077" s="72"/>
      <c r="G3077" s="72"/>
      <c r="H3077" s="5">
        <f t="shared" si="206"/>
        <v>0</v>
      </c>
      <c r="I3077" s="23" t="e">
        <f t="shared" si="205"/>
        <v>#DIV/0!</v>
      </c>
      <c r="M3077" s="2"/>
    </row>
    <row r="3078" spans="1:13" ht="12.75" hidden="1">
      <c r="A3078" s="13"/>
      <c r="B3078" s="8"/>
      <c r="F3078" s="72"/>
      <c r="G3078" s="72"/>
      <c r="H3078" s="5">
        <f t="shared" si="206"/>
        <v>0</v>
      </c>
      <c r="I3078" s="23" t="e">
        <f t="shared" si="205"/>
        <v>#DIV/0!</v>
      </c>
      <c r="M3078" s="2"/>
    </row>
    <row r="3079" spans="1:13" ht="12.75" hidden="1">
      <c r="A3079" s="13"/>
      <c r="B3079" s="8"/>
      <c r="F3079" s="72"/>
      <c r="G3079" s="72"/>
      <c r="H3079" s="5">
        <f t="shared" si="206"/>
        <v>0</v>
      </c>
      <c r="I3079" s="23" t="e">
        <f t="shared" si="205"/>
        <v>#DIV/0!</v>
      </c>
      <c r="M3079" s="2"/>
    </row>
    <row r="3080" spans="1:13" ht="12.75" hidden="1">
      <c r="A3080" s="13"/>
      <c r="B3080" s="8"/>
      <c r="F3080" s="72"/>
      <c r="G3080" s="72"/>
      <c r="H3080" s="5">
        <f t="shared" si="206"/>
        <v>0</v>
      </c>
      <c r="I3080" s="23" t="e">
        <f t="shared" si="205"/>
        <v>#DIV/0!</v>
      </c>
      <c r="M3080" s="2"/>
    </row>
    <row r="3081" spans="1:13" ht="12.75" hidden="1">
      <c r="A3081" s="13"/>
      <c r="F3081" s="72"/>
      <c r="G3081" s="72"/>
      <c r="H3081" s="5">
        <f t="shared" si="206"/>
        <v>0</v>
      </c>
      <c r="I3081" s="23" t="e">
        <f t="shared" si="205"/>
        <v>#DIV/0!</v>
      </c>
      <c r="M3081" s="2"/>
    </row>
    <row r="3082" spans="1:13" ht="12.75" hidden="1">
      <c r="A3082" s="13"/>
      <c r="B3082" s="6"/>
      <c r="F3082" s="72"/>
      <c r="G3082" s="72"/>
      <c r="H3082" s="5">
        <f t="shared" si="206"/>
        <v>0</v>
      </c>
      <c r="I3082" s="23" t="e">
        <f t="shared" si="205"/>
        <v>#DIV/0!</v>
      </c>
      <c r="M3082" s="2"/>
    </row>
    <row r="3083" spans="1:13" ht="12.75" hidden="1">
      <c r="A3083" s="13"/>
      <c r="F3083" s="72"/>
      <c r="G3083" s="72"/>
      <c r="H3083" s="5">
        <f t="shared" si="206"/>
        <v>0</v>
      </c>
      <c r="I3083" s="23" t="e">
        <f t="shared" si="205"/>
        <v>#DIV/0!</v>
      </c>
      <c r="M3083" s="2"/>
    </row>
    <row r="3084" spans="1:13" ht="12.75" hidden="1">
      <c r="A3084" s="13"/>
      <c r="F3084" s="72"/>
      <c r="G3084" s="72"/>
      <c r="H3084" s="5">
        <f t="shared" si="206"/>
        <v>0</v>
      </c>
      <c r="I3084" s="23" t="e">
        <f t="shared" si="205"/>
        <v>#DIV/0!</v>
      </c>
      <c r="M3084" s="2"/>
    </row>
    <row r="3085" spans="1:13" ht="12.75" hidden="1">
      <c r="A3085" s="13"/>
      <c r="F3085" s="72"/>
      <c r="G3085" s="72"/>
      <c r="H3085" s="5">
        <f t="shared" si="206"/>
        <v>0</v>
      </c>
      <c r="I3085" s="23" t="e">
        <f t="shared" si="205"/>
        <v>#DIV/0!</v>
      </c>
      <c r="M3085" s="2"/>
    </row>
    <row r="3086" spans="1:13" ht="12.75" hidden="1">
      <c r="A3086" s="13"/>
      <c r="F3086" s="72"/>
      <c r="G3086" s="72"/>
      <c r="H3086" s="5">
        <f t="shared" si="206"/>
        <v>0</v>
      </c>
      <c r="I3086" s="23" t="e">
        <f t="shared" si="205"/>
        <v>#DIV/0!</v>
      </c>
      <c r="M3086" s="2"/>
    </row>
    <row r="3087" spans="1:13" ht="12.75" hidden="1">
      <c r="A3087" s="13"/>
      <c r="F3087" s="72"/>
      <c r="G3087" s="72"/>
      <c r="H3087" s="5">
        <f t="shared" si="206"/>
        <v>0</v>
      </c>
      <c r="I3087" s="23" t="e">
        <f t="shared" si="205"/>
        <v>#DIV/0!</v>
      </c>
      <c r="M3087" s="2"/>
    </row>
    <row r="3088" spans="1:13" ht="12.75" hidden="1">
      <c r="A3088" s="13"/>
      <c r="F3088" s="72"/>
      <c r="G3088" s="72"/>
      <c r="H3088" s="5">
        <f t="shared" si="206"/>
        <v>0</v>
      </c>
      <c r="I3088" s="23" t="e">
        <f t="shared" si="205"/>
        <v>#DIV/0!</v>
      </c>
      <c r="M3088" s="2"/>
    </row>
    <row r="3089" spans="1:13" ht="12.75" hidden="1">
      <c r="A3089" s="13"/>
      <c r="F3089" s="72"/>
      <c r="G3089" s="72"/>
      <c r="H3089" s="5">
        <f t="shared" si="206"/>
        <v>0</v>
      </c>
      <c r="I3089" s="23" t="e">
        <f t="shared" si="205"/>
        <v>#DIV/0!</v>
      </c>
      <c r="M3089" s="2"/>
    </row>
    <row r="3090" spans="1:13" ht="12.75" hidden="1">
      <c r="A3090" s="13"/>
      <c r="F3090" s="72"/>
      <c r="G3090" s="72"/>
      <c r="H3090" s="5">
        <f t="shared" si="206"/>
        <v>0</v>
      </c>
      <c r="I3090" s="23" t="e">
        <f t="shared" si="205"/>
        <v>#DIV/0!</v>
      </c>
      <c r="M3090" s="2"/>
    </row>
    <row r="3091" spans="1:13" ht="12.75" hidden="1">
      <c r="A3091" s="13"/>
      <c r="F3091" s="72"/>
      <c r="G3091" s="72"/>
      <c r="H3091" s="5">
        <f t="shared" si="206"/>
        <v>0</v>
      </c>
      <c r="I3091" s="23" t="e">
        <f t="shared" si="205"/>
        <v>#DIV/0!</v>
      </c>
      <c r="M3091" s="2"/>
    </row>
    <row r="3092" spans="1:13" ht="12.75" hidden="1">
      <c r="A3092" s="13"/>
      <c r="F3092" s="72"/>
      <c r="G3092" s="72"/>
      <c r="H3092" s="5">
        <f t="shared" si="206"/>
        <v>0</v>
      </c>
      <c r="I3092" s="23" t="e">
        <f t="shared" si="205"/>
        <v>#DIV/0!</v>
      </c>
      <c r="M3092" s="2"/>
    </row>
    <row r="3093" spans="1:13" ht="12.75" hidden="1">
      <c r="A3093" s="13"/>
      <c r="F3093" s="72"/>
      <c r="G3093" s="72"/>
      <c r="H3093" s="5">
        <f t="shared" si="206"/>
        <v>0</v>
      </c>
      <c r="I3093" s="23" t="e">
        <f t="shared" si="205"/>
        <v>#DIV/0!</v>
      </c>
      <c r="M3093" s="2"/>
    </row>
    <row r="3094" spans="1:13" ht="12.75" hidden="1">
      <c r="A3094" s="13"/>
      <c r="F3094" s="72"/>
      <c r="G3094" s="72"/>
      <c r="H3094" s="5">
        <f t="shared" si="206"/>
        <v>0</v>
      </c>
      <c r="I3094" s="23" t="e">
        <f t="shared" si="205"/>
        <v>#DIV/0!</v>
      </c>
      <c r="M3094" s="2"/>
    </row>
    <row r="3095" spans="1:13" ht="12.75" hidden="1">
      <c r="A3095" s="13"/>
      <c r="F3095" s="72"/>
      <c r="G3095" s="72"/>
      <c r="H3095" s="5">
        <f t="shared" si="206"/>
        <v>0</v>
      </c>
      <c r="I3095" s="23" t="e">
        <f t="shared" si="205"/>
        <v>#DIV/0!</v>
      </c>
      <c r="M3095" s="2"/>
    </row>
    <row r="3096" spans="1:13" ht="12.75" hidden="1">
      <c r="A3096" s="13"/>
      <c r="F3096" s="72"/>
      <c r="G3096" s="72"/>
      <c r="H3096" s="5">
        <f t="shared" si="206"/>
        <v>0</v>
      </c>
      <c r="I3096" s="23" t="e">
        <f t="shared" si="205"/>
        <v>#DIV/0!</v>
      </c>
      <c r="M3096" s="2"/>
    </row>
    <row r="3097" spans="1:13" ht="12.75" hidden="1">
      <c r="A3097" s="13"/>
      <c r="F3097" s="72"/>
      <c r="G3097" s="72"/>
      <c r="H3097" s="5">
        <f t="shared" si="206"/>
        <v>0</v>
      </c>
      <c r="I3097" s="23" t="e">
        <f t="shared" si="205"/>
        <v>#DIV/0!</v>
      </c>
      <c r="M3097" s="2"/>
    </row>
    <row r="3098" spans="1:13" ht="12.75" hidden="1">
      <c r="A3098" s="13"/>
      <c r="F3098" s="72"/>
      <c r="G3098" s="72"/>
      <c r="H3098" s="5">
        <f t="shared" si="206"/>
        <v>0</v>
      </c>
      <c r="I3098" s="23" t="e">
        <f t="shared" si="205"/>
        <v>#DIV/0!</v>
      </c>
      <c r="M3098" s="2"/>
    </row>
    <row r="3099" spans="1:13" ht="12.75" hidden="1">
      <c r="A3099" s="13"/>
      <c r="F3099" s="72"/>
      <c r="G3099" s="72"/>
      <c r="H3099" s="5">
        <f t="shared" si="206"/>
        <v>0</v>
      </c>
      <c r="I3099" s="23" t="e">
        <f aca="true" t="shared" si="207" ref="I3099:I3130">+B3099/M3099</f>
        <v>#DIV/0!</v>
      </c>
      <c r="M3099" s="2"/>
    </row>
    <row r="3100" spans="1:13" ht="12.75" hidden="1">
      <c r="A3100" s="13"/>
      <c r="F3100" s="72"/>
      <c r="G3100" s="72"/>
      <c r="H3100" s="5">
        <f t="shared" si="206"/>
        <v>0</v>
      </c>
      <c r="I3100" s="23" t="e">
        <f t="shared" si="207"/>
        <v>#DIV/0!</v>
      </c>
      <c r="M3100" s="2"/>
    </row>
    <row r="3101" spans="1:13" ht="12.75" hidden="1">
      <c r="A3101" s="13"/>
      <c r="F3101" s="72"/>
      <c r="G3101" s="72"/>
      <c r="H3101" s="5">
        <f aca="true" t="shared" si="208" ref="H3101:H3132">H3100-B3101</f>
        <v>0</v>
      </c>
      <c r="I3101" s="23" t="e">
        <f t="shared" si="207"/>
        <v>#DIV/0!</v>
      </c>
      <c r="M3101" s="2"/>
    </row>
    <row r="3102" spans="1:13" ht="12.75" hidden="1">
      <c r="A3102" s="13"/>
      <c r="F3102" s="72"/>
      <c r="G3102" s="72"/>
      <c r="H3102" s="5">
        <f t="shared" si="208"/>
        <v>0</v>
      </c>
      <c r="I3102" s="23" t="e">
        <f t="shared" si="207"/>
        <v>#DIV/0!</v>
      </c>
      <c r="M3102" s="2"/>
    </row>
    <row r="3103" spans="1:13" ht="12.75" hidden="1">
      <c r="A3103" s="13"/>
      <c r="F3103" s="72"/>
      <c r="G3103" s="72"/>
      <c r="H3103" s="5">
        <f t="shared" si="208"/>
        <v>0</v>
      </c>
      <c r="I3103" s="23" t="e">
        <f t="shared" si="207"/>
        <v>#DIV/0!</v>
      </c>
      <c r="M3103" s="2"/>
    </row>
    <row r="3104" spans="1:13" ht="12.75" hidden="1">
      <c r="A3104" s="13"/>
      <c r="F3104" s="72"/>
      <c r="G3104" s="72"/>
      <c r="H3104" s="5">
        <f t="shared" si="208"/>
        <v>0</v>
      </c>
      <c r="I3104" s="23" t="e">
        <f t="shared" si="207"/>
        <v>#DIV/0!</v>
      </c>
      <c r="M3104" s="2"/>
    </row>
    <row r="3105" spans="1:13" ht="12.75" hidden="1">
      <c r="A3105" s="13"/>
      <c r="F3105" s="72"/>
      <c r="G3105" s="72"/>
      <c r="H3105" s="5">
        <f t="shared" si="208"/>
        <v>0</v>
      </c>
      <c r="I3105" s="23" t="e">
        <f t="shared" si="207"/>
        <v>#DIV/0!</v>
      </c>
      <c r="M3105" s="2"/>
    </row>
    <row r="3106" spans="1:13" ht="12.75" hidden="1">
      <c r="A3106" s="13"/>
      <c r="F3106" s="72"/>
      <c r="G3106" s="72"/>
      <c r="H3106" s="5">
        <f t="shared" si="208"/>
        <v>0</v>
      </c>
      <c r="I3106" s="23" t="e">
        <f t="shared" si="207"/>
        <v>#DIV/0!</v>
      </c>
      <c r="M3106" s="2"/>
    </row>
    <row r="3107" spans="1:13" ht="12.75" hidden="1">
      <c r="A3107" s="13"/>
      <c r="F3107" s="72"/>
      <c r="G3107" s="72"/>
      <c r="H3107" s="5">
        <f t="shared" si="208"/>
        <v>0</v>
      </c>
      <c r="I3107" s="23" t="e">
        <f t="shared" si="207"/>
        <v>#DIV/0!</v>
      </c>
      <c r="M3107" s="2"/>
    </row>
    <row r="3108" spans="1:13" ht="12.75" hidden="1">
      <c r="A3108" s="13"/>
      <c r="F3108" s="72"/>
      <c r="G3108" s="72"/>
      <c r="H3108" s="5">
        <f t="shared" si="208"/>
        <v>0</v>
      </c>
      <c r="I3108" s="23" t="e">
        <f t="shared" si="207"/>
        <v>#DIV/0!</v>
      </c>
      <c r="M3108" s="2"/>
    </row>
    <row r="3109" spans="1:13" ht="12.75" hidden="1">
      <c r="A3109" s="13"/>
      <c r="F3109" s="72"/>
      <c r="G3109" s="72"/>
      <c r="H3109" s="5">
        <f t="shared" si="208"/>
        <v>0</v>
      </c>
      <c r="I3109" s="23" t="e">
        <f t="shared" si="207"/>
        <v>#DIV/0!</v>
      </c>
      <c r="M3109" s="2"/>
    </row>
    <row r="3110" spans="1:13" ht="12.75" hidden="1">
      <c r="A3110" s="13"/>
      <c r="F3110" s="72"/>
      <c r="G3110" s="72"/>
      <c r="H3110" s="5">
        <f t="shared" si="208"/>
        <v>0</v>
      </c>
      <c r="I3110" s="23" t="e">
        <f t="shared" si="207"/>
        <v>#DIV/0!</v>
      </c>
      <c r="M3110" s="2"/>
    </row>
    <row r="3111" spans="1:13" ht="12.75" hidden="1">
      <c r="A3111" s="13"/>
      <c r="F3111" s="72"/>
      <c r="G3111" s="72"/>
      <c r="H3111" s="5">
        <f t="shared" si="208"/>
        <v>0</v>
      </c>
      <c r="I3111" s="23" t="e">
        <f t="shared" si="207"/>
        <v>#DIV/0!</v>
      </c>
      <c r="M3111" s="2"/>
    </row>
    <row r="3112" spans="1:13" ht="12.75" hidden="1">
      <c r="A3112" s="13"/>
      <c r="F3112" s="72"/>
      <c r="G3112" s="72"/>
      <c r="H3112" s="5">
        <f t="shared" si="208"/>
        <v>0</v>
      </c>
      <c r="I3112" s="23" t="e">
        <f t="shared" si="207"/>
        <v>#DIV/0!</v>
      </c>
      <c r="M3112" s="2"/>
    </row>
    <row r="3113" spans="1:13" ht="12.75" hidden="1">
      <c r="A3113" s="13"/>
      <c r="F3113" s="72"/>
      <c r="G3113" s="72"/>
      <c r="H3113" s="5">
        <f t="shared" si="208"/>
        <v>0</v>
      </c>
      <c r="I3113" s="23" t="e">
        <f t="shared" si="207"/>
        <v>#DIV/0!</v>
      </c>
      <c r="M3113" s="2"/>
    </row>
    <row r="3114" spans="1:13" ht="12.75" hidden="1">
      <c r="A3114" s="13"/>
      <c r="F3114" s="72"/>
      <c r="G3114" s="72"/>
      <c r="H3114" s="5">
        <f t="shared" si="208"/>
        <v>0</v>
      </c>
      <c r="I3114" s="23" t="e">
        <f t="shared" si="207"/>
        <v>#DIV/0!</v>
      </c>
      <c r="M3114" s="2"/>
    </row>
    <row r="3115" spans="1:13" ht="12.75" hidden="1">
      <c r="A3115" s="13"/>
      <c r="F3115" s="72"/>
      <c r="G3115" s="72"/>
      <c r="H3115" s="5">
        <f t="shared" si="208"/>
        <v>0</v>
      </c>
      <c r="I3115" s="23" t="e">
        <f t="shared" si="207"/>
        <v>#DIV/0!</v>
      </c>
      <c r="M3115" s="2"/>
    </row>
    <row r="3116" spans="1:13" ht="12.75" hidden="1">
      <c r="A3116" s="13"/>
      <c r="F3116" s="72"/>
      <c r="G3116" s="72"/>
      <c r="H3116" s="5">
        <f t="shared" si="208"/>
        <v>0</v>
      </c>
      <c r="I3116" s="23" t="e">
        <f t="shared" si="207"/>
        <v>#DIV/0!</v>
      </c>
      <c r="M3116" s="2"/>
    </row>
    <row r="3117" spans="1:13" ht="12.75" hidden="1">
      <c r="A3117" s="13"/>
      <c r="F3117" s="72"/>
      <c r="G3117" s="72"/>
      <c r="H3117" s="5">
        <f t="shared" si="208"/>
        <v>0</v>
      </c>
      <c r="I3117" s="23" t="e">
        <f t="shared" si="207"/>
        <v>#DIV/0!</v>
      </c>
      <c r="M3117" s="2"/>
    </row>
    <row r="3118" spans="1:13" ht="12.75" hidden="1">
      <c r="A3118" s="13"/>
      <c r="F3118" s="72"/>
      <c r="G3118" s="72"/>
      <c r="H3118" s="5">
        <f t="shared" si="208"/>
        <v>0</v>
      </c>
      <c r="I3118" s="23" t="e">
        <f t="shared" si="207"/>
        <v>#DIV/0!</v>
      </c>
      <c r="M3118" s="2"/>
    </row>
    <row r="3119" spans="1:13" ht="12.75" hidden="1">
      <c r="A3119" s="13"/>
      <c r="F3119" s="72"/>
      <c r="G3119" s="72"/>
      <c r="H3119" s="5">
        <f t="shared" si="208"/>
        <v>0</v>
      </c>
      <c r="I3119" s="23" t="e">
        <f t="shared" si="207"/>
        <v>#DIV/0!</v>
      </c>
      <c r="M3119" s="2"/>
    </row>
    <row r="3120" spans="1:13" ht="12.75" hidden="1">
      <c r="A3120" s="13"/>
      <c r="F3120" s="72"/>
      <c r="G3120" s="72"/>
      <c r="H3120" s="5">
        <f t="shared" si="208"/>
        <v>0</v>
      </c>
      <c r="I3120" s="23" t="e">
        <f t="shared" si="207"/>
        <v>#DIV/0!</v>
      </c>
      <c r="M3120" s="2"/>
    </row>
    <row r="3121" spans="1:13" ht="12.75" hidden="1">
      <c r="A3121" s="13"/>
      <c r="F3121" s="72"/>
      <c r="G3121" s="72"/>
      <c r="H3121" s="5">
        <f t="shared" si="208"/>
        <v>0</v>
      </c>
      <c r="I3121" s="23" t="e">
        <f t="shared" si="207"/>
        <v>#DIV/0!</v>
      </c>
      <c r="M3121" s="2"/>
    </row>
    <row r="3122" spans="1:13" ht="12.75" hidden="1">
      <c r="A3122" s="13"/>
      <c r="F3122" s="72"/>
      <c r="G3122" s="72"/>
      <c r="H3122" s="5">
        <f t="shared" si="208"/>
        <v>0</v>
      </c>
      <c r="I3122" s="23" t="e">
        <f t="shared" si="207"/>
        <v>#DIV/0!</v>
      </c>
      <c r="M3122" s="2"/>
    </row>
    <row r="3123" spans="1:13" ht="12.75" hidden="1">
      <c r="A3123" s="13"/>
      <c r="F3123" s="72"/>
      <c r="G3123" s="72"/>
      <c r="H3123" s="5">
        <f t="shared" si="208"/>
        <v>0</v>
      </c>
      <c r="I3123" s="23" t="e">
        <f t="shared" si="207"/>
        <v>#DIV/0!</v>
      </c>
      <c r="M3123" s="2"/>
    </row>
    <row r="3124" spans="1:13" ht="12.75" hidden="1">
      <c r="A3124" s="13"/>
      <c r="F3124" s="72"/>
      <c r="G3124" s="72"/>
      <c r="H3124" s="5">
        <f t="shared" si="208"/>
        <v>0</v>
      </c>
      <c r="I3124" s="23" t="e">
        <f t="shared" si="207"/>
        <v>#DIV/0!</v>
      </c>
      <c r="M3124" s="2"/>
    </row>
    <row r="3125" spans="1:13" ht="12.75" hidden="1">
      <c r="A3125" s="13"/>
      <c r="F3125" s="72"/>
      <c r="G3125" s="72"/>
      <c r="H3125" s="5">
        <f t="shared" si="208"/>
        <v>0</v>
      </c>
      <c r="I3125" s="23" t="e">
        <f t="shared" si="207"/>
        <v>#DIV/0!</v>
      </c>
      <c r="M3125" s="2"/>
    </row>
    <row r="3126" spans="1:13" ht="12.75" hidden="1">
      <c r="A3126" s="13"/>
      <c r="F3126" s="72"/>
      <c r="G3126" s="72"/>
      <c r="H3126" s="5">
        <f t="shared" si="208"/>
        <v>0</v>
      </c>
      <c r="I3126" s="23" t="e">
        <f t="shared" si="207"/>
        <v>#DIV/0!</v>
      </c>
      <c r="M3126" s="2"/>
    </row>
    <row r="3127" spans="1:13" ht="12.75" hidden="1">
      <c r="A3127" s="13"/>
      <c r="F3127" s="72"/>
      <c r="G3127" s="72"/>
      <c r="H3127" s="5">
        <f t="shared" si="208"/>
        <v>0</v>
      </c>
      <c r="I3127" s="23" t="e">
        <f t="shared" si="207"/>
        <v>#DIV/0!</v>
      </c>
      <c r="M3127" s="2"/>
    </row>
    <row r="3128" spans="1:13" ht="12.75" hidden="1">
      <c r="A3128" s="13"/>
      <c r="F3128" s="72"/>
      <c r="G3128" s="72"/>
      <c r="H3128" s="5">
        <f t="shared" si="208"/>
        <v>0</v>
      </c>
      <c r="I3128" s="23" t="e">
        <f t="shared" si="207"/>
        <v>#DIV/0!</v>
      </c>
      <c r="M3128" s="2"/>
    </row>
    <row r="3129" spans="1:13" ht="12.75" hidden="1">
      <c r="A3129" s="13"/>
      <c r="F3129" s="72"/>
      <c r="G3129" s="72"/>
      <c r="H3129" s="5">
        <f t="shared" si="208"/>
        <v>0</v>
      </c>
      <c r="I3129" s="23" t="e">
        <f t="shared" si="207"/>
        <v>#DIV/0!</v>
      </c>
      <c r="M3129" s="2"/>
    </row>
    <row r="3130" spans="1:13" ht="12.75" hidden="1">
      <c r="A3130" s="13"/>
      <c r="F3130" s="72"/>
      <c r="G3130" s="72"/>
      <c r="H3130" s="5">
        <f t="shared" si="208"/>
        <v>0</v>
      </c>
      <c r="I3130" s="23" t="e">
        <f t="shared" si="207"/>
        <v>#DIV/0!</v>
      </c>
      <c r="M3130" s="2"/>
    </row>
    <row r="3131" spans="1:13" ht="12.75" hidden="1">
      <c r="A3131" s="13"/>
      <c r="F3131" s="72"/>
      <c r="G3131" s="72"/>
      <c r="H3131" s="5">
        <f t="shared" si="208"/>
        <v>0</v>
      </c>
      <c r="I3131" s="23" t="e">
        <f aca="true" t="shared" si="209" ref="I3131:I3162">+B3131/M3131</f>
        <v>#DIV/0!</v>
      </c>
      <c r="M3131" s="2"/>
    </row>
    <row r="3132" spans="1:13" ht="12.75" hidden="1">
      <c r="A3132" s="13"/>
      <c r="F3132" s="72"/>
      <c r="G3132" s="72"/>
      <c r="H3132" s="5">
        <f t="shared" si="208"/>
        <v>0</v>
      </c>
      <c r="I3132" s="23" t="e">
        <f t="shared" si="209"/>
        <v>#DIV/0!</v>
      </c>
      <c r="M3132" s="2"/>
    </row>
    <row r="3133" spans="1:13" ht="12.75" hidden="1">
      <c r="A3133" s="13"/>
      <c r="F3133" s="72"/>
      <c r="G3133" s="72"/>
      <c r="H3133" s="5">
        <f aca="true" t="shared" si="210" ref="H3133:H3164">H3132-B3133</f>
        <v>0</v>
      </c>
      <c r="I3133" s="23" t="e">
        <f t="shared" si="209"/>
        <v>#DIV/0!</v>
      </c>
      <c r="M3133" s="2"/>
    </row>
    <row r="3134" spans="1:13" ht="12.75" hidden="1">
      <c r="A3134" s="13"/>
      <c r="F3134" s="72"/>
      <c r="G3134" s="72"/>
      <c r="H3134" s="5">
        <f t="shared" si="210"/>
        <v>0</v>
      </c>
      <c r="I3134" s="23" t="e">
        <f t="shared" si="209"/>
        <v>#DIV/0!</v>
      </c>
      <c r="M3134" s="2"/>
    </row>
    <row r="3135" spans="1:13" ht="12.75" hidden="1">
      <c r="A3135" s="13"/>
      <c r="F3135" s="72"/>
      <c r="G3135" s="72"/>
      <c r="H3135" s="5">
        <f t="shared" si="210"/>
        <v>0</v>
      </c>
      <c r="I3135" s="23" t="e">
        <f t="shared" si="209"/>
        <v>#DIV/0!</v>
      </c>
      <c r="M3135" s="2"/>
    </row>
    <row r="3136" spans="1:13" ht="12.75" hidden="1">
      <c r="A3136" s="13"/>
      <c r="F3136" s="72"/>
      <c r="G3136" s="72"/>
      <c r="H3136" s="5">
        <f t="shared" si="210"/>
        <v>0</v>
      </c>
      <c r="I3136" s="23" t="e">
        <f t="shared" si="209"/>
        <v>#DIV/0!</v>
      </c>
      <c r="M3136" s="2"/>
    </row>
    <row r="3137" spans="1:13" ht="12.75" hidden="1">
      <c r="A3137" s="13"/>
      <c r="F3137" s="72"/>
      <c r="G3137" s="72"/>
      <c r="H3137" s="5">
        <f t="shared" si="210"/>
        <v>0</v>
      </c>
      <c r="I3137" s="23" t="e">
        <f t="shared" si="209"/>
        <v>#DIV/0!</v>
      </c>
      <c r="M3137" s="2"/>
    </row>
    <row r="3138" spans="1:13" ht="12.75" hidden="1">
      <c r="A3138" s="13"/>
      <c r="F3138" s="72"/>
      <c r="G3138" s="72"/>
      <c r="H3138" s="5">
        <f t="shared" si="210"/>
        <v>0</v>
      </c>
      <c r="I3138" s="23" t="e">
        <f t="shared" si="209"/>
        <v>#DIV/0!</v>
      </c>
      <c r="M3138" s="2"/>
    </row>
    <row r="3139" spans="1:13" ht="12.75" hidden="1">
      <c r="A3139" s="13"/>
      <c r="F3139" s="72"/>
      <c r="G3139" s="72"/>
      <c r="H3139" s="5">
        <f t="shared" si="210"/>
        <v>0</v>
      </c>
      <c r="I3139" s="23" t="e">
        <f t="shared" si="209"/>
        <v>#DIV/0!</v>
      </c>
      <c r="M3139" s="2"/>
    </row>
    <row r="3140" spans="1:13" ht="12.75" hidden="1">
      <c r="A3140" s="13"/>
      <c r="F3140" s="72"/>
      <c r="G3140" s="72"/>
      <c r="H3140" s="5">
        <f t="shared" si="210"/>
        <v>0</v>
      </c>
      <c r="I3140" s="23" t="e">
        <f t="shared" si="209"/>
        <v>#DIV/0!</v>
      </c>
      <c r="M3140" s="2"/>
    </row>
    <row r="3141" spans="1:13" ht="12.75" hidden="1">
      <c r="A3141" s="13"/>
      <c r="F3141" s="72"/>
      <c r="G3141" s="72"/>
      <c r="H3141" s="5">
        <f t="shared" si="210"/>
        <v>0</v>
      </c>
      <c r="I3141" s="23" t="e">
        <f t="shared" si="209"/>
        <v>#DIV/0!</v>
      </c>
      <c r="M3141" s="2"/>
    </row>
    <row r="3142" spans="1:13" ht="12.75" hidden="1">
      <c r="A3142" s="13"/>
      <c r="F3142" s="72"/>
      <c r="G3142" s="72"/>
      <c r="H3142" s="5">
        <f t="shared" si="210"/>
        <v>0</v>
      </c>
      <c r="I3142" s="23" t="e">
        <f t="shared" si="209"/>
        <v>#DIV/0!</v>
      </c>
      <c r="M3142" s="2"/>
    </row>
    <row r="3143" spans="1:13" ht="12.75" hidden="1">
      <c r="A3143" s="13"/>
      <c r="F3143" s="72"/>
      <c r="G3143" s="72"/>
      <c r="H3143" s="5">
        <f t="shared" si="210"/>
        <v>0</v>
      </c>
      <c r="I3143" s="23" t="e">
        <f t="shared" si="209"/>
        <v>#DIV/0!</v>
      </c>
      <c r="M3143" s="2"/>
    </row>
    <row r="3144" spans="1:13" ht="12.75" hidden="1">
      <c r="A3144" s="13"/>
      <c r="F3144" s="72"/>
      <c r="G3144" s="72"/>
      <c r="H3144" s="5">
        <f t="shared" si="210"/>
        <v>0</v>
      </c>
      <c r="I3144" s="23" t="e">
        <f t="shared" si="209"/>
        <v>#DIV/0!</v>
      </c>
      <c r="M3144" s="2"/>
    </row>
    <row r="3145" spans="1:13" ht="12.75" hidden="1">
      <c r="A3145" s="13"/>
      <c r="F3145" s="72"/>
      <c r="G3145" s="72"/>
      <c r="H3145" s="5">
        <f t="shared" si="210"/>
        <v>0</v>
      </c>
      <c r="I3145" s="23" t="e">
        <f t="shared" si="209"/>
        <v>#DIV/0!</v>
      </c>
      <c r="M3145" s="2"/>
    </row>
    <row r="3146" spans="1:13" ht="12.75" hidden="1">
      <c r="A3146" s="13"/>
      <c r="F3146" s="72"/>
      <c r="G3146" s="72"/>
      <c r="H3146" s="5">
        <f t="shared" si="210"/>
        <v>0</v>
      </c>
      <c r="I3146" s="23" t="e">
        <f t="shared" si="209"/>
        <v>#DIV/0!</v>
      </c>
      <c r="M3146" s="2"/>
    </row>
    <row r="3147" spans="1:13" ht="12.75" hidden="1">
      <c r="A3147" s="13"/>
      <c r="F3147" s="72"/>
      <c r="G3147" s="72"/>
      <c r="H3147" s="5">
        <f t="shared" si="210"/>
        <v>0</v>
      </c>
      <c r="I3147" s="23" t="e">
        <f t="shared" si="209"/>
        <v>#DIV/0!</v>
      </c>
      <c r="M3147" s="2"/>
    </row>
    <row r="3148" spans="1:13" ht="12.75" hidden="1">
      <c r="A3148" s="13"/>
      <c r="F3148" s="72"/>
      <c r="G3148" s="72"/>
      <c r="H3148" s="5">
        <f t="shared" si="210"/>
        <v>0</v>
      </c>
      <c r="I3148" s="23" t="e">
        <f t="shared" si="209"/>
        <v>#DIV/0!</v>
      </c>
      <c r="M3148" s="2"/>
    </row>
    <row r="3149" spans="1:13" ht="12.75" hidden="1">
      <c r="A3149" s="13"/>
      <c r="F3149" s="72"/>
      <c r="G3149" s="72"/>
      <c r="H3149" s="5">
        <f t="shared" si="210"/>
        <v>0</v>
      </c>
      <c r="I3149" s="23" t="e">
        <f t="shared" si="209"/>
        <v>#DIV/0!</v>
      </c>
      <c r="M3149" s="2"/>
    </row>
    <row r="3150" spans="1:13" ht="12.75" hidden="1">
      <c r="A3150" s="13"/>
      <c r="F3150" s="72"/>
      <c r="G3150" s="72"/>
      <c r="H3150" s="5">
        <f t="shared" si="210"/>
        <v>0</v>
      </c>
      <c r="I3150" s="23" t="e">
        <f t="shared" si="209"/>
        <v>#DIV/0!</v>
      </c>
      <c r="M3150" s="2"/>
    </row>
    <row r="3151" spans="1:13" ht="12.75" hidden="1">
      <c r="A3151" s="13"/>
      <c r="F3151" s="72"/>
      <c r="G3151" s="72"/>
      <c r="H3151" s="5">
        <f t="shared" si="210"/>
        <v>0</v>
      </c>
      <c r="I3151" s="23" t="e">
        <f t="shared" si="209"/>
        <v>#DIV/0!</v>
      </c>
      <c r="M3151" s="2"/>
    </row>
    <row r="3152" spans="1:13" ht="12.75" hidden="1">
      <c r="A3152" s="13"/>
      <c r="F3152" s="72"/>
      <c r="G3152" s="72"/>
      <c r="H3152" s="5">
        <f t="shared" si="210"/>
        <v>0</v>
      </c>
      <c r="I3152" s="23" t="e">
        <f t="shared" si="209"/>
        <v>#DIV/0!</v>
      </c>
      <c r="M3152" s="2"/>
    </row>
    <row r="3153" spans="1:13" ht="12.75" hidden="1">
      <c r="A3153" s="13"/>
      <c r="F3153" s="72"/>
      <c r="G3153" s="72"/>
      <c r="H3153" s="5">
        <f t="shared" si="210"/>
        <v>0</v>
      </c>
      <c r="I3153" s="23" t="e">
        <f t="shared" si="209"/>
        <v>#DIV/0!</v>
      </c>
      <c r="M3153" s="2"/>
    </row>
    <row r="3154" spans="1:13" ht="12.75" hidden="1">
      <c r="A3154" s="13"/>
      <c r="F3154" s="72"/>
      <c r="G3154" s="72"/>
      <c r="H3154" s="5">
        <f t="shared" si="210"/>
        <v>0</v>
      </c>
      <c r="I3154" s="23" t="e">
        <f t="shared" si="209"/>
        <v>#DIV/0!</v>
      </c>
      <c r="M3154" s="2"/>
    </row>
    <row r="3155" spans="1:13" ht="12.75" hidden="1">
      <c r="A3155" s="13"/>
      <c r="F3155" s="72"/>
      <c r="G3155" s="72"/>
      <c r="H3155" s="5">
        <f t="shared" si="210"/>
        <v>0</v>
      </c>
      <c r="I3155" s="23" t="e">
        <f t="shared" si="209"/>
        <v>#DIV/0!</v>
      </c>
      <c r="M3155" s="2"/>
    </row>
    <row r="3156" spans="1:13" ht="12.75" hidden="1">
      <c r="A3156" s="13"/>
      <c r="F3156" s="72"/>
      <c r="G3156" s="72"/>
      <c r="H3156" s="5">
        <f t="shared" si="210"/>
        <v>0</v>
      </c>
      <c r="I3156" s="23" t="e">
        <f t="shared" si="209"/>
        <v>#DIV/0!</v>
      </c>
      <c r="M3156" s="2"/>
    </row>
    <row r="3157" spans="1:13" ht="12.75" hidden="1">
      <c r="A3157" s="13"/>
      <c r="F3157" s="72"/>
      <c r="G3157" s="72"/>
      <c r="H3157" s="5">
        <f t="shared" si="210"/>
        <v>0</v>
      </c>
      <c r="I3157" s="23" t="e">
        <f t="shared" si="209"/>
        <v>#DIV/0!</v>
      </c>
      <c r="M3157" s="2"/>
    </row>
    <row r="3158" spans="1:13" ht="12.75" hidden="1">
      <c r="A3158" s="13"/>
      <c r="F3158" s="72"/>
      <c r="G3158" s="72"/>
      <c r="H3158" s="5">
        <f t="shared" si="210"/>
        <v>0</v>
      </c>
      <c r="I3158" s="23" t="e">
        <f t="shared" si="209"/>
        <v>#DIV/0!</v>
      </c>
      <c r="M3158" s="2"/>
    </row>
    <row r="3159" spans="1:13" ht="12.75" hidden="1">
      <c r="A3159" s="13"/>
      <c r="F3159" s="72"/>
      <c r="G3159" s="72"/>
      <c r="H3159" s="5">
        <f t="shared" si="210"/>
        <v>0</v>
      </c>
      <c r="I3159" s="23" t="e">
        <f t="shared" si="209"/>
        <v>#DIV/0!</v>
      </c>
      <c r="M3159" s="2"/>
    </row>
    <row r="3160" spans="1:13" ht="12.75" hidden="1">
      <c r="A3160" s="13"/>
      <c r="F3160" s="72"/>
      <c r="G3160" s="72"/>
      <c r="H3160" s="5">
        <f t="shared" si="210"/>
        <v>0</v>
      </c>
      <c r="I3160" s="23" t="e">
        <f t="shared" si="209"/>
        <v>#DIV/0!</v>
      </c>
      <c r="M3160" s="2"/>
    </row>
    <row r="3161" spans="1:13" ht="12.75" hidden="1">
      <c r="A3161" s="13"/>
      <c r="F3161" s="72"/>
      <c r="G3161" s="72"/>
      <c r="H3161" s="5">
        <f t="shared" si="210"/>
        <v>0</v>
      </c>
      <c r="I3161" s="23" t="e">
        <f t="shared" si="209"/>
        <v>#DIV/0!</v>
      </c>
      <c r="M3161" s="2"/>
    </row>
    <row r="3162" spans="1:13" ht="12.75" hidden="1">
      <c r="A3162" s="13"/>
      <c r="F3162" s="72"/>
      <c r="G3162" s="72"/>
      <c r="H3162" s="5">
        <f t="shared" si="210"/>
        <v>0</v>
      </c>
      <c r="I3162" s="23" t="e">
        <f t="shared" si="209"/>
        <v>#DIV/0!</v>
      </c>
      <c r="M3162" s="2"/>
    </row>
    <row r="3163" spans="1:13" ht="12.75" hidden="1">
      <c r="A3163" s="13"/>
      <c r="F3163" s="72"/>
      <c r="G3163" s="72"/>
      <c r="H3163" s="5">
        <f t="shared" si="210"/>
        <v>0</v>
      </c>
      <c r="I3163" s="23" t="e">
        <f aca="true" t="shared" si="211" ref="I3163:I3194">+B3163/M3163</f>
        <v>#DIV/0!</v>
      </c>
      <c r="M3163" s="2"/>
    </row>
    <row r="3164" spans="1:13" ht="12.75" hidden="1">
      <c r="A3164" s="13"/>
      <c r="F3164" s="72"/>
      <c r="G3164" s="72"/>
      <c r="H3164" s="5">
        <f t="shared" si="210"/>
        <v>0</v>
      </c>
      <c r="I3164" s="23" t="e">
        <f t="shared" si="211"/>
        <v>#DIV/0!</v>
      </c>
      <c r="M3164" s="2"/>
    </row>
    <row r="3165" spans="1:13" ht="12.75" hidden="1">
      <c r="A3165" s="13"/>
      <c r="F3165" s="72"/>
      <c r="G3165" s="72"/>
      <c r="H3165" s="5">
        <f aca="true" t="shared" si="212" ref="H3165:H3196">H3164-B3165</f>
        <v>0</v>
      </c>
      <c r="I3165" s="23" t="e">
        <f t="shared" si="211"/>
        <v>#DIV/0!</v>
      </c>
      <c r="M3165" s="2"/>
    </row>
    <row r="3166" spans="1:13" ht="12.75" hidden="1">
      <c r="A3166" s="13"/>
      <c r="F3166" s="72"/>
      <c r="G3166" s="72"/>
      <c r="H3166" s="5">
        <f t="shared" si="212"/>
        <v>0</v>
      </c>
      <c r="I3166" s="23" t="e">
        <f t="shared" si="211"/>
        <v>#DIV/0!</v>
      </c>
      <c r="M3166" s="2"/>
    </row>
    <row r="3167" spans="1:13" ht="12.75" hidden="1">
      <c r="A3167" s="13"/>
      <c r="F3167" s="72"/>
      <c r="G3167" s="72"/>
      <c r="H3167" s="5">
        <f t="shared" si="212"/>
        <v>0</v>
      </c>
      <c r="I3167" s="23" t="e">
        <f t="shared" si="211"/>
        <v>#DIV/0!</v>
      </c>
      <c r="M3167" s="2"/>
    </row>
    <row r="3168" spans="1:13" ht="12.75" hidden="1">
      <c r="A3168" s="13"/>
      <c r="F3168" s="72"/>
      <c r="G3168" s="72"/>
      <c r="H3168" s="5">
        <f t="shared" si="212"/>
        <v>0</v>
      </c>
      <c r="I3168" s="23" t="e">
        <f t="shared" si="211"/>
        <v>#DIV/0!</v>
      </c>
      <c r="M3168" s="2"/>
    </row>
    <row r="3169" spans="1:13" ht="12.75" hidden="1">
      <c r="A3169" s="13"/>
      <c r="F3169" s="72"/>
      <c r="G3169" s="72"/>
      <c r="H3169" s="5">
        <f t="shared" si="212"/>
        <v>0</v>
      </c>
      <c r="I3169" s="23" t="e">
        <f t="shared" si="211"/>
        <v>#DIV/0!</v>
      </c>
      <c r="M3169" s="2"/>
    </row>
    <row r="3170" spans="1:13" ht="12.75" hidden="1">
      <c r="A3170" s="13"/>
      <c r="F3170" s="72"/>
      <c r="G3170" s="72"/>
      <c r="H3170" s="5">
        <f t="shared" si="212"/>
        <v>0</v>
      </c>
      <c r="I3170" s="23" t="e">
        <f t="shared" si="211"/>
        <v>#DIV/0!</v>
      </c>
      <c r="M3170" s="2"/>
    </row>
    <row r="3171" spans="1:13" ht="12.75" hidden="1">
      <c r="A3171" s="13"/>
      <c r="F3171" s="72"/>
      <c r="G3171" s="72"/>
      <c r="H3171" s="5">
        <f t="shared" si="212"/>
        <v>0</v>
      </c>
      <c r="I3171" s="23" t="e">
        <f t="shared" si="211"/>
        <v>#DIV/0!</v>
      </c>
      <c r="M3171" s="2"/>
    </row>
    <row r="3172" spans="1:13" ht="12.75" hidden="1">
      <c r="A3172" s="13"/>
      <c r="F3172" s="72"/>
      <c r="G3172" s="72"/>
      <c r="H3172" s="5">
        <f t="shared" si="212"/>
        <v>0</v>
      </c>
      <c r="I3172" s="23" t="e">
        <f t="shared" si="211"/>
        <v>#DIV/0!</v>
      </c>
      <c r="M3172" s="2"/>
    </row>
    <row r="3173" spans="1:13" ht="12.75" hidden="1">
      <c r="A3173" s="13"/>
      <c r="F3173" s="72"/>
      <c r="G3173" s="72"/>
      <c r="H3173" s="5">
        <f t="shared" si="212"/>
        <v>0</v>
      </c>
      <c r="I3173" s="23" t="e">
        <f t="shared" si="211"/>
        <v>#DIV/0!</v>
      </c>
      <c r="M3173" s="2"/>
    </row>
    <row r="3174" spans="1:13" ht="12.75" hidden="1">
      <c r="A3174" s="13"/>
      <c r="F3174" s="72"/>
      <c r="G3174" s="72"/>
      <c r="H3174" s="5">
        <f t="shared" si="212"/>
        <v>0</v>
      </c>
      <c r="I3174" s="23" t="e">
        <f t="shared" si="211"/>
        <v>#DIV/0!</v>
      </c>
      <c r="M3174" s="2"/>
    </row>
    <row r="3175" spans="1:13" ht="12.75" hidden="1">
      <c r="A3175" s="13"/>
      <c r="F3175" s="72"/>
      <c r="G3175" s="72"/>
      <c r="H3175" s="5">
        <f t="shared" si="212"/>
        <v>0</v>
      </c>
      <c r="I3175" s="23" t="e">
        <f t="shared" si="211"/>
        <v>#DIV/0!</v>
      </c>
      <c r="M3175" s="2"/>
    </row>
    <row r="3176" spans="1:13" ht="12.75" hidden="1">
      <c r="A3176" s="13"/>
      <c r="F3176" s="72"/>
      <c r="G3176" s="72"/>
      <c r="H3176" s="5">
        <f t="shared" si="212"/>
        <v>0</v>
      </c>
      <c r="I3176" s="23" t="e">
        <f t="shared" si="211"/>
        <v>#DIV/0!</v>
      </c>
      <c r="M3176" s="2"/>
    </row>
    <row r="3177" spans="1:13" ht="12.75" hidden="1">
      <c r="A3177" s="13"/>
      <c r="F3177" s="72"/>
      <c r="G3177" s="72"/>
      <c r="H3177" s="5">
        <f t="shared" si="212"/>
        <v>0</v>
      </c>
      <c r="I3177" s="23" t="e">
        <f t="shared" si="211"/>
        <v>#DIV/0!</v>
      </c>
      <c r="M3177" s="2"/>
    </row>
    <row r="3178" spans="1:13" ht="12.75" hidden="1">
      <c r="A3178" s="13"/>
      <c r="F3178" s="72"/>
      <c r="G3178" s="72"/>
      <c r="H3178" s="5">
        <f t="shared" si="212"/>
        <v>0</v>
      </c>
      <c r="I3178" s="23" t="e">
        <f t="shared" si="211"/>
        <v>#DIV/0!</v>
      </c>
      <c r="M3178" s="2"/>
    </row>
    <row r="3179" spans="1:13" ht="12.75" hidden="1">
      <c r="A3179" s="13"/>
      <c r="F3179" s="72"/>
      <c r="G3179" s="72"/>
      <c r="H3179" s="5">
        <f t="shared" si="212"/>
        <v>0</v>
      </c>
      <c r="I3179" s="23" t="e">
        <f t="shared" si="211"/>
        <v>#DIV/0!</v>
      </c>
      <c r="M3179" s="2"/>
    </row>
    <row r="3180" spans="1:13" ht="12.75" hidden="1">
      <c r="A3180" s="13"/>
      <c r="F3180" s="72"/>
      <c r="G3180" s="72"/>
      <c r="H3180" s="5">
        <f t="shared" si="212"/>
        <v>0</v>
      </c>
      <c r="I3180" s="23" t="e">
        <f t="shared" si="211"/>
        <v>#DIV/0!</v>
      </c>
      <c r="M3180" s="2"/>
    </row>
    <row r="3181" spans="1:13" ht="12.75" hidden="1">
      <c r="A3181" s="13"/>
      <c r="F3181" s="72"/>
      <c r="G3181" s="72"/>
      <c r="H3181" s="5">
        <f t="shared" si="212"/>
        <v>0</v>
      </c>
      <c r="I3181" s="23" t="e">
        <f t="shared" si="211"/>
        <v>#DIV/0!</v>
      </c>
      <c r="M3181" s="2"/>
    </row>
    <row r="3182" spans="1:13" ht="12.75" hidden="1">
      <c r="A3182" s="13"/>
      <c r="F3182" s="72"/>
      <c r="G3182" s="72"/>
      <c r="H3182" s="5">
        <f t="shared" si="212"/>
        <v>0</v>
      </c>
      <c r="I3182" s="23" t="e">
        <f t="shared" si="211"/>
        <v>#DIV/0!</v>
      </c>
      <c r="M3182" s="2"/>
    </row>
    <row r="3183" spans="1:13" ht="12.75" hidden="1">
      <c r="A3183" s="13"/>
      <c r="F3183" s="72"/>
      <c r="G3183" s="72"/>
      <c r="H3183" s="5">
        <f t="shared" si="212"/>
        <v>0</v>
      </c>
      <c r="I3183" s="23" t="e">
        <f t="shared" si="211"/>
        <v>#DIV/0!</v>
      </c>
      <c r="M3183" s="2"/>
    </row>
    <row r="3184" spans="1:13" ht="12.75" hidden="1">
      <c r="A3184" s="13"/>
      <c r="F3184" s="72"/>
      <c r="G3184" s="72"/>
      <c r="H3184" s="5">
        <f t="shared" si="212"/>
        <v>0</v>
      </c>
      <c r="I3184" s="23" t="e">
        <f t="shared" si="211"/>
        <v>#DIV/0!</v>
      </c>
      <c r="M3184" s="2"/>
    </row>
    <row r="3185" spans="1:13" ht="12.75" hidden="1">
      <c r="A3185" s="13"/>
      <c r="F3185" s="72"/>
      <c r="G3185" s="72"/>
      <c r="H3185" s="5">
        <f t="shared" si="212"/>
        <v>0</v>
      </c>
      <c r="I3185" s="23" t="e">
        <f t="shared" si="211"/>
        <v>#DIV/0!</v>
      </c>
      <c r="M3185" s="2"/>
    </row>
    <row r="3186" spans="1:13" ht="12.75" hidden="1">
      <c r="A3186" s="13"/>
      <c r="F3186" s="72"/>
      <c r="G3186" s="72"/>
      <c r="H3186" s="5">
        <f t="shared" si="212"/>
        <v>0</v>
      </c>
      <c r="I3186" s="23" t="e">
        <f t="shared" si="211"/>
        <v>#DIV/0!</v>
      </c>
      <c r="M3186" s="2"/>
    </row>
    <row r="3187" spans="1:13" ht="12.75" hidden="1">
      <c r="A3187" s="13"/>
      <c r="F3187" s="72"/>
      <c r="G3187" s="72"/>
      <c r="H3187" s="5">
        <f t="shared" si="212"/>
        <v>0</v>
      </c>
      <c r="I3187" s="23" t="e">
        <f t="shared" si="211"/>
        <v>#DIV/0!</v>
      </c>
      <c r="M3187" s="2"/>
    </row>
    <row r="3188" spans="1:13" ht="12.75" hidden="1">
      <c r="A3188" s="13"/>
      <c r="F3188" s="72"/>
      <c r="G3188" s="72"/>
      <c r="H3188" s="5">
        <f t="shared" si="212"/>
        <v>0</v>
      </c>
      <c r="I3188" s="23" t="e">
        <f t="shared" si="211"/>
        <v>#DIV/0!</v>
      </c>
      <c r="M3188" s="2"/>
    </row>
    <row r="3189" spans="1:13" ht="12.75" hidden="1">
      <c r="A3189" s="13"/>
      <c r="F3189" s="72"/>
      <c r="G3189" s="72"/>
      <c r="H3189" s="5">
        <f t="shared" si="212"/>
        <v>0</v>
      </c>
      <c r="I3189" s="23" t="e">
        <f t="shared" si="211"/>
        <v>#DIV/0!</v>
      </c>
      <c r="M3189" s="2"/>
    </row>
    <row r="3190" spans="1:13" ht="12.75" hidden="1">
      <c r="A3190" s="13"/>
      <c r="F3190" s="72"/>
      <c r="G3190" s="72"/>
      <c r="H3190" s="5">
        <f t="shared" si="212"/>
        <v>0</v>
      </c>
      <c r="I3190" s="23" t="e">
        <f t="shared" si="211"/>
        <v>#DIV/0!</v>
      </c>
      <c r="M3190" s="2"/>
    </row>
    <row r="3191" spans="1:13" ht="12.75" hidden="1">
      <c r="A3191" s="13"/>
      <c r="F3191" s="72"/>
      <c r="G3191" s="72"/>
      <c r="H3191" s="5">
        <f t="shared" si="212"/>
        <v>0</v>
      </c>
      <c r="I3191" s="23" t="e">
        <f t="shared" si="211"/>
        <v>#DIV/0!</v>
      </c>
      <c r="M3191" s="2"/>
    </row>
    <row r="3192" spans="1:13" ht="12.75" hidden="1">
      <c r="A3192" s="13"/>
      <c r="F3192" s="72"/>
      <c r="G3192" s="72"/>
      <c r="H3192" s="5">
        <f t="shared" si="212"/>
        <v>0</v>
      </c>
      <c r="I3192" s="23" t="e">
        <f t="shared" si="211"/>
        <v>#DIV/0!</v>
      </c>
      <c r="M3192" s="2"/>
    </row>
    <row r="3193" spans="1:13" ht="12.75" hidden="1">
      <c r="A3193" s="13"/>
      <c r="F3193" s="72"/>
      <c r="G3193" s="72"/>
      <c r="H3193" s="5">
        <f t="shared" si="212"/>
        <v>0</v>
      </c>
      <c r="I3193" s="23" t="e">
        <f t="shared" si="211"/>
        <v>#DIV/0!</v>
      </c>
      <c r="M3193" s="2"/>
    </row>
    <row r="3194" spans="1:13" ht="12.75" hidden="1">
      <c r="A3194" s="13"/>
      <c r="F3194" s="72"/>
      <c r="G3194" s="72"/>
      <c r="H3194" s="5">
        <f t="shared" si="212"/>
        <v>0</v>
      </c>
      <c r="I3194" s="23" t="e">
        <f t="shared" si="211"/>
        <v>#DIV/0!</v>
      </c>
      <c r="M3194" s="2"/>
    </row>
    <row r="3195" spans="1:13" ht="12.75" hidden="1">
      <c r="A3195" s="13"/>
      <c r="F3195" s="72"/>
      <c r="G3195" s="72"/>
      <c r="H3195" s="5">
        <f t="shared" si="212"/>
        <v>0</v>
      </c>
      <c r="I3195" s="23" t="e">
        <f aca="true" t="shared" si="213" ref="I3195:I3226">+B3195/M3195</f>
        <v>#DIV/0!</v>
      </c>
      <c r="M3195" s="2"/>
    </row>
    <row r="3196" spans="1:13" ht="12.75" hidden="1">
      <c r="A3196" s="13"/>
      <c r="F3196" s="72"/>
      <c r="G3196" s="72"/>
      <c r="H3196" s="5">
        <f t="shared" si="212"/>
        <v>0</v>
      </c>
      <c r="I3196" s="23" t="e">
        <f t="shared" si="213"/>
        <v>#DIV/0!</v>
      </c>
      <c r="M3196" s="2"/>
    </row>
    <row r="3197" spans="1:13" ht="12.75" hidden="1">
      <c r="A3197" s="13"/>
      <c r="F3197" s="72"/>
      <c r="G3197" s="72"/>
      <c r="H3197" s="5">
        <f aca="true" t="shared" si="214" ref="H3197:H3228">H3196-B3197</f>
        <v>0</v>
      </c>
      <c r="I3197" s="23" t="e">
        <f t="shared" si="213"/>
        <v>#DIV/0!</v>
      </c>
      <c r="M3197" s="2"/>
    </row>
    <row r="3198" spans="1:13" ht="12.75" hidden="1">
      <c r="A3198" s="13"/>
      <c r="F3198" s="72"/>
      <c r="G3198" s="72"/>
      <c r="H3198" s="5">
        <f t="shared" si="214"/>
        <v>0</v>
      </c>
      <c r="I3198" s="23" t="e">
        <f t="shared" si="213"/>
        <v>#DIV/0!</v>
      </c>
      <c r="M3198" s="2"/>
    </row>
    <row r="3199" spans="1:13" ht="12.75" hidden="1">
      <c r="A3199" s="13"/>
      <c r="F3199" s="72"/>
      <c r="G3199" s="72"/>
      <c r="H3199" s="5">
        <f t="shared" si="214"/>
        <v>0</v>
      </c>
      <c r="I3199" s="23" t="e">
        <f t="shared" si="213"/>
        <v>#DIV/0!</v>
      </c>
      <c r="M3199" s="2"/>
    </row>
    <row r="3200" spans="1:13" ht="12.75" hidden="1">
      <c r="A3200" s="13"/>
      <c r="F3200" s="72"/>
      <c r="G3200" s="72"/>
      <c r="H3200" s="5">
        <f t="shared" si="214"/>
        <v>0</v>
      </c>
      <c r="I3200" s="23" t="e">
        <f t="shared" si="213"/>
        <v>#DIV/0!</v>
      </c>
      <c r="M3200" s="2"/>
    </row>
    <row r="3201" spans="1:13" ht="12.75" hidden="1">
      <c r="A3201" s="13"/>
      <c r="F3201" s="72"/>
      <c r="G3201" s="72"/>
      <c r="H3201" s="5">
        <f t="shared" si="214"/>
        <v>0</v>
      </c>
      <c r="I3201" s="23" t="e">
        <f t="shared" si="213"/>
        <v>#DIV/0!</v>
      </c>
      <c r="M3201" s="2"/>
    </row>
    <row r="3202" spans="1:13" ht="12.75" hidden="1">
      <c r="A3202" s="13"/>
      <c r="F3202" s="72"/>
      <c r="G3202" s="72"/>
      <c r="H3202" s="5">
        <f t="shared" si="214"/>
        <v>0</v>
      </c>
      <c r="I3202" s="23" t="e">
        <f t="shared" si="213"/>
        <v>#DIV/0!</v>
      </c>
      <c r="M3202" s="2"/>
    </row>
    <row r="3203" spans="1:13" ht="12.75" hidden="1">
      <c r="A3203" s="13"/>
      <c r="F3203" s="72"/>
      <c r="G3203" s="72"/>
      <c r="H3203" s="5">
        <f t="shared" si="214"/>
        <v>0</v>
      </c>
      <c r="I3203" s="23" t="e">
        <f t="shared" si="213"/>
        <v>#DIV/0!</v>
      </c>
      <c r="M3203" s="2"/>
    </row>
    <row r="3204" spans="1:13" ht="12.75" hidden="1">
      <c r="A3204" s="13"/>
      <c r="F3204" s="72"/>
      <c r="G3204" s="72"/>
      <c r="H3204" s="5">
        <f t="shared" si="214"/>
        <v>0</v>
      </c>
      <c r="I3204" s="23" t="e">
        <f t="shared" si="213"/>
        <v>#DIV/0!</v>
      </c>
      <c r="M3204" s="2"/>
    </row>
    <row r="3205" spans="1:13" ht="12.75" hidden="1">
      <c r="A3205" s="13"/>
      <c r="F3205" s="72"/>
      <c r="G3205" s="72"/>
      <c r="H3205" s="5">
        <f t="shared" si="214"/>
        <v>0</v>
      </c>
      <c r="I3205" s="23" t="e">
        <f t="shared" si="213"/>
        <v>#DIV/0!</v>
      </c>
      <c r="M3205" s="2"/>
    </row>
    <row r="3206" spans="1:13" ht="12.75" hidden="1">
      <c r="A3206" s="13"/>
      <c r="F3206" s="72"/>
      <c r="G3206" s="72"/>
      <c r="H3206" s="5">
        <f t="shared" si="214"/>
        <v>0</v>
      </c>
      <c r="I3206" s="23" t="e">
        <f t="shared" si="213"/>
        <v>#DIV/0!</v>
      </c>
      <c r="M3206" s="2"/>
    </row>
    <row r="3207" spans="1:13" ht="12.75" hidden="1">
      <c r="A3207" s="13"/>
      <c r="F3207" s="72"/>
      <c r="G3207" s="72"/>
      <c r="H3207" s="5">
        <f t="shared" si="214"/>
        <v>0</v>
      </c>
      <c r="I3207" s="23" t="e">
        <f t="shared" si="213"/>
        <v>#DIV/0!</v>
      </c>
      <c r="M3207" s="2"/>
    </row>
    <row r="3208" spans="1:13" ht="12.75" hidden="1">
      <c r="A3208" s="13"/>
      <c r="F3208" s="72"/>
      <c r="G3208" s="72"/>
      <c r="H3208" s="5">
        <f t="shared" si="214"/>
        <v>0</v>
      </c>
      <c r="I3208" s="23" t="e">
        <f t="shared" si="213"/>
        <v>#DIV/0!</v>
      </c>
      <c r="M3208" s="2"/>
    </row>
    <row r="3209" spans="1:13" ht="12.75" hidden="1">
      <c r="A3209" s="13"/>
      <c r="F3209" s="72"/>
      <c r="G3209" s="72"/>
      <c r="H3209" s="5">
        <f t="shared" si="214"/>
        <v>0</v>
      </c>
      <c r="I3209" s="23" t="e">
        <f t="shared" si="213"/>
        <v>#DIV/0!</v>
      </c>
      <c r="M3209" s="2"/>
    </row>
    <row r="3210" spans="1:13" ht="12.75" hidden="1">
      <c r="A3210" s="13"/>
      <c r="F3210" s="72"/>
      <c r="G3210" s="72"/>
      <c r="H3210" s="5">
        <f t="shared" si="214"/>
        <v>0</v>
      </c>
      <c r="I3210" s="23" t="e">
        <f t="shared" si="213"/>
        <v>#DIV/0!</v>
      </c>
      <c r="M3210" s="2"/>
    </row>
    <row r="3211" spans="1:13" ht="12.75" hidden="1">
      <c r="A3211" s="13"/>
      <c r="F3211" s="72"/>
      <c r="G3211" s="72"/>
      <c r="H3211" s="5">
        <f t="shared" si="214"/>
        <v>0</v>
      </c>
      <c r="I3211" s="23" t="e">
        <f t="shared" si="213"/>
        <v>#DIV/0!</v>
      </c>
      <c r="M3211" s="2"/>
    </row>
    <row r="3212" spans="1:13" ht="12.75" hidden="1">
      <c r="A3212" s="13"/>
      <c r="F3212" s="72"/>
      <c r="G3212" s="72"/>
      <c r="H3212" s="5">
        <f t="shared" si="214"/>
        <v>0</v>
      </c>
      <c r="I3212" s="23" t="e">
        <f t="shared" si="213"/>
        <v>#DIV/0!</v>
      </c>
      <c r="M3212" s="2"/>
    </row>
    <row r="3213" spans="1:13" ht="12.75" hidden="1">
      <c r="A3213" s="13"/>
      <c r="F3213" s="72"/>
      <c r="G3213" s="72"/>
      <c r="H3213" s="5">
        <f t="shared" si="214"/>
        <v>0</v>
      </c>
      <c r="I3213" s="23" t="e">
        <f t="shared" si="213"/>
        <v>#DIV/0!</v>
      </c>
      <c r="M3213" s="2"/>
    </row>
    <row r="3214" spans="1:13" ht="12.75" hidden="1">
      <c r="A3214" s="13"/>
      <c r="F3214" s="72"/>
      <c r="G3214" s="72"/>
      <c r="H3214" s="5">
        <f t="shared" si="214"/>
        <v>0</v>
      </c>
      <c r="I3214" s="23" t="e">
        <f t="shared" si="213"/>
        <v>#DIV/0!</v>
      </c>
      <c r="M3214" s="2"/>
    </row>
    <row r="3215" spans="1:13" ht="12.75" hidden="1">
      <c r="A3215" s="13"/>
      <c r="F3215" s="72"/>
      <c r="G3215" s="72"/>
      <c r="H3215" s="5">
        <f t="shared" si="214"/>
        <v>0</v>
      </c>
      <c r="I3215" s="23" t="e">
        <f t="shared" si="213"/>
        <v>#DIV/0!</v>
      </c>
      <c r="M3215" s="2"/>
    </row>
    <row r="3216" spans="1:13" ht="12.75" hidden="1">
      <c r="A3216" s="13"/>
      <c r="F3216" s="72"/>
      <c r="G3216" s="72"/>
      <c r="H3216" s="5">
        <f t="shared" si="214"/>
        <v>0</v>
      </c>
      <c r="I3216" s="23" t="e">
        <f t="shared" si="213"/>
        <v>#DIV/0!</v>
      </c>
      <c r="M3216" s="2"/>
    </row>
    <row r="3217" spans="1:13" ht="12.75" hidden="1">
      <c r="A3217" s="13"/>
      <c r="F3217" s="72"/>
      <c r="G3217" s="72"/>
      <c r="H3217" s="5">
        <f t="shared" si="214"/>
        <v>0</v>
      </c>
      <c r="I3217" s="23" t="e">
        <f t="shared" si="213"/>
        <v>#DIV/0!</v>
      </c>
      <c r="M3217" s="2"/>
    </row>
    <row r="3218" spans="1:13" ht="12.75" hidden="1">
      <c r="A3218" s="13"/>
      <c r="F3218" s="72"/>
      <c r="G3218" s="72"/>
      <c r="H3218" s="5">
        <f t="shared" si="214"/>
        <v>0</v>
      </c>
      <c r="I3218" s="23" t="e">
        <f t="shared" si="213"/>
        <v>#DIV/0!</v>
      </c>
      <c r="M3218" s="2"/>
    </row>
    <row r="3219" spans="1:13" ht="12.75" hidden="1">
      <c r="A3219" s="13"/>
      <c r="F3219" s="72"/>
      <c r="G3219" s="72"/>
      <c r="H3219" s="5">
        <f t="shared" si="214"/>
        <v>0</v>
      </c>
      <c r="I3219" s="23" t="e">
        <f t="shared" si="213"/>
        <v>#DIV/0!</v>
      </c>
      <c r="M3219" s="2"/>
    </row>
    <row r="3220" spans="1:13" ht="12.75" hidden="1">
      <c r="A3220" s="13"/>
      <c r="F3220" s="72"/>
      <c r="G3220" s="72"/>
      <c r="H3220" s="5">
        <f t="shared" si="214"/>
        <v>0</v>
      </c>
      <c r="I3220" s="23" t="e">
        <f t="shared" si="213"/>
        <v>#DIV/0!</v>
      </c>
      <c r="M3220" s="2"/>
    </row>
    <row r="3221" spans="1:13" ht="12.75" hidden="1">
      <c r="A3221" s="13"/>
      <c r="F3221" s="72"/>
      <c r="G3221" s="72"/>
      <c r="H3221" s="5">
        <f t="shared" si="214"/>
        <v>0</v>
      </c>
      <c r="I3221" s="23" t="e">
        <f t="shared" si="213"/>
        <v>#DIV/0!</v>
      </c>
      <c r="M3221" s="2"/>
    </row>
    <row r="3222" spans="1:13" ht="12.75" hidden="1">
      <c r="A3222" s="13"/>
      <c r="F3222" s="72"/>
      <c r="G3222" s="72"/>
      <c r="H3222" s="5">
        <f t="shared" si="214"/>
        <v>0</v>
      </c>
      <c r="I3222" s="23" t="e">
        <f t="shared" si="213"/>
        <v>#DIV/0!</v>
      </c>
      <c r="M3222" s="2"/>
    </row>
    <row r="3223" spans="1:13" ht="12.75" hidden="1">
      <c r="A3223" s="13"/>
      <c r="F3223" s="72"/>
      <c r="G3223" s="72"/>
      <c r="H3223" s="5">
        <f t="shared" si="214"/>
        <v>0</v>
      </c>
      <c r="I3223" s="23" t="e">
        <f t="shared" si="213"/>
        <v>#DIV/0!</v>
      </c>
      <c r="M3223" s="2"/>
    </row>
    <row r="3224" spans="1:13" ht="12.75" hidden="1">
      <c r="A3224" s="13"/>
      <c r="F3224" s="72"/>
      <c r="G3224" s="72"/>
      <c r="H3224" s="5">
        <f t="shared" si="214"/>
        <v>0</v>
      </c>
      <c r="I3224" s="23" t="e">
        <f t="shared" si="213"/>
        <v>#DIV/0!</v>
      </c>
      <c r="M3224" s="2"/>
    </row>
    <row r="3225" spans="1:13" ht="12.75" hidden="1">
      <c r="A3225" s="13"/>
      <c r="F3225" s="72"/>
      <c r="G3225" s="72"/>
      <c r="H3225" s="5">
        <f t="shared" si="214"/>
        <v>0</v>
      </c>
      <c r="I3225" s="23" t="e">
        <f t="shared" si="213"/>
        <v>#DIV/0!</v>
      </c>
      <c r="M3225" s="2"/>
    </row>
    <row r="3226" spans="1:13" ht="12.75" hidden="1">
      <c r="A3226" s="13"/>
      <c r="F3226" s="72"/>
      <c r="G3226" s="72"/>
      <c r="H3226" s="5">
        <f t="shared" si="214"/>
        <v>0</v>
      </c>
      <c r="I3226" s="23" t="e">
        <f t="shared" si="213"/>
        <v>#DIV/0!</v>
      </c>
      <c r="M3226" s="2"/>
    </row>
    <row r="3227" spans="1:13" ht="12.75" hidden="1">
      <c r="A3227" s="13"/>
      <c r="F3227" s="72"/>
      <c r="G3227" s="72"/>
      <c r="H3227" s="5">
        <f t="shared" si="214"/>
        <v>0</v>
      </c>
      <c r="I3227" s="23" t="e">
        <f aca="true" t="shared" si="215" ref="I3227:I3249">+B3227/M3227</f>
        <v>#DIV/0!</v>
      </c>
      <c r="M3227" s="2"/>
    </row>
    <row r="3228" spans="1:13" ht="12.75" hidden="1">
      <c r="A3228" s="13"/>
      <c r="F3228" s="72"/>
      <c r="G3228" s="72"/>
      <c r="H3228" s="5">
        <f t="shared" si="214"/>
        <v>0</v>
      </c>
      <c r="I3228" s="23" t="e">
        <f t="shared" si="215"/>
        <v>#DIV/0!</v>
      </c>
      <c r="M3228" s="2"/>
    </row>
    <row r="3229" spans="1:13" ht="12.75" hidden="1">
      <c r="A3229" s="13"/>
      <c r="F3229" s="72"/>
      <c r="G3229" s="72"/>
      <c r="H3229" s="5">
        <f aca="true" t="shared" si="216" ref="H3229:H3249">H3228-B3229</f>
        <v>0</v>
      </c>
      <c r="I3229" s="23" t="e">
        <f t="shared" si="215"/>
        <v>#DIV/0!</v>
      </c>
      <c r="M3229" s="2"/>
    </row>
    <row r="3230" spans="1:13" ht="12.75" hidden="1">
      <c r="A3230" s="13"/>
      <c r="F3230" s="72"/>
      <c r="G3230" s="72"/>
      <c r="H3230" s="5">
        <f t="shared" si="216"/>
        <v>0</v>
      </c>
      <c r="I3230" s="23" t="e">
        <f t="shared" si="215"/>
        <v>#DIV/0!</v>
      </c>
      <c r="M3230" s="2"/>
    </row>
    <row r="3231" spans="1:13" ht="12.75" hidden="1">
      <c r="A3231" s="13"/>
      <c r="F3231" s="72"/>
      <c r="G3231" s="72"/>
      <c r="H3231" s="5">
        <f t="shared" si="216"/>
        <v>0</v>
      </c>
      <c r="I3231" s="23" t="e">
        <f t="shared" si="215"/>
        <v>#DIV/0!</v>
      </c>
      <c r="M3231" s="2"/>
    </row>
    <row r="3232" spans="1:13" ht="12.75" hidden="1">
      <c r="A3232" s="13"/>
      <c r="F3232" s="72"/>
      <c r="G3232" s="72"/>
      <c r="H3232" s="5">
        <f t="shared" si="216"/>
        <v>0</v>
      </c>
      <c r="I3232" s="23" t="e">
        <f t="shared" si="215"/>
        <v>#DIV/0!</v>
      </c>
      <c r="M3232" s="2"/>
    </row>
    <row r="3233" spans="1:13" ht="12.75" hidden="1">
      <c r="A3233" s="13"/>
      <c r="F3233" s="72"/>
      <c r="G3233" s="72"/>
      <c r="H3233" s="5">
        <f t="shared" si="216"/>
        <v>0</v>
      </c>
      <c r="I3233" s="23" t="e">
        <f t="shared" si="215"/>
        <v>#DIV/0!</v>
      </c>
      <c r="M3233" s="2"/>
    </row>
    <row r="3234" spans="1:13" ht="12.75" hidden="1">
      <c r="A3234" s="13"/>
      <c r="F3234" s="72"/>
      <c r="G3234" s="72"/>
      <c r="H3234" s="5">
        <f t="shared" si="216"/>
        <v>0</v>
      </c>
      <c r="I3234" s="23" t="e">
        <f t="shared" si="215"/>
        <v>#DIV/0!</v>
      </c>
      <c r="M3234" s="2"/>
    </row>
    <row r="3235" spans="1:13" ht="12.75" hidden="1">
      <c r="A3235" s="13"/>
      <c r="F3235" s="72"/>
      <c r="G3235" s="72"/>
      <c r="H3235" s="5">
        <f t="shared" si="216"/>
        <v>0</v>
      </c>
      <c r="I3235" s="23" t="e">
        <f t="shared" si="215"/>
        <v>#DIV/0!</v>
      </c>
      <c r="M3235" s="2"/>
    </row>
    <row r="3236" spans="1:13" ht="12.75" hidden="1">
      <c r="A3236" s="13"/>
      <c r="F3236" s="72"/>
      <c r="G3236" s="72"/>
      <c r="H3236" s="5">
        <f t="shared" si="216"/>
        <v>0</v>
      </c>
      <c r="I3236" s="23" t="e">
        <f t="shared" si="215"/>
        <v>#DIV/0!</v>
      </c>
      <c r="M3236" s="2"/>
    </row>
    <row r="3237" spans="1:13" ht="12.75" hidden="1">
      <c r="A3237" s="13"/>
      <c r="F3237" s="72"/>
      <c r="G3237" s="72"/>
      <c r="H3237" s="5">
        <f t="shared" si="216"/>
        <v>0</v>
      </c>
      <c r="I3237" s="23" t="e">
        <f t="shared" si="215"/>
        <v>#DIV/0!</v>
      </c>
      <c r="M3237" s="2"/>
    </row>
    <row r="3238" spans="1:13" ht="12.75" hidden="1">
      <c r="A3238" s="13"/>
      <c r="F3238" s="72"/>
      <c r="G3238" s="72"/>
      <c r="H3238" s="5">
        <f t="shared" si="216"/>
        <v>0</v>
      </c>
      <c r="I3238" s="23" t="e">
        <f t="shared" si="215"/>
        <v>#DIV/0!</v>
      </c>
      <c r="M3238" s="2"/>
    </row>
    <row r="3239" spans="1:13" ht="12.75" hidden="1">
      <c r="A3239" s="13"/>
      <c r="F3239" s="72"/>
      <c r="G3239" s="72"/>
      <c r="H3239" s="5">
        <f t="shared" si="216"/>
        <v>0</v>
      </c>
      <c r="I3239" s="23" t="e">
        <f t="shared" si="215"/>
        <v>#DIV/0!</v>
      </c>
      <c r="M3239" s="2"/>
    </row>
    <row r="3240" spans="1:13" ht="12.75" hidden="1">
      <c r="A3240" s="13"/>
      <c r="F3240" s="72"/>
      <c r="G3240" s="72"/>
      <c r="H3240" s="5">
        <f t="shared" si="216"/>
        <v>0</v>
      </c>
      <c r="I3240" s="23" t="e">
        <f t="shared" si="215"/>
        <v>#DIV/0!</v>
      </c>
      <c r="M3240" s="2"/>
    </row>
    <row r="3241" spans="1:13" ht="12.75" hidden="1">
      <c r="A3241" s="13"/>
      <c r="F3241" s="72"/>
      <c r="G3241" s="72"/>
      <c r="H3241" s="5">
        <f t="shared" si="216"/>
        <v>0</v>
      </c>
      <c r="I3241" s="23" t="e">
        <f t="shared" si="215"/>
        <v>#DIV/0!</v>
      </c>
      <c r="M3241" s="2"/>
    </row>
    <row r="3242" spans="1:13" ht="12.75" hidden="1">
      <c r="A3242" s="13"/>
      <c r="F3242" s="72"/>
      <c r="G3242" s="72"/>
      <c r="H3242" s="5">
        <f t="shared" si="216"/>
        <v>0</v>
      </c>
      <c r="I3242" s="23" t="e">
        <f t="shared" si="215"/>
        <v>#DIV/0!</v>
      </c>
      <c r="M3242" s="2"/>
    </row>
    <row r="3243" spans="1:13" ht="12.75" hidden="1">
      <c r="A3243" s="13"/>
      <c r="F3243" s="72"/>
      <c r="G3243" s="72"/>
      <c r="H3243" s="5">
        <f t="shared" si="216"/>
        <v>0</v>
      </c>
      <c r="I3243" s="23" t="e">
        <f t="shared" si="215"/>
        <v>#DIV/0!</v>
      </c>
      <c r="M3243" s="2"/>
    </row>
    <row r="3244" spans="1:13" ht="12.75" hidden="1">
      <c r="A3244" s="13"/>
      <c r="F3244" s="72"/>
      <c r="G3244" s="72"/>
      <c r="H3244" s="5">
        <f t="shared" si="216"/>
        <v>0</v>
      </c>
      <c r="I3244" s="23" t="e">
        <f t="shared" si="215"/>
        <v>#DIV/0!</v>
      </c>
      <c r="M3244" s="2"/>
    </row>
    <row r="3245" spans="1:13" ht="12.75" hidden="1">
      <c r="A3245" s="13"/>
      <c r="F3245" s="72"/>
      <c r="G3245" s="72"/>
      <c r="H3245" s="5">
        <f t="shared" si="216"/>
        <v>0</v>
      </c>
      <c r="I3245" s="23" t="e">
        <f t="shared" si="215"/>
        <v>#DIV/0!</v>
      </c>
      <c r="M3245" s="2"/>
    </row>
    <row r="3246" spans="1:13" ht="12.75" hidden="1">
      <c r="A3246" s="13"/>
      <c r="F3246" s="72"/>
      <c r="G3246" s="72"/>
      <c r="H3246" s="5">
        <f t="shared" si="216"/>
        <v>0</v>
      </c>
      <c r="I3246" s="23" t="e">
        <f t="shared" si="215"/>
        <v>#DIV/0!</v>
      </c>
      <c r="M3246" s="2"/>
    </row>
    <row r="3247" spans="1:13" ht="12.75" hidden="1">
      <c r="A3247" s="13"/>
      <c r="F3247" s="72"/>
      <c r="G3247" s="72"/>
      <c r="H3247" s="5">
        <f t="shared" si="216"/>
        <v>0</v>
      </c>
      <c r="I3247" s="23" t="e">
        <f t="shared" si="215"/>
        <v>#DIV/0!</v>
      </c>
      <c r="M3247" s="2"/>
    </row>
    <row r="3248" spans="1:13" ht="12.75" hidden="1">
      <c r="A3248" s="13"/>
      <c r="F3248" s="72"/>
      <c r="G3248" s="72"/>
      <c r="H3248" s="5">
        <f t="shared" si="216"/>
        <v>0</v>
      </c>
      <c r="I3248" s="23" t="e">
        <f t="shared" si="215"/>
        <v>#DIV/0!</v>
      </c>
      <c r="M3248" s="2"/>
    </row>
    <row r="3249" spans="1:13" ht="12.75" hidden="1">
      <c r="A3249" s="13"/>
      <c r="F3249" s="72"/>
      <c r="G3249" s="72"/>
      <c r="H3249" s="5">
        <f t="shared" si="216"/>
        <v>0</v>
      </c>
      <c r="I3249" s="23" t="e">
        <f t="shared" si="215"/>
        <v>#DIV/0!</v>
      </c>
      <c r="M3249" s="2"/>
    </row>
    <row r="3250" spans="1:13" ht="12.75" hidden="1">
      <c r="A3250" s="13"/>
      <c r="F3250" s="72"/>
      <c r="G3250" s="72"/>
      <c r="M3250" s="2"/>
    </row>
    <row r="3251" spans="1:13" ht="12.75" hidden="1">
      <c r="A3251" s="13"/>
      <c r="F3251" s="72"/>
      <c r="G3251" s="72"/>
      <c r="M3251" s="2"/>
    </row>
    <row r="3252" spans="1:13" ht="12.75" hidden="1">
      <c r="A3252" s="13"/>
      <c r="F3252" s="72"/>
      <c r="G3252" s="72"/>
      <c r="M3252" s="2"/>
    </row>
    <row r="3253" spans="1:13" ht="12.75" hidden="1">
      <c r="A3253" s="13"/>
      <c r="F3253" s="72"/>
      <c r="G3253" s="72"/>
      <c r="M3253" s="2"/>
    </row>
    <row r="3254" spans="1:13" ht="12.75" hidden="1">
      <c r="A3254" s="13"/>
      <c r="F3254" s="72"/>
      <c r="G3254" s="72"/>
      <c r="M3254" s="2"/>
    </row>
    <row r="3255" spans="1:13" ht="12.75" hidden="1">
      <c r="A3255" s="13"/>
      <c r="F3255" s="72"/>
      <c r="G3255" s="72"/>
      <c r="M3255" s="2"/>
    </row>
    <row r="3256" spans="1:13" ht="12.75" hidden="1">
      <c r="A3256" s="13"/>
      <c r="F3256" s="72"/>
      <c r="G3256" s="72"/>
      <c r="M3256" s="2"/>
    </row>
    <row r="3257" spans="1:13" ht="12.75" hidden="1">
      <c r="A3257" s="13"/>
      <c r="F3257" s="72"/>
      <c r="G3257" s="72"/>
      <c r="M3257" s="2"/>
    </row>
    <row r="3258" spans="1:13" ht="12.75" hidden="1">
      <c r="A3258" s="13"/>
      <c r="F3258" s="72"/>
      <c r="G3258" s="72"/>
      <c r="M3258" s="2"/>
    </row>
    <row r="3259" spans="1:13" ht="12.75" hidden="1">
      <c r="A3259" s="13"/>
      <c r="F3259" s="72"/>
      <c r="G3259" s="72"/>
      <c r="M3259" s="2"/>
    </row>
    <row r="3260" spans="1:13" ht="12.75" hidden="1">
      <c r="A3260" s="13"/>
      <c r="F3260" s="72"/>
      <c r="G3260" s="72"/>
      <c r="M3260" s="2"/>
    </row>
    <row r="3261" spans="1:13" ht="12.75" hidden="1">
      <c r="A3261" s="13"/>
      <c r="F3261" s="72"/>
      <c r="G3261" s="72"/>
      <c r="M3261" s="2"/>
    </row>
    <row r="3262" spans="1:13" ht="12.75" hidden="1">
      <c r="A3262" s="13"/>
      <c r="F3262" s="72"/>
      <c r="G3262" s="72"/>
      <c r="M3262" s="2"/>
    </row>
    <row r="3263" spans="1:13" ht="12.75" hidden="1">
      <c r="A3263" s="13"/>
      <c r="F3263" s="72"/>
      <c r="G3263" s="72"/>
      <c r="M3263" s="2"/>
    </row>
    <row r="3264" spans="1:13" ht="12.75" hidden="1">
      <c r="A3264" s="13"/>
      <c r="F3264" s="72"/>
      <c r="G3264" s="72"/>
      <c r="M3264" s="2"/>
    </row>
    <row r="3265" spans="1:13" ht="12.75" hidden="1">
      <c r="A3265" s="13"/>
      <c r="F3265" s="72"/>
      <c r="G3265" s="72"/>
      <c r="M3265" s="2"/>
    </row>
    <row r="3266" spans="1:13" ht="12.75" hidden="1">
      <c r="A3266" s="13"/>
      <c r="F3266" s="72"/>
      <c r="G3266" s="72"/>
      <c r="M3266" s="2"/>
    </row>
    <row r="3267" spans="1:13" ht="12.75" hidden="1">
      <c r="A3267" s="13"/>
      <c r="F3267" s="72"/>
      <c r="G3267" s="72"/>
      <c r="M3267" s="2"/>
    </row>
    <row r="3268" spans="1:13" ht="12.75" hidden="1">
      <c r="A3268" s="13"/>
      <c r="F3268" s="72"/>
      <c r="G3268" s="72"/>
      <c r="M3268" s="2"/>
    </row>
    <row r="3269" spans="1:13" ht="12.75" hidden="1">
      <c r="A3269" s="13"/>
      <c r="F3269" s="72"/>
      <c r="G3269" s="72"/>
      <c r="M3269" s="2"/>
    </row>
    <row r="3270" spans="1:13" ht="12.75" hidden="1">
      <c r="A3270" s="13"/>
      <c r="F3270" s="72"/>
      <c r="G3270" s="72"/>
      <c r="M3270" s="2"/>
    </row>
    <row r="3271" spans="1:13" ht="12.75" hidden="1">
      <c r="A3271" s="13"/>
      <c r="F3271" s="72"/>
      <c r="G3271" s="72"/>
      <c r="M3271" s="2"/>
    </row>
    <row r="3272" spans="1:13" ht="12.75" hidden="1">
      <c r="A3272" s="13"/>
      <c r="F3272" s="72"/>
      <c r="G3272" s="72"/>
      <c r="M3272" s="2"/>
    </row>
    <row r="3273" spans="1:13" ht="12.75" hidden="1">
      <c r="A3273" s="13"/>
      <c r="F3273" s="72"/>
      <c r="G3273" s="72"/>
      <c r="M3273" s="2"/>
    </row>
    <row r="3274" spans="1:13" ht="12.75" hidden="1">
      <c r="A3274" s="13"/>
      <c r="F3274" s="72"/>
      <c r="G3274" s="72"/>
      <c r="M3274" s="2"/>
    </row>
    <row r="3275" spans="1:13" ht="12.75" hidden="1">
      <c r="A3275" s="13"/>
      <c r="F3275" s="72"/>
      <c r="G3275" s="72"/>
      <c r="M3275" s="2"/>
    </row>
    <row r="3276" spans="1:13" ht="12.75" hidden="1">
      <c r="A3276" s="13"/>
      <c r="F3276" s="72"/>
      <c r="G3276" s="72"/>
      <c r="M3276" s="2"/>
    </row>
    <row r="3277" spans="1:13" ht="12.75" hidden="1">
      <c r="A3277" s="13"/>
      <c r="F3277" s="72"/>
      <c r="G3277" s="72"/>
      <c r="M3277" s="2"/>
    </row>
    <row r="3278" spans="1:13" ht="12.75" hidden="1">
      <c r="A3278" s="13"/>
      <c r="F3278" s="72"/>
      <c r="G3278" s="72"/>
      <c r="M3278" s="2"/>
    </row>
    <row r="3279" spans="1:13" ht="12.75" hidden="1">
      <c r="A3279" s="13"/>
      <c r="F3279" s="72"/>
      <c r="G3279" s="72"/>
      <c r="M3279" s="2"/>
    </row>
    <row r="3280" spans="1:13" ht="12.75" hidden="1">
      <c r="A3280" s="13"/>
      <c r="F3280" s="72"/>
      <c r="G3280" s="72"/>
      <c r="M3280" s="2"/>
    </row>
    <row r="3281" spans="1:13" ht="12.75" hidden="1">
      <c r="A3281" s="13"/>
      <c r="F3281" s="72"/>
      <c r="G3281" s="72"/>
      <c r="M3281" s="2"/>
    </row>
    <row r="3282" spans="1:13" ht="12.75" hidden="1">
      <c r="A3282" s="13"/>
      <c r="F3282" s="72"/>
      <c r="G3282" s="72"/>
      <c r="M3282" s="2"/>
    </row>
    <row r="3283" spans="1:13" ht="12.75" hidden="1">
      <c r="A3283" s="13"/>
      <c r="F3283" s="72"/>
      <c r="G3283" s="72"/>
      <c r="M3283" s="2"/>
    </row>
    <row r="3284" spans="1:13" ht="12.75" hidden="1">
      <c r="A3284" s="13"/>
      <c r="F3284" s="72"/>
      <c r="G3284" s="72"/>
      <c r="M3284" s="2"/>
    </row>
    <row r="3285" spans="1:13" ht="12.75" hidden="1">
      <c r="A3285" s="13"/>
      <c r="F3285" s="72"/>
      <c r="G3285" s="72"/>
      <c r="M3285" s="2"/>
    </row>
    <row r="3286" spans="1:13" ht="12.75" hidden="1">
      <c r="A3286" s="13"/>
      <c r="F3286" s="72"/>
      <c r="G3286" s="72"/>
      <c r="M3286" s="2"/>
    </row>
    <row r="3287" spans="1:13" ht="12.75" hidden="1">
      <c r="A3287" s="13"/>
      <c r="F3287" s="72"/>
      <c r="G3287" s="72"/>
      <c r="M3287" s="2"/>
    </row>
    <row r="3288" spans="1:13" ht="12.75" hidden="1">
      <c r="A3288" s="13"/>
      <c r="F3288" s="72"/>
      <c r="G3288" s="72"/>
      <c r="M3288" s="2"/>
    </row>
    <row r="3289" spans="1:13" ht="12.75" hidden="1">
      <c r="A3289" s="13"/>
      <c r="F3289" s="72"/>
      <c r="G3289" s="72"/>
      <c r="M3289" s="2"/>
    </row>
    <row r="3290" spans="1:13" ht="12.75" hidden="1">
      <c r="A3290" s="13"/>
      <c r="F3290" s="72"/>
      <c r="G3290" s="72"/>
      <c r="M3290" s="2"/>
    </row>
    <row r="3291" spans="1:13" ht="12.75" hidden="1">
      <c r="A3291" s="13"/>
      <c r="F3291" s="72"/>
      <c r="G3291" s="72"/>
      <c r="M3291" s="2"/>
    </row>
    <row r="3292" spans="1:13" ht="12.75" hidden="1">
      <c r="A3292" s="13"/>
      <c r="F3292" s="72"/>
      <c r="G3292" s="72"/>
      <c r="M3292" s="2"/>
    </row>
    <row r="3293" spans="1:13" ht="12.75" hidden="1">
      <c r="A3293" s="13"/>
      <c r="F3293" s="72"/>
      <c r="G3293" s="72"/>
      <c r="M3293" s="2"/>
    </row>
    <row r="3294" spans="1:13" ht="12.75" hidden="1">
      <c r="A3294" s="13"/>
      <c r="F3294" s="72"/>
      <c r="G3294" s="72"/>
      <c r="M3294" s="2"/>
    </row>
    <row r="3295" spans="1:13" ht="12.75" hidden="1">
      <c r="A3295" s="13"/>
      <c r="F3295" s="72"/>
      <c r="G3295" s="72"/>
      <c r="M3295" s="2"/>
    </row>
    <row r="3296" spans="1:13" ht="12.75" hidden="1">
      <c r="A3296" s="13"/>
      <c r="F3296" s="72"/>
      <c r="G3296" s="72"/>
      <c r="M3296" s="2"/>
    </row>
    <row r="3297" spans="1:13" ht="12.75" hidden="1">
      <c r="A3297" s="13"/>
      <c r="F3297" s="72"/>
      <c r="G3297" s="72"/>
      <c r="M3297" s="2"/>
    </row>
    <row r="3298" spans="1:13" ht="12.75" hidden="1">
      <c r="A3298" s="13"/>
      <c r="F3298" s="72"/>
      <c r="G3298" s="72"/>
      <c r="M3298" s="2"/>
    </row>
    <row r="3299" spans="1:13" ht="12.75" hidden="1">
      <c r="A3299" s="13"/>
      <c r="F3299" s="72"/>
      <c r="G3299" s="72"/>
      <c r="M3299" s="2"/>
    </row>
    <row r="3300" spans="1:13" ht="12.75" hidden="1">
      <c r="A3300" s="13"/>
      <c r="F3300" s="72"/>
      <c r="G3300" s="72"/>
      <c r="M3300" s="2"/>
    </row>
    <row r="3301" spans="1:13" ht="12.75" hidden="1">
      <c r="A3301" s="13"/>
      <c r="F3301" s="72"/>
      <c r="G3301" s="72"/>
      <c r="M3301" s="2"/>
    </row>
    <row r="3302" spans="1:13" ht="12.75" hidden="1">
      <c r="A3302" s="13"/>
      <c r="F3302" s="72"/>
      <c r="G3302" s="72"/>
      <c r="M3302" s="2"/>
    </row>
    <row r="3303" spans="1:13" ht="12.75" hidden="1">
      <c r="A3303" s="13"/>
      <c r="F3303" s="72"/>
      <c r="G3303" s="72"/>
      <c r="M3303" s="2"/>
    </row>
    <row r="3304" spans="1:13" ht="12.75" hidden="1">
      <c r="A3304" s="13"/>
      <c r="F3304" s="72"/>
      <c r="G3304" s="72"/>
      <c r="M3304" s="2"/>
    </row>
    <row r="3305" spans="1:13" ht="12.75" hidden="1">
      <c r="A3305" s="13"/>
      <c r="F3305" s="72"/>
      <c r="G3305" s="72"/>
      <c r="M3305" s="2"/>
    </row>
    <row r="3306" spans="1:13" ht="12.75" hidden="1">
      <c r="A3306" s="13"/>
      <c r="F3306" s="72"/>
      <c r="G3306" s="72"/>
      <c r="M3306" s="2"/>
    </row>
    <row r="3307" spans="1:13" ht="12.75" hidden="1">
      <c r="A3307" s="13"/>
      <c r="F3307" s="72"/>
      <c r="G3307" s="72"/>
      <c r="M3307" s="2"/>
    </row>
    <row r="3308" spans="1:13" ht="12.75" hidden="1">
      <c r="A3308" s="13"/>
      <c r="F3308" s="72"/>
      <c r="G3308" s="72"/>
      <c r="M3308" s="2"/>
    </row>
    <row r="3309" spans="1:13" ht="12.75" hidden="1">
      <c r="A3309" s="13"/>
      <c r="F3309" s="72"/>
      <c r="G3309" s="72"/>
      <c r="M3309" s="2"/>
    </row>
    <row r="3310" spans="1:13" ht="12.75" hidden="1">
      <c r="A3310" s="13"/>
      <c r="F3310" s="72"/>
      <c r="G3310" s="72"/>
      <c r="M3310" s="2"/>
    </row>
    <row r="3311" spans="1:13" ht="12.75" hidden="1">
      <c r="A3311" s="13"/>
      <c r="F3311" s="72"/>
      <c r="G3311" s="72"/>
      <c r="M3311" s="2"/>
    </row>
    <row r="3312" spans="1:13" ht="12.75" hidden="1">
      <c r="A3312" s="13"/>
      <c r="F3312" s="72"/>
      <c r="G3312" s="72"/>
      <c r="M3312" s="2"/>
    </row>
    <row r="3313" spans="1:13" ht="12.75" hidden="1">
      <c r="A3313" s="13"/>
      <c r="F3313" s="72"/>
      <c r="G3313" s="72"/>
      <c r="M3313" s="2"/>
    </row>
    <row r="3314" spans="1:13" ht="12.75" hidden="1">
      <c r="A3314" s="13"/>
      <c r="F3314" s="72"/>
      <c r="G3314" s="72"/>
      <c r="M3314" s="2"/>
    </row>
    <row r="3315" spans="1:13" ht="12.75" hidden="1">
      <c r="A3315" s="13"/>
      <c r="F3315" s="72"/>
      <c r="G3315" s="72"/>
      <c r="M3315" s="2"/>
    </row>
    <row r="3316" spans="1:13" ht="12.75" hidden="1">
      <c r="A3316" s="13"/>
      <c r="F3316" s="72"/>
      <c r="G3316" s="72"/>
      <c r="M3316" s="2"/>
    </row>
    <row r="3317" spans="1:13" ht="12.75" hidden="1">
      <c r="A3317" s="13"/>
      <c r="F3317" s="72"/>
      <c r="G3317" s="72"/>
      <c r="M3317" s="2"/>
    </row>
    <row r="3318" spans="1:13" ht="12.75" hidden="1">
      <c r="A3318" s="13"/>
      <c r="F3318" s="72"/>
      <c r="G3318" s="72"/>
      <c r="M3318" s="2"/>
    </row>
    <row r="3319" spans="1:13" s="257" customFormat="1" ht="12.75" hidden="1">
      <c r="A3319" s="252"/>
      <c r="B3319" s="253"/>
      <c r="C3319" s="252"/>
      <c r="D3319" s="252"/>
      <c r="E3319" s="252"/>
      <c r="F3319" s="254"/>
      <c r="G3319" s="254"/>
      <c r="H3319" s="253"/>
      <c r="I3319" s="236"/>
      <c r="K3319" s="38"/>
      <c r="L3319" s="16"/>
      <c r="M3319" s="2"/>
    </row>
    <row r="3320" spans="1:13" s="257" customFormat="1" ht="12.75" hidden="1">
      <c r="A3320" s="252"/>
      <c r="B3320" s="253"/>
      <c r="C3320" s="252"/>
      <c r="D3320" s="252"/>
      <c r="E3320" s="252"/>
      <c r="F3320" s="254"/>
      <c r="G3320" s="254"/>
      <c r="H3320" s="253"/>
      <c r="I3320" s="236"/>
      <c r="K3320" s="38"/>
      <c r="L3320" s="16"/>
      <c r="M3320" s="2"/>
    </row>
    <row r="3321" spans="2:13" ht="12.75" hidden="1">
      <c r="B3321" s="8"/>
      <c r="F3321" s="72"/>
      <c r="G3321" s="72"/>
      <c r="H3321" s="253"/>
      <c r="I3321" s="23" t="e">
        <f aca="true" t="shared" si="217" ref="I3321:I3352">+B3321/M3321</f>
        <v>#DIV/0!</v>
      </c>
      <c r="M3321" s="2"/>
    </row>
    <row r="3322" spans="2:13" ht="12.75" hidden="1">
      <c r="B3322" s="8"/>
      <c r="F3322" s="72"/>
      <c r="G3322" s="72"/>
      <c r="H3322" s="253"/>
      <c r="I3322" s="23" t="e">
        <f t="shared" si="217"/>
        <v>#DIV/0!</v>
      </c>
      <c r="M3322" s="2"/>
    </row>
    <row r="3323" spans="2:13" ht="12.75" hidden="1">
      <c r="B3323" s="8"/>
      <c r="F3323" s="72"/>
      <c r="G3323" s="72"/>
      <c r="H3323" s="5">
        <f aca="true" t="shared" si="218" ref="H3323:H3354">H3322-B3323</f>
        <v>0</v>
      </c>
      <c r="I3323" s="23" t="e">
        <f t="shared" si="217"/>
        <v>#DIV/0!</v>
      </c>
      <c r="M3323" s="2"/>
    </row>
    <row r="3324" spans="2:13" ht="12.75" hidden="1">
      <c r="B3324" s="8"/>
      <c r="F3324" s="72"/>
      <c r="G3324" s="72"/>
      <c r="H3324" s="5">
        <f t="shared" si="218"/>
        <v>0</v>
      </c>
      <c r="I3324" s="23" t="e">
        <f t="shared" si="217"/>
        <v>#DIV/0!</v>
      </c>
      <c r="M3324" s="2"/>
    </row>
    <row r="3325" spans="2:13" ht="12.75" hidden="1">
      <c r="B3325" s="8"/>
      <c r="F3325" s="72"/>
      <c r="G3325" s="72"/>
      <c r="H3325" s="5">
        <f t="shared" si="218"/>
        <v>0</v>
      </c>
      <c r="I3325" s="23" t="e">
        <f t="shared" si="217"/>
        <v>#DIV/0!</v>
      </c>
      <c r="M3325" s="2"/>
    </row>
    <row r="3326" spans="2:13" ht="12.75" hidden="1">
      <c r="B3326" s="8"/>
      <c r="F3326" s="72"/>
      <c r="G3326" s="72"/>
      <c r="H3326" s="5">
        <f t="shared" si="218"/>
        <v>0</v>
      </c>
      <c r="I3326" s="23" t="e">
        <f t="shared" si="217"/>
        <v>#DIV/0!</v>
      </c>
      <c r="M3326" s="2"/>
    </row>
    <row r="3327" spans="2:13" ht="12.75" hidden="1">
      <c r="B3327" s="8"/>
      <c r="F3327" s="72"/>
      <c r="G3327" s="72"/>
      <c r="H3327" s="5">
        <f t="shared" si="218"/>
        <v>0</v>
      </c>
      <c r="I3327" s="23" t="e">
        <f t="shared" si="217"/>
        <v>#DIV/0!</v>
      </c>
      <c r="M3327" s="2"/>
    </row>
    <row r="3328" spans="2:13" ht="12.75" hidden="1">
      <c r="B3328" s="8"/>
      <c r="F3328" s="72"/>
      <c r="G3328" s="72"/>
      <c r="H3328" s="5">
        <f t="shared" si="218"/>
        <v>0</v>
      </c>
      <c r="I3328" s="23" t="e">
        <f t="shared" si="217"/>
        <v>#DIV/0!</v>
      </c>
      <c r="M3328" s="2"/>
    </row>
    <row r="3329" spans="2:13" ht="12.75" hidden="1">
      <c r="B3329" s="8"/>
      <c r="F3329" s="72"/>
      <c r="G3329" s="72"/>
      <c r="H3329" s="5">
        <f t="shared" si="218"/>
        <v>0</v>
      </c>
      <c r="I3329" s="23" t="e">
        <f t="shared" si="217"/>
        <v>#DIV/0!</v>
      </c>
      <c r="M3329" s="2"/>
    </row>
    <row r="3330" spans="2:13" ht="12.75" hidden="1">
      <c r="B3330" s="8"/>
      <c r="F3330" s="72"/>
      <c r="G3330" s="72"/>
      <c r="H3330" s="5">
        <f t="shared" si="218"/>
        <v>0</v>
      </c>
      <c r="I3330" s="23" t="e">
        <f t="shared" si="217"/>
        <v>#DIV/0!</v>
      </c>
      <c r="M3330" s="2"/>
    </row>
    <row r="3331" spans="2:13" ht="12.75" hidden="1">
      <c r="B3331" s="8"/>
      <c r="F3331" s="72"/>
      <c r="G3331" s="72"/>
      <c r="H3331" s="5">
        <f t="shared" si="218"/>
        <v>0</v>
      </c>
      <c r="I3331" s="23" t="e">
        <f t="shared" si="217"/>
        <v>#DIV/0!</v>
      </c>
      <c r="M3331" s="2"/>
    </row>
    <row r="3332" spans="2:13" ht="12.75" hidden="1">
      <c r="B3332" s="8"/>
      <c r="F3332" s="72"/>
      <c r="G3332" s="72"/>
      <c r="H3332" s="5">
        <f t="shared" si="218"/>
        <v>0</v>
      </c>
      <c r="I3332" s="23" t="e">
        <f t="shared" si="217"/>
        <v>#DIV/0!</v>
      </c>
      <c r="M3332" s="2"/>
    </row>
    <row r="3333" spans="2:13" ht="12.75" hidden="1">
      <c r="B3333" s="8"/>
      <c r="F3333" s="72"/>
      <c r="G3333" s="72"/>
      <c r="H3333" s="5">
        <f t="shared" si="218"/>
        <v>0</v>
      </c>
      <c r="I3333" s="23" t="e">
        <f t="shared" si="217"/>
        <v>#DIV/0!</v>
      </c>
      <c r="M3333" s="2"/>
    </row>
    <row r="3334" spans="2:13" ht="12.75" hidden="1">
      <c r="B3334" s="8"/>
      <c r="F3334" s="72"/>
      <c r="G3334" s="72"/>
      <c r="H3334" s="5">
        <f t="shared" si="218"/>
        <v>0</v>
      </c>
      <c r="I3334" s="23" t="e">
        <f t="shared" si="217"/>
        <v>#DIV/0!</v>
      </c>
      <c r="M3334" s="2"/>
    </row>
    <row r="3335" spans="6:13" ht="12.75" hidden="1">
      <c r="F3335" s="72"/>
      <c r="G3335" s="72"/>
      <c r="H3335" s="5">
        <f t="shared" si="218"/>
        <v>0</v>
      </c>
      <c r="I3335" s="23" t="e">
        <f t="shared" si="217"/>
        <v>#DIV/0!</v>
      </c>
      <c r="M3335" s="2"/>
    </row>
    <row r="3336" spans="2:13" ht="12.75" hidden="1">
      <c r="B3336" s="6"/>
      <c r="F3336" s="72"/>
      <c r="G3336" s="72"/>
      <c r="H3336" s="5">
        <f t="shared" si="218"/>
        <v>0</v>
      </c>
      <c r="I3336" s="23" t="e">
        <f t="shared" si="217"/>
        <v>#DIV/0!</v>
      </c>
      <c r="M3336" s="2"/>
    </row>
    <row r="3337" spans="6:13" ht="12.75" hidden="1">
      <c r="F3337" s="72"/>
      <c r="G3337" s="72"/>
      <c r="H3337" s="5">
        <f t="shared" si="218"/>
        <v>0</v>
      </c>
      <c r="I3337" s="23" t="e">
        <f t="shared" si="217"/>
        <v>#DIV/0!</v>
      </c>
      <c r="M3337" s="2"/>
    </row>
    <row r="3338" spans="6:13" ht="12.75" hidden="1">
      <c r="F3338" s="72"/>
      <c r="G3338" s="72"/>
      <c r="H3338" s="5">
        <f t="shared" si="218"/>
        <v>0</v>
      </c>
      <c r="I3338" s="23" t="e">
        <f t="shared" si="217"/>
        <v>#DIV/0!</v>
      </c>
      <c r="M3338" s="2"/>
    </row>
    <row r="3339" spans="6:13" ht="12.75" hidden="1">
      <c r="F3339" s="72"/>
      <c r="G3339" s="72"/>
      <c r="H3339" s="5">
        <f t="shared" si="218"/>
        <v>0</v>
      </c>
      <c r="I3339" s="23" t="e">
        <f t="shared" si="217"/>
        <v>#DIV/0!</v>
      </c>
      <c r="M3339" s="2"/>
    </row>
    <row r="3340" spans="6:13" ht="12.75" hidden="1">
      <c r="F3340" s="72"/>
      <c r="G3340" s="72"/>
      <c r="H3340" s="5">
        <f t="shared" si="218"/>
        <v>0</v>
      </c>
      <c r="I3340" s="23" t="e">
        <f t="shared" si="217"/>
        <v>#DIV/0!</v>
      </c>
      <c r="M3340" s="2"/>
    </row>
    <row r="3341" spans="6:13" ht="12.75" hidden="1">
      <c r="F3341" s="72"/>
      <c r="G3341" s="72"/>
      <c r="H3341" s="5">
        <f t="shared" si="218"/>
        <v>0</v>
      </c>
      <c r="I3341" s="23" t="e">
        <f t="shared" si="217"/>
        <v>#DIV/0!</v>
      </c>
      <c r="M3341" s="2"/>
    </row>
    <row r="3342" spans="6:13" ht="12.75" hidden="1">
      <c r="F3342" s="72"/>
      <c r="G3342" s="72"/>
      <c r="H3342" s="5">
        <f t="shared" si="218"/>
        <v>0</v>
      </c>
      <c r="I3342" s="23" t="e">
        <f t="shared" si="217"/>
        <v>#DIV/0!</v>
      </c>
      <c r="M3342" s="2"/>
    </row>
    <row r="3343" spans="6:13" ht="12.75" hidden="1">
      <c r="F3343" s="72"/>
      <c r="G3343" s="72"/>
      <c r="H3343" s="5">
        <f t="shared" si="218"/>
        <v>0</v>
      </c>
      <c r="I3343" s="23" t="e">
        <f t="shared" si="217"/>
        <v>#DIV/0!</v>
      </c>
      <c r="M3343" s="2"/>
    </row>
    <row r="3344" spans="6:13" ht="12.75" hidden="1">
      <c r="F3344" s="72"/>
      <c r="G3344" s="72"/>
      <c r="H3344" s="5">
        <f t="shared" si="218"/>
        <v>0</v>
      </c>
      <c r="I3344" s="23" t="e">
        <f t="shared" si="217"/>
        <v>#DIV/0!</v>
      </c>
      <c r="M3344" s="2"/>
    </row>
    <row r="3345" spans="6:13" ht="12.75" hidden="1">
      <c r="F3345" s="72"/>
      <c r="G3345" s="72"/>
      <c r="H3345" s="5">
        <f t="shared" si="218"/>
        <v>0</v>
      </c>
      <c r="I3345" s="23" t="e">
        <f t="shared" si="217"/>
        <v>#DIV/0!</v>
      </c>
      <c r="M3345" s="2"/>
    </row>
    <row r="3346" spans="6:13" ht="12.75" hidden="1">
      <c r="F3346" s="72"/>
      <c r="G3346" s="72"/>
      <c r="H3346" s="5">
        <f t="shared" si="218"/>
        <v>0</v>
      </c>
      <c r="I3346" s="23" t="e">
        <f t="shared" si="217"/>
        <v>#DIV/0!</v>
      </c>
      <c r="M3346" s="2"/>
    </row>
    <row r="3347" spans="6:13" ht="12.75" hidden="1">
      <c r="F3347" s="72"/>
      <c r="G3347" s="72"/>
      <c r="H3347" s="5">
        <f t="shared" si="218"/>
        <v>0</v>
      </c>
      <c r="I3347" s="23" t="e">
        <f t="shared" si="217"/>
        <v>#DIV/0!</v>
      </c>
      <c r="M3347" s="2"/>
    </row>
    <row r="3348" spans="6:13" ht="12.75" hidden="1">
      <c r="F3348" s="72"/>
      <c r="G3348" s="72"/>
      <c r="H3348" s="5">
        <f t="shared" si="218"/>
        <v>0</v>
      </c>
      <c r="I3348" s="23" t="e">
        <f t="shared" si="217"/>
        <v>#DIV/0!</v>
      </c>
      <c r="M3348" s="2"/>
    </row>
    <row r="3349" spans="6:13" ht="12.75" hidden="1">
      <c r="F3349" s="72"/>
      <c r="G3349" s="72"/>
      <c r="H3349" s="5">
        <f t="shared" si="218"/>
        <v>0</v>
      </c>
      <c r="I3349" s="23" t="e">
        <f t="shared" si="217"/>
        <v>#DIV/0!</v>
      </c>
      <c r="M3349" s="2"/>
    </row>
    <row r="3350" spans="6:13" ht="12.75" hidden="1">
      <c r="F3350" s="72"/>
      <c r="G3350" s="72"/>
      <c r="H3350" s="5">
        <f t="shared" si="218"/>
        <v>0</v>
      </c>
      <c r="I3350" s="23" t="e">
        <f t="shared" si="217"/>
        <v>#DIV/0!</v>
      </c>
      <c r="M3350" s="2"/>
    </row>
    <row r="3351" spans="6:13" ht="12.75" hidden="1">
      <c r="F3351" s="72"/>
      <c r="G3351" s="72"/>
      <c r="H3351" s="5">
        <f t="shared" si="218"/>
        <v>0</v>
      </c>
      <c r="I3351" s="23" t="e">
        <f t="shared" si="217"/>
        <v>#DIV/0!</v>
      </c>
      <c r="M3351" s="2"/>
    </row>
    <row r="3352" spans="6:13" ht="12.75" hidden="1">
      <c r="F3352" s="72"/>
      <c r="G3352" s="72"/>
      <c r="H3352" s="5">
        <f t="shared" si="218"/>
        <v>0</v>
      </c>
      <c r="I3352" s="23" t="e">
        <f t="shared" si="217"/>
        <v>#DIV/0!</v>
      </c>
      <c r="M3352" s="2"/>
    </row>
    <row r="3353" spans="6:13" ht="12.75" hidden="1">
      <c r="F3353" s="72"/>
      <c r="G3353" s="72"/>
      <c r="H3353" s="5">
        <f t="shared" si="218"/>
        <v>0</v>
      </c>
      <c r="I3353" s="23" t="e">
        <f aca="true" t="shared" si="219" ref="I3353:I3384">+B3353/M3353</f>
        <v>#DIV/0!</v>
      </c>
      <c r="M3353" s="2"/>
    </row>
    <row r="3354" spans="6:13" ht="12.75" hidden="1">
      <c r="F3354" s="72"/>
      <c r="G3354" s="72"/>
      <c r="H3354" s="5">
        <f t="shared" si="218"/>
        <v>0</v>
      </c>
      <c r="I3354" s="23" t="e">
        <f t="shared" si="219"/>
        <v>#DIV/0!</v>
      </c>
      <c r="M3354" s="2"/>
    </row>
    <row r="3355" spans="6:13" ht="12.75" hidden="1">
      <c r="F3355" s="72"/>
      <c r="G3355" s="72"/>
      <c r="H3355" s="5">
        <f aca="true" t="shared" si="220" ref="H3355:H3386">H3354-B3355</f>
        <v>0</v>
      </c>
      <c r="I3355" s="23" t="e">
        <f t="shared" si="219"/>
        <v>#DIV/0!</v>
      </c>
      <c r="M3355" s="2"/>
    </row>
    <row r="3356" spans="6:13" ht="12.75" hidden="1">
      <c r="F3356" s="72"/>
      <c r="G3356" s="72"/>
      <c r="H3356" s="5">
        <f t="shared" si="220"/>
        <v>0</v>
      </c>
      <c r="I3356" s="23" t="e">
        <f t="shared" si="219"/>
        <v>#DIV/0!</v>
      </c>
      <c r="M3356" s="2"/>
    </row>
    <row r="3357" spans="6:13" ht="12.75" hidden="1">
      <c r="F3357" s="72"/>
      <c r="G3357" s="72"/>
      <c r="H3357" s="5">
        <f t="shared" si="220"/>
        <v>0</v>
      </c>
      <c r="I3357" s="23" t="e">
        <f t="shared" si="219"/>
        <v>#DIV/0!</v>
      </c>
      <c r="M3357" s="2"/>
    </row>
    <row r="3358" spans="6:13" ht="12.75" hidden="1">
      <c r="F3358" s="72"/>
      <c r="G3358" s="72"/>
      <c r="H3358" s="5">
        <f t="shared" si="220"/>
        <v>0</v>
      </c>
      <c r="I3358" s="23" t="e">
        <f t="shared" si="219"/>
        <v>#DIV/0!</v>
      </c>
      <c r="M3358" s="2"/>
    </row>
    <row r="3359" spans="6:13" ht="12.75" hidden="1">
      <c r="F3359" s="72"/>
      <c r="G3359" s="72"/>
      <c r="H3359" s="5">
        <f t="shared" si="220"/>
        <v>0</v>
      </c>
      <c r="I3359" s="23" t="e">
        <f t="shared" si="219"/>
        <v>#DIV/0!</v>
      </c>
      <c r="M3359" s="2"/>
    </row>
    <row r="3360" spans="6:13" ht="12.75" hidden="1">
      <c r="F3360" s="72"/>
      <c r="G3360" s="72"/>
      <c r="H3360" s="5">
        <f t="shared" si="220"/>
        <v>0</v>
      </c>
      <c r="I3360" s="23" t="e">
        <f t="shared" si="219"/>
        <v>#DIV/0!</v>
      </c>
      <c r="M3360" s="2"/>
    </row>
    <row r="3361" spans="6:13" ht="12.75" hidden="1">
      <c r="F3361" s="72"/>
      <c r="G3361" s="72"/>
      <c r="H3361" s="5">
        <f t="shared" si="220"/>
        <v>0</v>
      </c>
      <c r="I3361" s="23" t="e">
        <f t="shared" si="219"/>
        <v>#DIV/0!</v>
      </c>
      <c r="M3361" s="2"/>
    </row>
    <row r="3362" spans="6:13" ht="12.75" hidden="1">
      <c r="F3362" s="72"/>
      <c r="G3362" s="72"/>
      <c r="H3362" s="5">
        <f t="shared" si="220"/>
        <v>0</v>
      </c>
      <c r="I3362" s="23" t="e">
        <f t="shared" si="219"/>
        <v>#DIV/0!</v>
      </c>
      <c r="M3362" s="2"/>
    </row>
    <row r="3363" spans="6:13" ht="12.75" hidden="1">
      <c r="F3363" s="72"/>
      <c r="G3363" s="72"/>
      <c r="H3363" s="5">
        <f t="shared" si="220"/>
        <v>0</v>
      </c>
      <c r="I3363" s="23" t="e">
        <f t="shared" si="219"/>
        <v>#DIV/0!</v>
      </c>
      <c r="M3363" s="2"/>
    </row>
    <row r="3364" spans="6:13" ht="12.75" hidden="1">
      <c r="F3364" s="72"/>
      <c r="G3364" s="72"/>
      <c r="H3364" s="5">
        <f t="shared" si="220"/>
        <v>0</v>
      </c>
      <c r="I3364" s="23" t="e">
        <f t="shared" si="219"/>
        <v>#DIV/0!</v>
      </c>
      <c r="M3364" s="2"/>
    </row>
    <row r="3365" spans="6:13" ht="12.75" hidden="1">
      <c r="F3365" s="72"/>
      <c r="G3365" s="72"/>
      <c r="H3365" s="5">
        <f t="shared" si="220"/>
        <v>0</v>
      </c>
      <c r="I3365" s="23" t="e">
        <f t="shared" si="219"/>
        <v>#DIV/0!</v>
      </c>
      <c r="M3365" s="2"/>
    </row>
    <row r="3366" spans="6:13" ht="12.75" hidden="1">
      <c r="F3366" s="72"/>
      <c r="G3366" s="72"/>
      <c r="H3366" s="5">
        <f t="shared" si="220"/>
        <v>0</v>
      </c>
      <c r="I3366" s="23" t="e">
        <f t="shared" si="219"/>
        <v>#DIV/0!</v>
      </c>
      <c r="M3366" s="2"/>
    </row>
    <row r="3367" spans="6:13" ht="12.75" hidden="1">
      <c r="F3367" s="72"/>
      <c r="G3367" s="72"/>
      <c r="H3367" s="5">
        <f t="shared" si="220"/>
        <v>0</v>
      </c>
      <c r="I3367" s="23" t="e">
        <f t="shared" si="219"/>
        <v>#DIV/0!</v>
      </c>
      <c r="M3367" s="2"/>
    </row>
    <row r="3368" spans="6:13" ht="12.75" hidden="1">
      <c r="F3368" s="72"/>
      <c r="G3368" s="72"/>
      <c r="H3368" s="5">
        <f t="shared" si="220"/>
        <v>0</v>
      </c>
      <c r="I3368" s="23" t="e">
        <f t="shared" si="219"/>
        <v>#DIV/0!</v>
      </c>
      <c r="M3368" s="2"/>
    </row>
    <row r="3369" spans="6:13" ht="12.75" hidden="1">
      <c r="F3369" s="72"/>
      <c r="G3369" s="72"/>
      <c r="H3369" s="5">
        <f t="shared" si="220"/>
        <v>0</v>
      </c>
      <c r="I3369" s="23" t="e">
        <f t="shared" si="219"/>
        <v>#DIV/0!</v>
      </c>
      <c r="M3369" s="2"/>
    </row>
    <row r="3370" spans="6:13" ht="12.75" hidden="1">
      <c r="F3370" s="72"/>
      <c r="G3370" s="72"/>
      <c r="H3370" s="5">
        <f t="shared" si="220"/>
        <v>0</v>
      </c>
      <c r="I3370" s="23" t="e">
        <f t="shared" si="219"/>
        <v>#DIV/0!</v>
      </c>
      <c r="M3370" s="2"/>
    </row>
    <row r="3371" spans="6:13" ht="12.75" hidden="1">
      <c r="F3371" s="72"/>
      <c r="G3371" s="72"/>
      <c r="H3371" s="5">
        <f t="shared" si="220"/>
        <v>0</v>
      </c>
      <c r="I3371" s="23" t="e">
        <f t="shared" si="219"/>
        <v>#DIV/0!</v>
      </c>
      <c r="M3371" s="2"/>
    </row>
    <row r="3372" spans="6:13" ht="12.75" hidden="1">
      <c r="F3372" s="72"/>
      <c r="G3372" s="72"/>
      <c r="H3372" s="5">
        <f t="shared" si="220"/>
        <v>0</v>
      </c>
      <c r="I3372" s="23" t="e">
        <f t="shared" si="219"/>
        <v>#DIV/0!</v>
      </c>
      <c r="M3372" s="2"/>
    </row>
    <row r="3373" spans="6:13" ht="12.75" hidden="1">
      <c r="F3373" s="72"/>
      <c r="G3373" s="72"/>
      <c r="H3373" s="5">
        <f t="shared" si="220"/>
        <v>0</v>
      </c>
      <c r="I3373" s="23" t="e">
        <f t="shared" si="219"/>
        <v>#DIV/0!</v>
      </c>
      <c r="M3373" s="2"/>
    </row>
    <row r="3374" spans="6:13" ht="12.75" hidden="1">
      <c r="F3374" s="72"/>
      <c r="G3374" s="72"/>
      <c r="H3374" s="5">
        <f t="shared" si="220"/>
        <v>0</v>
      </c>
      <c r="I3374" s="23" t="e">
        <f t="shared" si="219"/>
        <v>#DIV/0!</v>
      </c>
      <c r="M3374" s="2"/>
    </row>
    <row r="3375" spans="6:13" ht="12.75" hidden="1">
      <c r="F3375" s="72"/>
      <c r="G3375" s="72"/>
      <c r="H3375" s="5">
        <f t="shared" si="220"/>
        <v>0</v>
      </c>
      <c r="I3375" s="23" t="e">
        <f t="shared" si="219"/>
        <v>#DIV/0!</v>
      </c>
      <c r="M3375" s="2"/>
    </row>
    <row r="3376" spans="6:13" ht="12.75" hidden="1">
      <c r="F3376" s="72"/>
      <c r="G3376" s="72"/>
      <c r="H3376" s="5">
        <f t="shared" si="220"/>
        <v>0</v>
      </c>
      <c r="I3376" s="23" t="e">
        <f t="shared" si="219"/>
        <v>#DIV/0!</v>
      </c>
      <c r="M3376" s="2"/>
    </row>
    <row r="3377" spans="6:13" ht="12.75" hidden="1">
      <c r="F3377" s="72"/>
      <c r="G3377" s="72"/>
      <c r="H3377" s="5">
        <f t="shared" si="220"/>
        <v>0</v>
      </c>
      <c r="I3377" s="23" t="e">
        <f t="shared" si="219"/>
        <v>#DIV/0!</v>
      </c>
      <c r="M3377" s="2"/>
    </row>
    <row r="3378" spans="6:13" ht="12.75" hidden="1">
      <c r="F3378" s="72"/>
      <c r="G3378" s="72"/>
      <c r="H3378" s="5">
        <f t="shared" si="220"/>
        <v>0</v>
      </c>
      <c r="I3378" s="23" t="e">
        <f t="shared" si="219"/>
        <v>#DIV/0!</v>
      </c>
      <c r="M3378" s="2"/>
    </row>
    <row r="3379" spans="6:13" ht="12.75" hidden="1">
      <c r="F3379" s="72"/>
      <c r="G3379" s="72"/>
      <c r="H3379" s="5">
        <f t="shared" si="220"/>
        <v>0</v>
      </c>
      <c r="I3379" s="23" t="e">
        <f t="shared" si="219"/>
        <v>#DIV/0!</v>
      </c>
      <c r="M3379" s="2"/>
    </row>
    <row r="3380" spans="6:13" ht="12.75" hidden="1">
      <c r="F3380" s="72"/>
      <c r="G3380" s="72"/>
      <c r="H3380" s="5">
        <f t="shared" si="220"/>
        <v>0</v>
      </c>
      <c r="I3380" s="23" t="e">
        <f t="shared" si="219"/>
        <v>#DIV/0!</v>
      </c>
      <c r="M3380" s="2"/>
    </row>
    <row r="3381" spans="6:13" ht="12.75" hidden="1">
      <c r="F3381" s="72"/>
      <c r="G3381" s="72"/>
      <c r="H3381" s="5">
        <f t="shared" si="220"/>
        <v>0</v>
      </c>
      <c r="I3381" s="23" t="e">
        <f t="shared" si="219"/>
        <v>#DIV/0!</v>
      </c>
      <c r="M3381" s="2"/>
    </row>
    <row r="3382" spans="6:13" ht="12.75" hidden="1">
      <c r="F3382" s="72"/>
      <c r="G3382" s="72"/>
      <c r="H3382" s="5">
        <f t="shared" si="220"/>
        <v>0</v>
      </c>
      <c r="I3382" s="23" t="e">
        <f t="shared" si="219"/>
        <v>#DIV/0!</v>
      </c>
      <c r="M3382" s="2"/>
    </row>
    <row r="3383" spans="6:13" ht="12.75" hidden="1">
      <c r="F3383" s="72"/>
      <c r="G3383" s="72"/>
      <c r="H3383" s="5">
        <f t="shared" si="220"/>
        <v>0</v>
      </c>
      <c r="I3383" s="23" t="e">
        <f t="shared" si="219"/>
        <v>#DIV/0!</v>
      </c>
      <c r="M3383" s="2"/>
    </row>
    <row r="3384" spans="6:13" ht="12.75" hidden="1">
      <c r="F3384" s="72"/>
      <c r="G3384" s="72"/>
      <c r="H3384" s="5">
        <f t="shared" si="220"/>
        <v>0</v>
      </c>
      <c r="I3384" s="23" t="e">
        <f t="shared" si="219"/>
        <v>#DIV/0!</v>
      </c>
      <c r="M3384" s="2"/>
    </row>
    <row r="3385" spans="6:13" ht="12.75" hidden="1">
      <c r="F3385" s="72"/>
      <c r="G3385" s="72"/>
      <c r="H3385" s="5">
        <f t="shared" si="220"/>
        <v>0</v>
      </c>
      <c r="I3385" s="23" t="e">
        <f aca="true" t="shared" si="221" ref="I3385:I3416">+B3385/M3385</f>
        <v>#DIV/0!</v>
      </c>
      <c r="M3385" s="2"/>
    </row>
    <row r="3386" spans="6:13" ht="12.75" hidden="1">
      <c r="F3386" s="72"/>
      <c r="G3386" s="72"/>
      <c r="H3386" s="5">
        <f t="shared" si="220"/>
        <v>0</v>
      </c>
      <c r="I3386" s="23" t="e">
        <f t="shared" si="221"/>
        <v>#DIV/0!</v>
      </c>
      <c r="M3386" s="2"/>
    </row>
    <row r="3387" spans="6:13" ht="12.75" hidden="1">
      <c r="F3387" s="72"/>
      <c r="G3387" s="72"/>
      <c r="H3387" s="5">
        <f aca="true" t="shared" si="222" ref="H3387:H3418">H3386-B3387</f>
        <v>0</v>
      </c>
      <c r="I3387" s="23" t="e">
        <f t="shared" si="221"/>
        <v>#DIV/0!</v>
      </c>
      <c r="M3387" s="2"/>
    </row>
    <row r="3388" spans="6:13" ht="12.75" hidden="1">
      <c r="F3388" s="72"/>
      <c r="G3388" s="72"/>
      <c r="H3388" s="5">
        <f t="shared" si="222"/>
        <v>0</v>
      </c>
      <c r="I3388" s="23" t="e">
        <f t="shared" si="221"/>
        <v>#DIV/0!</v>
      </c>
      <c r="M3388" s="2"/>
    </row>
    <row r="3389" spans="6:13" ht="12.75" hidden="1">
      <c r="F3389" s="72"/>
      <c r="G3389" s="72"/>
      <c r="H3389" s="5">
        <f t="shared" si="222"/>
        <v>0</v>
      </c>
      <c r="I3389" s="23" t="e">
        <f t="shared" si="221"/>
        <v>#DIV/0!</v>
      </c>
      <c r="M3389" s="2"/>
    </row>
    <row r="3390" spans="6:13" ht="12.75" hidden="1">
      <c r="F3390" s="72"/>
      <c r="G3390" s="72"/>
      <c r="H3390" s="5">
        <f t="shared" si="222"/>
        <v>0</v>
      </c>
      <c r="I3390" s="23" t="e">
        <f t="shared" si="221"/>
        <v>#DIV/0!</v>
      </c>
      <c r="M3390" s="2"/>
    </row>
    <row r="3391" spans="6:13" ht="12.75" hidden="1">
      <c r="F3391" s="72"/>
      <c r="G3391" s="72"/>
      <c r="H3391" s="5">
        <f t="shared" si="222"/>
        <v>0</v>
      </c>
      <c r="I3391" s="23" t="e">
        <f t="shared" si="221"/>
        <v>#DIV/0!</v>
      </c>
      <c r="M3391" s="2"/>
    </row>
    <row r="3392" spans="6:13" ht="12.75" hidden="1">
      <c r="F3392" s="72"/>
      <c r="G3392" s="72"/>
      <c r="H3392" s="5">
        <f t="shared" si="222"/>
        <v>0</v>
      </c>
      <c r="I3392" s="23" t="e">
        <f t="shared" si="221"/>
        <v>#DIV/0!</v>
      </c>
      <c r="M3392" s="2"/>
    </row>
    <row r="3393" spans="6:13" ht="12.75" hidden="1">
      <c r="F3393" s="72"/>
      <c r="G3393" s="72"/>
      <c r="H3393" s="5">
        <f t="shared" si="222"/>
        <v>0</v>
      </c>
      <c r="I3393" s="23" t="e">
        <f t="shared" si="221"/>
        <v>#DIV/0!</v>
      </c>
      <c r="M3393" s="2"/>
    </row>
    <row r="3394" spans="6:13" ht="12.75" hidden="1">
      <c r="F3394" s="72"/>
      <c r="G3394" s="72"/>
      <c r="H3394" s="5">
        <f t="shared" si="222"/>
        <v>0</v>
      </c>
      <c r="I3394" s="23" t="e">
        <f t="shared" si="221"/>
        <v>#DIV/0!</v>
      </c>
      <c r="M3394" s="2"/>
    </row>
    <row r="3395" spans="6:13" ht="12.75" hidden="1">
      <c r="F3395" s="72"/>
      <c r="G3395" s="72"/>
      <c r="H3395" s="5">
        <f t="shared" si="222"/>
        <v>0</v>
      </c>
      <c r="I3395" s="23" t="e">
        <f t="shared" si="221"/>
        <v>#DIV/0!</v>
      </c>
      <c r="M3395" s="2"/>
    </row>
    <row r="3396" spans="6:13" ht="12.75" hidden="1">
      <c r="F3396" s="72"/>
      <c r="G3396" s="72"/>
      <c r="H3396" s="5">
        <f t="shared" si="222"/>
        <v>0</v>
      </c>
      <c r="I3396" s="23" t="e">
        <f t="shared" si="221"/>
        <v>#DIV/0!</v>
      </c>
      <c r="M3396" s="2"/>
    </row>
    <row r="3397" spans="6:13" ht="12.75" hidden="1">
      <c r="F3397" s="72"/>
      <c r="G3397" s="72"/>
      <c r="H3397" s="5">
        <f t="shared" si="222"/>
        <v>0</v>
      </c>
      <c r="I3397" s="23" t="e">
        <f t="shared" si="221"/>
        <v>#DIV/0!</v>
      </c>
      <c r="M3397" s="2"/>
    </row>
    <row r="3398" spans="6:13" ht="12.75" hidden="1">
      <c r="F3398" s="72"/>
      <c r="G3398" s="72"/>
      <c r="H3398" s="5">
        <f t="shared" si="222"/>
        <v>0</v>
      </c>
      <c r="I3398" s="23" t="e">
        <f t="shared" si="221"/>
        <v>#DIV/0!</v>
      </c>
      <c r="M3398" s="2"/>
    </row>
    <row r="3399" spans="6:13" ht="12.75" hidden="1">
      <c r="F3399" s="72"/>
      <c r="G3399" s="72"/>
      <c r="H3399" s="5">
        <f t="shared" si="222"/>
        <v>0</v>
      </c>
      <c r="I3399" s="23" t="e">
        <f t="shared" si="221"/>
        <v>#DIV/0!</v>
      </c>
      <c r="M3399" s="2"/>
    </row>
    <row r="3400" spans="6:13" ht="12.75" hidden="1">
      <c r="F3400" s="72"/>
      <c r="G3400" s="72"/>
      <c r="H3400" s="5">
        <f t="shared" si="222"/>
        <v>0</v>
      </c>
      <c r="I3400" s="23" t="e">
        <f t="shared" si="221"/>
        <v>#DIV/0!</v>
      </c>
      <c r="M3400" s="2"/>
    </row>
    <row r="3401" spans="6:13" ht="12.75" hidden="1">
      <c r="F3401" s="72"/>
      <c r="G3401" s="72"/>
      <c r="H3401" s="5">
        <f t="shared" si="222"/>
        <v>0</v>
      </c>
      <c r="I3401" s="23" t="e">
        <f t="shared" si="221"/>
        <v>#DIV/0!</v>
      </c>
      <c r="M3401" s="2"/>
    </row>
    <row r="3402" spans="6:13" ht="12.75" hidden="1">
      <c r="F3402" s="72"/>
      <c r="G3402" s="72"/>
      <c r="H3402" s="5">
        <f t="shared" si="222"/>
        <v>0</v>
      </c>
      <c r="I3402" s="23" t="e">
        <f t="shared" si="221"/>
        <v>#DIV/0!</v>
      </c>
      <c r="M3402" s="2"/>
    </row>
    <row r="3403" spans="6:13" ht="12.75" hidden="1">
      <c r="F3403" s="72"/>
      <c r="G3403" s="72"/>
      <c r="H3403" s="5">
        <f t="shared" si="222"/>
        <v>0</v>
      </c>
      <c r="I3403" s="23" t="e">
        <f t="shared" si="221"/>
        <v>#DIV/0!</v>
      </c>
      <c r="M3403" s="2"/>
    </row>
    <row r="3404" spans="6:13" ht="12.75" hidden="1">
      <c r="F3404" s="72"/>
      <c r="G3404" s="72"/>
      <c r="H3404" s="5">
        <f t="shared" si="222"/>
        <v>0</v>
      </c>
      <c r="I3404" s="23" t="e">
        <f t="shared" si="221"/>
        <v>#DIV/0!</v>
      </c>
      <c r="M3404" s="2"/>
    </row>
    <row r="3405" spans="6:13" ht="12.75" hidden="1">
      <c r="F3405" s="72"/>
      <c r="G3405" s="72"/>
      <c r="H3405" s="5">
        <f t="shared" si="222"/>
        <v>0</v>
      </c>
      <c r="I3405" s="23" t="e">
        <f t="shared" si="221"/>
        <v>#DIV/0!</v>
      </c>
      <c r="M3405" s="2"/>
    </row>
    <row r="3406" spans="6:13" ht="12.75" hidden="1">
      <c r="F3406" s="72"/>
      <c r="G3406" s="72"/>
      <c r="H3406" s="5">
        <f t="shared" si="222"/>
        <v>0</v>
      </c>
      <c r="I3406" s="23" t="e">
        <f t="shared" si="221"/>
        <v>#DIV/0!</v>
      </c>
      <c r="M3406" s="2"/>
    </row>
    <row r="3407" spans="6:13" ht="12.75" hidden="1">
      <c r="F3407" s="72"/>
      <c r="G3407" s="72"/>
      <c r="H3407" s="5">
        <f t="shared" si="222"/>
        <v>0</v>
      </c>
      <c r="I3407" s="23" t="e">
        <f t="shared" si="221"/>
        <v>#DIV/0!</v>
      </c>
      <c r="M3407" s="2"/>
    </row>
    <row r="3408" spans="6:13" ht="12.75" hidden="1">
      <c r="F3408" s="72"/>
      <c r="G3408" s="72"/>
      <c r="H3408" s="5">
        <f t="shared" si="222"/>
        <v>0</v>
      </c>
      <c r="I3408" s="23" t="e">
        <f t="shared" si="221"/>
        <v>#DIV/0!</v>
      </c>
      <c r="M3408" s="2"/>
    </row>
    <row r="3409" spans="6:13" ht="12.75" hidden="1">
      <c r="F3409" s="72"/>
      <c r="G3409" s="72"/>
      <c r="H3409" s="5">
        <f t="shared" si="222"/>
        <v>0</v>
      </c>
      <c r="I3409" s="23" t="e">
        <f t="shared" si="221"/>
        <v>#DIV/0!</v>
      </c>
      <c r="M3409" s="2"/>
    </row>
    <row r="3410" spans="6:13" ht="12.75" hidden="1">
      <c r="F3410" s="72"/>
      <c r="G3410" s="72"/>
      <c r="H3410" s="5">
        <f t="shared" si="222"/>
        <v>0</v>
      </c>
      <c r="I3410" s="23" t="e">
        <f t="shared" si="221"/>
        <v>#DIV/0!</v>
      </c>
      <c r="M3410" s="2"/>
    </row>
    <row r="3411" spans="6:13" ht="12.75" hidden="1">
      <c r="F3411" s="72"/>
      <c r="G3411" s="72"/>
      <c r="H3411" s="5">
        <f t="shared" si="222"/>
        <v>0</v>
      </c>
      <c r="I3411" s="23" t="e">
        <f t="shared" si="221"/>
        <v>#DIV/0!</v>
      </c>
      <c r="M3411" s="2"/>
    </row>
    <row r="3412" spans="6:13" ht="12.75" hidden="1">
      <c r="F3412" s="72"/>
      <c r="G3412" s="72"/>
      <c r="H3412" s="5">
        <f t="shared" si="222"/>
        <v>0</v>
      </c>
      <c r="I3412" s="23" t="e">
        <f t="shared" si="221"/>
        <v>#DIV/0!</v>
      </c>
      <c r="M3412" s="2"/>
    </row>
    <row r="3413" spans="6:13" ht="12.75" hidden="1">
      <c r="F3413" s="72"/>
      <c r="G3413" s="72"/>
      <c r="H3413" s="5">
        <f t="shared" si="222"/>
        <v>0</v>
      </c>
      <c r="I3413" s="23" t="e">
        <f t="shared" si="221"/>
        <v>#DIV/0!</v>
      </c>
      <c r="M3413" s="2"/>
    </row>
    <row r="3414" spans="6:13" ht="12.75" hidden="1">
      <c r="F3414" s="72"/>
      <c r="G3414" s="72"/>
      <c r="H3414" s="5">
        <f t="shared" si="222"/>
        <v>0</v>
      </c>
      <c r="I3414" s="23" t="e">
        <f t="shared" si="221"/>
        <v>#DIV/0!</v>
      </c>
      <c r="M3414" s="2"/>
    </row>
    <row r="3415" spans="6:13" ht="12.75" hidden="1">
      <c r="F3415" s="72"/>
      <c r="G3415" s="72"/>
      <c r="H3415" s="5">
        <f t="shared" si="222"/>
        <v>0</v>
      </c>
      <c r="I3415" s="23" t="e">
        <f t="shared" si="221"/>
        <v>#DIV/0!</v>
      </c>
      <c r="M3415" s="2"/>
    </row>
    <row r="3416" spans="6:13" ht="12.75" hidden="1">
      <c r="F3416" s="72"/>
      <c r="G3416" s="72"/>
      <c r="H3416" s="5">
        <f t="shared" si="222"/>
        <v>0</v>
      </c>
      <c r="I3416" s="23" t="e">
        <f t="shared" si="221"/>
        <v>#DIV/0!</v>
      </c>
      <c r="M3416" s="2"/>
    </row>
    <row r="3417" spans="6:13" ht="12.75" hidden="1">
      <c r="F3417" s="72"/>
      <c r="G3417" s="72"/>
      <c r="H3417" s="5">
        <f t="shared" si="222"/>
        <v>0</v>
      </c>
      <c r="I3417" s="23" t="e">
        <f aca="true" t="shared" si="223" ref="I3417:I3448">+B3417/M3417</f>
        <v>#DIV/0!</v>
      </c>
      <c r="M3417" s="2"/>
    </row>
    <row r="3418" spans="6:13" ht="12.75" hidden="1">
      <c r="F3418" s="72"/>
      <c r="G3418" s="72"/>
      <c r="H3418" s="5">
        <f t="shared" si="222"/>
        <v>0</v>
      </c>
      <c r="I3418" s="23" t="e">
        <f t="shared" si="223"/>
        <v>#DIV/0!</v>
      </c>
      <c r="M3418" s="2"/>
    </row>
    <row r="3419" spans="6:13" ht="12.75" hidden="1">
      <c r="F3419" s="72"/>
      <c r="G3419" s="72"/>
      <c r="H3419" s="5">
        <f aca="true" t="shared" si="224" ref="H3419:H3450">H3418-B3419</f>
        <v>0</v>
      </c>
      <c r="I3419" s="23" t="e">
        <f t="shared" si="223"/>
        <v>#DIV/0!</v>
      </c>
      <c r="M3419" s="2"/>
    </row>
    <row r="3420" spans="6:13" ht="12.75" hidden="1">
      <c r="F3420" s="72"/>
      <c r="G3420" s="72"/>
      <c r="H3420" s="5">
        <f t="shared" si="224"/>
        <v>0</v>
      </c>
      <c r="I3420" s="23" t="e">
        <f t="shared" si="223"/>
        <v>#DIV/0!</v>
      </c>
      <c r="M3420" s="2"/>
    </row>
    <row r="3421" spans="6:13" ht="12.75" hidden="1">
      <c r="F3421" s="72"/>
      <c r="G3421" s="72"/>
      <c r="H3421" s="5">
        <f t="shared" si="224"/>
        <v>0</v>
      </c>
      <c r="I3421" s="23" t="e">
        <f t="shared" si="223"/>
        <v>#DIV/0!</v>
      </c>
      <c r="M3421" s="2"/>
    </row>
    <row r="3422" spans="6:13" ht="12.75" hidden="1">
      <c r="F3422" s="72"/>
      <c r="G3422" s="72"/>
      <c r="H3422" s="5">
        <f t="shared" si="224"/>
        <v>0</v>
      </c>
      <c r="I3422" s="23" t="e">
        <f t="shared" si="223"/>
        <v>#DIV/0!</v>
      </c>
      <c r="M3422" s="2"/>
    </row>
    <row r="3423" spans="6:13" ht="12.75" hidden="1">
      <c r="F3423" s="72"/>
      <c r="G3423" s="72"/>
      <c r="H3423" s="5">
        <f t="shared" si="224"/>
        <v>0</v>
      </c>
      <c r="I3423" s="23" t="e">
        <f t="shared" si="223"/>
        <v>#DIV/0!</v>
      </c>
      <c r="M3423" s="2"/>
    </row>
    <row r="3424" spans="6:13" ht="12.75" hidden="1">
      <c r="F3424" s="72"/>
      <c r="G3424" s="72"/>
      <c r="H3424" s="5">
        <f t="shared" si="224"/>
        <v>0</v>
      </c>
      <c r="I3424" s="23" t="e">
        <f t="shared" si="223"/>
        <v>#DIV/0!</v>
      </c>
      <c r="M3424" s="2"/>
    </row>
    <row r="3425" spans="6:13" ht="12.75" hidden="1">
      <c r="F3425" s="72"/>
      <c r="G3425" s="72"/>
      <c r="H3425" s="5">
        <f t="shared" si="224"/>
        <v>0</v>
      </c>
      <c r="I3425" s="23" t="e">
        <f t="shared" si="223"/>
        <v>#DIV/0!</v>
      </c>
      <c r="M3425" s="2"/>
    </row>
    <row r="3426" spans="6:13" ht="12.75" hidden="1">
      <c r="F3426" s="72"/>
      <c r="G3426" s="72"/>
      <c r="H3426" s="5">
        <f t="shared" si="224"/>
        <v>0</v>
      </c>
      <c r="I3426" s="23" t="e">
        <f t="shared" si="223"/>
        <v>#DIV/0!</v>
      </c>
      <c r="M3426" s="2"/>
    </row>
    <row r="3427" spans="6:13" ht="12.75" hidden="1">
      <c r="F3427" s="72"/>
      <c r="G3427" s="72"/>
      <c r="H3427" s="5">
        <f t="shared" si="224"/>
        <v>0</v>
      </c>
      <c r="I3427" s="23" t="e">
        <f t="shared" si="223"/>
        <v>#DIV/0!</v>
      </c>
      <c r="M3427" s="2"/>
    </row>
    <row r="3428" spans="6:13" ht="12.75" hidden="1">
      <c r="F3428" s="72"/>
      <c r="G3428" s="72"/>
      <c r="H3428" s="5">
        <f t="shared" si="224"/>
        <v>0</v>
      </c>
      <c r="I3428" s="23" t="e">
        <f t="shared" si="223"/>
        <v>#DIV/0!</v>
      </c>
      <c r="M3428" s="2"/>
    </row>
    <row r="3429" spans="6:13" ht="12.75" hidden="1">
      <c r="F3429" s="72"/>
      <c r="G3429" s="72"/>
      <c r="H3429" s="5">
        <f t="shared" si="224"/>
        <v>0</v>
      </c>
      <c r="I3429" s="23" t="e">
        <f t="shared" si="223"/>
        <v>#DIV/0!</v>
      </c>
      <c r="M3429" s="2"/>
    </row>
    <row r="3430" spans="6:13" ht="12.75" hidden="1">
      <c r="F3430" s="72"/>
      <c r="G3430" s="72"/>
      <c r="H3430" s="5">
        <f t="shared" si="224"/>
        <v>0</v>
      </c>
      <c r="I3430" s="23" t="e">
        <f t="shared" si="223"/>
        <v>#DIV/0!</v>
      </c>
      <c r="M3430" s="2"/>
    </row>
    <row r="3431" spans="6:13" ht="12.75" hidden="1">
      <c r="F3431" s="72"/>
      <c r="G3431" s="72"/>
      <c r="H3431" s="5">
        <f t="shared" si="224"/>
        <v>0</v>
      </c>
      <c r="I3431" s="23" t="e">
        <f t="shared" si="223"/>
        <v>#DIV/0!</v>
      </c>
      <c r="M3431" s="2"/>
    </row>
    <row r="3432" spans="6:13" ht="12.75" hidden="1">
      <c r="F3432" s="72"/>
      <c r="G3432" s="72"/>
      <c r="H3432" s="5">
        <f t="shared" si="224"/>
        <v>0</v>
      </c>
      <c r="I3432" s="23" t="e">
        <f t="shared" si="223"/>
        <v>#DIV/0!</v>
      </c>
      <c r="M3432" s="2"/>
    </row>
    <row r="3433" spans="6:13" ht="12.75" hidden="1">
      <c r="F3433" s="72"/>
      <c r="G3433" s="72"/>
      <c r="H3433" s="5">
        <f t="shared" si="224"/>
        <v>0</v>
      </c>
      <c r="I3433" s="23" t="e">
        <f t="shared" si="223"/>
        <v>#DIV/0!</v>
      </c>
      <c r="M3433" s="2"/>
    </row>
    <row r="3434" spans="6:13" ht="12.75" hidden="1">
      <c r="F3434" s="72"/>
      <c r="G3434" s="72"/>
      <c r="H3434" s="5">
        <f t="shared" si="224"/>
        <v>0</v>
      </c>
      <c r="I3434" s="23" t="e">
        <f t="shared" si="223"/>
        <v>#DIV/0!</v>
      </c>
      <c r="M3434" s="2"/>
    </row>
    <row r="3435" spans="6:13" ht="12.75" hidden="1">
      <c r="F3435" s="72"/>
      <c r="G3435" s="72"/>
      <c r="H3435" s="5">
        <f t="shared" si="224"/>
        <v>0</v>
      </c>
      <c r="I3435" s="23" t="e">
        <f t="shared" si="223"/>
        <v>#DIV/0!</v>
      </c>
      <c r="M3435" s="2"/>
    </row>
    <row r="3436" spans="6:13" ht="12.75" hidden="1">
      <c r="F3436" s="72"/>
      <c r="G3436" s="72"/>
      <c r="H3436" s="5">
        <f t="shared" si="224"/>
        <v>0</v>
      </c>
      <c r="I3436" s="23" t="e">
        <f t="shared" si="223"/>
        <v>#DIV/0!</v>
      </c>
      <c r="M3436" s="2"/>
    </row>
    <row r="3437" spans="6:13" ht="12.75" hidden="1">
      <c r="F3437" s="72"/>
      <c r="G3437" s="72"/>
      <c r="H3437" s="5">
        <f t="shared" si="224"/>
        <v>0</v>
      </c>
      <c r="I3437" s="23" t="e">
        <f t="shared" si="223"/>
        <v>#DIV/0!</v>
      </c>
      <c r="M3437" s="2"/>
    </row>
    <row r="3438" spans="6:13" ht="12.75" hidden="1">
      <c r="F3438" s="72"/>
      <c r="G3438" s="72"/>
      <c r="H3438" s="5">
        <f t="shared" si="224"/>
        <v>0</v>
      </c>
      <c r="I3438" s="23" t="e">
        <f t="shared" si="223"/>
        <v>#DIV/0!</v>
      </c>
      <c r="M3438" s="2"/>
    </row>
    <row r="3439" spans="6:13" ht="12.75" hidden="1">
      <c r="F3439" s="72"/>
      <c r="G3439" s="72"/>
      <c r="H3439" s="5">
        <f t="shared" si="224"/>
        <v>0</v>
      </c>
      <c r="I3439" s="23" t="e">
        <f t="shared" si="223"/>
        <v>#DIV/0!</v>
      </c>
      <c r="M3439" s="2"/>
    </row>
    <row r="3440" spans="6:13" ht="12.75" hidden="1">
      <c r="F3440" s="72"/>
      <c r="G3440" s="72"/>
      <c r="H3440" s="5">
        <f t="shared" si="224"/>
        <v>0</v>
      </c>
      <c r="I3440" s="23" t="e">
        <f t="shared" si="223"/>
        <v>#DIV/0!</v>
      </c>
      <c r="M3440" s="2"/>
    </row>
    <row r="3441" spans="6:13" ht="12.75" hidden="1">
      <c r="F3441" s="72"/>
      <c r="G3441" s="72"/>
      <c r="H3441" s="5">
        <f t="shared" si="224"/>
        <v>0</v>
      </c>
      <c r="I3441" s="23" t="e">
        <f t="shared" si="223"/>
        <v>#DIV/0!</v>
      </c>
      <c r="M3441" s="2"/>
    </row>
    <row r="3442" spans="6:13" ht="12.75" hidden="1">
      <c r="F3442" s="72"/>
      <c r="G3442" s="72"/>
      <c r="H3442" s="5">
        <f t="shared" si="224"/>
        <v>0</v>
      </c>
      <c r="I3442" s="23" t="e">
        <f t="shared" si="223"/>
        <v>#DIV/0!</v>
      </c>
      <c r="M3442" s="2"/>
    </row>
    <row r="3443" spans="6:13" ht="12.75" hidden="1">
      <c r="F3443" s="72"/>
      <c r="G3443" s="72"/>
      <c r="H3443" s="5">
        <f t="shared" si="224"/>
        <v>0</v>
      </c>
      <c r="I3443" s="23" t="e">
        <f t="shared" si="223"/>
        <v>#DIV/0!</v>
      </c>
      <c r="M3443" s="2"/>
    </row>
    <row r="3444" spans="6:13" ht="12.75" hidden="1">
      <c r="F3444" s="72"/>
      <c r="G3444" s="72"/>
      <c r="H3444" s="5">
        <f t="shared" si="224"/>
        <v>0</v>
      </c>
      <c r="I3444" s="23" t="e">
        <f t="shared" si="223"/>
        <v>#DIV/0!</v>
      </c>
      <c r="M3444" s="2"/>
    </row>
    <row r="3445" spans="6:13" ht="12.75" hidden="1">
      <c r="F3445" s="72"/>
      <c r="G3445" s="72"/>
      <c r="H3445" s="5">
        <f t="shared" si="224"/>
        <v>0</v>
      </c>
      <c r="I3445" s="23" t="e">
        <f t="shared" si="223"/>
        <v>#DIV/0!</v>
      </c>
      <c r="M3445" s="2"/>
    </row>
    <row r="3446" spans="6:13" ht="12.75" hidden="1">
      <c r="F3446" s="72"/>
      <c r="G3446" s="72"/>
      <c r="H3446" s="5">
        <f t="shared" si="224"/>
        <v>0</v>
      </c>
      <c r="I3446" s="23" t="e">
        <f t="shared" si="223"/>
        <v>#DIV/0!</v>
      </c>
      <c r="M3446" s="2"/>
    </row>
    <row r="3447" spans="6:13" ht="12.75" hidden="1">
      <c r="F3447" s="72"/>
      <c r="G3447" s="72"/>
      <c r="H3447" s="5">
        <f t="shared" si="224"/>
        <v>0</v>
      </c>
      <c r="I3447" s="23" t="e">
        <f t="shared" si="223"/>
        <v>#DIV/0!</v>
      </c>
      <c r="M3447" s="2"/>
    </row>
    <row r="3448" spans="6:13" ht="12.75" hidden="1">
      <c r="F3448" s="72"/>
      <c r="G3448" s="72"/>
      <c r="H3448" s="5">
        <f t="shared" si="224"/>
        <v>0</v>
      </c>
      <c r="I3448" s="23" t="e">
        <f t="shared" si="223"/>
        <v>#DIV/0!</v>
      </c>
      <c r="M3448" s="2"/>
    </row>
    <row r="3449" spans="6:13" ht="12.75" hidden="1">
      <c r="F3449" s="72"/>
      <c r="G3449" s="72"/>
      <c r="H3449" s="5">
        <f t="shared" si="224"/>
        <v>0</v>
      </c>
      <c r="I3449" s="23" t="e">
        <f aca="true" t="shared" si="225" ref="I3449:I3480">+B3449/M3449</f>
        <v>#DIV/0!</v>
      </c>
      <c r="M3449" s="2"/>
    </row>
    <row r="3450" spans="6:13" ht="12.75" hidden="1">
      <c r="F3450" s="72"/>
      <c r="G3450" s="72"/>
      <c r="H3450" s="5">
        <f t="shared" si="224"/>
        <v>0</v>
      </c>
      <c r="I3450" s="23" t="e">
        <f t="shared" si="225"/>
        <v>#DIV/0!</v>
      </c>
      <c r="M3450" s="2"/>
    </row>
    <row r="3451" spans="6:13" ht="12.75" hidden="1">
      <c r="F3451" s="72"/>
      <c r="G3451" s="72"/>
      <c r="H3451" s="5">
        <f aca="true" t="shared" si="226" ref="H3451:H3482">H3450-B3451</f>
        <v>0</v>
      </c>
      <c r="I3451" s="23" t="e">
        <f t="shared" si="225"/>
        <v>#DIV/0!</v>
      </c>
      <c r="M3451" s="2"/>
    </row>
    <row r="3452" spans="6:13" ht="12.75" hidden="1">
      <c r="F3452" s="72"/>
      <c r="G3452" s="72"/>
      <c r="H3452" s="5">
        <f t="shared" si="226"/>
        <v>0</v>
      </c>
      <c r="I3452" s="23" t="e">
        <f t="shared" si="225"/>
        <v>#DIV/0!</v>
      </c>
      <c r="M3452" s="2"/>
    </row>
    <row r="3453" spans="6:13" ht="12.75" hidden="1">
      <c r="F3453" s="72"/>
      <c r="G3453" s="72"/>
      <c r="H3453" s="5">
        <f t="shared" si="226"/>
        <v>0</v>
      </c>
      <c r="I3453" s="23" t="e">
        <f t="shared" si="225"/>
        <v>#DIV/0!</v>
      </c>
      <c r="M3453" s="2"/>
    </row>
    <row r="3454" spans="6:13" ht="12.75" hidden="1">
      <c r="F3454" s="72"/>
      <c r="G3454" s="72"/>
      <c r="H3454" s="5">
        <f t="shared" si="226"/>
        <v>0</v>
      </c>
      <c r="I3454" s="23" t="e">
        <f t="shared" si="225"/>
        <v>#DIV/0!</v>
      </c>
      <c r="M3454" s="2"/>
    </row>
    <row r="3455" spans="6:13" ht="12.75" hidden="1">
      <c r="F3455" s="72"/>
      <c r="G3455" s="72"/>
      <c r="H3455" s="5">
        <f t="shared" si="226"/>
        <v>0</v>
      </c>
      <c r="I3455" s="23" t="e">
        <f t="shared" si="225"/>
        <v>#DIV/0!</v>
      </c>
      <c r="M3455" s="2"/>
    </row>
    <row r="3456" spans="6:13" ht="12.75" hidden="1">
      <c r="F3456" s="72"/>
      <c r="G3456" s="72"/>
      <c r="H3456" s="5">
        <f t="shared" si="226"/>
        <v>0</v>
      </c>
      <c r="I3456" s="23" t="e">
        <f t="shared" si="225"/>
        <v>#DIV/0!</v>
      </c>
      <c r="M3456" s="2"/>
    </row>
    <row r="3457" spans="6:13" ht="12.75" hidden="1">
      <c r="F3457" s="72"/>
      <c r="G3457" s="72"/>
      <c r="H3457" s="5">
        <f t="shared" si="226"/>
        <v>0</v>
      </c>
      <c r="I3457" s="23" t="e">
        <f t="shared" si="225"/>
        <v>#DIV/0!</v>
      </c>
      <c r="M3457" s="2"/>
    </row>
    <row r="3458" spans="6:13" ht="12.75" hidden="1">
      <c r="F3458" s="72"/>
      <c r="G3458" s="72"/>
      <c r="H3458" s="5">
        <f t="shared" si="226"/>
        <v>0</v>
      </c>
      <c r="I3458" s="23" t="e">
        <f t="shared" si="225"/>
        <v>#DIV/0!</v>
      </c>
      <c r="M3458" s="2"/>
    </row>
    <row r="3459" spans="6:13" ht="12.75" hidden="1">
      <c r="F3459" s="72"/>
      <c r="G3459" s="72"/>
      <c r="H3459" s="5">
        <f t="shared" si="226"/>
        <v>0</v>
      </c>
      <c r="I3459" s="23" t="e">
        <f t="shared" si="225"/>
        <v>#DIV/0!</v>
      </c>
      <c r="M3459" s="2"/>
    </row>
    <row r="3460" spans="6:13" ht="12.75" hidden="1">
      <c r="F3460" s="72"/>
      <c r="G3460" s="72"/>
      <c r="H3460" s="5">
        <f t="shared" si="226"/>
        <v>0</v>
      </c>
      <c r="I3460" s="23" t="e">
        <f t="shared" si="225"/>
        <v>#DIV/0!</v>
      </c>
      <c r="M3460" s="2"/>
    </row>
    <row r="3461" spans="6:13" ht="12.75" hidden="1">
      <c r="F3461" s="72"/>
      <c r="G3461" s="72"/>
      <c r="H3461" s="5">
        <f t="shared" si="226"/>
        <v>0</v>
      </c>
      <c r="I3461" s="23" t="e">
        <f t="shared" si="225"/>
        <v>#DIV/0!</v>
      </c>
      <c r="M3461" s="2"/>
    </row>
    <row r="3462" spans="6:13" ht="12.75" hidden="1">
      <c r="F3462" s="72"/>
      <c r="G3462" s="72"/>
      <c r="H3462" s="5">
        <f t="shared" si="226"/>
        <v>0</v>
      </c>
      <c r="I3462" s="23" t="e">
        <f t="shared" si="225"/>
        <v>#DIV/0!</v>
      </c>
      <c r="M3462" s="2"/>
    </row>
    <row r="3463" spans="6:13" ht="12.75" hidden="1">
      <c r="F3463" s="72"/>
      <c r="G3463" s="72"/>
      <c r="H3463" s="5">
        <f t="shared" si="226"/>
        <v>0</v>
      </c>
      <c r="I3463" s="23" t="e">
        <f t="shared" si="225"/>
        <v>#DIV/0!</v>
      </c>
      <c r="M3463" s="2"/>
    </row>
    <row r="3464" spans="6:13" ht="12.75" hidden="1">
      <c r="F3464" s="72"/>
      <c r="G3464" s="72"/>
      <c r="H3464" s="5">
        <f t="shared" si="226"/>
        <v>0</v>
      </c>
      <c r="I3464" s="23" t="e">
        <f t="shared" si="225"/>
        <v>#DIV/0!</v>
      </c>
      <c r="M3464" s="2"/>
    </row>
    <row r="3465" spans="6:13" ht="12.75" hidden="1">
      <c r="F3465" s="72"/>
      <c r="G3465" s="72"/>
      <c r="H3465" s="5">
        <f t="shared" si="226"/>
        <v>0</v>
      </c>
      <c r="I3465" s="23" t="e">
        <f t="shared" si="225"/>
        <v>#DIV/0!</v>
      </c>
      <c r="M3465" s="2"/>
    </row>
    <row r="3466" spans="6:13" ht="12.75" hidden="1">
      <c r="F3466" s="72"/>
      <c r="G3466" s="72"/>
      <c r="H3466" s="5">
        <f t="shared" si="226"/>
        <v>0</v>
      </c>
      <c r="I3466" s="23" t="e">
        <f t="shared" si="225"/>
        <v>#DIV/0!</v>
      </c>
      <c r="M3466" s="2"/>
    </row>
    <row r="3467" spans="6:13" ht="12.75" hidden="1">
      <c r="F3467" s="72"/>
      <c r="G3467" s="72"/>
      <c r="H3467" s="5">
        <f t="shared" si="226"/>
        <v>0</v>
      </c>
      <c r="I3467" s="23" t="e">
        <f t="shared" si="225"/>
        <v>#DIV/0!</v>
      </c>
      <c r="M3467" s="2"/>
    </row>
    <row r="3468" spans="6:13" ht="12.75" hidden="1">
      <c r="F3468" s="72"/>
      <c r="G3468" s="72"/>
      <c r="H3468" s="5">
        <f t="shared" si="226"/>
        <v>0</v>
      </c>
      <c r="I3468" s="23" t="e">
        <f t="shared" si="225"/>
        <v>#DIV/0!</v>
      </c>
      <c r="M3468" s="2"/>
    </row>
    <row r="3469" spans="6:13" ht="12.75" hidden="1">
      <c r="F3469" s="72"/>
      <c r="G3469" s="72"/>
      <c r="H3469" s="5">
        <f t="shared" si="226"/>
        <v>0</v>
      </c>
      <c r="I3469" s="23" t="e">
        <f t="shared" si="225"/>
        <v>#DIV/0!</v>
      </c>
      <c r="M3469" s="2"/>
    </row>
    <row r="3470" spans="6:13" ht="12.75" hidden="1">
      <c r="F3470" s="72"/>
      <c r="G3470" s="72"/>
      <c r="H3470" s="5">
        <f t="shared" si="226"/>
        <v>0</v>
      </c>
      <c r="I3470" s="23" t="e">
        <f t="shared" si="225"/>
        <v>#DIV/0!</v>
      </c>
      <c r="M3470" s="2"/>
    </row>
    <row r="3471" spans="6:13" ht="12.75" hidden="1">
      <c r="F3471" s="72"/>
      <c r="G3471" s="72"/>
      <c r="H3471" s="5">
        <f t="shared" si="226"/>
        <v>0</v>
      </c>
      <c r="I3471" s="23" t="e">
        <f t="shared" si="225"/>
        <v>#DIV/0!</v>
      </c>
      <c r="M3471" s="2"/>
    </row>
    <row r="3472" spans="6:13" ht="12.75" hidden="1">
      <c r="F3472" s="72"/>
      <c r="G3472" s="72"/>
      <c r="H3472" s="5">
        <f t="shared" si="226"/>
        <v>0</v>
      </c>
      <c r="I3472" s="23" t="e">
        <f t="shared" si="225"/>
        <v>#DIV/0!</v>
      </c>
      <c r="M3472" s="2"/>
    </row>
    <row r="3473" spans="6:13" ht="12.75" hidden="1">
      <c r="F3473" s="72"/>
      <c r="G3473" s="72"/>
      <c r="H3473" s="5">
        <f t="shared" si="226"/>
        <v>0</v>
      </c>
      <c r="I3473" s="23" t="e">
        <f t="shared" si="225"/>
        <v>#DIV/0!</v>
      </c>
      <c r="M3473" s="2"/>
    </row>
    <row r="3474" spans="6:13" ht="12.75" hidden="1">
      <c r="F3474" s="72"/>
      <c r="G3474" s="72"/>
      <c r="H3474" s="5">
        <f t="shared" si="226"/>
        <v>0</v>
      </c>
      <c r="I3474" s="23" t="e">
        <f t="shared" si="225"/>
        <v>#DIV/0!</v>
      </c>
      <c r="M3474" s="2"/>
    </row>
    <row r="3475" spans="6:13" ht="12.75" hidden="1">
      <c r="F3475" s="72"/>
      <c r="G3475" s="72"/>
      <c r="H3475" s="5">
        <f t="shared" si="226"/>
        <v>0</v>
      </c>
      <c r="I3475" s="23" t="e">
        <f t="shared" si="225"/>
        <v>#DIV/0!</v>
      </c>
      <c r="M3475" s="2"/>
    </row>
    <row r="3476" spans="6:13" ht="12.75" hidden="1">
      <c r="F3476" s="72"/>
      <c r="G3476" s="72"/>
      <c r="H3476" s="5">
        <f t="shared" si="226"/>
        <v>0</v>
      </c>
      <c r="I3476" s="23" t="e">
        <f t="shared" si="225"/>
        <v>#DIV/0!</v>
      </c>
      <c r="M3476" s="2"/>
    </row>
    <row r="3477" spans="6:13" ht="12.75" hidden="1">
      <c r="F3477" s="72"/>
      <c r="G3477" s="72"/>
      <c r="H3477" s="5">
        <f t="shared" si="226"/>
        <v>0</v>
      </c>
      <c r="I3477" s="23" t="e">
        <f t="shared" si="225"/>
        <v>#DIV/0!</v>
      </c>
      <c r="M3477" s="2"/>
    </row>
    <row r="3478" spans="6:13" ht="12.75" hidden="1">
      <c r="F3478" s="72"/>
      <c r="G3478" s="72"/>
      <c r="H3478" s="5">
        <f t="shared" si="226"/>
        <v>0</v>
      </c>
      <c r="I3478" s="23" t="e">
        <f t="shared" si="225"/>
        <v>#DIV/0!</v>
      </c>
      <c r="M3478" s="2"/>
    </row>
    <row r="3479" spans="6:13" ht="12.75" hidden="1">
      <c r="F3479" s="72"/>
      <c r="G3479" s="72"/>
      <c r="H3479" s="5">
        <f t="shared" si="226"/>
        <v>0</v>
      </c>
      <c r="I3479" s="23" t="e">
        <f t="shared" si="225"/>
        <v>#DIV/0!</v>
      </c>
      <c r="M3479" s="2"/>
    </row>
    <row r="3480" spans="6:13" ht="12.75" hidden="1">
      <c r="F3480" s="72"/>
      <c r="G3480" s="72"/>
      <c r="H3480" s="5">
        <f t="shared" si="226"/>
        <v>0</v>
      </c>
      <c r="I3480" s="23" t="e">
        <f t="shared" si="225"/>
        <v>#DIV/0!</v>
      </c>
      <c r="M3480" s="2"/>
    </row>
    <row r="3481" spans="6:13" ht="12.75" hidden="1">
      <c r="F3481" s="72"/>
      <c r="G3481" s="72"/>
      <c r="H3481" s="5">
        <f t="shared" si="226"/>
        <v>0</v>
      </c>
      <c r="I3481" s="23" t="e">
        <f aca="true" t="shared" si="227" ref="I3481:I3503">+B3481/M3481</f>
        <v>#DIV/0!</v>
      </c>
      <c r="M3481" s="2"/>
    </row>
    <row r="3482" spans="6:13" ht="12.75" hidden="1">
      <c r="F3482" s="72"/>
      <c r="G3482" s="72"/>
      <c r="H3482" s="5">
        <f t="shared" si="226"/>
        <v>0</v>
      </c>
      <c r="I3482" s="23" t="e">
        <f t="shared" si="227"/>
        <v>#DIV/0!</v>
      </c>
      <c r="M3482" s="2"/>
    </row>
    <row r="3483" spans="6:13" ht="12.75" hidden="1">
      <c r="F3483" s="72"/>
      <c r="G3483" s="72"/>
      <c r="H3483" s="5">
        <f aca="true" t="shared" si="228" ref="H3483:H3503">H3482-B3483</f>
        <v>0</v>
      </c>
      <c r="I3483" s="23" t="e">
        <f t="shared" si="227"/>
        <v>#DIV/0!</v>
      </c>
      <c r="M3483" s="2"/>
    </row>
    <row r="3484" spans="6:13" ht="12.75" hidden="1">
      <c r="F3484" s="72"/>
      <c r="G3484" s="72"/>
      <c r="H3484" s="5">
        <f t="shared" si="228"/>
        <v>0</v>
      </c>
      <c r="I3484" s="23" t="e">
        <f t="shared" si="227"/>
        <v>#DIV/0!</v>
      </c>
      <c r="M3484" s="2"/>
    </row>
    <row r="3485" spans="6:13" ht="12.75" hidden="1">
      <c r="F3485" s="72"/>
      <c r="G3485" s="72"/>
      <c r="H3485" s="5">
        <f t="shared" si="228"/>
        <v>0</v>
      </c>
      <c r="I3485" s="23" t="e">
        <f t="shared" si="227"/>
        <v>#DIV/0!</v>
      </c>
      <c r="M3485" s="2"/>
    </row>
    <row r="3486" spans="6:13" ht="12.75" hidden="1">
      <c r="F3486" s="72"/>
      <c r="G3486" s="72"/>
      <c r="H3486" s="5">
        <f t="shared" si="228"/>
        <v>0</v>
      </c>
      <c r="I3486" s="23" t="e">
        <f t="shared" si="227"/>
        <v>#DIV/0!</v>
      </c>
      <c r="M3486" s="2"/>
    </row>
    <row r="3487" spans="6:13" ht="12.75" hidden="1">
      <c r="F3487" s="72"/>
      <c r="G3487" s="72"/>
      <c r="H3487" s="5">
        <f t="shared" si="228"/>
        <v>0</v>
      </c>
      <c r="I3487" s="23" t="e">
        <f t="shared" si="227"/>
        <v>#DIV/0!</v>
      </c>
      <c r="M3487" s="2"/>
    </row>
    <row r="3488" spans="6:13" ht="12.75" hidden="1">
      <c r="F3488" s="72"/>
      <c r="G3488" s="72"/>
      <c r="H3488" s="5">
        <f t="shared" si="228"/>
        <v>0</v>
      </c>
      <c r="I3488" s="23" t="e">
        <f t="shared" si="227"/>
        <v>#DIV/0!</v>
      </c>
      <c r="M3488" s="2"/>
    </row>
    <row r="3489" spans="6:13" ht="12.75" hidden="1">
      <c r="F3489" s="72"/>
      <c r="G3489" s="72"/>
      <c r="H3489" s="5">
        <f t="shared" si="228"/>
        <v>0</v>
      </c>
      <c r="I3489" s="23" t="e">
        <f t="shared" si="227"/>
        <v>#DIV/0!</v>
      </c>
      <c r="M3489" s="2"/>
    </row>
    <row r="3490" spans="6:13" ht="12.75" hidden="1">
      <c r="F3490" s="72"/>
      <c r="G3490" s="72"/>
      <c r="H3490" s="5">
        <f t="shared" si="228"/>
        <v>0</v>
      </c>
      <c r="I3490" s="23" t="e">
        <f t="shared" si="227"/>
        <v>#DIV/0!</v>
      </c>
      <c r="M3490" s="2"/>
    </row>
    <row r="3491" spans="6:13" ht="12.75" hidden="1">
      <c r="F3491" s="72"/>
      <c r="G3491" s="72"/>
      <c r="H3491" s="5">
        <f t="shared" si="228"/>
        <v>0</v>
      </c>
      <c r="I3491" s="23" t="e">
        <f t="shared" si="227"/>
        <v>#DIV/0!</v>
      </c>
      <c r="M3491" s="2"/>
    </row>
    <row r="3492" spans="6:13" ht="12.75" hidden="1">
      <c r="F3492" s="72"/>
      <c r="G3492" s="72"/>
      <c r="H3492" s="5">
        <f t="shared" si="228"/>
        <v>0</v>
      </c>
      <c r="I3492" s="23" t="e">
        <f t="shared" si="227"/>
        <v>#DIV/0!</v>
      </c>
      <c r="M3492" s="2"/>
    </row>
    <row r="3493" spans="6:13" ht="12.75" hidden="1">
      <c r="F3493" s="72"/>
      <c r="G3493" s="72"/>
      <c r="H3493" s="5">
        <f t="shared" si="228"/>
        <v>0</v>
      </c>
      <c r="I3493" s="23" t="e">
        <f t="shared" si="227"/>
        <v>#DIV/0!</v>
      </c>
      <c r="M3493" s="2"/>
    </row>
    <row r="3494" spans="6:13" ht="12.75" hidden="1">
      <c r="F3494" s="72"/>
      <c r="G3494" s="72"/>
      <c r="H3494" s="5">
        <f t="shared" si="228"/>
        <v>0</v>
      </c>
      <c r="I3494" s="23" t="e">
        <f t="shared" si="227"/>
        <v>#DIV/0!</v>
      </c>
      <c r="M3494" s="2"/>
    </row>
    <row r="3495" spans="6:13" ht="12.75" hidden="1">
      <c r="F3495" s="72"/>
      <c r="G3495" s="72"/>
      <c r="H3495" s="5">
        <f t="shared" si="228"/>
        <v>0</v>
      </c>
      <c r="I3495" s="23" t="e">
        <f t="shared" si="227"/>
        <v>#DIV/0!</v>
      </c>
      <c r="M3495" s="2"/>
    </row>
    <row r="3496" spans="6:13" ht="12.75" hidden="1">
      <c r="F3496" s="72"/>
      <c r="G3496" s="72"/>
      <c r="H3496" s="5">
        <f t="shared" si="228"/>
        <v>0</v>
      </c>
      <c r="I3496" s="23" t="e">
        <f t="shared" si="227"/>
        <v>#DIV/0!</v>
      </c>
      <c r="M3496" s="2"/>
    </row>
    <row r="3497" spans="6:13" ht="12.75" hidden="1">
      <c r="F3497" s="72"/>
      <c r="G3497" s="72"/>
      <c r="H3497" s="5">
        <f t="shared" si="228"/>
        <v>0</v>
      </c>
      <c r="I3497" s="23" t="e">
        <f t="shared" si="227"/>
        <v>#DIV/0!</v>
      </c>
      <c r="M3497" s="2"/>
    </row>
    <row r="3498" spans="6:13" ht="12.75" hidden="1">
      <c r="F3498" s="72"/>
      <c r="G3498" s="72"/>
      <c r="H3498" s="5">
        <f t="shared" si="228"/>
        <v>0</v>
      </c>
      <c r="I3498" s="23" t="e">
        <f t="shared" si="227"/>
        <v>#DIV/0!</v>
      </c>
      <c r="M3498" s="2"/>
    </row>
    <row r="3499" spans="6:13" ht="12.75" hidden="1">
      <c r="F3499" s="72"/>
      <c r="G3499" s="72"/>
      <c r="H3499" s="5">
        <f t="shared" si="228"/>
        <v>0</v>
      </c>
      <c r="I3499" s="23" t="e">
        <f t="shared" si="227"/>
        <v>#DIV/0!</v>
      </c>
      <c r="M3499" s="2"/>
    </row>
    <row r="3500" spans="6:13" ht="12.75" hidden="1">
      <c r="F3500" s="72"/>
      <c r="G3500" s="72"/>
      <c r="H3500" s="5">
        <f t="shared" si="228"/>
        <v>0</v>
      </c>
      <c r="I3500" s="23" t="e">
        <f t="shared" si="227"/>
        <v>#DIV/0!</v>
      </c>
      <c r="M3500" s="2"/>
    </row>
    <row r="3501" spans="6:13" ht="12.75" hidden="1">
      <c r="F3501" s="72"/>
      <c r="G3501" s="72"/>
      <c r="H3501" s="5">
        <f t="shared" si="228"/>
        <v>0</v>
      </c>
      <c r="I3501" s="23" t="e">
        <f t="shared" si="227"/>
        <v>#DIV/0!</v>
      </c>
      <c r="M3501" s="2"/>
    </row>
    <row r="3502" spans="6:13" ht="12.75" hidden="1">
      <c r="F3502" s="72"/>
      <c r="G3502" s="72"/>
      <c r="H3502" s="5">
        <f t="shared" si="228"/>
        <v>0</v>
      </c>
      <c r="I3502" s="23" t="e">
        <f t="shared" si="227"/>
        <v>#DIV/0!</v>
      </c>
      <c r="M3502" s="2"/>
    </row>
    <row r="3503" spans="6:13" ht="12.75" hidden="1">
      <c r="F3503" s="72"/>
      <c r="G3503" s="72"/>
      <c r="H3503" s="5">
        <f t="shared" si="228"/>
        <v>0</v>
      </c>
      <c r="I3503" s="23" t="e">
        <f t="shared" si="227"/>
        <v>#DIV/0!</v>
      </c>
      <c r="M3503" s="2"/>
    </row>
    <row r="3504" spans="6:13" ht="12.75" hidden="1">
      <c r="F3504" s="72"/>
      <c r="G3504" s="72"/>
      <c r="M3504" s="2"/>
    </row>
    <row r="3505" spans="6:13" ht="12.75" hidden="1">
      <c r="F3505" s="72"/>
      <c r="G3505" s="72"/>
      <c r="M3505" s="2"/>
    </row>
    <row r="3506" spans="6:13" ht="12.75" hidden="1">
      <c r="F3506" s="72"/>
      <c r="G3506" s="72"/>
      <c r="M3506" s="2"/>
    </row>
    <row r="3507" spans="6:13" ht="12.75" hidden="1">
      <c r="F3507" s="72"/>
      <c r="G3507" s="72"/>
      <c r="M3507" s="2"/>
    </row>
    <row r="3508" spans="6:13" ht="12.75" hidden="1">
      <c r="F3508" s="72"/>
      <c r="G3508" s="72"/>
      <c r="M3508" s="2"/>
    </row>
    <row r="3509" spans="6:13" ht="12.75" hidden="1">
      <c r="F3509" s="72"/>
      <c r="G3509" s="72"/>
      <c r="M3509" s="2"/>
    </row>
    <row r="3510" spans="6:13" ht="12.75" hidden="1">
      <c r="F3510" s="72"/>
      <c r="G3510" s="72"/>
      <c r="M3510" s="2"/>
    </row>
    <row r="3511" spans="6:13" ht="12.75" hidden="1">
      <c r="F3511" s="72"/>
      <c r="G3511" s="72"/>
      <c r="M3511" s="2"/>
    </row>
    <row r="3512" spans="6:13" ht="12.75" hidden="1">
      <c r="F3512" s="72"/>
      <c r="G3512" s="72"/>
      <c r="M3512" s="2"/>
    </row>
    <row r="3513" spans="6:13" ht="12.75" hidden="1">
      <c r="F3513" s="72"/>
      <c r="G3513" s="72"/>
      <c r="M3513" s="2"/>
    </row>
    <row r="3514" spans="6:13" ht="12.75" hidden="1">
      <c r="F3514" s="72"/>
      <c r="G3514" s="72"/>
      <c r="M3514" s="2"/>
    </row>
    <row r="3515" spans="6:13" ht="12.75" hidden="1">
      <c r="F3515" s="72"/>
      <c r="G3515" s="72"/>
      <c r="M3515" s="2"/>
    </row>
    <row r="3516" spans="6:13" ht="12.75" hidden="1">
      <c r="F3516" s="72"/>
      <c r="G3516" s="72"/>
      <c r="M3516" s="2"/>
    </row>
    <row r="3517" spans="6:13" ht="12.75" hidden="1">
      <c r="F3517" s="72"/>
      <c r="G3517" s="72"/>
      <c r="M3517" s="2"/>
    </row>
    <row r="3518" spans="6:13" ht="12.75" hidden="1">
      <c r="F3518" s="72"/>
      <c r="G3518" s="72"/>
      <c r="M3518" s="2"/>
    </row>
    <row r="3519" spans="6:13" ht="12.75" hidden="1">
      <c r="F3519" s="72"/>
      <c r="G3519" s="72"/>
      <c r="M3519" s="2"/>
    </row>
    <row r="3520" spans="6:13" ht="12.75" hidden="1">
      <c r="F3520" s="72"/>
      <c r="G3520" s="72"/>
      <c r="M3520" s="2"/>
    </row>
    <row r="3521" spans="6:13" ht="12.75" hidden="1">
      <c r="F3521" s="72"/>
      <c r="G3521" s="72"/>
      <c r="M3521" s="2"/>
    </row>
    <row r="3522" spans="6:13" ht="12.75" hidden="1">
      <c r="F3522" s="72"/>
      <c r="G3522" s="72"/>
      <c r="M3522" s="2"/>
    </row>
    <row r="3523" spans="6:13" ht="12.75" hidden="1">
      <c r="F3523" s="72"/>
      <c r="G3523" s="72"/>
      <c r="M3523" s="2"/>
    </row>
    <row r="3524" spans="6:13" ht="12.75" hidden="1">
      <c r="F3524" s="72"/>
      <c r="G3524" s="72"/>
      <c r="M3524" s="2"/>
    </row>
    <row r="3525" spans="6:13" ht="12.75" hidden="1">
      <c r="F3525" s="72"/>
      <c r="G3525" s="72"/>
      <c r="M3525" s="2"/>
    </row>
    <row r="3526" spans="6:13" ht="12.75" hidden="1">
      <c r="F3526" s="72"/>
      <c r="G3526" s="72"/>
      <c r="M3526" s="2"/>
    </row>
    <row r="3527" spans="6:13" ht="12.75" hidden="1">
      <c r="F3527" s="72"/>
      <c r="G3527" s="72"/>
      <c r="M3527" s="2"/>
    </row>
    <row r="3528" spans="6:13" ht="12.75" hidden="1">
      <c r="F3528" s="72"/>
      <c r="G3528" s="72"/>
      <c r="M3528" s="2"/>
    </row>
    <row r="3529" spans="6:13" ht="12.75" hidden="1">
      <c r="F3529" s="72"/>
      <c r="G3529" s="72"/>
      <c r="M3529" s="2"/>
    </row>
    <row r="3530" spans="6:13" ht="12.75" hidden="1">
      <c r="F3530" s="72"/>
      <c r="G3530" s="72"/>
      <c r="M3530" s="2"/>
    </row>
    <row r="3531" spans="6:13" ht="12.75" hidden="1">
      <c r="F3531" s="72"/>
      <c r="G3531" s="72"/>
      <c r="M3531" s="2"/>
    </row>
    <row r="3532" spans="6:13" ht="12.75" hidden="1">
      <c r="F3532" s="72"/>
      <c r="G3532" s="72"/>
      <c r="M3532" s="2"/>
    </row>
    <row r="3533" spans="6:13" ht="12.75" hidden="1">
      <c r="F3533" s="72"/>
      <c r="G3533" s="72"/>
      <c r="M3533" s="2"/>
    </row>
    <row r="3534" spans="6:13" ht="12.75" hidden="1">
      <c r="F3534" s="72"/>
      <c r="G3534" s="72"/>
      <c r="M3534" s="2"/>
    </row>
    <row r="3535" spans="6:13" ht="12.75" hidden="1">
      <c r="F3535" s="72"/>
      <c r="G3535" s="72"/>
      <c r="M3535" s="2"/>
    </row>
    <row r="3536" spans="6:13" ht="12.75" hidden="1">
      <c r="F3536" s="72"/>
      <c r="G3536" s="72"/>
      <c r="M3536" s="2"/>
    </row>
    <row r="3537" spans="6:13" ht="12.75" hidden="1">
      <c r="F3537" s="72"/>
      <c r="G3537" s="72"/>
      <c r="M3537" s="2"/>
    </row>
    <row r="3538" spans="6:13" ht="12.75" hidden="1">
      <c r="F3538" s="72"/>
      <c r="G3538" s="72"/>
      <c r="M3538" s="2"/>
    </row>
    <row r="3539" spans="6:13" ht="12.75" hidden="1">
      <c r="F3539" s="72"/>
      <c r="G3539" s="72"/>
      <c r="M3539" s="2"/>
    </row>
    <row r="3540" spans="6:13" ht="12.75" hidden="1">
      <c r="F3540" s="72"/>
      <c r="G3540" s="72"/>
      <c r="M3540" s="2"/>
    </row>
    <row r="3541" spans="6:13" ht="12.75" hidden="1">
      <c r="F3541" s="72"/>
      <c r="G3541" s="72"/>
      <c r="M3541" s="2"/>
    </row>
    <row r="3542" spans="6:13" ht="12.75" hidden="1">
      <c r="F3542" s="72"/>
      <c r="G3542" s="72"/>
      <c r="M3542" s="2"/>
    </row>
    <row r="3543" spans="6:13" ht="12.75" hidden="1">
      <c r="F3543" s="72"/>
      <c r="G3543" s="72"/>
      <c r="M3543" s="2"/>
    </row>
    <row r="3544" spans="6:13" ht="12.75" hidden="1">
      <c r="F3544" s="72"/>
      <c r="G3544" s="72"/>
      <c r="M3544" s="2"/>
    </row>
    <row r="3545" spans="6:13" ht="12.75" hidden="1">
      <c r="F3545" s="72"/>
      <c r="G3545" s="72"/>
      <c r="M3545" s="2"/>
    </row>
    <row r="3546" spans="6:13" ht="12.75" hidden="1">
      <c r="F3546" s="72"/>
      <c r="G3546" s="72"/>
      <c r="M3546" s="2"/>
    </row>
    <row r="3547" spans="6:13" ht="12.75" hidden="1">
      <c r="F3547" s="72"/>
      <c r="G3547" s="72"/>
      <c r="M3547" s="2"/>
    </row>
    <row r="3548" spans="6:13" ht="12.75" hidden="1">
      <c r="F3548" s="72"/>
      <c r="G3548" s="72"/>
      <c r="M3548" s="2"/>
    </row>
    <row r="3549" spans="6:13" ht="12.75" hidden="1">
      <c r="F3549" s="72"/>
      <c r="G3549" s="72"/>
      <c r="M3549" s="2"/>
    </row>
    <row r="3550" spans="6:13" ht="12.75" hidden="1">
      <c r="F3550" s="72"/>
      <c r="G3550" s="72"/>
      <c r="M3550" s="2"/>
    </row>
    <row r="3551" spans="6:13" ht="12.75" hidden="1">
      <c r="F3551" s="72"/>
      <c r="G3551" s="72"/>
      <c r="M3551" s="2"/>
    </row>
    <row r="3552" spans="6:13" ht="12.75" hidden="1">
      <c r="F3552" s="72"/>
      <c r="G3552" s="72"/>
      <c r="M3552" s="2"/>
    </row>
    <row r="3553" spans="6:13" ht="12.75" hidden="1">
      <c r="F3553" s="72"/>
      <c r="G3553" s="72"/>
      <c r="M3553" s="2"/>
    </row>
    <row r="3554" spans="6:13" ht="12.75" hidden="1">
      <c r="F3554" s="72"/>
      <c r="G3554" s="72"/>
      <c r="M3554" s="2"/>
    </row>
    <row r="3555" spans="6:13" ht="12.75" hidden="1">
      <c r="F3555" s="72"/>
      <c r="G3555" s="72"/>
      <c r="M3555" s="2"/>
    </row>
    <row r="3556" spans="6:13" ht="12.75" hidden="1">
      <c r="F3556" s="72"/>
      <c r="G3556" s="72"/>
      <c r="M3556" s="2"/>
    </row>
    <row r="3557" spans="6:13" ht="12.75" hidden="1">
      <c r="F3557" s="72"/>
      <c r="G3557" s="72"/>
      <c r="M3557" s="2"/>
    </row>
    <row r="3558" spans="6:13" ht="12.75" hidden="1">
      <c r="F3558" s="72"/>
      <c r="G3558" s="72"/>
      <c r="M3558" s="2"/>
    </row>
    <row r="3559" spans="6:13" ht="12.75" hidden="1">
      <c r="F3559" s="72"/>
      <c r="G3559" s="72"/>
      <c r="M3559" s="2"/>
    </row>
    <row r="3560" spans="6:13" ht="12.75" hidden="1">
      <c r="F3560" s="72"/>
      <c r="G3560" s="72"/>
      <c r="M3560" s="2"/>
    </row>
    <row r="3561" spans="6:13" ht="12.75" hidden="1">
      <c r="F3561" s="72"/>
      <c r="G3561" s="72"/>
      <c r="M3561" s="2"/>
    </row>
    <row r="3562" spans="6:13" ht="12.75" hidden="1">
      <c r="F3562" s="72"/>
      <c r="G3562" s="72"/>
      <c r="M3562" s="2"/>
    </row>
    <row r="3563" spans="6:13" ht="12.75" hidden="1">
      <c r="F3563" s="72"/>
      <c r="G3563" s="72"/>
      <c r="M3563" s="2"/>
    </row>
    <row r="3564" spans="6:13" ht="12.75" hidden="1">
      <c r="F3564" s="72"/>
      <c r="G3564" s="72"/>
      <c r="M3564" s="2"/>
    </row>
    <row r="3565" spans="6:13" ht="12.75" hidden="1">
      <c r="F3565" s="72"/>
      <c r="G3565" s="72"/>
      <c r="M3565" s="2"/>
    </row>
    <row r="3566" spans="6:13" ht="12.75" hidden="1">
      <c r="F3566" s="72"/>
      <c r="G3566" s="72"/>
      <c r="M3566" s="2"/>
    </row>
    <row r="3567" spans="6:13" ht="12.75" hidden="1">
      <c r="F3567" s="72"/>
      <c r="G3567" s="72"/>
      <c r="M3567" s="2"/>
    </row>
    <row r="3568" spans="6:13" ht="12.75" hidden="1">
      <c r="F3568" s="72"/>
      <c r="G3568" s="72"/>
      <c r="M3568" s="2"/>
    </row>
    <row r="3569" spans="6:13" ht="12.75" hidden="1">
      <c r="F3569" s="72"/>
      <c r="G3569" s="72"/>
      <c r="M3569" s="2"/>
    </row>
    <row r="3570" spans="6:13" ht="12.75" hidden="1">
      <c r="F3570" s="72"/>
      <c r="G3570" s="72"/>
      <c r="M3570" s="2"/>
    </row>
    <row r="3571" spans="6:13" ht="12.75" hidden="1">
      <c r="F3571" s="72"/>
      <c r="G3571" s="72"/>
      <c r="M3571" s="2"/>
    </row>
    <row r="3572" spans="6:13" ht="12.75" hidden="1">
      <c r="F3572" s="72"/>
      <c r="G3572" s="72"/>
      <c r="M3572" s="2"/>
    </row>
    <row r="3573" spans="6:13" ht="12.75">
      <c r="F3573" s="72"/>
      <c r="G3573" s="72"/>
      <c r="M3573" s="2"/>
    </row>
    <row r="3574" spans="6:13" ht="12.75">
      <c r="F3574" s="72"/>
      <c r="G3574" s="72"/>
      <c r="M3574" s="2"/>
    </row>
    <row r="3575" spans="1:256" s="277" customFormat="1" ht="12.75">
      <c r="A3575" s="273"/>
      <c r="B3575" s="274">
        <v>-1239869</v>
      </c>
      <c r="C3575" s="273" t="s">
        <v>201</v>
      </c>
      <c r="D3575" s="273" t="s">
        <v>202</v>
      </c>
      <c r="E3575" s="273"/>
      <c r="F3575" s="275"/>
      <c r="G3575" s="275"/>
      <c r="H3575" s="274">
        <f aca="true" t="shared" si="229" ref="H3575:H3581">H3574-B3575</f>
        <v>1239869</v>
      </c>
      <c r="I3575" s="276">
        <f aca="true" t="shared" si="230" ref="I3575:I3582">+B3575/M3575</f>
        <v>-2479.738</v>
      </c>
      <c r="K3575" s="278"/>
      <c r="L3575" s="279"/>
      <c r="M3575" s="2">
        <v>500</v>
      </c>
      <c r="N3575" s="279"/>
      <c r="O3575" s="279"/>
      <c r="P3575" s="279"/>
      <c r="Q3575" s="279"/>
      <c r="R3575" s="279"/>
      <c r="S3575" s="279"/>
      <c r="T3575" s="279"/>
      <c r="U3575" s="279"/>
      <c r="V3575" s="279"/>
      <c r="W3575" s="279"/>
      <c r="X3575" s="279"/>
      <c r="Y3575" s="279"/>
      <c r="Z3575" s="279"/>
      <c r="AA3575" s="279"/>
      <c r="AB3575" s="279"/>
      <c r="AC3575" s="279"/>
      <c r="AD3575" s="279"/>
      <c r="AE3575" s="279"/>
      <c r="AF3575" s="279"/>
      <c r="AG3575" s="279"/>
      <c r="AH3575" s="279"/>
      <c r="AI3575" s="279"/>
      <c r="AJ3575" s="279"/>
      <c r="AK3575" s="279"/>
      <c r="AL3575" s="279"/>
      <c r="AM3575" s="279"/>
      <c r="AN3575" s="279"/>
      <c r="AO3575" s="279"/>
      <c r="AP3575" s="279"/>
      <c r="AQ3575" s="279"/>
      <c r="AR3575" s="279"/>
      <c r="AS3575" s="279"/>
      <c r="AT3575" s="279"/>
      <c r="AU3575" s="279"/>
      <c r="AV3575" s="279"/>
      <c r="AW3575" s="279"/>
      <c r="AX3575" s="279"/>
      <c r="AY3575" s="279"/>
      <c r="AZ3575" s="279"/>
      <c r="BA3575" s="279"/>
      <c r="BB3575" s="279"/>
      <c r="BC3575" s="279"/>
      <c r="BD3575" s="279"/>
      <c r="BE3575" s="279"/>
      <c r="BF3575" s="279"/>
      <c r="BG3575" s="279"/>
      <c r="BH3575" s="279"/>
      <c r="BI3575" s="279"/>
      <c r="BJ3575" s="279"/>
      <c r="BK3575" s="279"/>
      <c r="BL3575" s="279"/>
      <c r="BM3575" s="279"/>
      <c r="BN3575" s="279"/>
      <c r="BO3575" s="279"/>
      <c r="BP3575" s="279"/>
      <c r="BQ3575" s="279"/>
      <c r="BR3575" s="279"/>
      <c r="BS3575" s="279"/>
      <c r="BT3575" s="279"/>
      <c r="BU3575" s="279"/>
      <c r="BV3575" s="279"/>
      <c r="BW3575" s="279"/>
      <c r="BX3575" s="279"/>
      <c r="BY3575" s="279"/>
      <c r="BZ3575" s="279"/>
      <c r="CA3575" s="279"/>
      <c r="CB3575" s="279"/>
      <c r="CC3575" s="279"/>
      <c r="CD3575" s="279"/>
      <c r="CE3575" s="279"/>
      <c r="CF3575" s="279"/>
      <c r="CG3575" s="279"/>
      <c r="CH3575" s="279"/>
      <c r="CI3575" s="279"/>
      <c r="CJ3575" s="279"/>
      <c r="CK3575" s="279"/>
      <c r="CL3575" s="279"/>
      <c r="CM3575" s="279"/>
      <c r="CN3575" s="279"/>
      <c r="CO3575" s="279"/>
      <c r="CP3575" s="279"/>
      <c r="CQ3575" s="279"/>
      <c r="CR3575" s="279"/>
      <c r="CS3575" s="279"/>
      <c r="CT3575" s="279"/>
      <c r="CU3575" s="279"/>
      <c r="CV3575" s="279"/>
      <c r="CW3575" s="279"/>
      <c r="CX3575" s="279"/>
      <c r="CY3575" s="279"/>
      <c r="CZ3575" s="279"/>
      <c r="DA3575" s="279"/>
      <c r="DB3575" s="279"/>
      <c r="DC3575" s="279"/>
      <c r="DD3575" s="279"/>
      <c r="DE3575" s="279"/>
      <c r="DF3575" s="279"/>
      <c r="DG3575" s="279"/>
      <c r="DH3575" s="279"/>
      <c r="DI3575" s="279"/>
      <c r="DJ3575" s="279"/>
      <c r="DK3575" s="279"/>
      <c r="DL3575" s="279"/>
      <c r="DM3575" s="279"/>
      <c r="DN3575" s="279"/>
      <c r="DO3575" s="279"/>
      <c r="DP3575" s="279"/>
      <c r="DQ3575" s="279"/>
      <c r="DR3575" s="279"/>
      <c r="DS3575" s="279"/>
      <c r="DT3575" s="279"/>
      <c r="DU3575" s="279"/>
      <c r="DV3575" s="279"/>
      <c r="DW3575" s="279"/>
      <c r="DX3575" s="279"/>
      <c r="DY3575" s="279"/>
      <c r="DZ3575" s="279"/>
      <c r="EA3575" s="279"/>
      <c r="EB3575" s="279"/>
      <c r="EC3575" s="279"/>
      <c r="ED3575" s="279"/>
      <c r="EE3575" s="279"/>
      <c r="EF3575" s="279"/>
      <c r="EG3575" s="279"/>
      <c r="EH3575" s="279"/>
      <c r="EI3575" s="279"/>
      <c r="EJ3575" s="279"/>
      <c r="EK3575" s="279"/>
      <c r="EL3575" s="279"/>
      <c r="EM3575" s="279"/>
      <c r="EN3575" s="279"/>
      <c r="EO3575" s="279"/>
      <c r="EP3575" s="279"/>
      <c r="EQ3575" s="279"/>
      <c r="ER3575" s="279"/>
      <c r="ES3575" s="279"/>
      <c r="ET3575" s="279"/>
      <c r="EU3575" s="279"/>
      <c r="EV3575" s="279"/>
      <c r="EW3575" s="279"/>
      <c r="EX3575" s="279"/>
      <c r="EY3575" s="279"/>
      <c r="EZ3575" s="279"/>
      <c r="FA3575" s="279"/>
      <c r="FB3575" s="279"/>
      <c r="FC3575" s="279"/>
      <c r="FD3575" s="279"/>
      <c r="FE3575" s="279"/>
      <c r="FF3575" s="279"/>
      <c r="FG3575" s="279"/>
      <c r="FH3575" s="279"/>
      <c r="FI3575" s="279"/>
      <c r="FJ3575" s="279"/>
      <c r="FK3575" s="279"/>
      <c r="FL3575" s="279"/>
      <c r="FM3575" s="279"/>
      <c r="FN3575" s="279"/>
      <c r="FO3575" s="279"/>
      <c r="FP3575" s="279"/>
      <c r="FQ3575" s="279"/>
      <c r="FR3575" s="279"/>
      <c r="FS3575" s="279"/>
      <c r="FT3575" s="279"/>
      <c r="FU3575" s="279"/>
      <c r="FV3575" s="279"/>
      <c r="FW3575" s="279"/>
      <c r="FX3575" s="279"/>
      <c r="FY3575" s="279"/>
      <c r="FZ3575" s="279"/>
      <c r="GA3575" s="279"/>
      <c r="GB3575" s="279"/>
      <c r="GC3575" s="279"/>
      <c r="GD3575" s="279"/>
      <c r="GE3575" s="279"/>
      <c r="GF3575" s="279"/>
      <c r="GG3575" s="279"/>
      <c r="GH3575" s="279"/>
      <c r="GI3575" s="279"/>
      <c r="GJ3575" s="279"/>
      <c r="GK3575" s="279"/>
      <c r="GL3575" s="279"/>
      <c r="GM3575" s="279"/>
      <c r="GN3575" s="279"/>
      <c r="GO3575" s="279"/>
      <c r="GP3575" s="279"/>
      <c r="GQ3575" s="279"/>
      <c r="GR3575" s="279"/>
      <c r="GS3575" s="279"/>
      <c r="GT3575" s="279"/>
      <c r="GU3575" s="279"/>
      <c r="GV3575" s="279"/>
      <c r="GW3575" s="279"/>
      <c r="GX3575" s="279"/>
      <c r="GY3575" s="279"/>
      <c r="GZ3575" s="279"/>
      <c r="HA3575" s="279"/>
      <c r="HB3575" s="279"/>
      <c r="HC3575" s="279"/>
      <c r="HD3575" s="279"/>
      <c r="HE3575" s="279"/>
      <c r="HF3575" s="279"/>
      <c r="HG3575" s="279"/>
      <c r="HH3575" s="279"/>
      <c r="HI3575" s="279"/>
      <c r="HJ3575" s="279"/>
      <c r="HK3575" s="279"/>
      <c r="HL3575" s="279"/>
      <c r="HM3575" s="279"/>
      <c r="HN3575" s="279"/>
      <c r="HO3575" s="279"/>
      <c r="HP3575" s="279"/>
      <c r="HQ3575" s="279"/>
      <c r="HR3575" s="279"/>
      <c r="HS3575" s="279"/>
      <c r="HT3575" s="279"/>
      <c r="HU3575" s="279"/>
      <c r="HV3575" s="279"/>
      <c r="HW3575" s="279"/>
      <c r="HX3575" s="279"/>
      <c r="HY3575" s="279"/>
      <c r="HZ3575" s="279"/>
      <c r="IA3575" s="279"/>
      <c r="IB3575" s="279"/>
      <c r="IC3575" s="279"/>
      <c r="ID3575" s="279"/>
      <c r="IE3575" s="279"/>
      <c r="IF3575" s="279"/>
      <c r="IG3575" s="279"/>
      <c r="IH3575" s="279"/>
      <c r="II3575" s="279"/>
      <c r="IJ3575" s="279"/>
      <c r="IK3575" s="279"/>
      <c r="IL3575" s="279"/>
      <c r="IM3575" s="279"/>
      <c r="IN3575" s="279"/>
      <c r="IO3575" s="279"/>
      <c r="IP3575" s="279"/>
      <c r="IQ3575" s="279"/>
      <c r="IR3575" s="279"/>
      <c r="IS3575" s="279"/>
      <c r="IT3575" s="279"/>
      <c r="IU3575" s="279"/>
      <c r="IV3575" s="279"/>
    </row>
    <row r="3576" spans="1:256" s="277" customFormat="1" ht="12.75">
      <c r="A3576" s="273"/>
      <c r="B3576" s="274">
        <v>-2885250</v>
      </c>
      <c r="C3576" s="273" t="s">
        <v>201</v>
      </c>
      <c r="D3576" s="273" t="s">
        <v>203</v>
      </c>
      <c r="E3576" s="273"/>
      <c r="F3576" s="275"/>
      <c r="G3576" s="275"/>
      <c r="H3576" s="274">
        <f t="shared" si="229"/>
        <v>4125119</v>
      </c>
      <c r="I3576" s="276">
        <f t="shared" si="230"/>
        <v>-5888.265306122449</v>
      </c>
      <c r="K3576" s="278"/>
      <c r="L3576" s="279"/>
      <c r="M3576" s="2">
        <v>490</v>
      </c>
      <c r="N3576" s="279"/>
      <c r="O3576" s="279"/>
      <c r="P3576" s="279"/>
      <c r="Q3576" s="279"/>
      <c r="R3576" s="279"/>
      <c r="S3576" s="279"/>
      <c r="T3576" s="279"/>
      <c r="U3576" s="279"/>
      <c r="V3576" s="279"/>
      <c r="W3576" s="279"/>
      <c r="X3576" s="279"/>
      <c r="Y3576" s="279"/>
      <c r="Z3576" s="279"/>
      <c r="AA3576" s="279"/>
      <c r="AB3576" s="279"/>
      <c r="AC3576" s="279"/>
      <c r="AD3576" s="279"/>
      <c r="AE3576" s="279"/>
      <c r="AF3576" s="279"/>
      <c r="AG3576" s="279"/>
      <c r="AH3576" s="279"/>
      <c r="AI3576" s="279"/>
      <c r="AJ3576" s="279"/>
      <c r="AK3576" s="279"/>
      <c r="AL3576" s="279"/>
      <c r="AM3576" s="279"/>
      <c r="AN3576" s="279"/>
      <c r="AO3576" s="279"/>
      <c r="AP3576" s="279"/>
      <c r="AQ3576" s="279"/>
      <c r="AR3576" s="279"/>
      <c r="AS3576" s="279"/>
      <c r="AT3576" s="279"/>
      <c r="AU3576" s="279"/>
      <c r="AV3576" s="279"/>
      <c r="AW3576" s="279"/>
      <c r="AX3576" s="279"/>
      <c r="AY3576" s="279"/>
      <c r="AZ3576" s="279"/>
      <c r="BA3576" s="279"/>
      <c r="BB3576" s="279"/>
      <c r="BC3576" s="279"/>
      <c r="BD3576" s="279"/>
      <c r="BE3576" s="279"/>
      <c r="BF3576" s="279"/>
      <c r="BG3576" s="279"/>
      <c r="BH3576" s="279"/>
      <c r="BI3576" s="279"/>
      <c r="BJ3576" s="279"/>
      <c r="BK3576" s="279"/>
      <c r="BL3576" s="279"/>
      <c r="BM3576" s="279"/>
      <c r="BN3576" s="279"/>
      <c r="BO3576" s="279"/>
      <c r="BP3576" s="279"/>
      <c r="BQ3576" s="279"/>
      <c r="BR3576" s="279"/>
      <c r="BS3576" s="279"/>
      <c r="BT3576" s="279"/>
      <c r="BU3576" s="279"/>
      <c r="BV3576" s="279"/>
      <c r="BW3576" s="279"/>
      <c r="BX3576" s="279"/>
      <c r="BY3576" s="279"/>
      <c r="BZ3576" s="279"/>
      <c r="CA3576" s="279"/>
      <c r="CB3576" s="279"/>
      <c r="CC3576" s="279"/>
      <c r="CD3576" s="279"/>
      <c r="CE3576" s="279"/>
      <c r="CF3576" s="279"/>
      <c r="CG3576" s="279"/>
      <c r="CH3576" s="279"/>
      <c r="CI3576" s="279"/>
      <c r="CJ3576" s="279"/>
      <c r="CK3576" s="279"/>
      <c r="CL3576" s="279"/>
      <c r="CM3576" s="279"/>
      <c r="CN3576" s="279"/>
      <c r="CO3576" s="279"/>
      <c r="CP3576" s="279"/>
      <c r="CQ3576" s="279"/>
      <c r="CR3576" s="279"/>
      <c r="CS3576" s="279"/>
      <c r="CT3576" s="279"/>
      <c r="CU3576" s="279"/>
      <c r="CV3576" s="279"/>
      <c r="CW3576" s="279"/>
      <c r="CX3576" s="279"/>
      <c r="CY3576" s="279"/>
      <c r="CZ3576" s="279"/>
      <c r="DA3576" s="279"/>
      <c r="DB3576" s="279"/>
      <c r="DC3576" s="279"/>
      <c r="DD3576" s="279"/>
      <c r="DE3576" s="279"/>
      <c r="DF3576" s="279"/>
      <c r="DG3576" s="279"/>
      <c r="DH3576" s="279"/>
      <c r="DI3576" s="279"/>
      <c r="DJ3576" s="279"/>
      <c r="DK3576" s="279"/>
      <c r="DL3576" s="279"/>
      <c r="DM3576" s="279"/>
      <c r="DN3576" s="279"/>
      <c r="DO3576" s="279"/>
      <c r="DP3576" s="279"/>
      <c r="DQ3576" s="279"/>
      <c r="DR3576" s="279"/>
      <c r="DS3576" s="279"/>
      <c r="DT3576" s="279"/>
      <c r="DU3576" s="279"/>
      <c r="DV3576" s="279"/>
      <c r="DW3576" s="279"/>
      <c r="DX3576" s="279"/>
      <c r="DY3576" s="279"/>
      <c r="DZ3576" s="279"/>
      <c r="EA3576" s="279"/>
      <c r="EB3576" s="279"/>
      <c r="EC3576" s="279"/>
      <c r="ED3576" s="279"/>
      <c r="EE3576" s="279"/>
      <c r="EF3576" s="279"/>
      <c r="EG3576" s="279"/>
      <c r="EH3576" s="279"/>
      <c r="EI3576" s="279"/>
      <c r="EJ3576" s="279"/>
      <c r="EK3576" s="279"/>
      <c r="EL3576" s="279"/>
      <c r="EM3576" s="279"/>
      <c r="EN3576" s="279"/>
      <c r="EO3576" s="279"/>
      <c r="EP3576" s="279"/>
      <c r="EQ3576" s="279"/>
      <c r="ER3576" s="279"/>
      <c r="ES3576" s="279"/>
      <c r="ET3576" s="279"/>
      <c r="EU3576" s="279"/>
      <c r="EV3576" s="279"/>
      <c r="EW3576" s="279"/>
      <c r="EX3576" s="279"/>
      <c r="EY3576" s="279"/>
      <c r="EZ3576" s="279"/>
      <c r="FA3576" s="279"/>
      <c r="FB3576" s="279"/>
      <c r="FC3576" s="279"/>
      <c r="FD3576" s="279"/>
      <c r="FE3576" s="279"/>
      <c r="FF3576" s="279"/>
      <c r="FG3576" s="279"/>
      <c r="FH3576" s="279"/>
      <c r="FI3576" s="279"/>
      <c r="FJ3576" s="279"/>
      <c r="FK3576" s="279"/>
      <c r="FL3576" s="279"/>
      <c r="FM3576" s="279"/>
      <c r="FN3576" s="279"/>
      <c r="FO3576" s="279"/>
      <c r="FP3576" s="279"/>
      <c r="FQ3576" s="279"/>
      <c r="FR3576" s="279"/>
      <c r="FS3576" s="279"/>
      <c r="FT3576" s="279"/>
      <c r="FU3576" s="279"/>
      <c r="FV3576" s="279"/>
      <c r="FW3576" s="279"/>
      <c r="FX3576" s="279"/>
      <c r="FY3576" s="279"/>
      <c r="FZ3576" s="279"/>
      <c r="GA3576" s="279"/>
      <c r="GB3576" s="279"/>
      <c r="GC3576" s="279"/>
      <c r="GD3576" s="279"/>
      <c r="GE3576" s="279"/>
      <c r="GF3576" s="279"/>
      <c r="GG3576" s="279"/>
      <c r="GH3576" s="279"/>
      <c r="GI3576" s="279"/>
      <c r="GJ3576" s="279"/>
      <c r="GK3576" s="279"/>
      <c r="GL3576" s="279"/>
      <c r="GM3576" s="279"/>
      <c r="GN3576" s="279"/>
      <c r="GO3576" s="279"/>
      <c r="GP3576" s="279"/>
      <c r="GQ3576" s="279"/>
      <c r="GR3576" s="279"/>
      <c r="GS3576" s="279"/>
      <c r="GT3576" s="279"/>
      <c r="GU3576" s="279"/>
      <c r="GV3576" s="279"/>
      <c r="GW3576" s="279"/>
      <c r="GX3576" s="279"/>
      <c r="GY3576" s="279"/>
      <c r="GZ3576" s="279"/>
      <c r="HA3576" s="279"/>
      <c r="HB3576" s="279"/>
      <c r="HC3576" s="279"/>
      <c r="HD3576" s="279"/>
      <c r="HE3576" s="279"/>
      <c r="HF3576" s="279"/>
      <c r="HG3576" s="279"/>
      <c r="HH3576" s="279"/>
      <c r="HI3576" s="279"/>
      <c r="HJ3576" s="279"/>
      <c r="HK3576" s="279"/>
      <c r="HL3576" s="279"/>
      <c r="HM3576" s="279"/>
      <c r="HN3576" s="279"/>
      <c r="HO3576" s="279"/>
      <c r="HP3576" s="279"/>
      <c r="HQ3576" s="279"/>
      <c r="HR3576" s="279"/>
      <c r="HS3576" s="279"/>
      <c r="HT3576" s="279"/>
      <c r="HU3576" s="279"/>
      <c r="HV3576" s="279"/>
      <c r="HW3576" s="279"/>
      <c r="HX3576" s="279"/>
      <c r="HY3576" s="279"/>
      <c r="HZ3576" s="279"/>
      <c r="IA3576" s="279"/>
      <c r="IB3576" s="279"/>
      <c r="IC3576" s="279"/>
      <c r="ID3576" s="279"/>
      <c r="IE3576" s="279"/>
      <c r="IF3576" s="279"/>
      <c r="IG3576" s="279"/>
      <c r="IH3576" s="279"/>
      <c r="II3576" s="279"/>
      <c r="IJ3576" s="279"/>
      <c r="IK3576" s="279"/>
      <c r="IL3576" s="279"/>
      <c r="IM3576" s="279"/>
      <c r="IN3576" s="279"/>
      <c r="IO3576" s="279"/>
      <c r="IP3576" s="279"/>
      <c r="IQ3576" s="279"/>
      <c r="IR3576" s="279"/>
      <c r="IS3576" s="279"/>
      <c r="IT3576" s="279"/>
      <c r="IU3576" s="279"/>
      <c r="IV3576" s="279"/>
    </row>
    <row r="3577" spans="1:256" s="277" customFormat="1" ht="12.75">
      <c r="A3577" s="273"/>
      <c r="B3577" s="274">
        <v>236539</v>
      </c>
      <c r="C3577" s="273" t="s">
        <v>201</v>
      </c>
      <c r="D3577" s="273" t="s">
        <v>198</v>
      </c>
      <c r="E3577" s="273"/>
      <c r="F3577" s="275"/>
      <c r="G3577" s="275"/>
      <c r="H3577" s="274">
        <f t="shared" si="229"/>
        <v>3888580</v>
      </c>
      <c r="I3577" s="276">
        <f t="shared" si="230"/>
        <v>482.7326530612245</v>
      </c>
      <c r="K3577" s="278"/>
      <c r="L3577" s="279"/>
      <c r="M3577" s="2">
        <v>490</v>
      </c>
      <c r="N3577" s="279"/>
      <c r="O3577" s="279"/>
      <c r="P3577" s="279"/>
      <c r="Q3577" s="279"/>
      <c r="R3577" s="279"/>
      <c r="S3577" s="279"/>
      <c r="T3577" s="279"/>
      <c r="U3577" s="279"/>
      <c r="V3577" s="279"/>
      <c r="W3577" s="279"/>
      <c r="X3577" s="279"/>
      <c r="Y3577" s="279"/>
      <c r="Z3577" s="279"/>
      <c r="AA3577" s="279"/>
      <c r="AB3577" s="279"/>
      <c r="AC3577" s="279"/>
      <c r="AD3577" s="279"/>
      <c r="AE3577" s="279"/>
      <c r="AF3577" s="279"/>
      <c r="AG3577" s="279"/>
      <c r="AH3577" s="279"/>
      <c r="AI3577" s="279"/>
      <c r="AJ3577" s="279"/>
      <c r="AK3577" s="279"/>
      <c r="AL3577" s="279"/>
      <c r="AM3577" s="279"/>
      <c r="AN3577" s="279"/>
      <c r="AO3577" s="279"/>
      <c r="AP3577" s="279"/>
      <c r="AQ3577" s="279"/>
      <c r="AR3577" s="279"/>
      <c r="AS3577" s="279"/>
      <c r="AT3577" s="279"/>
      <c r="AU3577" s="279"/>
      <c r="AV3577" s="279"/>
      <c r="AW3577" s="279"/>
      <c r="AX3577" s="279"/>
      <c r="AY3577" s="279"/>
      <c r="AZ3577" s="279"/>
      <c r="BA3577" s="279"/>
      <c r="BB3577" s="279"/>
      <c r="BC3577" s="279"/>
      <c r="BD3577" s="279"/>
      <c r="BE3577" s="279"/>
      <c r="BF3577" s="279"/>
      <c r="BG3577" s="279"/>
      <c r="BH3577" s="279"/>
      <c r="BI3577" s="279"/>
      <c r="BJ3577" s="279"/>
      <c r="BK3577" s="279"/>
      <c r="BL3577" s="279"/>
      <c r="BM3577" s="279"/>
      <c r="BN3577" s="279"/>
      <c r="BO3577" s="279"/>
      <c r="BP3577" s="279"/>
      <c r="BQ3577" s="279"/>
      <c r="BR3577" s="279"/>
      <c r="BS3577" s="279"/>
      <c r="BT3577" s="279"/>
      <c r="BU3577" s="279"/>
      <c r="BV3577" s="279"/>
      <c r="BW3577" s="279"/>
      <c r="BX3577" s="279"/>
      <c r="BY3577" s="279"/>
      <c r="BZ3577" s="279"/>
      <c r="CA3577" s="279"/>
      <c r="CB3577" s="279"/>
      <c r="CC3577" s="279"/>
      <c r="CD3577" s="279"/>
      <c r="CE3577" s="279"/>
      <c r="CF3577" s="279"/>
      <c r="CG3577" s="279"/>
      <c r="CH3577" s="279"/>
      <c r="CI3577" s="279"/>
      <c r="CJ3577" s="279"/>
      <c r="CK3577" s="279"/>
      <c r="CL3577" s="279"/>
      <c r="CM3577" s="279"/>
      <c r="CN3577" s="279"/>
      <c r="CO3577" s="279"/>
      <c r="CP3577" s="279"/>
      <c r="CQ3577" s="279"/>
      <c r="CR3577" s="279"/>
      <c r="CS3577" s="279"/>
      <c r="CT3577" s="279"/>
      <c r="CU3577" s="279"/>
      <c r="CV3577" s="279"/>
      <c r="CW3577" s="279"/>
      <c r="CX3577" s="279"/>
      <c r="CY3577" s="279"/>
      <c r="CZ3577" s="279"/>
      <c r="DA3577" s="279"/>
      <c r="DB3577" s="279"/>
      <c r="DC3577" s="279"/>
      <c r="DD3577" s="279"/>
      <c r="DE3577" s="279"/>
      <c r="DF3577" s="279"/>
      <c r="DG3577" s="279"/>
      <c r="DH3577" s="279"/>
      <c r="DI3577" s="279"/>
      <c r="DJ3577" s="279"/>
      <c r="DK3577" s="279"/>
      <c r="DL3577" s="279"/>
      <c r="DM3577" s="279"/>
      <c r="DN3577" s="279"/>
      <c r="DO3577" s="279"/>
      <c r="DP3577" s="279"/>
      <c r="DQ3577" s="279"/>
      <c r="DR3577" s="279"/>
      <c r="DS3577" s="279"/>
      <c r="DT3577" s="279"/>
      <c r="DU3577" s="279"/>
      <c r="DV3577" s="279"/>
      <c r="DW3577" s="279"/>
      <c r="DX3577" s="279"/>
      <c r="DY3577" s="279"/>
      <c r="DZ3577" s="279"/>
      <c r="EA3577" s="279"/>
      <c r="EB3577" s="279"/>
      <c r="EC3577" s="279"/>
      <c r="ED3577" s="279"/>
      <c r="EE3577" s="279"/>
      <c r="EF3577" s="279"/>
      <c r="EG3577" s="279"/>
      <c r="EH3577" s="279"/>
      <c r="EI3577" s="279"/>
      <c r="EJ3577" s="279"/>
      <c r="EK3577" s="279"/>
      <c r="EL3577" s="279"/>
      <c r="EM3577" s="279"/>
      <c r="EN3577" s="279"/>
      <c r="EO3577" s="279"/>
      <c r="EP3577" s="279"/>
      <c r="EQ3577" s="279"/>
      <c r="ER3577" s="279"/>
      <c r="ES3577" s="279"/>
      <c r="ET3577" s="279"/>
      <c r="EU3577" s="279"/>
      <c r="EV3577" s="279"/>
      <c r="EW3577" s="279"/>
      <c r="EX3577" s="279"/>
      <c r="EY3577" s="279"/>
      <c r="EZ3577" s="279"/>
      <c r="FA3577" s="279"/>
      <c r="FB3577" s="279"/>
      <c r="FC3577" s="279"/>
      <c r="FD3577" s="279"/>
      <c r="FE3577" s="279"/>
      <c r="FF3577" s="279"/>
      <c r="FG3577" s="279"/>
      <c r="FH3577" s="279"/>
      <c r="FI3577" s="279"/>
      <c r="FJ3577" s="279"/>
      <c r="FK3577" s="279"/>
      <c r="FL3577" s="279"/>
      <c r="FM3577" s="279"/>
      <c r="FN3577" s="279"/>
      <c r="FO3577" s="279"/>
      <c r="FP3577" s="279"/>
      <c r="FQ3577" s="279"/>
      <c r="FR3577" s="279"/>
      <c r="FS3577" s="279"/>
      <c r="FT3577" s="279"/>
      <c r="FU3577" s="279"/>
      <c r="FV3577" s="279"/>
      <c r="FW3577" s="279"/>
      <c r="FX3577" s="279"/>
      <c r="FY3577" s="279"/>
      <c r="FZ3577" s="279"/>
      <c r="GA3577" s="279"/>
      <c r="GB3577" s="279"/>
      <c r="GC3577" s="279"/>
      <c r="GD3577" s="279"/>
      <c r="GE3577" s="279"/>
      <c r="GF3577" s="279"/>
      <c r="GG3577" s="279"/>
      <c r="GH3577" s="279"/>
      <c r="GI3577" s="279"/>
      <c r="GJ3577" s="279"/>
      <c r="GK3577" s="279"/>
      <c r="GL3577" s="279"/>
      <c r="GM3577" s="279"/>
      <c r="GN3577" s="279"/>
      <c r="GO3577" s="279"/>
      <c r="GP3577" s="279"/>
      <c r="GQ3577" s="279"/>
      <c r="GR3577" s="279"/>
      <c r="GS3577" s="279"/>
      <c r="GT3577" s="279"/>
      <c r="GU3577" s="279"/>
      <c r="GV3577" s="279"/>
      <c r="GW3577" s="279"/>
      <c r="GX3577" s="279"/>
      <c r="GY3577" s="279"/>
      <c r="GZ3577" s="279"/>
      <c r="HA3577" s="279"/>
      <c r="HB3577" s="279"/>
      <c r="HC3577" s="279"/>
      <c r="HD3577" s="279"/>
      <c r="HE3577" s="279"/>
      <c r="HF3577" s="279"/>
      <c r="HG3577" s="279"/>
      <c r="HH3577" s="279"/>
      <c r="HI3577" s="279"/>
      <c r="HJ3577" s="279"/>
      <c r="HK3577" s="279"/>
      <c r="HL3577" s="279"/>
      <c r="HM3577" s="279"/>
      <c r="HN3577" s="279"/>
      <c r="HO3577" s="279"/>
      <c r="HP3577" s="279"/>
      <c r="HQ3577" s="279"/>
      <c r="HR3577" s="279"/>
      <c r="HS3577" s="279"/>
      <c r="HT3577" s="279"/>
      <c r="HU3577" s="279"/>
      <c r="HV3577" s="279"/>
      <c r="HW3577" s="279"/>
      <c r="HX3577" s="279"/>
      <c r="HY3577" s="279"/>
      <c r="HZ3577" s="279"/>
      <c r="IA3577" s="279"/>
      <c r="IB3577" s="279"/>
      <c r="IC3577" s="279"/>
      <c r="ID3577" s="279"/>
      <c r="IE3577" s="279"/>
      <c r="IF3577" s="279"/>
      <c r="IG3577" s="279"/>
      <c r="IH3577" s="279"/>
      <c r="II3577" s="279"/>
      <c r="IJ3577" s="279"/>
      <c r="IK3577" s="279"/>
      <c r="IL3577" s="279"/>
      <c r="IM3577" s="279"/>
      <c r="IN3577" s="279"/>
      <c r="IO3577" s="279"/>
      <c r="IP3577" s="279"/>
      <c r="IQ3577" s="279"/>
      <c r="IR3577" s="279"/>
      <c r="IS3577" s="279"/>
      <c r="IT3577" s="279"/>
      <c r="IU3577" s="279"/>
      <c r="IV3577" s="279"/>
    </row>
    <row r="3578" spans="1:256" s="277" customFormat="1" ht="12.75">
      <c r="A3578" s="273"/>
      <c r="B3578" s="274">
        <v>978117</v>
      </c>
      <c r="C3578" s="273" t="s">
        <v>201</v>
      </c>
      <c r="D3578" s="273" t="s">
        <v>200</v>
      </c>
      <c r="E3578" s="273"/>
      <c r="F3578" s="275"/>
      <c r="G3578" s="275"/>
      <c r="H3578" s="274">
        <f t="shared" si="229"/>
        <v>2910463</v>
      </c>
      <c r="I3578" s="276">
        <f t="shared" si="230"/>
        <v>1988.0426829268292</v>
      </c>
      <c r="K3578" s="278"/>
      <c r="L3578" s="279"/>
      <c r="M3578" s="38">
        <v>492</v>
      </c>
      <c r="N3578" s="279"/>
      <c r="O3578" s="279"/>
      <c r="P3578" s="279"/>
      <c r="Q3578" s="279"/>
      <c r="R3578" s="279"/>
      <c r="S3578" s="279"/>
      <c r="T3578" s="279"/>
      <c r="U3578" s="279"/>
      <c r="V3578" s="279"/>
      <c r="W3578" s="279"/>
      <c r="X3578" s="279"/>
      <c r="Y3578" s="279"/>
      <c r="Z3578" s="279"/>
      <c r="AA3578" s="279"/>
      <c r="AB3578" s="279"/>
      <c r="AC3578" s="279"/>
      <c r="AD3578" s="279"/>
      <c r="AE3578" s="279"/>
      <c r="AF3578" s="279"/>
      <c r="AG3578" s="279"/>
      <c r="AH3578" s="279"/>
      <c r="AI3578" s="279"/>
      <c r="AJ3578" s="279"/>
      <c r="AK3578" s="279"/>
      <c r="AL3578" s="279"/>
      <c r="AM3578" s="279"/>
      <c r="AN3578" s="279"/>
      <c r="AO3578" s="279"/>
      <c r="AP3578" s="279"/>
      <c r="AQ3578" s="279"/>
      <c r="AR3578" s="279"/>
      <c r="AS3578" s="279"/>
      <c r="AT3578" s="279"/>
      <c r="AU3578" s="279"/>
      <c r="AV3578" s="279"/>
      <c r="AW3578" s="279"/>
      <c r="AX3578" s="279"/>
      <c r="AY3578" s="279"/>
      <c r="AZ3578" s="279"/>
      <c r="BA3578" s="279"/>
      <c r="BB3578" s="279"/>
      <c r="BC3578" s="279"/>
      <c r="BD3578" s="279"/>
      <c r="BE3578" s="279"/>
      <c r="BF3578" s="279"/>
      <c r="BG3578" s="279"/>
      <c r="BH3578" s="279"/>
      <c r="BI3578" s="279"/>
      <c r="BJ3578" s="279"/>
      <c r="BK3578" s="279"/>
      <c r="BL3578" s="279"/>
      <c r="BM3578" s="279"/>
      <c r="BN3578" s="279"/>
      <c r="BO3578" s="279"/>
      <c r="BP3578" s="279"/>
      <c r="BQ3578" s="279"/>
      <c r="BR3578" s="279"/>
      <c r="BS3578" s="279"/>
      <c r="BT3578" s="279"/>
      <c r="BU3578" s="279"/>
      <c r="BV3578" s="279"/>
      <c r="BW3578" s="279"/>
      <c r="BX3578" s="279"/>
      <c r="BY3578" s="279"/>
      <c r="BZ3578" s="279"/>
      <c r="CA3578" s="279"/>
      <c r="CB3578" s="279"/>
      <c r="CC3578" s="279"/>
      <c r="CD3578" s="279"/>
      <c r="CE3578" s="279"/>
      <c r="CF3578" s="279"/>
      <c r="CG3578" s="279"/>
      <c r="CH3578" s="279"/>
      <c r="CI3578" s="279"/>
      <c r="CJ3578" s="279"/>
      <c r="CK3578" s="279"/>
      <c r="CL3578" s="279"/>
      <c r="CM3578" s="279"/>
      <c r="CN3578" s="279"/>
      <c r="CO3578" s="279"/>
      <c r="CP3578" s="279"/>
      <c r="CQ3578" s="279"/>
      <c r="CR3578" s="279"/>
      <c r="CS3578" s="279"/>
      <c r="CT3578" s="279"/>
      <c r="CU3578" s="279"/>
      <c r="CV3578" s="279"/>
      <c r="CW3578" s="279"/>
      <c r="CX3578" s="279"/>
      <c r="CY3578" s="279"/>
      <c r="CZ3578" s="279"/>
      <c r="DA3578" s="279"/>
      <c r="DB3578" s="279"/>
      <c r="DC3578" s="279"/>
      <c r="DD3578" s="279"/>
      <c r="DE3578" s="279"/>
      <c r="DF3578" s="279"/>
      <c r="DG3578" s="279"/>
      <c r="DH3578" s="279"/>
      <c r="DI3578" s="279"/>
      <c r="DJ3578" s="279"/>
      <c r="DK3578" s="279"/>
      <c r="DL3578" s="279"/>
      <c r="DM3578" s="279"/>
      <c r="DN3578" s="279"/>
      <c r="DO3578" s="279"/>
      <c r="DP3578" s="279"/>
      <c r="DQ3578" s="279"/>
      <c r="DR3578" s="279"/>
      <c r="DS3578" s="279"/>
      <c r="DT3578" s="279"/>
      <c r="DU3578" s="279"/>
      <c r="DV3578" s="279"/>
      <c r="DW3578" s="279"/>
      <c r="DX3578" s="279"/>
      <c r="DY3578" s="279"/>
      <c r="DZ3578" s="279"/>
      <c r="EA3578" s="279"/>
      <c r="EB3578" s="279"/>
      <c r="EC3578" s="279"/>
      <c r="ED3578" s="279"/>
      <c r="EE3578" s="279"/>
      <c r="EF3578" s="279"/>
      <c r="EG3578" s="279"/>
      <c r="EH3578" s="279"/>
      <c r="EI3578" s="279"/>
      <c r="EJ3578" s="279"/>
      <c r="EK3578" s="279"/>
      <c r="EL3578" s="279"/>
      <c r="EM3578" s="279"/>
      <c r="EN3578" s="279"/>
      <c r="EO3578" s="279"/>
      <c r="EP3578" s="279"/>
      <c r="EQ3578" s="279"/>
      <c r="ER3578" s="279"/>
      <c r="ES3578" s="279"/>
      <c r="ET3578" s="279"/>
      <c r="EU3578" s="279"/>
      <c r="EV3578" s="279"/>
      <c r="EW3578" s="279"/>
      <c r="EX3578" s="279"/>
      <c r="EY3578" s="279"/>
      <c r="EZ3578" s="279"/>
      <c r="FA3578" s="279"/>
      <c r="FB3578" s="279"/>
      <c r="FC3578" s="279"/>
      <c r="FD3578" s="279"/>
      <c r="FE3578" s="279"/>
      <c r="FF3578" s="279"/>
      <c r="FG3578" s="279"/>
      <c r="FH3578" s="279"/>
      <c r="FI3578" s="279"/>
      <c r="FJ3578" s="279"/>
      <c r="FK3578" s="279"/>
      <c r="FL3578" s="279"/>
      <c r="FM3578" s="279"/>
      <c r="FN3578" s="279"/>
      <c r="FO3578" s="279"/>
      <c r="FP3578" s="279"/>
      <c r="FQ3578" s="279"/>
      <c r="FR3578" s="279"/>
      <c r="FS3578" s="279"/>
      <c r="FT3578" s="279"/>
      <c r="FU3578" s="279"/>
      <c r="FV3578" s="279"/>
      <c r="FW3578" s="279"/>
      <c r="FX3578" s="279"/>
      <c r="FY3578" s="279"/>
      <c r="FZ3578" s="279"/>
      <c r="GA3578" s="279"/>
      <c r="GB3578" s="279"/>
      <c r="GC3578" s="279"/>
      <c r="GD3578" s="279"/>
      <c r="GE3578" s="279"/>
      <c r="GF3578" s="279"/>
      <c r="GG3578" s="279"/>
      <c r="GH3578" s="279"/>
      <c r="GI3578" s="279"/>
      <c r="GJ3578" s="279"/>
      <c r="GK3578" s="279"/>
      <c r="GL3578" s="279"/>
      <c r="GM3578" s="279"/>
      <c r="GN3578" s="279"/>
      <c r="GO3578" s="279"/>
      <c r="GP3578" s="279"/>
      <c r="GQ3578" s="279"/>
      <c r="GR3578" s="279"/>
      <c r="GS3578" s="279"/>
      <c r="GT3578" s="279"/>
      <c r="GU3578" s="279"/>
      <c r="GV3578" s="279"/>
      <c r="GW3578" s="279"/>
      <c r="GX3578" s="279"/>
      <c r="GY3578" s="279"/>
      <c r="GZ3578" s="279"/>
      <c r="HA3578" s="279"/>
      <c r="HB3578" s="279"/>
      <c r="HC3578" s="279"/>
      <c r="HD3578" s="279"/>
      <c r="HE3578" s="279"/>
      <c r="HF3578" s="279"/>
      <c r="HG3578" s="279"/>
      <c r="HH3578" s="279"/>
      <c r="HI3578" s="279"/>
      <c r="HJ3578" s="279"/>
      <c r="HK3578" s="279"/>
      <c r="HL3578" s="279"/>
      <c r="HM3578" s="279"/>
      <c r="HN3578" s="279"/>
      <c r="HO3578" s="279"/>
      <c r="HP3578" s="279"/>
      <c r="HQ3578" s="279"/>
      <c r="HR3578" s="279"/>
      <c r="HS3578" s="279"/>
      <c r="HT3578" s="279"/>
      <c r="HU3578" s="279"/>
      <c r="HV3578" s="279"/>
      <c r="HW3578" s="279"/>
      <c r="HX3578" s="279"/>
      <c r="HY3578" s="279"/>
      <c r="HZ3578" s="279"/>
      <c r="IA3578" s="279"/>
      <c r="IB3578" s="279"/>
      <c r="IC3578" s="279"/>
      <c r="ID3578" s="279"/>
      <c r="IE3578" s="279"/>
      <c r="IF3578" s="279"/>
      <c r="IG3578" s="279"/>
      <c r="IH3578" s="279"/>
      <c r="II3578" s="279"/>
      <c r="IJ3578" s="279"/>
      <c r="IK3578" s="279"/>
      <c r="IL3578" s="279"/>
      <c r="IM3578" s="279"/>
      <c r="IN3578" s="279"/>
      <c r="IO3578" s="279"/>
      <c r="IP3578" s="279"/>
      <c r="IQ3578" s="279"/>
      <c r="IR3578" s="279"/>
      <c r="IS3578" s="279"/>
      <c r="IT3578" s="279"/>
      <c r="IU3578" s="279"/>
      <c r="IV3578" s="279"/>
    </row>
    <row r="3579" spans="1:256" s="277" customFormat="1" ht="12.75">
      <c r="A3579" s="273"/>
      <c r="B3579" s="274">
        <v>1557633</v>
      </c>
      <c r="C3579" s="273" t="s">
        <v>201</v>
      </c>
      <c r="D3579" s="273" t="s">
        <v>195</v>
      </c>
      <c r="E3579" s="273"/>
      <c r="F3579" s="275"/>
      <c r="G3579" s="275"/>
      <c r="H3579" s="274">
        <f t="shared" si="229"/>
        <v>1352830</v>
      </c>
      <c r="I3579" s="276">
        <f t="shared" si="230"/>
        <v>3090.5416666666665</v>
      </c>
      <c r="K3579" s="278"/>
      <c r="L3579" s="279"/>
      <c r="M3579" s="38">
        <v>504</v>
      </c>
      <c r="N3579" s="279"/>
      <c r="O3579" s="279"/>
      <c r="P3579" s="279"/>
      <c r="Q3579" s="279"/>
      <c r="R3579" s="279"/>
      <c r="S3579" s="279"/>
      <c r="T3579" s="279"/>
      <c r="U3579" s="279"/>
      <c r="V3579" s="279"/>
      <c r="W3579" s="279"/>
      <c r="X3579" s="279"/>
      <c r="Y3579" s="279"/>
      <c r="Z3579" s="279"/>
      <c r="AA3579" s="279"/>
      <c r="AB3579" s="279"/>
      <c r="AC3579" s="279"/>
      <c r="AD3579" s="279"/>
      <c r="AE3579" s="279"/>
      <c r="AF3579" s="279"/>
      <c r="AG3579" s="279"/>
      <c r="AH3579" s="279"/>
      <c r="AI3579" s="279"/>
      <c r="AJ3579" s="279"/>
      <c r="AK3579" s="279"/>
      <c r="AL3579" s="279"/>
      <c r="AM3579" s="279"/>
      <c r="AN3579" s="279"/>
      <c r="AO3579" s="279"/>
      <c r="AP3579" s="279"/>
      <c r="AQ3579" s="279"/>
      <c r="AR3579" s="279"/>
      <c r="AS3579" s="279"/>
      <c r="AT3579" s="279"/>
      <c r="AU3579" s="279"/>
      <c r="AV3579" s="279"/>
      <c r="AW3579" s="279"/>
      <c r="AX3579" s="279"/>
      <c r="AY3579" s="279"/>
      <c r="AZ3579" s="279"/>
      <c r="BA3579" s="279"/>
      <c r="BB3579" s="279"/>
      <c r="BC3579" s="279"/>
      <c r="BD3579" s="279"/>
      <c r="BE3579" s="279"/>
      <c r="BF3579" s="279"/>
      <c r="BG3579" s="279"/>
      <c r="BH3579" s="279"/>
      <c r="BI3579" s="279"/>
      <c r="BJ3579" s="279"/>
      <c r="BK3579" s="279"/>
      <c r="BL3579" s="279"/>
      <c r="BM3579" s="279"/>
      <c r="BN3579" s="279"/>
      <c r="BO3579" s="279"/>
      <c r="BP3579" s="279"/>
      <c r="BQ3579" s="279"/>
      <c r="BR3579" s="279"/>
      <c r="BS3579" s="279"/>
      <c r="BT3579" s="279"/>
      <c r="BU3579" s="279"/>
      <c r="BV3579" s="279"/>
      <c r="BW3579" s="279"/>
      <c r="BX3579" s="279"/>
      <c r="BY3579" s="279"/>
      <c r="BZ3579" s="279"/>
      <c r="CA3579" s="279"/>
      <c r="CB3579" s="279"/>
      <c r="CC3579" s="279"/>
      <c r="CD3579" s="279"/>
      <c r="CE3579" s="279"/>
      <c r="CF3579" s="279"/>
      <c r="CG3579" s="279"/>
      <c r="CH3579" s="279"/>
      <c r="CI3579" s="279"/>
      <c r="CJ3579" s="279"/>
      <c r="CK3579" s="279"/>
      <c r="CL3579" s="279"/>
      <c r="CM3579" s="279"/>
      <c r="CN3579" s="279"/>
      <c r="CO3579" s="279"/>
      <c r="CP3579" s="279"/>
      <c r="CQ3579" s="279"/>
      <c r="CR3579" s="279"/>
      <c r="CS3579" s="279"/>
      <c r="CT3579" s="279"/>
      <c r="CU3579" s="279"/>
      <c r="CV3579" s="279"/>
      <c r="CW3579" s="279"/>
      <c r="CX3579" s="279"/>
      <c r="CY3579" s="279"/>
      <c r="CZ3579" s="279"/>
      <c r="DA3579" s="279"/>
      <c r="DB3579" s="279"/>
      <c r="DC3579" s="279"/>
      <c r="DD3579" s="279"/>
      <c r="DE3579" s="279"/>
      <c r="DF3579" s="279"/>
      <c r="DG3579" s="279"/>
      <c r="DH3579" s="279"/>
      <c r="DI3579" s="279"/>
      <c r="DJ3579" s="279"/>
      <c r="DK3579" s="279"/>
      <c r="DL3579" s="279"/>
      <c r="DM3579" s="279"/>
      <c r="DN3579" s="279"/>
      <c r="DO3579" s="279"/>
      <c r="DP3579" s="279"/>
      <c r="DQ3579" s="279"/>
      <c r="DR3579" s="279"/>
      <c r="DS3579" s="279"/>
      <c r="DT3579" s="279"/>
      <c r="DU3579" s="279"/>
      <c r="DV3579" s="279"/>
      <c r="DW3579" s="279"/>
      <c r="DX3579" s="279"/>
      <c r="DY3579" s="279"/>
      <c r="DZ3579" s="279"/>
      <c r="EA3579" s="279"/>
      <c r="EB3579" s="279"/>
      <c r="EC3579" s="279"/>
      <c r="ED3579" s="279"/>
      <c r="EE3579" s="279"/>
      <c r="EF3579" s="279"/>
      <c r="EG3579" s="279"/>
      <c r="EH3579" s="279"/>
      <c r="EI3579" s="279"/>
      <c r="EJ3579" s="279"/>
      <c r="EK3579" s="279"/>
      <c r="EL3579" s="279"/>
      <c r="EM3579" s="279"/>
      <c r="EN3579" s="279"/>
      <c r="EO3579" s="279"/>
      <c r="EP3579" s="279"/>
      <c r="EQ3579" s="279"/>
      <c r="ER3579" s="279"/>
      <c r="ES3579" s="279"/>
      <c r="ET3579" s="279"/>
      <c r="EU3579" s="279"/>
      <c r="EV3579" s="279"/>
      <c r="EW3579" s="279"/>
      <c r="EX3579" s="279"/>
      <c r="EY3579" s="279"/>
      <c r="EZ3579" s="279"/>
      <c r="FA3579" s="279"/>
      <c r="FB3579" s="279"/>
      <c r="FC3579" s="279"/>
      <c r="FD3579" s="279"/>
      <c r="FE3579" s="279"/>
      <c r="FF3579" s="279"/>
      <c r="FG3579" s="279"/>
      <c r="FH3579" s="279"/>
      <c r="FI3579" s="279"/>
      <c r="FJ3579" s="279"/>
      <c r="FK3579" s="279"/>
      <c r="FL3579" s="279"/>
      <c r="FM3579" s="279"/>
      <c r="FN3579" s="279"/>
      <c r="FO3579" s="279"/>
      <c r="FP3579" s="279"/>
      <c r="FQ3579" s="279"/>
      <c r="FR3579" s="279"/>
      <c r="FS3579" s="279"/>
      <c r="FT3579" s="279"/>
      <c r="FU3579" s="279"/>
      <c r="FV3579" s="279"/>
      <c r="FW3579" s="279"/>
      <c r="FX3579" s="279"/>
      <c r="FY3579" s="279"/>
      <c r="FZ3579" s="279"/>
      <c r="GA3579" s="279"/>
      <c r="GB3579" s="279"/>
      <c r="GC3579" s="279"/>
      <c r="GD3579" s="279"/>
      <c r="GE3579" s="279"/>
      <c r="GF3579" s="279"/>
      <c r="GG3579" s="279"/>
      <c r="GH3579" s="279"/>
      <c r="GI3579" s="279"/>
      <c r="GJ3579" s="279"/>
      <c r="GK3579" s="279"/>
      <c r="GL3579" s="279"/>
      <c r="GM3579" s="279"/>
      <c r="GN3579" s="279"/>
      <c r="GO3579" s="279"/>
      <c r="GP3579" s="279"/>
      <c r="GQ3579" s="279"/>
      <c r="GR3579" s="279"/>
      <c r="GS3579" s="279"/>
      <c r="GT3579" s="279"/>
      <c r="GU3579" s="279"/>
      <c r="GV3579" s="279"/>
      <c r="GW3579" s="279"/>
      <c r="GX3579" s="279"/>
      <c r="GY3579" s="279"/>
      <c r="GZ3579" s="279"/>
      <c r="HA3579" s="279"/>
      <c r="HB3579" s="279"/>
      <c r="HC3579" s="279"/>
      <c r="HD3579" s="279"/>
      <c r="HE3579" s="279"/>
      <c r="HF3579" s="279"/>
      <c r="HG3579" s="279"/>
      <c r="HH3579" s="279"/>
      <c r="HI3579" s="279"/>
      <c r="HJ3579" s="279"/>
      <c r="HK3579" s="279"/>
      <c r="HL3579" s="279"/>
      <c r="HM3579" s="279"/>
      <c r="HN3579" s="279"/>
      <c r="HO3579" s="279"/>
      <c r="HP3579" s="279"/>
      <c r="HQ3579" s="279"/>
      <c r="HR3579" s="279"/>
      <c r="HS3579" s="279"/>
      <c r="HT3579" s="279"/>
      <c r="HU3579" s="279"/>
      <c r="HV3579" s="279"/>
      <c r="HW3579" s="279"/>
      <c r="HX3579" s="279"/>
      <c r="HY3579" s="279"/>
      <c r="HZ3579" s="279"/>
      <c r="IA3579" s="279"/>
      <c r="IB3579" s="279"/>
      <c r="IC3579" s="279"/>
      <c r="ID3579" s="279"/>
      <c r="IE3579" s="279"/>
      <c r="IF3579" s="279"/>
      <c r="IG3579" s="279"/>
      <c r="IH3579" s="279"/>
      <c r="II3579" s="279"/>
      <c r="IJ3579" s="279"/>
      <c r="IK3579" s="279"/>
      <c r="IL3579" s="279"/>
      <c r="IM3579" s="279"/>
      <c r="IN3579" s="279"/>
      <c r="IO3579" s="279"/>
      <c r="IP3579" s="279"/>
      <c r="IQ3579" s="279"/>
      <c r="IR3579" s="279"/>
      <c r="IS3579" s="279"/>
      <c r="IT3579" s="279"/>
      <c r="IU3579" s="279"/>
      <c r="IV3579" s="279"/>
    </row>
    <row r="3580" spans="1:256" s="277" customFormat="1" ht="12.75">
      <c r="A3580" s="273"/>
      <c r="B3580" s="274">
        <v>1482096</v>
      </c>
      <c r="C3580" s="273" t="s">
        <v>201</v>
      </c>
      <c r="D3580" s="273" t="s">
        <v>196</v>
      </c>
      <c r="E3580" s="273"/>
      <c r="F3580" s="275"/>
      <c r="G3580" s="275"/>
      <c r="H3580" s="274">
        <f t="shared" si="229"/>
        <v>-129266</v>
      </c>
      <c r="I3580" s="276">
        <f t="shared" si="230"/>
        <v>2940.6666666666665</v>
      </c>
      <c r="K3580" s="278"/>
      <c r="L3580" s="279"/>
      <c r="M3580" s="38">
        <v>504</v>
      </c>
      <c r="N3580" s="279"/>
      <c r="O3580" s="279"/>
      <c r="P3580" s="279"/>
      <c r="Q3580" s="279"/>
      <c r="R3580" s="279"/>
      <c r="S3580" s="279"/>
      <c r="T3580" s="279"/>
      <c r="U3580" s="279"/>
      <c r="V3580" s="279"/>
      <c r="W3580" s="279"/>
      <c r="X3580" s="279"/>
      <c r="Y3580" s="279"/>
      <c r="Z3580" s="279"/>
      <c r="AA3580" s="279"/>
      <c r="AB3580" s="279"/>
      <c r="AC3580" s="279"/>
      <c r="AD3580" s="279"/>
      <c r="AE3580" s="279"/>
      <c r="AF3580" s="279"/>
      <c r="AG3580" s="279"/>
      <c r="AH3580" s="279"/>
      <c r="AI3580" s="279"/>
      <c r="AJ3580" s="279"/>
      <c r="AK3580" s="279"/>
      <c r="AL3580" s="279"/>
      <c r="AM3580" s="279"/>
      <c r="AN3580" s="279"/>
      <c r="AO3580" s="279"/>
      <c r="AP3580" s="279"/>
      <c r="AQ3580" s="279"/>
      <c r="AR3580" s="279"/>
      <c r="AS3580" s="279"/>
      <c r="AT3580" s="279"/>
      <c r="AU3580" s="279"/>
      <c r="AV3580" s="279"/>
      <c r="AW3580" s="279"/>
      <c r="AX3580" s="279"/>
      <c r="AY3580" s="279"/>
      <c r="AZ3580" s="279"/>
      <c r="BA3580" s="279"/>
      <c r="BB3580" s="279"/>
      <c r="BC3580" s="279"/>
      <c r="BD3580" s="279"/>
      <c r="BE3580" s="279"/>
      <c r="BF3580" s="279"/>
      <c r="BG3580" s="279"/>
      <c r="BH3580" s="279"/>
      <c r="BI3580" s="279"/>
      <c r="BJ3580" s="279"/>
      <c r="BK3580" s="279"/>
      <c r="BL3580" s="279"/>
      <c r="BM3580" s="279"/>
      <c r="BN3580" s="279"/>
      <c r="BO3580" s="279"/>
      <c r="BP3580" s="279"/>
      <c r="BQ3580" s="279"/>
      <c r="BR3580" s="279"/>
      <c r="BS3580" s="279"/>
      <c r="BT3580" s="279"/>
      <c r="BU3580" s="279"/>
      <c r="BV3580" s="279"/>
      <c r="BW3580" s="279"/>
      <c r="BX3580" s="279"/>
      <c r="BY3580" s="279"/>
      <c r="BZ3580" s="279"/>
      <c r="CA3580" s="279"/>
      <c r="CB3580" s="279"/>
      <c r="CC3580" s="279"/>
      <c r="CD3580" s="279"/>
      <c r="CE3580" s="279"/>
      <c r="CF3580" s="279"/>
      <c r="CG3580" s="279"/>
      <c r="CH3580" s="279"/>
      <c r="CI3580" s="279"/>
      <c r="CJ3580" s="279"/>
      <c r="CK3580" s="279"/>
      <c r="CL3580" s="279"/>
      <c r="CM3580" s="279"/>
      <c r="CN3580" s="279"/>
      <c r="CO3580" s="279"/>
      <c r="CP3580" s="279"/>
      <c r="CQ3580" s="279"/>
      <c r="CR3580" s="279"/>
      <c r="CS3580" s="279"/>
      <c r="CT3580" s="279"/>
      <c r="CU3580" s="279"/>
      <c r="CV3580" s="279"/>
      <c r="CW3580" s="279"/>
      <c r="CX3580" s="279"/>
      <c r="CY3580" s="279"/>
      <c r="CZ3580" s="279"/>
      <c r="DA3580" s="279"/>
      <c r="DB3580" s="279"/>
      <c r="DC3580" s="279"/>
      <c r="DD3580" s="279"/>
      <c r="DE3580" s="279"/>
      <c r="DF3580" s="279"/>
      <c r="DG3580" s="279"/>
      <c r="DH3580" s="279"/>
      <c r="DI3580" s="279"/>
      <c r="DJ3580" s="279"/>
      <c r="DK3580" s="279"/>
      <c r="DL3580" s="279"/>
      <c r="DM3580" s="279"/>
      <c r="DN3580" s="279"/>
      <c r="DO3580" s="279"/>
      <c r="DP3580" s="279"/>
      <c r="DQ3580" s="279"/>
      <c r="DR3580" s="279"/>
      <c r="DS3580" s="279"/>
      <c r="DT3580" s="279"/>
      <c r="DU3580" s="279"/>
      <c r="DV3580" s="279"/>
      <c r="DW3580" s="279"/>
      <c r="DX3580" s="279"/>
      <c r="DY3580" s="279"/>
      <c r="DZ3580" s="279"/>
      <c r="EA3580" s="279"/>
      <c r="EB3580" s="279"/>
      <c r="EC3580" s="279"/>
      <c r="ED3580" s="279"/>
      <c r="EE3580" s="279"/>
      <c r="EF3580" s="279"/>
      <c r="EG3580" s="279"/>
      <c r="EH3580" s="279"/>
      <c r="EI3580" s="279"/>
      <c r="EJ3580" s="279"/>
      <c r="EK3580" s="279"/>
      <c r="EL3580" s="279"/>
      <c r="EM3580" s="279"/>
      <c r="EN3580" s="279"/>
      <c r="EO3580" s="279"/>
      <c r="EP3580" s="279"/>
      <c r="EQ3580" s="279"/>
      <c r="ER3580" s="279"/>
      <c r="ES3580" s="279"/>
      <c r="ET3580" s="279"/>
      <c r="EU3580" s="279"/>
      <c r="EV3580" s="279"/>
      <c r="EW3580" s="279"/>
      <c r="EX3580" s="279"/>
      <c r="EY3580" s="279"/>
      <c r="EZ3580" s="279"/>
      <c r="FA3580" s="279"/>
      <c r="FB3580" s="279"/>
      <c r="FC3580" s="279"/>
      <c r="FD3580" s="279"/>
      <c r="FE3580" s="279"/>
      <c r="FF3580" s="279"/>
      <c r="FG3580" s="279"/>
      <c r="FH3580" s="279"/>
      <c r="FI3580" s="279"/>
      <c r="FJ3580" s="279"/>
      <c r="FK3580" s="279"/>
      <c r="FL3580" s="279"/>
      <c r="FM3580" s="279"/>
      <c r="FN3580" s="279"/>
      <c r="FO3580" s="279"/>
      <c r="FP3580" s="279"/>
      <c r="FQ3580" s="279"/>
      <c r="FR3580" s="279"/>
      <c r="FS3580" s="279"/>
      <c r="FT3580" s="279"/>
      <c r="FU3580" s="279"/>
      <c r="FV3580" s="279"/>
      <c r="FW3580" s="279"/>
      <c r="FX3580" s="279"/>
      <c r="FY3580" s="279"/>
      <c r="FZ3580" s="279"/>
      <c r="GA3580" s="279"/>
      <c r="GB3580" s="279"/>
      <c r="GC3580" s="279"/>
      <c r="GD3580" s="279"/>
      <c r="GE3580" s="279"/>
      <c r="GF3580" s="279"/>
      <c r="GG3580" s="279"/>
      <c r="GH3580" s="279"/>
      <c r="GI3580" s="279"/>
      <c r="GJ3580" s="279"/>
      <c r="GK3580" s="279"/>
      <c r="GL3580" s="279"/>
      <c r="GM3580" s="279"/>
      <c r="GN3580" s="279"/>
      <c r="GO3580" s="279"/>
      <c r="GP3580" s="279"/>
      <c r="GQ3580" s="279"/>
      <c r="GR3580" s="279"/>
      <c r="GS3580" s="279"/>
      <c r="GT3580" s="279"/>
      <c r="GU3580" s="279"/>
      <c r="GV3580" s="279"/>
      <c r="GW3580" s="279"/>
      <c r="GX3580" s="279"/>
      <c r="GY3580" s="279"/>
      <c r="GZ3580" s="279"/>
      <c r="HA3580" s="279"/>
      <c r="HB3580" s="279"/>
      <c r="HC3580" s="279"/>
      <c r="HD3580" s="279"/>
      <c r="HE3580" s="279"/>
      <c r="HF3580" s="279"/>
      <c r="HG3580" s="279"/>
      <c r="HH3580" s="279"/>
      <c r="HI3580" s="279"/>
      <c r="HJ3580" s="279"/>
      <c r="HK3580" s="279"/>
      <c r="HL3580" s="279"/>
      <c r="HM3580" s="279"/>
      <c r="HN3580" s="279"/>
      <c r="HO3580" s="279"/>
      <c r="HP3580" s="279"/>
      <c r="HQ3580" s="279"/>
      <c r="HR3580" s="279"/>
      <c r="HS3580" s="279"/>
      <c r="HT3580" s="279"/>
      <c r="HU3580" s="279"/>
      <c r="HV3580" s="279"/>
      <c r="HW3580" s="279"/>
      <c r="HX3580" s="279"/>
      <c r="HY3580" s="279"/>
      <c r="HZ3580" s="279"/>
      <c r="IA3580" s="279"/>
      <c r="IB3580" s="279"/>
      <c r="IC3580" s="279"/>
      <c r="ID3580" s="279"/>
      <c r="IE3580" s="279"/>
      <c r="IF3580" s="279"/>
      <c r="IG3580" s="279"/>
      <c r="IH3580" s="279"/>
      <c r="II3580" s="279"/>
      <c r="IJ3580" s="279"/>
      <c r="IK3580" s="279"/>
      <c r="IL3580" s="279"/>
      <c r="IM3580" s="279"/>
      <c r="IN3580" s="279"/>
      <c r="IO3580" s="279"/>
      <c r="IP3580" s="279"/>
      <c r="IQ3580" s="279"/>
      <c r="IR3580" s="279"/>
      <c r="IS3580" s="279"/>
      <c r="IT3580" s="279"/>
      <c r="IU3580" s="279"/>
      <c r="IV3580" s="279"/>
    </row>
    <row r="3581" spans="1:256" s="277" customFormat="1" ht="12.75">
      <c r="A3581" s="273"/>
      <c r="B3581" s="274">
        <f>+B2503</f>
        <v>1027252.5</v>
      </c>
      <c r="C3581" s="273" t="s">
        <v>201</v>
      </c>
      <c r="D3581" s="273" t="s">
        <v>213</v>
      </c>
      <c r="E3581" s="273"/>
      <c r="F3581" s="275"/>
      <c r="G3581" s="275"/>
      <c r="H3581" s="274">
        <f t="shared" si="229"/>
        <v>-1156518.5</v>
      </c>
      <c r="I3581" s="276">
        <f t="shared" si="230"/>
        <v>2014.2205882352941</v>
      </c>
      <c r="K3581" s="278"/>
      <c r="L3581" s="279"/>
      <c r="M3581" s="38">
        <v>510</v>
      </c>
      <c r="N3581" s="279"/>
      <c r="O3581" s="279"/>
      <c r="P3581" s="279"/>
      <c r="Q3581" s="279"/>
      <c r="R3581" s="279"/>
      <c r="S3581" s="279"/>
      <c r="T3581" s="279"/>
      <c r="U3581" s="279"/>
      <c r="V3581" s="279"/>
      <c r="W3581" s="279"/>
      <c r="X3581" s="279"/>
      <c r="Y3581" s="279"/>
      <c r="Z3581" s="279"/>
      <c r="AA3581" s="279"/>
      <c r="AB3581" s="279"/>
      <c r="AC3581" s="279"/>
      <c r="AD3581" s="279"/>
      <c r="AE3581" s="279"/>
      <c r="AF3581" s="279"/>
      <c r="AG3581" s="279"/>
      <c r="AH3581" s="279"/>
      <c r="AI3581" s="279"/>
      <c r="AJ3581" s="279"/>
      <c r="AK3581" s="279"/>
      <c r="AL3581" s="279"/>
      <c r="AM3581" s="279"/>
      <c r="AN3581" s="279"/>
      <c r="AO3581" s="279"/>
      <c r="AP3581" s="279"/>
      <c r="AQ3581" s="279"/>
      <c r="AR3581" s="279"/>
      <c r="AS3581" s="279"/>
      <c r="AT3581" s="279"/>
      <c r="AU3581" s="279"/>
      <c r="AV3581" s="279"/>
      <c r="AW3581" s="279"/>
      <c r="AX3581" s="279"/>
      <c r="AY3581" s="279"/>
      <c r="AZ3581" s="279"/>
      <c r="BA3581" s="279"/>
      <c r="BB3581" s="279"/>
      <c r="BC3581" s="279"/>
      <c r="BD3581" s="279"/>
      <c r="BE3581" s="279"/>
      <c r="BF3581" s="279"/>
      <c r="BG3581" s="279"/>
      <c r="BH3581" s="279"/>
      <c r="BI3581" s="279"/>
      <c r="BJ3581" s="279"/>
      <c r="BK3581" s="279"/>
      <c r="BL3581" s="279"/>
      <c r="BM3581" s="279"/>
      <c r="BN3581" s="279"/>
      <c r="BO3581" s="279"/>
      <c r="BP3581" s="279"/>
      <c r="BQ3581" s="279"/>
      <c r="BR3581" s="279"/>
      <c r="BS3581" s="279"/>
      <c r="BT3581" s="279"/>
      <c r="BU3581" s="279"/>
      <c r="BV3581" s="279"/>
      <c r="BW3581" s="279"/>
      <c r="BX3581" s="279"/>
      <c r="BY3581" s="279"/>
      <c r="BZ3581" s="279"/>
      <c r="CA3581" s="279"/>
      <c r="CB3581" s="279"/>
      <c r="CC3581" s="279"/>
      <c r="CD3581" s="279"/>
      <c r="CE3581" s="279"/>
      <c r="CF3581" s="279"/>
      <c r="CG3581" s="279"/>
      <c r="CH3581" s="279"/>
      <c r="CI3581" s="279"/>
      <c r="CJ3581" s="279"/>
      <c r="CK3581" s="279"/>
      <c r="CL3581" s="279"/>
      <c r="CM3581" s="279"/>
      <c r="CN3581" s="279"/>
      <c r="CO3581" s="279"/>
      <c r="CP3581" s="279"/>
      <c r="CQ3581" s="279"/>
      <c r="CR3581" s="279"/>
      <c r="CS3581" s="279"/>
      <c r="CT3581" s="279"/>
      <c r="CU3581" s="279"/>
      <c r="CV3581" s="279"/>
      <c r="CW3581" s="279"/>
      <c r="CX3581" s="279"/>
      <c r="CY3581" s="279"/>
      <c r="CZ3581" s="279"/>
      <c r="DA3581" s="279"/>
      <c r="DB3581" s="279"/>
      <c r="DC3581" s="279"/>
      <c r="DD3581" s="279"/>
      <c r="DE3581" s="279"/>
      <c r="DF3581" s="279"/>
      <c r="DG3581" s="279"/>
      <c r="DH3581" s="279"/>
      <c r="DI3581" s="279"/>
      <c r="DJ3581" s="279"/>
      <c r="DK3581" s="279"/>
      <c r="DL3581" s="279"/>
      <c r="DM3581" s="279"/>
      <c r="DN3581" s="279"/>
      <c r="DO3581" s="279"/>
      <c r="DP3581" s="279"/>
      <c r="DQ3581" s="279"/>
      <c r="DR3581" s="279"/>
      <c r="DS3581" s="279"/>
      <c r="DT3581" s="279"/>
      <c r="DU3581" s="279"/>
      <c r="DV3581" s="279"/>
      <c r="DW3581" s="279"/>
      <c r="DX3581" s="279"/>
      <c r="DY3581" s="279"/>
      <c r="DZ3581" s="279"/>
      <c r="EA3581" s="279"/>
      <c r="EB3581" s="279"/>
      <c r="EC3581" s="279"/>
      <c r="ED3581" s="279"/>
      <c r="EE3581" s="279"/>
      <c r="EF3581" s="279"/>
      <c r="EG3581" s="279"/>
      <c r="EH3581" s="279"/>
      <c r="EI3581" s="279"/>
      <c r="EJ3581" s="279"/>
      <c r="EK3581" s="279"/>
      <c r="EL3581" s="279"/>
      <c r="EM3581" s="279"/>
      <c r="EN3581" s="279"/>
      <c r="EO3581" s="279"/>
      <c r="EP3581" s="279"/>
      <c r="EQ3581" s="279"/>
      <c r="ER3581" s="279"/>
      <c r="ES3581" s="279"/>
      <c r="ET3581" s="279"/>
      <c r="EU3581" s="279"/>
      <c r="EV3581" s="279"/>
      <c r="EW3581" s="279"/>
      <c r="EX3581" s="279"/>
      <c r="EY3581" s="279"/>
      <c r="EZ3581" s="279"/>
      <c r="FA3581" s="279"/>
      <c r="FB3581" s="279"/>
      <c r="FC3581" s="279"/>
      <c r="FD3581" s="279"/>
      <c r="FE3581" s="279"/>
      <c r="FF3581" s="279"/>
      <c r="FG3581" s="279"/>
      <c r="FH3581" s="279"/>
      <c r="FI3581" s="279"/>
      <c r="FJ3581" s="279"/>
      <c r="FK3581" s="279"/>
      <c r="FL3581" s="279"/>
      <c r="FM3581" s="279"/>
      <c r="FN3581" s="279"/>
      <c r="FO3581" s="279"/>
      <c r="FP3581" s="279"/>
      <c r="FQ3581" s="279"/>
      <c r="FR3581" s="279"/>
      <c r="FS3581" s="279"/>
      <c r="FT3581" s="279"/>
      <c r="FU3581" s="279"/>
      <c r="FV3581" s="279"/>
      <c r="FW3581" s="279"/>
      <c r="FX3581" s="279"/>
      <c r="FY3581" s="279"/>
      <c r="FZ3581" s="279"/>
      <c r="GA3581" s="279"/>
      <c r="GB3581" s="279"/>
      <c r="GC3581" s="279"/>
      <c r="GD3581" s="279"/>
      <c r="GE3581" s="279"/>
      <c r="GF3581" s="279"/>
      <c r="GG3581" s="279"/>
      <c r="GH3581" s="279"/>
      <c r="GI3581" s="279"/>
      <c r="GJ3581" s="279"/>
      <c r="GK3581" s="279"/>
      <c r="GL3581" s="279"/>
      <c r="GM3581" s="279"/>
      <c r="GN3581" s="279"/>
      <c r="GO3581" s="279"/>
      <c r="GP3581" s="279"/>
      <c r="GQ3581" s="279"/>
      <c r="GR3581" s="279"/>
      <c r="GS3581" s="279"/>
      <c r="GT3581" s="279"/>
      <c r="GU3581" s="279"/>
      <c r="GV3581" s="279"/>
      <c r="GW3581" s="279"/>
      <c r="GX3581" s="279"/>
      <c r="GY3581" s="279"/>
      <c r="GZ3581" s="279"/>
      <c r="HA3581" s="279"/>
      <c r="HB3581" s="279"/>
      <c r="HC3581" s="279"/>
      <c r="HD3581" s="279"/>
      <c r="HE3581" s="279"/>
      <c r="HF3581" s="279"/>
      <c r="HG3581" s="279"/>
      <c r="HH3581" s="279"/>
      <c r="HI3581" s="279"/>
      <c r="HJ3581" s="279"/>
      <c r="HK3581" s="279"/>
      <c r="HL3581" s="279"/>
      <c r="HM3581" s="279"/>
      <c r="HN3581" s="279"/>
      <c r="HO3581" s="279"/>
      <c r="HP3581" s="279"/>
      <c r="HQ3581" s="279"/>
      <c r="HR3581" s="279"/>
      <c r="HS3581" s="279"/>
      <c r="HT3581" s="279"/>
      <c r="HU3581" s="279"/>
      <c r="HV3581" s="279"/>
      <c r="HW3581" s="279"/>
      <c r="HX3581" s="279"/>
      <c r="HY3581" s="279"/>
      <c r="HZ3581" s="279"/>
      <c r="IA3581" s="279"/>
      <c r="IB3581" s="279"/>
      <c r="IC3581" s="279"/>
      <c r="ID3581" s="279"/>
      <c r="IE3581" s="279"/>
      <c r="IF3581" s="279"/>
      <c r="IG3581" s="279"/>
      <c r="IH3581" s="279"/>
      <c r="II3581" s="279"/>
      <c r="IJ3581" s="279"/>
      <c r="IK3581" s="279"/>
      <c r="IL3581" s="279"/>
      <c r="IM3581" s="279"/>
      <c r="IN3581" s="279"/>
      <c r="IO3581" s="279"/>
      <c r="IP3581" s="279"/>
      <c r="IQ3581" s="279"/>
      <c r="IR3581" s="279"/>
      <c r="IS3581" s="279"/>
      <c r="IT3581" s="279"/>
      <c r="IU3581" s="279"/>
      <c r="IV3581" s="279"/>
    </row>
    <row r="3582" spans="1:13" s="249" customFormat="1" ht="12.75">
      <c r="A3582" s="280"/>
      <c r="B3582" s="281">
        <f>SUM(B3575:B3581)</f>
        <v>1156518.5</v>
      </c>
      <c r="C3582" s="280" t="s">
        <v>201</v>
      </c>
      <c r="D3582" s="280" t="s">
        <v>212</v>
      </c>
      <c r="E3582" s="280"/>
      <c r="F3582" s="282"/>
      <c r="G3582" s="283"/>
      <c r="H3582" s="281">
        <f>H3580-B3582</f>
        <v>-1285784.5</v>
      </c>
      <c r="I3582" s="284">
        <f t="shared" si="230"/>
        <v>2294.6795634920636</v>
      </c>
      <c r="M3582" s="144">
        <v>504</v>
      </c>
    </row>
    <row r="3583" spans="6:13" ht="12.75">
      <c r="F3583" s="73"/>
      <c r="M3583" s="2"/>
    </row>
    <row r="3584" spans="6:13" ht="12.75">
      <c r="F3584" s="73"/>
      <c r="M3584" s="2"/>
    </row>
    <row r="3585" spans="6:13" ht="12.75">
      <c r="F3585" s="73"/>
      <c r="M3585" s="2"/>
    </row>
    <row r="3586" spans="1:13" s="291" customFormat="1" ht="12.75">
      <c r="A3586" s="285"/>
      <c r="B3586" s="286">
        <v>-73994745.86</v>
      </c>
      <c r="C3586" s="285" t="s">
        <v>188</v>
      </c>
      <c r="D3586" s="285" t="s">
        <v>202</v>
      </c>
      <c r="E3586" s="285"/>
      <c r="F3586" s="287"/>
      <c r="G3586" s="288"/>
      <c r="H3586" s="289">
        <f aca="true" t="shared" si="231" ref="H3586:H3591">H3585-B3586</f>
        <v>73994745.86</v>
      </c>
      <c r="I3586" s="290">
        <f aca="true" t="shared" si="232" ref="I3586:I3592">+B3586/M3586</f>
        <v>-147989.49172</v>
      </c>
      <c r="M3586" s="2">
        <v>500</v>
      </c>
    </row>
    <row r="3587" spans="2:13" ht="12.75">
      <c r="B3587" s="286">
        <v>3332212.5</v>
      </c>
      <c r="C3587" s="285" t="s">
        <v>188</v>
      </c>
      <c r="D3587" s="285" t="s">
        <v>198</v>
      </c>
      <c r="F3587" s="73"/>
      <c r="H3587" s="289">
        <f t="shared" si="231"/>
        <v>70662533.36</v>
      </c>
      <c r="I3587" s="290">
        <f t="shared" si="232"/>
        <v>6800.433673469388</v>
      </c>
      <c r="M3587" s="2">
        <v>490</v>
      </c>
    </row>
    <row r="3588" spans="2:13" ht="12.75">
      <c r="B3588" s="286">
        <v>8918578</v>
      </c>
      <c r="C3588" s="285" t="s">
        <v>188</v>
      </c>
      <c r="D3588" s="285" t="s">
        <v>200</v>
      </c>
      <c r="F3588" s="73"/>
      <c r="H3588" s="289">
        <f t="shared" si="231"/>
        <v>61743955.36</v>
      </c>
      <c r="I3588" s="290">
        <f t="shared" si="232"/>
        <v>18127.191056910568</v>
      </c>
      <c r="M3588" s="2">
        <v>492</v>
      </c>
    </row>
    <row r="3589" spans="2:13" ht="12.75">
      <c r="B3589" s="286">
        <v>6610340</v>
      </c>
      <c r="C3589" s="285" t="s">
        <v>188</v>
      </c>
      <c r="D3589" s="285" t="s">
        <v>195</v>
      </c>
      <c r="F3589" s="73"/>
      <c r="H3589" s="289">
        <f t="shared" si="231"/>
        <v>55133615.36</v>
      </c>
      <c r="I3589" s="290">
        <f t="shared" si="232"/>
        <v>13115.753968253968</v>
      </c>
      <c r="M3589" s="38">
        <v>504</v>
      </c>
    </row>
    <row r="3590" spans="2:13" ht="12.75">
      <c r="B3590" s="286">
        <v>3874282.5</v>
      </c>
      <c r="C3590" s="285" t="s">
        <v>188</v>
      </c>
      <c r="D3590" s="285" t="s">
        <v>196</v>
      </c>
      <c r="F3590" s="73"/>
      <c r="H3590" s="289">
        <f t="shared" si="231"/>
        <v>51259332.86</v>
      </c>
      <c r="I3590" s="290">
        <f t="shared" si="232"/>
        <v>7687.068452380952</v>
      </c>
      <c r="M3590" s="38">
        <v>504</v>
      </c>
    </row>
    <row r="3591" spans="2:13" ht="12.75">
      <c r="B3591" s="286">
        <f>+B2508</f>
        <v>4588542.5</v>
      </c>
      <c r="C3591" s="285" t="s">
        <v>188</v>
      </c>
      <c r="D3591" s="285" t="s">
        <v>211</v>
      </c>
      <c r="F3591" s="73"/>
      <c r="H3591" s="289">
        <f t="shared" si="231"/>
        <v>46670790.36</v>
      </c>
      <c r="I3591" s="290">
        <f t="shared" si="232"/>
        <v>8997.142156862745</v>
      </c>
      <c r="M3591" s="38">
        <v>510</v>
      </c>
    </row>
    <row r="3592" spans="1:13" s="297" customFormat="1" ht="12.75">
      <c r="A3592" s="292"/>
      <c r="B3592" s="293">
        <f>SUM(B3586:B3591)</f>
        <v>-46670790.36</v>
      </c>
      <c r="C3592" s="292" t="s">
        <v>188</v>
      </c>
      <c r="D3592" s="292" t="s">
        <v>212</v>
      </c>
      <c r="E3592" s="292"/>
      <c r="F3592" s="294"/>
      <c r="G3592" s="295"/>
      <c r="H3592" s="293">
        <f>H3590-B3592</f>
        <v>97930123.22</v>
      </c>
      <c r="I3592" s="296">
        <f t="shared" si="232"/>
        <v>-92600.77452380952</v>
      </c>
      <c r="M3592" s="144">
        <v>504</v>
      </c>
    </row>
    <row r="3593" spans="6:13" ht="12.75">
      <c r="F3593" s="72"/>
      <c r="M3593" s="2"/>
    </row>
    <row r="3594" ht="12.75" hidden="1">
      <c r="M3594" s="2"/>
    </row>
    <row r="3595" ht="12.75" hidden="1">
      <c r="M3595" s="2"/>
    </row>
    <row r="3596" ht="12.75" hidden="1">
      <c r="M3596" s="2"/>
    </row>
    <row r="3597" ht="12.75" hidden="1">
      <c r="M3597" s="2"/>
    </row>
    <row r="3598" ht="12.75" hidden="1">
      <c r="M3598" s="2"/>
    </row>
    <row r="3599" ht="12.75" hidden="1">
      <c r="M3599" s="2"/>
    </row>
    <row r="3600" ht="12.75" hidden="1">
      <c r="M3600" s="2"/>
    </row>
    <row r="3601" ht="12.75" hidden="1">
      <c r="M3601" s="2"/>
    </row>
    <row r="3602" ht="12.75" hidden="1">
      <c r="M3602" s="2"/>
    </row>
    <row r="3603" ht="12.75" hidden="1">
      <c r="M3603" s="2"/>
    </row>
    <row r="3604" ht="12.75" hidden="1">
      <c r="M3604" s="2"/>
    </row>
    <row r="3605" ht="12.75" hidden="1">
      <c r="M3605" s="2"/>
    </row>
    <row r="3606" ht="12.75" hidden="1">
      <c r="M3606" s="2"/>
    </row>
    <row r="3607" ht="12.75" hidden="1">
      <c r="M3607" s="2"/>
    </row>
    <row r="3608" ht="12.75" hidden="1">
      <c r="M3608" s="2"/>
    </row>
    <row r="3609" ht="12.75" hidden="1">
      <c r="M3609" s="2"/>
    </row>
    <row r="3610" ht="12.75" hidden="1">
      <c r="M3610" s="2"/>
    </row>
    <row r="3611" ht="12.75">
      <c r="M3611" s="2"/>
    </row>
    <row r="3612" spans="1:13" s="304" customFormat="1" ht="12.75">
      <c r="A3612" s="298"/>
      <c r="B3612" s="299"/>
      <c r="C3612" s="300"/>
      <c r="D3612" s="298"/>
      <c r="E3612" s="298"/>
      <c r="F3612" s="301"/>
      <c r="G3612" s="301"/>
      <c r="H3612" s="302"/>
      <c r="I3612" s="303"/>
      <c r="K3612" s="305"/>
      <c r="M3612" s="2"/>
    </row>
    <row r="3613" spans="1:13" s="310" customFormat="1" ht="12.75">
      <c r="A3613" s="306"/>
      <c r="B3613" s="307">
        <v>-4092741</v>
      </c>
      <c r="C3613" s="306" t="s">
        <v>185</v>
      </c>
      <c r="D3613" s="306" t="s">
        <v>202</v>
      </c>
      <c r="E3613" s="306"/>
      <c r="F3613" s="308"/>
      <c r="G3613" s="308"/>
      <c r="H3613" s="307">
        <f>H3610-B3613</f>
        <v>4092741</v>
      </c>
      <c r="I3613" s="309">
        <f aca="true" t="shared" si="233" ref="I3613:I3619">+B3613/M3613</f>
        <v>-8185.482</v>
      </c>
      <c r="M3613" s="2">
        <v>500</v>
      </c>
    </row>
    <row r="3614" spans="1:13" s="310" customFormat="1" ht="12.75">
      <c r="A3614" s="306"/>
      <c r="B3614" s="307">
        <v>0</v>
      </c>
      <c r="C3614" s="306" t="s">
        <v>185</v>
      </c>
      <c r="D3614" s="306" t="s">
        <v>198</v>
      </c>
      <c r="E3614" s="306"/>
      <c r="F3614" s="308"/>
      <c r="G3614" s="308"/>
      <c r="H3614" s="307">
        <f>H3611-B3614</f>
        <v>0</v>
      </c>
      <c r="I3614" s="309">
        <f t="shared" si="233"/>
        <v>0</v>
      </c>
      <c r="M3614" s="2">
        <v>490</v>
      </c>
    </row>
    <row r="3615" spans="1:13" s="310" customFormat="1" ht="12.75">
      <c r="A3615" s="306"/>
      <c r="B3615" s="307">
        <v>0</v>
      </c>
      <c r="C3615" s="306" t="s">
        <v>185</v>
      </c>
      <c r="D3615" s="306" t="s">
        <v>194</v>
      </c>
      <c r="E3615" s="306"/>
      <c r="F3615" s="308"/>
      <c r="G3615" s="308"/>
      <c r="H3615" s="307">
        <f>H3612-B3615</f>
        <v>0</v>
      </c>
      <c r="I3615" s="309">
        <f t="shared" si="233"/>
        <v>0</v>
      </c>
      <c r="M3615" s="2">
        <v>492</v>
      </c>
    </row>
    <row r="3616" spans="1:13" s="310" customFormat="1" ht="12.75">
      <c r="A3616" s="306"/>
      <c r="B3616" s="307">
        <v>0</v>
      </c>
      <c r="C3616" s="306" t="s">
        <v>185</v>
      </c>
      <c r="D3616" s="306" t="s">
        <v>195</v>
      </c>
      <c r="E3616" s="306"/>
      <c r="F3616" s="308"/>
      <c r="G3616" s="308"/>
      <c r="H3616" s="307">
        <v>0</v>
      </c>
      <c r="I3616" s="309">
        <f t="shared" si="233"/>
        <v>0</v>
      </c>
      <c r="M3616" s="38">
        <v>504</v>
      </c>
    </row>
    <row r="3617" spans="1:13" s="310" customFormat="1" ht="12.75">
      <c r="A3617" s="306"/>
      <c r="B3617" s="307">
        <v>0</v>
      </c>
      <c r="C3617" s="306" t="s">
        <v>185</v>
      </c>
      <c r="D3617" s="306" t="s">
        <v>196</v>
      </c>
      <c r="E3617" s="306"/>
      <c r="F3617" s="308"/>
      <c r="G3617" s="308"/>
      <c r="H3617" s="307">
        <f>H3614-B3617</f>
        <v>0</v>
      </c>
      <c r="I3617" s="309">
        <f t="shared" si="233"/>
        <v>0</v>
      </c>
      <c r="M3617" s="38">
        <v>504</v>
      </c>
    </row>
    <row r="3618" spans="1:13" s="310" customFormat="1" ht="12.75">
      <c r="A3618" s="306"/>
      <c r="B3618" s="307">
        <f>+B2505</f>
        <v>61000</v>
      </c>
      <c r="C3618" s="306" t="s">
        <v>185</v>
      </c>
      <c r="D3618" s="306" t="s">
        <v>211</v>
      </c>
      <c r="E3618" s="306"/>
      <c r="F3618" s="308"/>
      <c r="G3618" s="308"/>
      <c r="H3618" s="307">
        <f>H3615-B3618</f>
        <v>-61000</v>
      </c>
      <c r="I3618" s="309">
        <f t="shared" si="233"/>
        <v>119.6078431372549</v>
      </c>
      <c r="M3618" s="38">
        <v>510</v>
      </c>
    </row>
    <row r="3619" spans="1:13" s="316" customFormat="1" ht="12.75">
      <c r="A3619" s="311"/>
      <c r="B3619" s="312">
        <f>SUM(B3613:B3618)</f>
        <v>-4031741</v>
      </c>
      <c r="C3619" s="311" t="s">
        <v>185</v>
      </c>
      <c r="D3619" s="311" t="s">
        <v>212</v>
      </c>
      <c r="E3619" s="311"/>
      <c r="F3619" s="313"/>
      <c r="G3619" s="314"/>
      <c r="H3619" s="312">
        <f>H3615-B3619</f>
        <v>4031741</v>
      </c>
      <c r="I3619" s="315">
        <f t="shared" si="233"/>
        <v>-8228.042857142857</v>
      </c>
      <c r="M3619" s="144">
        <v>490</v>
      </c>
    </row>
    <row r="3620" spans="6:13" ht="12.75">
      <c r="F3620" s="72"/>
      <c r="M3620" s="2"/>
    </row>
    <row r="3621" ht="12.75" hidden="1">
      <c r="M3621" s="2"/>
    </row>
    <row r="3622" ht="12.75" hidden="1">
      <c r="M3622" s="2"/>
    </row>
    <row r="3623" ht="12.75" hidden="1">
      <c r="M3623" s="2"/>
    </row>
    <row r="3624" ht="12.75" hidden="1">
      <c r="M3624" s="2"/>
    </row>
    <row r="3625" ht="12.75" hidden="1">
      <c r="M3625" s="2"/>
    </row>
    <row r="3626" ht="12.75" hidden="1">
      <c r="M3626" s="2"/>
    </row>
    <row r="3627" ht="12.75" hidden="1">
      <c r="M3627" s="2"/>
    </row>
    <row r="3628" ht="12.75" hidden="1">
      <c r="M3628" s="2"/>
    </row>
    <row r="3629" ht="12.75" hidden="1">
      <c r="M3629" s="2"/>
    </row>
    <row r="3630" ht="12.75" hidden="1">
      <c r="M3630" s="2"/>
    </row>
    <row r="3631" ht="12.75" hidden="1">
      <c r="M3631" s="2"/>
    </row>
    <row r="3632" ht="12.75" hidden="1">
      <c r="M3632" s="2"/>
    </row>
    <row r="3633" ht="12.75" hidden="1">
      <c r="M3633" s="2"/>
    </row>
    <row r="3634" ht="12.75" hidden="1">
      <c r="M3634" s="2"/>
    </row>
    <row r="3635" ht="12.75" hidden="1">
      <c r="M3635" s="2"/>
    </row>
    <row r="3636" ht="12.75" hidden="1">
      <c r="M3636" s="2"/>
    </row>
    <row r="3637" ht="12.75" hidden="1">
      <c r="M3637" s="2"/>
    </row>
    <row r="3638" ht="12.75">
      <c r="M3638" s="2"/>
    </row>
    <row r="3639" spans="1:13" s="304" customFormat="1" ht="12.75">
      <c r="A3639" s="298"/>
      <c r="B3639" s="299"/>
      <c r="C3639" s="300"/>
      <c r="D3639" s="298"/>
      <c r="E3639" s="298"/>
      <c r="F3639" s="301"/>
      <c r="G3639" s="301"/>
      <c r="H3639" s="302"/>
      <c r="I3639" s="303"/>
      <c r="K3639" s="305"/>
      <c r="M3639" s="2"/>
    </row>
    <row r="3640" spans="1:13" s="321" customFormat="1" ht="12.75">
      <c r="A3640" s="317"/>
      <c r="B3640" s="318">
        <v>-2620171.5</v>
      </c>
      <c r="C3640" s="317" t="s">
        <v>184</v>
      </c>
      <c r="D3640" s="317" t="s">
        <v>202</v>
      </c>
      <c r="E3640" s="317"/>
      <c r="F3640" s="319"/>
      <c r="G3640" s="319"/>
      <c r="H3640" s="318">
        <f>H3639-B3640</f>
        <v>2620171.5</v>
      </c>
      <c r="I3640" s="320">
        <f aca="true" t="shared" si="234" ref="I3640:I3647">+B3640/M3640</f>
        <v>-5240.343</v>
      </c>
      <c r="M3640" s="2">
        <v>500</v>
      </c>
    </row>
    <row r="3641" spans="1:13" s="321" customFormat="1" ht="12.75">
      <c r="A3641" s="317"/>
      <c r="B3641" s="318">
        <v>1797912.5</v>
      </c>
      <c r="C3641" s="317" t="s">
        <v>184</v>
      </c>
      <c r="D3641" s="317" t="s">
        <v>198</v>
      </c>
      <c r="E3641" s="317"/>
      <c r="F3641" s="319"/>
      <c r="G3641" s="319"/>
      <c r="H3641" s="318">
        <f>H3640-B3641</f>
        <v>822259</v>
      </c>
      <c r="I3641" s="320">
        <f t="shared" si="234"/>
        <v>3669.2091836734694</v>
      </c>
      <c r="M3641" s="2">
        <v>490</v>
      </c>
    </row>
    <row r="3642" spans="1:13" s="321" customFormat="1" ht="12.75">
      <c r="A3642" s="317"/>
      <c r="B3642" s="318">
        <v>331500</v>
      </c>
      <c r="C3642" s="317" t="s">
        <v>184</v>
      </c>
      <c r="D3642" s="317" t="s">
        <v>200</v>
      </c>
      <c r="E3642" s="317"/>
      <c r="F3642" s="319"/>
      <c r="G3642" s="319"/>
      <c r="H3642" s="318">
        <f>H3641-B3642</f>
        <v>490759</v>
      </c>
      <c r="I3642" s="320">
        <f t="shared" si="234"/>
        <v>673.780487804878</v>
      </c>
      <c r="M3642" s="2">
        <v>492</v>
      </c>
    </row>
    <row r="3643" spans="1:13" s="321" customFormat="1" ht="12.75">
      <c r="A3643" s="317"/>
      <c r="B3643" s="318">
        <v>286300</v>
      </c>
      <c r="C3643" s="317" t="s">
        <v>184</v>
      </c>
      <c r="D3643" s="317" t="s">
        <v>195</v>
      </c>
      <c r="E3643" s="317"/>
      <c r="F3643" s="319"/>
      <c r="G3643" s="319"/>
      <c r="H3643" s="318">
        <f>H3642-B3643</f>
        <v>204459</v>
      </c>
      <c r="I3643" s="320">
        <f t="shared" si="234"/>
        <v>568.0555555555555</v>
      </c>
      <c r="M3643" s="38">
        <v>504</v>
      </c>
    </row>
    <row r="3644" spans="1:13" s="321" customFormat="1" ht="12.75">
      <c r="A3644" s="317"/>
      <c r="B3644" s="318">
        <v>46700</v>
      </c>
      <c r="C3644" s="317" t="s">
        <v>184</v>
      </c>
      <c r="D3644" s="317" t="s">
        <v>196</v>
      </c>
      <c r="E3644" s="317"/>
      <c r="F3644" s="319"/>
      <c r="G3644" s="319"/>
      <c r="H3644" s="318">
        <f>H3643-B3644</f>
        <v>157759</v>
      </c>
      <c r="I3644" s="320">
        <f t="shared" si="234"/>
        <v>92.65873015873017</v>
      </c>
      <c r="M3644" s="38">
        <v>504</v>
      </c>
    </row>
    <row r="3645" spans="1:13" s="321" customFormat="1" ht="12.75">
      <c r="A3645" s="317"/>
      <c r="B3645" s="318">
        <v>-11456100</v>
      </c>
      <c r="C3645" s="317" t="s">
        <v>184</v>
      </c>
      <c r="D3645" s="317" t="s">
        <v>211</v>
      </c>
      <c r="E3645" s="317"/>
      <c r="F3645" s="319"/>
      <c r="G3645" s="319"/>
      <c r="H3645" s="318">
        <f>H3643-B3645</f>
        <v>11660559</v>
      </c>
      <c r="I3645" s="320">
        <f t="shared" si="234"/>
        <v>-22462.941176470587</v>
      </c>
      <c r="M3645" s="38">
        <v>510</v>
      </c>
    </row>
    <row r="3646" spans="1:13" s="321" customFormat="1" ht="12.75">
      <c r="A3646" s="317"/>
      <c r="B3646" s="318">
        <f>+B2504</f>
        <v>3409482.2</v>
      </c>
      <c r="C3646" s="317" t="s">
        <v>184</v>
      </c>
      <c r="D3646" s="317" t="s">
        <v>211</v>
      </c>
      <c r="E3646" s="317"/>
      <c r="F3646" s="319"/>
      <c r="G3646" s="319"/>
      <c r="H3646" s="318">
        <f>H3644-B3646</f>
        <v>-3251723.2</v>
      </c>
      <c r="I3646" s="320">
        <f t="shared" si="234"/>
        <v>6685.259215686275</v>
      </c>
      <c r="M3646" s="38">
        <v>510</v>
      </c>
    </row>
    <row r="3647" spans="1:13" s="327" customFormat="1" ht="12.75">
      <c r="A3647" s="322"/>
      <c r="B3647" s="323">
        <f>SUM(B3640:B3646)</f>
        <v>-8204376.8</v>
      </c>
      <c r="C3647" s="322" t="s">
        <v>184</v>
      </c>
      <c r="D3647" s="322" t="s">
        <v>212</v>
      </c>
      <c r="E3647" s="322"/>
      <c r="F3647" s="324"/>
      <c r="G3647" s="325"/>
      <c r="H3647" s="323">
        <v>0</v>
      </c>
      <c r="I3647" s="326">
        <f t="shared" si="234"/>
        <v>-16278.525396825396</v>
      </c>
      <c r="M3647" s="144">
        <v>504</v>
      </c>
    </row>
    <row r="3648" spans="6:13" ht="12.75">
      <c r="F3648" s="72"/>
      <c r="M3648" s="2"/>
    </row>
    <row r="3649" spans="6:13" ht="12.75">
      <c r="F3649" s="72"/>
      <c r="M3649" s="2"/>
    </row>
    <row r="3650" spans="9:13" ht="12.75">
      <c r="I3650" s="23"/>
      <c r="M3650" s="2"/>
    </row>
    <row r="3651" spans="1:13" s="331" customFormat="1" ht="12.75">
      <c r="A3651" s="328"/>
      <c r="B3651" s="329">
        <v>-3369262</v>
      </c>
      <c r="C3651" s="328" t="s">
        <v>187</v>
      </c>
      <c r="D3651" s="328" t="s">
        <v>202</v>
      </c>
      <c r="E3651" s="328"/>
      <c r="F3651" s="330"/>
      <c r="G3651" s="330"/>
      <c r="H3651" s="318">
        <f aca="true" t="shared" si="235" ref="H3651:H3657">H3650-B3651</f>
        <v>3369262</v>
      </c>
      <c r="I3651" s="320">
        <f aca="true" t="shared" si="236" ref="I3651:I3658">+B3651/M3651</f>
        <v>-6738.524</v>
      </c>
      <c r="M3651" s="2">
        <v>500</v>
      </c>
    </row>
    <row r="3652" spans="1:13" s="331" customFormat="1" ht="12.75">
      <c r="A3652" s="328"/>
      <c r="B3652" s="329">
        <v>-8199463</v>
      </c>
      <c r="C3652" s="328" t="s">
        <v>187</v>
      </c>
      <c r="D3652" s="328" t="s">
        <v>203</v>
      </c>
      <c r="E3652" s="328"/>
      <c r="F3652" s="330"/>
      <c r="G3652" s="330"/>
      <c r="H3652" s="318">
        <f t="shared" si="235"/>
        <v>11568725</v>
      </c>
      <c r="I3652" s="320">
        <f t="shared" si="236"/>
        <v>-16733.597959183673</v>
      </c>
      <c r="M3652" s="2">
        <v>490</v>
      </c>
    </row>
    <row r="3653" spans="1:13" s="331" customFormat="1" ht="12.75">
      <c r="A3653" s="328"/>
      <c r="B3653" s="329">
        <v>0</v>
      </c>
      <c r="C3653" s="328" t="s">
        <v>187</v>
      </c>
      <c r="D3653" s="328" t="s">
        <v>198</v>
      </c>
      <c r="E3653" s="328"/>
      <c r="F3653" s="330"/>
      <c r="G3653" s="330"/>
      <c r="H3653" s="318">
        <f t="shared" si="235"/>
        <v>11568725</v>
      </c>
      <c r="I3653" s="320">
        <f t="shared" si="236"/>
        <v>0</v>
      </c>
      <c r="M3653" s="2">
        <v>490</v>
      </c>
    </row>
    <row r="3654" spans="1:13" s="331" customFormat="1" ht="12.75">
      <c r="A3654" s="328"/>
      <c r="B3654" s="329">
        <v>1202013</v>
      </c>
      <c r="C3654" s="328" t="s">
        <v>187</v>
      </c>
      <c r="D3654" s="328" t="s">
        <v>194</v>
      </c>
      <c r="E3654" s="328"/>
      <c r="F3654" s="330"/>
      <c r="G3654" s="330"/>
      <c r="H3654" s="318">
        <f t="shared" si="235"/>
        <v>10366712</v>
      </c>
      <c r="I3654" s="320">
        <f t="shared" si="236"/>
        <v>2443.1158536585367</v>
      </c>
      <c r="M3654" s="38">
        <v>492</v>
      </c>
    </row>
    <row r="3655" spans="1:13" s="331" customFormat="1" ht="12.75">
      <c r="A3655" s="328"/>
      <c r="B3655" s="329">
        <v>200000</v>
      </c>
      <c r="C3655" s="328" t="s">
        <v>187</v>
      </c>
      <c r="D3655" s="328" t="s">
        <v>204</v>
      </c>
      <c r="E3655" s="328"/>
      <c r="F3655" s="330"/>
      <c r="G3655" s="330"/>
      <c r="H3655" s="318">
        <f t="shared" si="235"/>
        <v>10166712</v>
      </c>
      <c r="I3655" s="320">
        <f t="shared" si="236"/>
        <v>396.8253968253968</v>
      </c>
      <c r="M3655" s="38">
        <v>504</v>
      </c>
    </row>
    <row r="3656" spans="1:13" s="331" customFormat="1" ht="12.75">
      <c r="A3656" s="328"/>
      <c r="B3656" s="329">
        <v>80000</v>
      </c>
      <c r="C3656" s="328" t="s">
        <v>187</v>
      </c>
      <c r="D3656" s="328" t="s">
        <v>196</v>
      </c>
      <c r="E3656" s="328"/>
      <c r="F3656" s="330"/>
      <c r="G3656" s="330"/>
      <c r="H3656" s="318">
        <f t="shared" si="235"/>
        <v>10086712</v>
      </c>
      <c r="I3656" s="320">
        <f t="shared" si="236"/>
        <v>158.73015873015873</v>
      </c>
      <c r="M3656" s="38">
        <v>504</v>
      </c>
    </row>
    <row r="3657" spans="1:13" s="331" customFormat="1" ht="12.75">
      <c r="A3657" s="328"/>
      <c r="B3657" s="329">
        <v>0</v>
      </c>
      <c r="C3657" s="328" t="s">
        <v>187</v>
      </c>
      <c r="D3657" s="328" t="s">
        <v>211</v>
      </c>
      <c r="E3657" s="328"/>
      <c r="F3657" s="330"/>
      <c r="G3657" s="330"/>
      <c r="H3657" s="318">
        <f t="shared" si="235"/>
        <v>10086712</v>
      </c>
      <c r="I3657" s="320">
        <f t="shared" si="236"/>
        <v>0</v>
      </c>
      <c r="M3657" s="38">
        <v>510</v>
      </c>
    </row>
    <row r="3658" spans="1:13" s="337" customFormat="1" ht="12.75">
      <c r="A3658" s="332"/>
      <c r="B3658" s="333">
        <f>SUM(B3651:B3657)</f>
        <v>-10086712</v>
      </c>
      <c r="C3658" s="332" t="s">
        <v>187</v>
      </c>
      <c r="D3658" s="332" t="s">
        <v>212</v>
      </c>
      <c r="E3658" s="332"/>
      <c r="F3658" s="334"/>
      <c r="G3658" s="335"/>
      <c r="H3658" s="333"/>
      <c r="I3658" s="336">
        <f t="shared" si="236"/>
        <v>-20013.31746031746</v>
      </c>
      <c r="M3658" s="144">
        <v>504</v>
      </c>
    </row>
    <row r="3659" spans="1:13" s="343" customFormat="1" ht="12.75">
      <c r="A3659" s="338"/>
      <c r="B3659" s="339"/>
      <c r="C3659" s="338"/>
      <c r="D3659" s="338"/>
      <c r="E3659" s="338"/>
      <c r="F3659" s="340"/>
      <c r="G3659" s="341"/>
      <c r="H3659" s="339"/>
      <c r="I3659" s="342"/>
      <c r="M3659" s="2"/>
    </row>
    <row r="3660" spans="1:13" s="343" customFormat="1" ht="12.75">
      <c r="A3660" s="338"/>
      <c r="B3660" s="339"/>
      <c r="C3660" s="338"/>
      <c r="D3660" s="338"/>
      <c r="E3660" s="338"/>
      <c r="F3660" s="340"/>
      <c r="G3660" s="341"/>
      <c r="H3660" s="339"/>
      <c r="I3660" s="342"/>
      <c r="M3660" s="2"/>
    </row>
    <row r="3661" ht="12.75">
      <c r="M3661" s="2"/>
    </row>
    <row r="3662" spans="1:13" s="321" customFormat="1" ht="12.75">
      <c r="A3662" s="317"/>
      <c r="B3662" s="344">
        <v>-9702200</v>
      </c>
      <c r="C3662" s="345" t="s">
        <v>205</v>
      </c>
      <c r="D3662" s="345" t="s">
        <v>203</v>
      </c>
      <c r="E3662" s="345"/>
      <c r="F3662" s="346"/>
      <c r="G3662" s="346"/>
      <c r="H3662" s="344">
        <f aca="true" t="shared" si="237" ref="H3662:H3667">H3661-B3662</f>
        <v>9702200</v>
      </c>
      <c r="I3662" s="347">
        <f aca="true" t="shared" si="238" ref="I3662:I3668">+B3662/M3662</f>
        <v>-19404.4</v>
      </c>
      <c r="M3662" s="2">
        <v>500</v>
      </c>
    </row>
    <row r="3663" spans="1:13" s="321" customFormat="1" ht="12.75">
      <c r="A3663" s="317"/>
      <c r="B3663" s="344">
        <v>0</v>
      </c>
      <c r="C3663" s="345" t="s">
        <v>205</v>
      </c>
      <c r="D3663" s="345" t="s">
        <v>198</v>
      </c>
      <c r="E3663" s="345"/>
      <c r="F3663" s="346"/>
      <c r="G3663" s="346"/>
      <c r="H3663" s="344">
        <f t="shared" si="237"/>
        <v>9702200</v>
      </c>
      <c r="I3663" s="347">
        <f t="shared" si="238"/>
        <v>0</v>
      </c>
      <c r="M3663" s="2">
        <v>490</v>
      </c>
    </row>
    <row r="3664" spans="1:13" s="321" customFormat="1" ht="12.75">
      <c r="A3664" s="317"/>
      <c r="B3664" s="344">
        <v>0</v>
      </c>
      <c r="C3664" s="345" t="s">
        <v>205</v>
      </c>
      <c r="D3664" s="345" t="s">
        <v>200</v>
      </c>
      <c r="E3664" s="345"/>
      <c r="F3664" s="346"/>
      <c r="G3664" s="346"/>
      <c r="H3664" s="344">
        <f t="shared" si="237"/>
        <v>9702200</v>
      </c>
      <c r="I3664" s="347">
        <f t="shared" si="238"/>
        <v>0</v>
      </c>
      <c r="M3664" s="2">
        <v>492</v>
      </c>
    </row>
    <row r="3665" spans="1:13" s="321" customFormat="1" ht="12.75">
      <c r="A3665" s="317"/>
      <c r="B3665" s="344">
        <v>0</v>
      </c>
      <c r="C3665" s="345" t="s">
        <v>205</v>
      </c>
      <c r="D3665" s="345" t="s">
        <v>195</v>
      </c>
      <c r="E3665" s="345"/>
      <c r="F3665" s="346"/>
      <c r="G3665" s="346"/>
      <c r="H3665" s="344">
        <f t="shared" si="237"/>
        <v>9702200</v>
      </c>
      <c r="I3665" s="347">
        <f t="shared" si="238"/>
        <v>0</v>
      </c>
      <c r="M3665" s="38">
        <v>504</v>
      </c>
    </row>
    <row r="3666" spans="1:13" s="321" customFormat="1" ht="12.75">
      <c r="A3666" s="317"/>
      <c r="B3666" s="344">
        <f>+B2524</f>
        <v>0</v>
      </c>
      <c r="C3666" s="345" t="s">
        <v>205</v>
      </c>
      <c r="D3666" s="345" t="s">
        <v>196</v>
      </c>
      <c r="E3666" s="345"/>
      <c r="F3666" s="346"/>
      <c r="G3666" s="346"/>
      <c r="H3666" s="344">
        <f t="shared" si="237"/>
        <v>9702200</v>
      </c>
      <c r="I3666" s="347">
        <f t="shared" si="238"/>
        <v>0</v>
      </c>
      <c r="M3666" s="38">
        <v>504</v>
      </c>
    </row>
    <row r="3667" spans="1:13" s="321" customFormat="1" ht="12.75">
      <c r="A3667" s="317"/>
      <c r="B3667" s="344">
        <v>0</v>
      </c>
      <c r="C3667" s="345" t="s">
        <v>205</v>
      </c>
      <c r="D3667" s="345" t="s">
        <v>211</v>
      </c>
      <c r="E3667" s="345"/>
      <c r="F3667" s="346"/>
      <c r="G3667" s="346"/>
      <c r="H3667" s="344">
        <f t="shared" si="237"/>
        <v>9702200</v>
      </c>
      <c r="I3667" s="347">
        <f t="shared" si="238"/>
        <v>0</v>
      </c>
      <c r="M3667" s="38">
        <v>510</v>
      </c>
    </row>
    <row r="3668" spans="1:13" s="327" customFormat="1" ht="12.75">
      <c r="A3668" s="322"/>
      <c r="B3668" s="348">
        <f>SUM(B3662:B3667)</f>
        <v>-9702200</v>
      </c>
      <c r="C3668" s="349" t="s">
        <v>205</v>
      </c>
      <c r="D3668" s="349" t="s">
        <v>212</v>
      </c>
      <c r="E3668" s="349"/>
      <c r="F3668" s="350"/>
      <c r="G3668" s="351"/>
      <c r="H3668" s="348">
        <v>0</v>
      </c>
      <c r="I3668" s="352">
        <f t="shared" si="238"/>
        <v>-19250.396825396827</v>
      </c>
      <c r="M3668" s="144">
        <v>504</v>
      </c>
    </row>
    <row r="3669" spans="1:13" s="358" customFormat="1" ht="12.75">
      <c r="A3669" s="353"/>
      <c r="B3669" s="354"/>
      <c r="C3669" s="353"/>
      <c r="D3669" s="353"/>
      <c r="E3669" s="353"/>
      <c r="F3669" s="355"/>
      <c r="G3669" s="356"/>
      <c r="H3669" s="354"/>
      <c r="I3669" s="357"/>
      <c r="M3669" s="38"/>
    </row>
    <row r="3670" spans="1:13" s="358" customFormat="1" ht="12.75">
      <c r="A3670" s="353"/>
      <c r="B3670" s="354"/>
      <c r="C3670" s="353"/>
      <c r="D3670" s="353"/>
      <c r="E3670" s="353"/>
      <c r="F3670" s="355"/>
      <c r="G3670" s="356"/>
      <c r="H3670" s="354"/>
      <c r="I3670" s="357"/>
      <c r="M3670" s="38"/>
    </row>
    <row r="3671" spans="1:13" s="358" customFormat="1" ht="12.75">
      <c r="A3671" s="353"/>
      <c r="B3671" s="354"/>
      <c r="C3671" s="353"/>
      <c r="D3671" s="353"/>
      <c r="E3671" s="353"/>
      <c r="F3671" s="355"/>
      <c r="G3671" s="356"/>
      <c r="H3671" s="354"/>
      <c r="I3671" s="357"/>
      <c r="M3671" s="38"/>
    </row>
    <row r="3672" spans="8:13" ht="12.75">
      <c r="H3672" s="354"/>
      <c r="I3672" s="23">
        <f>+B3672/M3672</f>
        <v>0</v>
      </c>
      <c r="M3672" s="2">
        <v>500</v>
      </c>
    </row>
    <row r="3673" spans="1:13" s="279" customFormat="1" ht="12.75">
      <c r="A3673" s="359"/>
      <c r="B3673" s="360"/>
      <c r="C3673" s="359"/>
      <c r="D3673" s="359" t="s">
        <v>216</v>
      </c>
      <c r="E3673" s="359"/>
      <c r="F3673" s="361"/>
      <c r="G3673" s="362"/>
      <c r="H3673" s="363"/>
      <c r="I3673" s="364"/>
      <c r="M3673" s="365"/>
    </row>
    <row r="3674" spans="1:13" s="279" customFormat="1" ht="12.75">
      <c r="A3674" s="359" t="s">
        <v>206</v>
      </c>
      <c r="B3674" s="363"/>
      <c r="C3674" s="366"/>
      <c r="D3674" s="359"/>
      <c r="E3674" s="359"/>
      <c r="F3674" s="362"/>
      <c r="G3674" s="362"/>
      <c r="H3674" s="363"/>
      <c r="I3674" s="367"/>
      <c r="K3674" s="278"/>
      <c r="M3674" s="365"/>
    </row>
    <row r="3675" spans="1:11" s="279" customFormat="1" ht="12.75">
      <c r="A3675" s="359"/>
      <c r="B3675" s="363"/>
      <c r="C3675" s="359"/>
      <c r="D3675" s="359"/>
      <c r="E3675" s="359" t="s">
        <v>210</v>
      </c>
      <c r="F3675" s="362"/>
      <c r="G3675" s="362"/>
      <c r="H3675" s="363"/>
      <c r="I3675" s="367"/>
      <c r="K3675" s="278"/>
    </row>
    <row r="3676" spans="1:13" s="279" customFormat="1" ht="12.75">
      <c r="A3676" s="359"/>
      <c r="B3676" s="368">
        <v>-11456100</v>
      </c>
      <c r="C3676" s="363" t="s">
        <v>207</v>
      </c>
      <c r="D3676" s="359"/>
      <c r="E3676" s="359" t="s">
        <v>215</v>
      </c>
      <c r="F3676" s="362"/>
      <c r="G3676" s="362"/>
      <c r="H3676" s="363">
        <f>H3675-B3676</f>
        <v>11456100</v>
      </c>
      <c r="I3676" s="369">
        <v>15000</v>
      </c>
      <c r="K3676" s="370"/>
      <c r="M3676" s="371">
        <f>-B3676/I3676</f>
        <v>763.74</v>
      </c>
    </row>
    <row r="3677" spans="1:13" s="279" customFormat="1" ht="12.75">
      <c r="A3677" s="359"/>
      <c r="B3677" s="363">
        <v>0</v>
      </c>
      <c r="C3677" s="359" t="s">
        <v>208</v>
      </c>
      <c r="D3677" s="359"/>
      <c r="E3677" s="359"/>
      <c r="F3677" s="362"/>
      <c r="G3677" s="362" t="s">
        <v>31</v>
      </c>
      <c r="H3677" s="363">
        <f>H3676-B3677</f>
        <v>11456100</v>
      </c>
      <c r="I3677" s="369">
        <f>+B3677/M3677</f>
        <v>0</v>
      </c>
      <c r="K3677" s="370"/>
      <c r="M3677" s="371">
        <v>763.74</v>
      </c>
    </row>
    <row r="3678" spans="1:13" s="279" customFormat="1" ht="12.75">
      <c r="A3678" s="359"/>
      <c r="B3678" s="368">
        <f>SUM(B3676:B3677)</f>
        <v>-11456100</v>
      </c>
      <c r="C3678" s="366" t="s">
        <v>209</v>
      </c>
      <c r="D3678" s="359"/>
      <c r="E3678" s="359"/>
      <c r="F3678" s="362"/>
      <c r="G3678" s="362" t="s">
        <v>31</v>
      </c>
      <c r="H3678" s="363">
        <v>0</v>
      </c>
      <c r="I3678" s="369">
        <f>B3678/M3678</f>
        <v>-15000</v>
      </c>
      <c r="K3678" s="278"/>
      <c r="M3678" s="371">
        <v>763.74</v>
      </c>
    </row>
    <row r="3679" spans="1:13" s="279" customFormat="1" ht="12.75">
      <c r="A3679" s="359"/>
      <c r="B3679" s="368"/>
      <c r="C3679" s="366"/>
      <c r="D3679" s="359"/>
      <c r="E3679" s="359"/>
      <c r="F3679" s="362"/>
      <c r="G3679" s="362"/>
      <c r="H3679" s="363"/>
      <c r="I3679" s="369"/>
      <c r="K3679" s="278"/>
      <c r="M3679" s="371"/>
    </row>
    <row r="3680" spans="1:13" s="279" customFormat="1" ht="12.75">
      <c r="A3680" s="359"/>
      <c r="B3680" s="368"/>
      <c r="C3680" s="366"/>
      <c r="D3680" s="359"/>
      <c r="E3680" s="359"/>
      <c r="F3680" s="362"/>
      <c r="G3680" s="362"/>
      <c r="H3680" s="363"/>
      <c r="I3680" s="369"/>
      <c r="K3680" s="278"/>
      <c r="M3680" s="371"/>
    </row>
    <row r="3681" spans="1:13" s="279" customFormat="1" ht="12.75">
      <c r="A3681" s="359"/>
      <c r="B3681" s="368"/>
      <c r="C3681" s="366"/>
      <c r="D3681" s="359"/>
      <c r="E3681" s="359"/>
      <c r="F3681" s="362"/>
      <c r="G3681" s="362"/>
      <c r="H3681" s="363"/>
      <c r="I3681" s="369"/>
      <c r="K3681" s="278"/>
      <c r="M3681" s="371"/>
    </row>
    <row r="3682" spans="1:13" s="279" customFormat="1" ht="12.75">
      <c r="A3682" s="359"/>
      <c r="B3682" s="360"/>
      <c r="C3682" s="359"/>
      <c r="D3682" s="359" t="s">
        <v>1284</v>
      </c>
      <c r="E3682" s="359"/>
      <c r="F3682" s="361"/>
      <c r="G3682" s="362"/>
      <c r="H3682" s="363"/>
      <c r="I3682" s="364"/>
      <c r="M3682" s="365"/>
    </row>
    <row r="3683" spans="1:13" s="279" customFormat="1" ht="12.75">
      <c r="A3683" s="359" t="s">
        <v>206</v>
      </c>
      <c r="B3683" s="363"/>
      <c r="C3683" s="366"/>
      <c r="D3683" s="359"/>
      <c r="E3683" s="359"/>
      <c r="F3683" s="362"/>
      <c r="G3683" s="362"/>
      <c r="H3683" s="363"/>
      <c r="I3683" s="367"/>
      <c r="K3683" s="278"/>
      <c r="M3683" s="365"/>
    </row>
    <row r="3684" spans="1:11" s="279" customFormat="1" ht="12.75">
      <c r="A3684" s="359"/>
      <c r="B3684" s="363"/>
      <c r="C3684" s="359"/>
      <c r="D3684" s="359"/>
      <c r="E3684" s="359" t="s">
        <v>219</v>
      </c>
      <c r="F3684" s="362"/>
      <c r="G3684" s="362"/>
      <c r="H3684" s="363"/>
      <c r="I3684" s="367"/>
      <c r="K3684" s="278"/>
    </row>
    <row r="3685" spans="1:13" s="279" customFormat="1" ht="12.75">
      <c r="A3685" s="359"/>
      <c r="B3685" s="368">
        <v>-1917808</v>
      </c>
      <c r="C3685" s="363" t="s">
        <v>207</v>
      </c>
      <c r="D3685" s="359"/>
      <c r="E3685" s="359" t="s">
        <v>218</v>
      </c>
      <c r="F3685" s="362"/>
      <c r="G3685" s="362"/>
      <c r="H3685" s="363">
        <f>H3684-B3685</f>
        <v>1917808</v>
      </c>
      <c r="I3685" s="401">
        <v>2923.68</v>
      </c>
      <c r="K3685" s="370"/>
      <c r="M3685" s="371">
        <f>-B3685/I3685</f>
        <v>655.9568762655284</v>
      </c>
    </row>
    <row r="3686" spans="1:13" s="279" customFormat="1" ht="12.75">
      <c r="A3686" s="359"/>
      <c r="B3686" s="363">
        <v>10000</v>
      </c>
      <c r="C3686" s="359" t="s">
        <v>208</v>
      </c>
      <c r="D3686" s="359"/>
      <c r="E3686" s="359"/>
      <c r="F3686" s="362"/>
      <c r="G3686" s="362" t="s">
        <v>217</v>
      </c>
      <c r="H3686" s="363">
        <f>H3685-B3686</f>
        <v>1907808</v>
      </c>
      <c r="I3686" s="401">
        <f>+B3686/M3686</f>
        <v>15.244904599417668</v>
      </c>
      <c r="K3686" s="370"/>
      <c r="M3686" s="371">
        <v>655.9568762655284</v>
      </c>
    </row>
    <row r="3687" spans="1:13" s="279" customFormat="1" ht="12.75">
      <c r="A3687" s="359"/>
      <c r="B3687" s="368">
        <f>SUM(B3685:B3686)</f>
        <v>-1907808</v>
      </c>
      <c r="C3687" s="366" t="s">
        <v>209</v>
      </c>
      <c r="D3687" s="359"/>
      <c r="E3687" s="359"/>
      <c r="F3687" s="362"/>
      <c r="G3687" s="362" t="s">
        <v>217</v>
      </c>
      <c r="H3687" s="363">
        <v>0</v>
      </c>
      <c r="I3687" s="401">
        <f>B3687/M3687</f>
        <v>-2908.435095400582</v>
      </c>
      <c r="K3687" s="278"/>
      <c r="M3687" s="371">
        <v>655.9568762655284</v>
      </c>
    </row>
    <row r="3688" spans="1:13" s="277" customFormat="1" ht="12.75">
      <c r="A3688" s="273"/>
      <c r="B3688" s="274"/>
      <c r="C3688" s="273"/>
      <c r="D3688" s="273"/>
      <c r="E3688" s="273"/>
      <c r="F3688" s="372"/>
      <c r="G3688" s="372"/>
      <c r="H3688" s="274">
        <f>H3678-B3688</f>
        <v>0</v>
      </c>
      <c r="I3688" s="373">
        <f aca="true" t="shared" si="239" ref="I3688:I3714">+B3688/M3688</f>
        <v>0</v>
      </c>
      <c r="M3688" s="365">
        <v>500</v>
      </c>
    </row>
    <row r="3689" spans="8:13" ht="12.75" hidden="1">
      <c r="H3689" s="5">
        <f aca="true" t="shared" si="240" ref="H3689:H3714">H3688-B3689</f>
        <v>0</v>
      </c>
      <c r="I3689" s="23">
        <f t="shared" si="239"/>
        <v>0</v>
      </c>
      <c r="M3689" s="2">
        <v>500</v>
      </c>
    </row>
    <row r="3690" spans="8:13" ht="12.75" hidden="1">
      <c r="H3690" s="5">
        <f t="shared" si="240"/>
        <v>0</v>
      </c>
      <c r="I3690" s="23">
        <f t="shared" si="239"/>
        <v>0</v>
      </c>
      <c r="M3690" s="2">
        <v>500</v>
      </c>
    </row>
    <row r="3691" spans="8:13" ht="12.75" hidden="1">
      <c r="H3691" s="5">
        <f t="shared" si="240"/>
        <v>0</v>
      </c>
      <c r="I3691" s="23">
        <f t="shared" si="239"/>
        <v>0</v>
      </c>
      <c r="M3691" s="2">
        <v>500</v>
      </c>
    </row>
    <row r="3692" spans="8:13" ht="12.75" hidden="1">
      <c r="H3692" s="5">
        <f t="shared" si="240"/>
        <v>0</v>
      </c>
      <c r="I3692" s="23">
        <f t="shared" si="239"/>
        <v>0</v>
      </c>
      <c r="M3692" s="2">
        <v>500</v>
      </c>
    </row>
    <row r="3693" spans="8:13" ht="12.75" hidden="1">
      <c r="H3693" s="5">
        <f t="shared" si="240"/>
        <v>0</v>
      </c>
      <c r="I3693" s="23">
        <f t="shared" si="239"/>
        <v>0</v>
      </c>
      <c r="M3693" s="2">
        <v>500</v>
      </c>
    </row>
    <row r="3694" spans="8:13" ht="12.75" hidden="1">
      <c r="H3694" s="5">
        <f t="shared" si="240"/>
        <v>0</v>
      </c>
      <c r="I3694" s="23">
        <f t="shared" si="239"/>
        <v>0</v>
      </c>
      <c r="M3694" s="2">
        <v>500</v>
      </c>
    </row>
    <row r="3695" spans="8:13" ht="12.75" hidden="1">
      <c r="H3695" s="5">
        <f t="shared" si="240"/>
        <v>0</v>
      </c>
      <c r="I3695" s="23">
        <f t="shared" si="239"/>
        <v>0</v>
      </c>
      <c r="M3695" s="2">
        <v>500</v>
      </c>
    </row>
    <row r="3696" spans="8:13" ht="12.75" hidden="1">
      <c r="H3696" s="5">
        <f t="shared" si="240"/>
        <v>0</v>
      </c>
      <c r="I3696" s="23">
        <f t="shared" si="239"/>
        <v>0</v>
      </c>
      <c r="M3696" s="2">
        <v>500</v>
      </c>
    </row>
    <row r="3697" spans="8:13" ht="12.75" hidden="1">
      <c r="H3697" s="5">
        <f t="shared" si="240"/>
        <v>0</v>
      </c>
      <c r="I3697" s="23">
        <f t="shared" si="239"/>
        <v>0</v>
      </c>
      <c r="M3697" s="2">
        <v>500</v>
      </c>
    </row>
    <row r="3698" spans="8:13" ht="12.75" hidden="1">
      <c r="H3698" s="5">
        <f t="shared" si="240"/>
        <v>0</v>
      </c>
      <c r="I3698" s="23">
        <f t="shared" si="239"/>
        <v>0</v>
      </c>
      <c r="M3698" s="2">
        <v>500</v>
      </c>
    </row>
    <row r="3699" spans="2:13" ht="12.75" hidden="1">
      <c r="B3699" s="7"/>
      <c r="H3699" s="5">
        <f t="shared" si="240"/>
        <v>0</v>
      </c>
      <c r="I3699" s="23">
        <f t="shared" si="239"/>
        <v>0</v>
      </c>
      <c r="M3699" s="2">
        <v>500</v>
      </c>
    </row>
    <row r="3700" spans="2:13" ht="12.75" hidden="1">
      <c r="B3700" s="6"/>
      <c r="H3700" s="5">
        <f t="shared" si="240"/>
        <v>0</v>
      </c>
      <c r="I3700" s="23">
        <f t="shared" si="239"/>
        <v>0</v>
      </c>
      <c r="M3700" s="2">
        <v>500</v>
      </c>
    </row>
    <row r="3701" spans="2:13" ht="12.75" hidden="1">
      <c r="B3701" s="6"/>
      <c r="H3701" s="5">
        <f t="shared" si="240"/>
        <v>0</v>
      </c>
      <c r="I3701" s="23">
        <f t="shared" si="239"/>
        <v>0</v>
      </c>
      <c r="M3701" s="2">
        <v>500</v>
      </c>
    </row>
    <row r="3702" spans="8:13" ht="12.75" hidden="1">
      <c r="H3702" s="5">
        <f t="shared" si="240"/>
        <v>0</v>
      </c>
      <c r="I3702" s="23">
        <f t="shared" si="239"/>
        <v>0</v>
      </c>
      <c r="M3702" s="2">
        <v>500</v>
      </c>
    </row>
    <row r="3703" spans="2:13" ht="12.75" hidden="1">
      <c r="B3703" s="8"/>
      <c r="H3703" s="5">
        <f t="shared" si="240"/>
        <v>0</v>
      </c>
      <c r="I3703" s="23">
        <f t="shared" si="239"/>
        <v>0</v>
      </c>
      <c r="M3703" s="2">
        <v>500</v>
      </c>
    </row>
    <row r="3704" spans="2:13" ht="12.75" hidden="1">
      <c r="B3704" s="8"/>
      <c r="H3704" s="5">
        <f t="shared" si="240"/>
        <v>0</v>
      </c>
      <c r="I3704" s="23">
        <f t="shared" si="239"/>
        <v>0</v>
      </c>
      <c r="M3704" s="2">
        <v>500</v>
      </c>
    </row>
    <row r="3705" spans="2:13" ht="12.75" hidden="1">
      <c r="B3705" s="8"/>
      <c r="H3705" s="5">
        <f t="shared" si="240"/>
        <v>0</v>
      </c>
      <c r="I3705" s="23">
        <f t="shared" si="239"/>
        <v>0</v>
      </c>
      <c r="M3705" s="2">
        <v>500</v>
      </c>
    </row>
    <row r="3706" spans="2:13" ht="12.75" hidden="1">
      <c r="B3706" s="8"/>
      <c r="H3706" s="5">
        <f t="shared" si="240"/>
        <v>0</v>
      </c>
      <c r="I3706" s="23">
        <f t="shared" si="239"/>
        <v>0</v>
      </c>
      <c r="M3706" s="2">
        <v>500</v>
      </c>
    </row>
    <row r="3707" spans="2:13" ht="12.75" hidden="1">
      <c r="B3707" s="8"/>
      <c r="H3707" s="5">
        <f t="shared" si="240"/>
        <v>0</v>
      </c>
      <c r="I3707" s="23">
        <f t="shared" si="239"/>
        <v>0</v>
      </c>
      <c r="M3707" s="2">
        <v>500</v>
      </c>
    </row>
    <row r="3708" spans="2:13" ht="12.75" hidden="1">
      <c r="B3708" s="8"/>
      <c r="H3708" s="5">
        <f t="shared" si="240"/>
        <v>0</v>
      </c>
      <c r="I3708" s="23">
        <f t="shared" si="239"/>
        <v>0</v>
      </c>
      <c r="M3708" s="2">
        <v>500</v>
      </c>
    </row>
    <row r="3709" spans="2:13" ht="12.75" hidden="1">
      <c r="B3709" s="8"/>
      <c r="H3709" s="5">
        <f t="shared" si="240"/>
        <v>0</v>
      </c>
      <c r="I3709" s="23">
        <f t="shared" si="239"/>
        <v>0</v>
      </c>
      <c r="M3709" s="2">
        <v>500</v>
      </c>
    </row>
    <row r="3710" spans="2:13" ht="12.75" hidden="1">
      <c r="B3710" s="8"/>
      <c r="H3710" s="5">
        <f t="shared" si="240"/>
        <v>0</v>
      </c>
      <c r="I3710" s="23">
        <f t="shared" si="239"/>
        <v>0</v>
      </c>
      <c r="M3710" s="2">
        <v>500</v>
      </c>
    </row>
    <row r="3711" spans="2:13" ht="12.75" hidden="1">
      <c r="B3711" s="8"/>
      <c r="H3711" s="5">
        <f t="shared" si="240"/>
        <v>0</v>
      </c>
      <c r="I3711" s="23">
        <f t="shared" si="239"/>
        <v>0</v>
      </c>
      <c r="M3711" s="2">
        <v>500</v>
      </c>
    </row>
    <row r="3712" spans="2:13" ht="12.75" hidden="1">
      <c r="B3712" s="8"/>
      <c r="H3712" s="5">
        <f t="shared" si="240"/>
        <v>0</v>
      </c>
      <c r="I3712" s="23">
        <f t="shared" si="239"/>
        <v>0</v>
      </c>
      <c r="M3712" s="2">
        <v>500</v>
      </c>
    </row>
    <row r="3713" spans="2:13" ht="12.75" hidden="1">
      <c r="B3713" s="8"/>
      <c r="H3713" s="5">
        <f t="shared" si="240"/>
        <v>0</v>
      </c>
      <c r="I3713" s="23">
        <f t="shared" si="239"/>
        <v>0</v>
      </c>
      <c r="M3713" s="2">
        <v>500</v>
      </c>
    </row>
    <row r="3714" spans="2:13" ht="12.75" hidden="1">
      <c r="B3714" s="8"/>
      <c r="H3714" s="5">
        <f t="shared" si="240"/>
        <v>0</v>
      </c>
      <c r="I3714" s="23">
        <f t="shared" si="239"/>
        <v>0</v>
      </c>
      <c r="M3714" s="2">
        <v>500</v>
      </c>
    </row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5"/>
  <sheetViews>
    <sheetView workbookViewId="0" topLeftCell="A1">
      <pane ySplit="5" topLeftCell="BM1419" activePane="bottomLeft" state="frozen"/>
      <selection pane="topLeft" activeCell="A1" sqref="A1"/>
      <selection pane="bottomLeft" activeCell="C1433" sqref="C1433"/>
    </sheetView>
  </sheetViews>
  <sheetFormatPr defaultColWidth="9.140625" defaultRowHeight="12.75" zeroHeight="1"/>
  <cols>
    <col min="1" max="1" width="5.140625" style="1" customWidth="1"/>
    <col min="2" max="2" width="11.14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1.28125" style="5" customWidth="1"/>
    <col min="9" max="9" width="9.00390625" style="4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8"/>
      <c r="B1" s="9"/>
      <c r="C1" s="10"/>
      <c r="D1" s="10"/>
      <c r="E1" s="11"/>
      <c r="F1" s="10"/>
      <c r="G1" s="10"/>
      <c r="H1" s="9"/>
      <c r="I1" s="3"/>
    </row>
    <row r="2" spans="1:9" ht="17.25" customHeight="1">
      <c r="A2" s="12"/>
      <c r="B2" s="476" t="s">
        <v>150</v>
      </c>
      <c r="C2" s="476"/>
      <c r="D2" s="476"/>
      <c r="E2" s="476"/>
      <c r="F2" s="476"/>
      <c r="G2" s="476"/>
      <c r="H2" s="476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0</v>
      </c>
      <c r="C4" s="19" t="s">
        <v>6</v>
      </c>
      <c r="D4" s="19" t="s">
        <v>1</v>
      </c>
      <c r="E4" s="19" t="s">
        <v>7</v>
      </c>
      <c r="F4" s="19" t="s">
        <v>2</v>
      </c>
      <c r="G4" s="17" t="s">
        <v>4</v>
      </c>
      <c r="H4" s="20" t="s">
        <v>3</v>
      </c>
      <c r="I4" s="21" t="s">
        <v>5</v>
      </c>
    </row>
    <row r="5" spans="1:13" ht="18.75" customHeight="1">
      <c r="A5" s="24"/>
      <c r="B5" s="24" t="s">
        <v>154</v>
      </c>
      <c r="C5" s="24"/>
      <c r="D5" s="24"/>
      <c r="E5" s="24"/>
      <c r="F5" s="29"/>
      <c r="G5" s="27"/>
      <c r="H5" s="25">
        <v>0</v>
      </c>
      <c r="I5" s="26">
        <v>510</v>
      </c>
      <c r="K5" t="s">
        <v>8</v>
      </c>
      <c r="L5" t="s">
        <v>9</v>
      </c>
      <c r="M5" s="2">
        <v>510</v>
      </c>
    </row>
    <row r="6" spans="2:13" ht="12.75">
      <c r="B6" s="30"/>
      <c r="C6" s="13"/>
      <c r="D6" s="13"/>
      <c r="E6" s="13"/>
      <c r="F6" s="31"/>
      <c r="H6" s="5">
        <v>0</v>
      </c>
      <c r="I6" s="23">
        <v>0</v>
      </c>
      <c r="M6" s="2">
        <v>510</v>
      </c>
    </row>
    <row r="7" spans="4:13" ht="12.75">
      <c r="D7" s="13"/>
      <c r="H7" s="5">
        <v>0</v>
      </c>
      <c r="I7" s="23">
        <v>0</v>
      </c>
      <c r="M7" s="2">
        <v>510</v>
      </c>
    </row>
    <row r="8" spans="1:13" s="16" customFormat="1" ht="12.75">
      <c r="A8" s="43"/>
      <c r="B8" s="44">
        <v>2598197.5</v>
      </c>
      <c r="C8" s="45"/>
      <c r="D8" s="46" t="s">
        <v>10</v>
      </c>
      <c r="E8" s="47" t="s">
        <v>174</v>
      </c>
      <c r="F8" s="48"/>
      <c r="G8" s="49"/>
      <c r="H8" s="50">
        <v>2598197.5</v>
      </c>
      <c r="I8" s="51">
        <v>5094.504901960784</v>
      </c>
      <c r="J8" s="38"/>
      <c r="K8" s="52"/>
      <c r="L8" s="38"/>
      <c r="M8" s="2">
        <v>510</v>
      </c>
    </row>
    <row r="9" spans="1:13" s="16" customFormat="1" ht="12.75">
      <c r="A9" s="43"/>
      <c r="B9" s="44">
        <v>475000</v>
      </c>
      <c r="C9" s="45"/>
      <c r="D9" s="46" t="s">
        <v>11</v>
      </c>
      <c r="E9" s="47" t="s">
        <v>155</v>
      </c>
      <c r="F9" s="48"/>
      <c r="G9" s="49"/>
      <c r="H9" s="50">
        <v>475000</v>
      </c>
      <c r="I9" s="51">
        <v>931.3725490196078</v>
      </c>
      <c r="J9" s="38"/>
      <c r="K9" s="52"/>
      <c r="L9" s="38"/>
      <c r="M9" s="2">
        <v>510</v>
      </c>
    </row>
    <row r="10" spans="1:13" s="16" customFormat="1" ht="12.75">
      <c r="A10" s="43"/>
      <c r="B10" s="44">
        <v>2845602.5</v>
      </c>
      <c r="C10" s="45"/>
      <c r="D10" s="46" t="s">
        <v>12</v>
      </c>
      <c r="E10" s="47" t="s">
        <v>156</v>
      </c>
      <c r="F10" s="48"/>
      <c r="G10" s="49"/>
      <c r="H10" s="50">
        <v>2845602.5</v>
      </c>
      <c r="I10" s="51">
        <v>5579.612745098039</v>
      </c>
      <c r="J10" s="38"/>
      <c r="K10" s="52"/>
      <c r="L10" s="38"/>
      <c r="M10" s="2">
        <v>510</v>
      </c>
    </row>
    <row r="11" spans="1:13" s="16" customFormat="1" ht="12.75">
      <c r="A11" s="43"/>
      <c r="B11" s="44">
        <v>1626860</v>
      </c>
      <c r="C11" s="45"/>
      <c r="D11" s="46" t="s">
        <v>13</v>
      </c>
      <c r="E11" s="47" t="s">
        <v>157</v>
      </c>
      <c r="F11" s="48"/>
      <c r="G11" s="49"/>
      <c r="H11" s="50">
        <v>1626860</v>
      </c>
      <c r="I11" s="51">
        <v>3189.921568627451</v>
      </c>
      <c r="J11" s="38"/>
      <c r="K11" s="53"/>
      <c r="L11" s="38"/>
      <c r="M11" s="2">
        <v>510</v>
      </c>
    </row>
    <row r="12" spans="1:13" s="16" customFormat="1" ht="12.75">
      <c r="A12" s="43"/>
      <c r="B12" s="44">
        <v>2079675.2</v>
      </c>
      <c r="C12" s="45"/>
      <c r="D12" s="54" t="s">
        <v>14</v>
      </c>
      <c r="E12" s="47" t="s">
        <v>158</v>
      </c>
      <c r="F12" s="48"/>
      <c r="G12" s="49"/>
      <c r="H12" s="50">
        <v>2079675.2</v>
      </c>
      <c r="I12" s="51">
        <v>4077.7945098039213</v>
      </c>
      <c r="J12" s="38"/>
      <c r="K12" s="52"/>
      <c r="L12" s="38"/>
      <c r="M12" s="2">
        <v>510</v>
      </c>
    </row>
    <row r="13" spans="1:13" s="16" customFormat="1" ht="12.75">
      <c r="A13" s="43"/>
      <c r="B13" s="44">
        <v>978570</v>
      </c>
      <c r="C13" s="45"/>
      <c r="D13" s="46" t="s">
        <v>15</v>
      </c>
      <c r="E13" s="45" t="s">
        <v>16</v>
      </c>
      <c r="F13" s="48"/>
      <c r="G13" s="49" t="s">
        <v>17</v>
      </c>
      <c r="H13" s="50">
        <v>978570</v>
      </c>
      <c r="I13" s="51">
        <v>1918.764705882353</v>
      </c>
      <c r="J13" s="38"/>
      <c r="K13" s="52"/>
      <c r="L13" s="38"/>
      <c r="M13" s="2">
        <v>510</v>
      </c>
    </row>
    <row r="14" spans="1:13" s="16" customFormat="1" ht="12.75">
      <c r="A14" s="43"/>
      <c r="B14" s="44">
        <v>1584047</v>
      </c>
      <c r="C14" s="45"/>
      <c r="D14" s="46" t="s">
        <v>18</v>
      </c>
      <c r="E14" s="45"/>
      <c r="F14" s="48"/>
      <c r="G14" s="49"/>
      <c r="H14" s="50">
        <v>1584047</v>
      </c>
      <c r="I14" s="51">
        <v>3105.9745098039216</v>
      </c>
      <c r="J14" s="38"/>
      <c r="K14" s="52"/>
      <c r="L14" s="38"/>
      <c r="M14" s="2">
        <v>510</v>
      </c>
    </row>
    <row r="15" spans="1:13" s="16" customFormat="1" ht="12.75">
      <c r="A15" s="43"/>
      <c r="B15" s="44">
        <v>135000</v>
      </c>
      <c r="C15" s="45"/>
      <c r="D15" s="46" t="s">
        <v>161</v>
      </c>
      <c r="E15" s="45"/>
      <c r="F15" s="48"/>
      <c r="G15" s="49"/>
      <c r="H15" s="50">
        <v>135000</v>
      </c>
      <c r="I15" s="51">
        <v>264.70588235294116</v>
      </c>
      <c r="J15" s="38"/>
      <c r="K15" s="52"/>
      <c r="L15" s="38"/>
      <c r="M15" s="2">
        <v>510</v>
      </c>
    </row>
    <row r="16" spans="1:13" s="16" customFormat="1" ht="12.75">
      <c r="A16" s="43"/>
      <c r="B16" s="44">
        <v>12322952.2</v>
      </c>
      <c r="C16" s="55" t="s">
        <v>146</v>
      </c>
      <c r="D16" s="56"/>
      <c r="E16" s="45"/>
      <c r="F16" s="48"/>
      <c r="G16" s="49"/>
      <c r="H16" s="50">
        <v>0</v>
      </c>
      <c r="I16" s="51">
        <v>24162.65137254902</v>
      </c>
      <c r="J16" s="38"/>
      <c r="K16" s="52"/>
      <c r="L16" s="38"/>
      <c r="M16" s="2">
        <v>510</v>
      </c>
    </row>
    <row r="17" spans="1:13" s="16" customFormat="1" ht="12.75">
      <c r="A17" s="13"/>
      <c r="B17" s="33"/>
      <c r="C17" s="13"/>
      <c r="D17" s="31"/>
      <c r="E17" s="13"/>
      <c r="F17" s="57"/>
      <c r="G17" s="58"/>
      <c r="H17" s="30"/>
      <c r="I17" s="59"/>
      <c r="K17" s="60"/>
      <c r="M17" s="2">
        <v>510</v>
      </c>
    </row>
    <row r="18" spans="1:13" s="70" customFormat="1" ht="13.5" thickBot="1">
      <c r="A18" s="61"/>
      <c r="B18" s="62">
        <v>12322952.2</v>
      </c>
      <c r="C18" s="63" t="s">
        <v>19</v>
      </c>
      <c r="D18" s="64"/>
      <c r="E18" s="65"/>
      <c r="F18" s="66"/>
      <c r="G18" s="67"/>
      <c r="H18" s="68"/>
      <c r="I18" s="69"/>
      <c r="K18" s="71"/>
      <c r="M18" s="2">
        <v>510</v>
      </c>
    </row>
    <row r="19" spans="2:13" ht="12.75">
      <c r="B19" s="39"/>
      <c r="D19" s="31"/>
      <c r="F19" s="72"/>
      <c r="G19" s="73"/>
      <c r="I19" s="23"/>
      <c r="K19" s="74"/>
      <c r="M19" s="2">
        <v>510</v>
      </c>
    </row>
    <row r="20" spans="2:13" ht="12.75">
      <c r="B20" s="39"/>
      <c r="D20" s="31"/>
      <c r="F20" s="72"/>
      <c r="G20" s="73"/>
      <c r="I20" s="23"/>
      <c r="K20" s="74"/>
      <c r="M20" s="2">
        <v>510</v>
      </c>
    </row>
    <row r="21" spans="1:13" s="70" customFormat="1" ht="13.5" thickBot="1">
      <c r="A21" s="61"/>
      <c r="B21" s="75">
        <v>2598197.5</v>
      </c>
      <c r="C21" s="76"/>
      <c r="D21" s="77" t="s">
        <v>10</v>
      </c>
      <c r="E21" s="78"/>
      <c r="F21" s="66"/>
      <c r="G21" s="79"/>
      <c r="H21" s="80"/>
      <c r="I21" s="81">
        <v>5094.504901960784</v>
      </c>
      <c r="K21" s="71"/>
      <c r="M21" s="2">
        <v>510</v>
      </c>
    </row>
    <row r="22" spans="3:13" ht="12.75">
      <c r="C22" s="34"/>
      <c r="D22" s="13"/>
      <c r="H22" s="5">
        <v>0</v>
      </c>
      <c r="I22" s="23">
        <v>0</v>
      </c>
      <c r="M22" s="2">
        <v>510</v>
      </c>
    </row>
    <row r="23" spans="4:13" ht="12.75">
      <c r="D23" s="13"/>
      <c r="H23" s="5">
        <v>0</v>
      </c>
      <c r="I23" s="23">
        <v>0</v>
      </c>
      <c r="M23" s="2">
        <v>510</v>
      </c>
    </row>
    <row r="24" spans="1:13" s="89" customFormat="1" ht="12.75">
      <c r="A24" s="82"/>
      <c r="B24" s="400">
        <v>59100</v>
      </c>
      <c r="C24" s="84" t="s">
        <v>20</v>
      </c>
      <c r="D24" s="84" t="s">
        <v>166</v>
      </c>
      <c r="E24" s="85" t="s">
        <v>21</v>
      </c>
      <c r="F24" s="86" t="s">
        <v>22</v>
      </c>
      <c r="G24" s="86" t="s">
        <v>23</v>
      </c>
      <c r="H24" s="87"/>
      <c r="I24" s="88">
        <v>115.88235294117646</v>
      </c>
      <c r="M24" s="2">
        <v>510</v>
      </c>
    </row>
    <row r="25" spans="2:13" ht="12.75">
      <c r="B25" s="8"/>
      <c r="D25" s="13"/>
      <c r="H25" s="5">
        <v>0</v>
      </c>
      <c r="I25" s="23">
        <v>0</v>
      </c>
      <c r="M25" s="2">
        <v>510</v>
      </c>
    </row>
    <row r="26" spans="1:13" s="89" customFormat="1" ht="12.75">
      <c r="A26" s="82"/>
      <c r="B26" s="400">
        <v>197000</v>
      </c>
      <c r="C26" s="84" t="s">
        <v>28</v>
      </c>
      <c r="D26" s="84" t="s">
        <v>109</v>
      </c>
      <c r="E26" s="85" t="s">
        <v>29</v>
      </c>
      <c r="F26" s="86" t="s">
        <v>30</v>
      </c>
      <c r="G26" s="86" t="s">
        <v>23</v>
      </c>
      <c r="H26" s="87"/>
      <c r="I26" s="88">
        <v>386.27450980392155</v>
      </c>
      <c r="M26" s="2">
        <v>510</v>
      </c>
    </row>
    <row r="27" spans="2:13" ht="12.75">
      <c r="B27" s="8"/>
      <c r="D27" s="13"/>
      <c r="H27" s="5">
        <v>0</v>
      </c>
      <c r="I27" s="23">
        <v>0</v>
      </c>
      <c r="M27" s="2">
        <v>510</v>
      </c>
    </row>
    <row r="28" spans="1:13" s="89" customFormat="1" ht="12.75">
      <c r="A28" s="82"/>
      <c r="B28" s="400">
        <v>19500</v>
      </c>
      <c r="C28" s="84" t="s">
        <v>34</v>
      </c>
      <c r="D28" s="84" t="s">
        <v>35</v>
      </c>
      <c r="E28" s="85" t="s">
        <v>36</v>
      </c>
      <c r="F28" s="86" t="s">
        <v>37</v>
      </c>
      <c r="G28" s="86" t="s">
        <v>23</v>
      </c>
      <c r="H28" s="87"/>
      <c r="I28" s="88">
        <v>38.23529411764706</v>
      </c>
      <c r="M28" s="2">
        <v>510</v>
      </c>
    </row>
    <row r="29" spans="2:13" ht="12.75">
      <c r="B29" s="8"/>
      <c r="H29" s="5">
        <v>0</v>
      </c>
      <c r="I29" s="23">
        <v>0</v>
      </c>
      <c r="M29" s="2">
        <v>510</v>
      </c>
    </row>
    <row r="30" spans="1:13" s="89" customFormat="1" ht="12.75">
      <c r="A30" s="82"/>
      <c r="B30" s="400">
        <v>47200</v>
      </c>
      <c r="C30" s="84" t="s">
        <v>38</v>
      </c>
      <c r="D30" s="84" t="s">
        <v>110</v>
      </c>
      <c r="E30" s="85" t="s">
        <v>21</v>
      </c>
      <c r="F30" s="86" t="s">
        <v>39</v>
      </c>
      <c r="G30" s="86" t="s">
        <v>23</v>
      </c>
      <c r="H30" s="87"/>
      <c r="I30" s="88">
        <v>92.54901960784314</v>
      </c>
      <c r="M30" s="2">
        <v>510</v>
      </c>
    </row>
    <row r="31" spans="2:13" ht="12.75">
      <c r="B31" s="8"/>
      <c r="H31" s="5">
        <v>0</v>
      </c>
      <c r="I31" s="23">
        <v>0</v>
      </c>
      <c r="M31" s="2">
        <v>510</v>
      </c>
    </row>
    <row r="32" spans="1:13" s="89" customFormat="1" ht="12.75">
      <c r="A32" s="82"/>
      <c r="B32" s="400">
        <v>30300</v>
      </c>
      <c r="C32" s="84" t="s">
        <v>41</v>
      </c>
      <c r="D32" s="84" t="s">
        <v>42</v>
      </c>
      <c r="E32" s="85" t="s">
        <v>43</v>
      </c>
      <c r="F32" s="86" t="s">
        <v>44</v>
      </c>
      <c r="G32" s="86" t="s">
        <v>23</v>
      </c>
      <c r="H32" s="87"/>
      <c r="I32" s="88">
        <v>59.411764705882355</v>
      </c>
      <c r="M32" s="2">
        <v>510</v>
      </c>
    </row>
    <row r="33" spans="2:13" ht="12.75">
      <c r="B33" s="8"/>
      <c r="H33" s="5">
        <v>0</v>
      </c>
      <c r="I33" s="23">
        <v>0</v>
      </c>
      <c r="M33" s="2">
        <v>510</v>
      </c>
    </row>
    <row r="34" spans="1:13" s="89" customFormat="1" ht="12.75">
      <c r="A34" s="82"/>
      <c r="B34" s="400">
        <v>25200</v>
      </c>
      <c r="C34" s="84" t="s">
        <v>45</v>
      </c>
      <c r="D34" s="84" t="s">
        <v>42</v>
      </c>
      <c r="E34" s="85" t="s">
        <v>43</v>
      </c>
      <c r="F34" s="86" t="s">
        <v>46</v>
      </c>
      <c r="G34" s="86" t="s">
        <v>23</v>
      </c>
      <c r="H34" s="87"/>
      <c r="I34" s="88">
        <v>49.411764705882355</v>
      </c>
      <c r="M34" s="2">
        <v>510</v>
      </c>
    </row>
    <row r="35" spans="2:13" ht="12.75">
      <c r="B35" s="8"/>
      <c r="H35" s="5">
        <v>0</v>
      </c>
      <c r="I35" s="23">
        <v>0</v>
      </c>
      <c r="M35" s="2">
        <v>510</v>
      </c>
    </row>
    <row r="36" spans="1:13" s="100" customFormat="1" ht="12.75">
      <c r="A36" s="95"/>
      <c r="B36" s="374">
        <v>60000</v>
      </c>
      <c r="C36" s="95" t="s">
        <v>47</v>
      </c>
      <c r="D36" s="95" t="s">
        <v>164</v>
      </c>
      <c r="E36" s="95" t="s">
        <v>43</v>
      </c>
      <c r="F36" s="126" t="s">
        <v>48</v>
      </c>
      <c r="G36" s="97" t="s">
        <v>23</v>
      </c>
      <c r="H36" s="87"/>
      <c r="I36" s="98">
        <v>117.6470588235294</v>
      </c>
      <c r="J36" s="99"/>
      <c r="M36" s="2">
        <v>510</v>
      </c>
    </row>
    <row r="37" spans="2:13" ht="12.75">
      <c r="B37" s="8"/>
      <c r="H37" s="5">
        <v>0</v>
      </c>
      <c r="I37" s="23">
        <v>0</v>
      </c>
      <c r="M37" s="2">
        <v>510</v>
      </c>
    </row>
    <row r="38" spans="1:13" s="89" customFormat="1" ht="12.75">
      <c r="A38" s="82"/>
      <c r="B38" s="400">
        <v>29700</v>
      </c>
      <c r="C38" s="84" t="s">
        <v>49</v>
      </c>
      <c r="D38" s="84" t="s">
        <v>111</v>
      </c>
      <c r="E38" s="85" t="s">
        <v>36</v>
      </c>
      <c r="F38" s="86" t="s">
        <v>50</v>
      </c>
      <c r="G38" s="86" t="s">
        <v>23</v>
      </c>
      <c r="H38" s="87"/>
      <c r="I38" s="88">
        <v>58.23529411764706</v>
      </c>
      <c r="M38" s="2">
        <v>510</v>
      </c>
    </row>
    <row r="39" spans="2:13" ht="12.75">
      <c r="B39" s="8"/>
      <c r="H39" s="5">
        <v>0</v>
      </c>
      <c r="I39" s="23">
        <v>0</v>
      </c>
      <c r="M39" s="2">
        <v>510</v>
      </c>
    </row>
    <row r="40" spans="1:13" s="89" customFormat="1" ht="12.75">
      <c r="A40" s="82"/>
      <c r="B40" s="400">
        <v>35900</v>
      </c>
      <c r="C40" s="84" t="s">
        <v>51</v>
      </c>
      <c r="D40" s="84" t="s">
        <v>52</v>
      </c>
      <c r="E40" s="85" t="s">
        <v>43</v>
      </c>
      <c r="F40" s="86" t="s">
        <v>53</v>
      </c>
      <c r="G40" s="86" t="s">
        <v>23</v>
      </c>
      <c r="H40" s="87"/>
      <c r="I40" s="88">
        <v>70.3921568627451</v>
      </c>
      <c r="M40" s="2">
        <v>510</v>
      </c>
    </row>
    <row r="41" spans="2:13" ht="12.75">
      <c r="B41" s="8"/>
      <c r="H41" s="5">
        <v>0</v>
      </c>
      <c r="I41" s="23">
        <v>0</v>
      </c>
      <c r="M41" s="2">
        <v>510</v>
      </c>
    </row>
    <row r="42" spans="1:13" s="89" customFormat="1" ht="12.75">
      <c r="A42" s="82"/>
      <c r="B42" s="400">
        <v>34000</v>
      </c>
      <c r="C42" s="84" t="s">
        <v>54</v>
      </c>
      <c r="D42" s="84" t="s">
        <v>112</v>
      </c>
      <c r="E42" s="85" t="s">
        <v>55</v>
      </c>
      <c r="F42" s="86" t="s">
        <v>56</v>
      </c>
      <c r="G42" s="86" t="s">
        <v>57</v>
      </c>
      <c r="H42" s="87"/>
      <c r="I42" s="88">
        <v>66.66666666666667</v>
      </c>
      <c r="M42" s="2">
        <v>510</v>
      </c>
    </row>
    <row r="43" spans="2:13" ht="12.75">
      <c r="B43" s="8"/>
      <c r="H43" s="5">
        <v>0</v>
      </c>
      <c r="I43" s="23">
        <v>0</v>
      </c>
      <c r="M43" s="2">
        <v>510</v>
      </c>
    </row>
    <row r="44" spans="1:13" s="100" customFormat="1" ht="12.75">
      <c r="A44" s="95"/>
      <c r="B44" s="374">
        <v>109700</v>
      </c>
      <c r="C44" s="95" t="s">
        <v>58</v>
      </c>
      <c r="D44" s="95" t="s">
        <v>147</v>
      </c>
      <c r="E44" s="95" t="s">
        <v>59</v>
      </c>
      <c r="F44" s="97" t="s">
        <v>60</v>
      </c>
      <c r="G44" s="97" t="s">
        <v>23</v>
      </c>
      <c r="H44" s="96"/>
      <c r="I44" s="98">
        <v>215.09803921568627</v>
      </c>
      <c r="J44" s="99"/>
      <c r="M44" s="2">
        <v>510</v>
      </c>
    </row>
    <row r="45" spans="2:13" ht="12.75">
      <c r="B45" s="8"/>
      <c r="H45" s="5">
        <v>0</v>
      </c>
      <c r="I45" s="23">
        <v>0</v>
      </c>
      <c r="M45" s="2">
        <v>510</v>
      </c>
    </row>
    <row r="46" spans="1:13" s="89" customFormat="1" ht="12.75">
      <c r="A46" s="82"/>
      <c r="B46" s="400">
        <v>26600</v>
      </c>
      <c r="C46" s="84" t="s">
        <v>61</v>
      </c>
      <c r="D46" s="84" t="s">
        <v>62</v>
      </c>
      <c r="E46" s="85" t="s">
        <v>43</v>
      </c>
      <c r="F46" s="86" t="s">
        <v>63</v>
      </c>
      <c r="G46" s="86" t="s">
        <v>23</v>
      </c>
      <c r="H46" s="87"/>
      <c r="I46" s="88">
        <v>52.15686274509804</v>
      </c>
      <c r="M46" s="2">
        <v>510</v>
      </c>
    </row>
    <row r="47" spans="2:13" ht="12.75">
      <c r="B47" s="8"/>
      <c r="D47" s="13"/>
      <c r="H47" s="5">
        <v>0</v>
      </c>
      <c r="I47" s="23">
        <v>0</v>
      </c>
      <c r="M47" s="2">
        <v>510</v>
      </c>
    </row>
    <row r="48" spans="1:13" s="89" customFormat="1" ht="12.75">
      <c r="A48" s="82"/>
      <c r="B48" s="400">
        <v>26000</v>
      </c>
      <c r="C48" s="84" t="s">
        <v>64</v>
      </c>
      <c r="D48" s="84" t="s">
        <v>165</v>
      </c>
      <c r="E48" s="85" t="s">
        <v>36</v>
      </c>
      <c r="F48" s="86" t="s">
        <v>66</v>
      </c>
      <c r="G48" s="86" t="s">
        <v>23</v>
      </c>
      <c r="H48" s="87"/>
      <c r="I48" s="88">
        <v>50.98039215686274</v>
      </c>
      <c r="M48" s="2">
        <v>510</v>
      </c>
    </row>
    <row r="49" spans="2:13" ht="12.75">
      <c r="B49" s="8"/>
      <c r="H49" s="5">
        <v>0</v>
      </c>
      <c r="I49" s="23">
        <v>0</v>
      </c>
      <c r="M49" s="2">
        <v>510</v>
      </c>
    </row>
    <row r="50" spans="1:13" s="89" customFormat="1" ht="12.75">
      <c r="A50" s="82"/>
      <c r="B50" s="400">
        <v>74000</v>
      </c>
      <c r="C50" s="84" t="s">
        <v>67</v>
      </c>
      <c r="D50" s="84" t="s">
        <v>114</v>
      </c>
      <c r="E50" s="85" t="s">
        <v>36</v>
      </c>
      <c r="F50" s="86" t="s">
        <v>66</v>
      </c>
      <c r="G50" s="86" t="s">
        <v>113</v>
      </c>
      <c r="H50" s="87"/>
      <c r="I50" s="88">
        <v>145.09803921568627</v>
      </c>
      <c r="M50" s="2">
        <v>510</v>
      </c>
    </row>
    <row r="51" spans="2:13" ht="12.75">
      <c r="B51" s="8"/>
      <c r="C51" s="34"/>
      <c r="D51" s="13"/>
      <c r="H51" s="5">
        <v>0</v>
      </c>
      <c r="I51" s="23">
        <v>0</v>
      </c>
      <c r="M51" s="2">
        <v>510</v>
      </c>
    </row>
    <row r="52" spans="1:13" s="89" customFormat="1" ht="12.75">
      <c r="A52" s="82"/>
      <c r="B52" s="400">
        <v>55800</v>
      </c>
      <c r="C52" s="84" t="s">
        <v>68</v>
      </c>
      <c r="D52" s="84" t="s">
        <v>115</v>
      </c>
      <c r="E52" s="85" t="s">
        <v>43</v>
      </c>
      <c r="F52" s="86" t="s">
        <v>69</v>
      </c>
      <c r="G52" s="86" t="s">
        <v>23</v>
      </c>
      <c r="H52" s="87"/>
      <c r="I52" s="88">
        <v>109.41176470588235</v>
      </c>
      <c r="M52" s="2">
        <v>510</v>
      </c>
    </row>
    <row r="53" spans="2:13" ht="12.75">
      <c r="B53" s="8"/>
      <c r="D53" s="13"/>
      <c r="H53" s="5">
        <v>0</v>
      </c>
      <c r="I53" s="23">
        <v>0</v>
      </c>
      <c r="M53" s="2">
        <v>510</v>
      </c>
    </row>
    <row r="54" spans="1:13" s="100" customFormat="1" ht="12.75">
      <c r="A54" s="95"/>
      <c r="B54" s="374">
        <v>48900</v>
      </c>
      <c r="C54" s="95" t="s">
        <v>70</v>
      </c>
      <c r="D54" s="95" t="s">
        <v>71</v>
      </c>
      <c r="E54" s="95" t="s">
        <v>72</v>
      </c>
      <c r="F54" s="126" t="s">
        <v>73</v>
      </c>
      <c r="G54" s="97" t="s">
        <v>23</v>
      </c>
      <c r="H54" s="96"/>
      <c r="I54" s="98">
        <v>95.88235294117646</v>
      </c>
      <c r="J54" s="99"/>
      <c r="M54" s="2">
        <v>510</v>
      </c>
    </row>
    <row r="55" spans="2:13" ht="12.75">
      <c r="B55" s="8"/>
      <c r="H55" s="5">
        <v>0</v>
      </c>
      <c r="I55" s="23">
        <v>0</v>
      </c>
      <c r="M55" s="2">
        <v>510</v>
      </c>
    </row>
    <row r="56" spans="1:13" s="89" customFormat="1" ht="12.75">
      <c r="A56" s="82"/>
      <c r="B56" s="400">
        <v>50300</v>
      </c>
      <c r="C56" s="84" t="s">
        <v>74</v>
      </c>
      <c r="D56" s="84" t="s">
        <v>116</v>
      </c>
      <c r="E56" s="85" t="s">
        <v>72</v>
      </c>
      <c r="F56" s="86" t="s">
        <v>75</v>
      </c>
      <c r="G56" s="86" t="s">
        <v>23</v>
      </c>
      <c r="H56" s="87"/>
      <c r="I56" s="88">
        <v>98.62745098039215</v>
      </c>
      <c r="M56" s="2">
        <v>510</v>
      </c>
    </row>
    <row r="57" spans="2:13" ht="12.75">
      <c r="B57" s="8"/>
      <c r="D57" s="13"/>
      <c r="H57" s="5">
        <v>0</v>
      </c>
      <c r="I57" s="23">
        <v>0</v>
      </c>
      <c r="M57" s="2">
        <v>510</v>
      </c>
    </row>
    <row r="58" spans="1:13" s="113" customFormat="1" ht="12.75">
      <c r="A58" s="110"/>
      <c r="B58" s="374">
        <v>13300</v>
      </c>
      <c r="C58" s="95" t="s">
        <v>76</v>
      </c>
      <c r="D58" s="95" t="s">
        <v>148</v>
      </c>
      <c r="E58" s="95" t="s">
        <v>21</v>
      </c>
      <c r="F58" s="97" t="s">
        <v>77</v>
      </c>
      <c r="G58" s="97" t="s">
        <v>78</v>
      </c>
      <c r="H58" s="111"/>
      <c r="I58" s="112">
        <v>26.07843137254902</v>
      </c>
      <c r="M58" s="2">
        <v>510</v>
      </c>
    </row>
    <row r="59" spans="2:13" ht="12.75">
      <c r="B59" s="8"/>
      <c r="H59" s="5">
        <v>0</v>
      </c>
      <c r="I59" s="23">
        <v>0</v>
      </c>
      <c r="M59" s="2">
        <v>510</v>
      </c>
    </row>
    <row r="60" spans="1:13" s="89" customFormat="1" ht="12.75">
      <c r="A60" s="82"/>
      <c r="B60" s="400">
        <v>211400</v>
      </c>
      <c r="C60" s="84" t="s">
        <v>79</v>
      </c>
      <c r="D60" s="84" t="s">
        <v>80</v>
      </c>
      <c r="E60" s="85" t="s">
        <v>72</v>
      </c>
      <c r="F60" s="86" t="s">
        <v>81</v>
      </c>
      <c r="G60" s="86" t="s">
        <v>23</v>
      </c>
      <c r="H60" s="87"/>
      <c r="I60" s="88">
        <v>414.5098039215686</v>
      </c>
      <c r="M60" s="2">
        <v>510</v>
      </c>
    </row>
    <row r="61" spans="2:13" ht="12.75">
      <c r="B61" s="8"/>
      <c r="H61" s="5">
        <v>0</v>
      </c>
      <c r="I61" s="23">
        <v>0</v>
      </c>
      <c r="M61" s="2">
        <v>510</v>
      </c>
    </row>
    <row r="62" spans="1:13" s="89" customFormat="1" ht="12.75">
      <c r="A62" s="82"/>
      <c r="B62" s="400">
        <v>57000</v>
      </c>
      <c r="C62" s="84" t="s">
        <v>83</v>
      </c>
      <c r="D62" s="84" t="s">
        <v>149</v>
      </c>
      <c r="E62" s="85" t="s">
        <v>72</v>
      </c>
      <c r="F62" s="86" t="s">
        <v>84</v>
      </c>
      <c r="G62" s="86" t="s">
        <v>23</v>
      </c>
      <c r="H62" s="87"/>
      <c r="I62" s="88">
        <v>111.76470588235294</v>
      </c>
      <c r="M62" s="2">
        <v>510</v>
      </c>
    </row>
    <row r="63" spans="2:13" ht="12.75">
      <c r="B63" s="8"/>
      <c r="C63" s="34"/>
      <c r="D63" s="13"/>
      <c r="H63" s="5">
        <v>0</v>
      </c>
      <c r="I63" s="23">
        <v>0</v>
      </c>
      <c r="M63" s="2">
        <v>510</v>
      </c>
    </row>
    <row r="64" spans="1:13" s="89" customFormat="1" ht="12.75">
      <c r="A64" s="82"/>
      <c r="B64" s="400">
        <v>48300</v>
      </c>
      <c r="C64" s="84" t="s">
        <v>85</v>
      </c>
      <c r="D64" s="84" t="s">
        <v>86</v>
      </c>
      <c r="E64" s="85" t="s">
        <v>72</v>
      </c>
      <c r="F64" s="86" t="s">
        <v>81</v>
      </c>
      <c r="G64" s="86" t="s">
        <v>23</v>
      </c>
      <c r="H64" s="87"/>
      <c r="I64" s="88">
        <v>94.70588235294117</v>
      </c>
      <c r="M64" s="2">
        <v>510</v>
      </c>
    </row>
    <row r="65" spans="2:13" ht="12.75">
      <c r="B65" s="8"/>
      <c r="D65" s="13"/>
      <c r="H65" s="5">
        <v>0</v>
      </c>
      <c r="I65" s="23">
        <v>0</v>
      </c>
      <c r="M65" s="2">
        <v>510</v>
      </c>
    </row>
    <row r="66" spans="1:13" s="100" customFormat="1" ht="12.75">
      <c r="A66" s="95"/>
      <c r="B66" s="374">
        <v>71400</v>
      </c>
      <c r="C66" s="95" t="s">
        <v>87</v>
      </c>
      <c r="D66" s="95" t="s">
        <v>172</v>
      </c>
      <c r="E66" s="95" t="s">
        <v>88</v>
      </c>
      <c r="F66" s="126" t="s">
        <v>89</v>
      </c>
      <c r="G66" s="126" t="s">
        <v>167</v>
      </c>
      <c r="H66" s="96"/>
      <c r="I66" s="98">
        <v>140</v>
      </c>
      <c r="M66" s="2">
        <v>510</v>
      </c>
    </row>
    <row r="67" spans="2:13" ht="12.75">
      <c r="B67" s="8"/>
      <c r="D67" s="13"/>
      <c r="H67" s="5">
        <v>0</v>
      </c>
      <c r="I67" s="23">
        <v>0</v>
      </c>
      <c r="M67" s="2">
        <v>510</v>
      </c>
    </row>
    <row r="68" spans="1:13" s="100" customFormat="1" ht="12.75">
      <c r="A68" s="95"/>
      <c r="B68" s="374">
        <v>59000</v>
      </c>
      <c r="C68" s="95" t="s">
        <v>90</v>
      </c>
      <c r="D68" s="95" t="s">
        <v>117</v>
      </c>
      <c r="E68" s="95" t="s">
        <v>36</v>
      </c>
      <c r="F68" s="126" t="s">
        <v>91</v>
      </c>
      <c r="G68" s="97" t="s">
        <v>23</v>
      </c>
      <c r="H68" s="96"/>
      <c r="I68" s="98">
        <v>115.68627450980392</v>
      </c>
      <c r="J68" s="99"/>
      <c r="M68" s="2">
        <v>510</v>
      </c>
    </row>
    <row r="69" spans="2:13" ht="12.75">
      <c r="B69" s="8"/>
      <c r="C69" s="34"/>
      <c r="D69" s="13"/>
      <c r="H69" s="5">
        <v>0</v>
      </c>
      <c r="I69" s="23">
        <v>0</v>
      </c>
      <c r="M69" s="2">
        <v>510</v>
      </c>
    </row>
    <row r="70" spans="1:13" s="89" customFormat="1" ht="12.75">
      <c r="A70" s="82"/>
      <c r="B70" s="400">
        <v>89900</v>
      </c>
      <c r="C70" s="84" t="s">
        <v>92</v>
      </c>
      <c r="D70" s="84" t="s">
        <v>151</v>
      </c>
      <c r="E70" s="85" t="s">
        <v>93</v>
      </c>
      <c r="F70" s="86" t="s">
        <v>94</v>
      </c>
      <c r="G70" s="86" t="s">
        <v>23</v>
      </c>
      <c r="H70" s="87"/>
      <c r="I70" s="88">
        <v>176.27450980392157</v>
      </c>
      <c r="M70" s="2">
        <v>510</v>
      </c>
    </row>
    <row r="71" spans="2:13" ht="12.75">
      <c r="B71" s="8"/>
      <c r="H71" s="5">
        <v>0</v>
      </c>
      <c r="I71" s="23">
        <v>0</v>
      </c>
      <c r="M71" s="2">
        <v>510</v>
      </c>
    </row>
    <row r="72" spans="1:13" s="100" customFormat="1" ht="12.75">
      <c r="A72" s="95"/>
      <c r="B72" s="374">
        <v>14800</v>
      </c>
      <c r="C72" s="95" t="s">
        <v>95</v>
      </c>
      <c r="D72" s="95" t="s">
        <v>96</v>
      </c>
      <c r="E72" s="95" t="s">
        <v>21</v>
      </c>
      <c r="F72" s="97" t="s">
        <v>77</v>
      </c>
      <c r="G72" s="97" t="s">
        <v>78</v>
      </c>
      <c r="H72" s="96"/>
      <c r="I72" s="98">
        <v>29.019607843137255</v>
      </c>
      <c r="M72" s="2">
        <v>510</v>
      </c>
    </row>
    <row r="73" spans="1:13" s="102" customFormat="1" ht="12.75">
      <c r="A73" s="101"/>
      <c r="B73" s="8"/>
      <c r="C73" s="34"/>
      <c r="D73" s="34"/>
      <c r="E73" s="101"/>
      <c r="F73" s="92"/>
      <c r="G73" s="92"/>
      <c r="H73" s="39">
        <v>0</v>
      </c>
      <c r="I73" s="117">
        <v>0</v>
      </c>
      <c r="M73" s="2">
        <v>510</v>
      </c>
    </row>
    <row r="74" spans="1:13" s="89" customFormat="1" ht="12.75">
      <c r="A74" s="82"/>
      <c r="B74" s="400">
        <v>121600</v>
      </c>
      <c r="C74" s="84" t="s">
        <v>97</v>
      </c>
      <c r="D74" s="84" t="s">
        <v>65</v>
      </c>
      <c r="E74" s="85" t="s">
        <v>72</v>
      </c>
      <c r="F74" s="86" t="s">
        <v>81</v>
      </c>
      <c r="G74" s="86" t="s">
        <v>23</v>
      </c>
      <c r="H74" s="87"/>
      <c r="I74" s="88">
        <v>238.4313725490196</v>
      </c>
      <c r="M74" s="2">
        <v>510</v>
      </c>
    </row>
    <row r="75" spans="2:13" ht="12.75">
      <c r="B75" s="8"/>
      <c r="D75" s="13"/>
      <c r="H75" s="5">
        <v>0</v>
      </c>
      <c r="I75" s="23">
        <v>0</v>
      </c>
      <c r="M75" s="2">
        <v>510</v>
      </c>
    </row>
    <row r="76" spans="1:13" s="100" customFormat="1" ht="12.75">
      <c r="A76" s="95"/>
      <c r="B76" s="374">
        <v>66000</v>
      </c>
      <c r="C76" s="95" t="s">
        <v>98</v>
      </c>
      <c r="D76" s="95" t="s">
        <v>99</v>
      </c>
      <c r="E76" s="95" t="s">
        <v>100</v>
      </c>
      <c r="F76" s="97" t="s">
        <v>101</v>
      </c>
      <c r="G76" s="97" t="s">
        <v>23</v>
      </c>
      <c r="H76" s="96"/>
      <c r="I76" s="98">
        <v>129.41176470588235</v>
      </c>
      <c r="J76" s="99"/>
      <c r="M76" s="2">
        <v>510</v>
      </c>
    </row>
    <row r="77" spans="2:13" ht="12.75">
      <c r="B77" s="8"/>
      <c r="H77" s="5">
        <v>0</v>
      </c>
      <c r="I77" s="23">
        <v>0</v>
      </c>
      <c r="M77" s="2">
        <v>510</v>
      </c>
    </row>
    <row r="78" spans="1:13" s="89" customFormat="1" ht="12.75">
      <c r="A78" s="82"/>
      <c r="B78" s="400">
        <v>59900</v>
      </c>
      <c r="C78" s="84" t="s">
        <v>102</v>
      </c>
      <c r="D78" s="84" t="s">
        <v>118</v>
      </c>
      <c r="E78" s="85" t="s">
        <v>43</v>
      </c>
      <c r="F78" s="86" t="s">
        <v>44</v>
      </c>
      <c r="G78" s="86" t="s">
        <v>23</v>
      </c>
      <c r="H78" s="87"/>
      <c r="I78" s="88">
        <v>117.45098039215686</v>
      </c>
      <c r="M78" s="2">
        <v>510</v>
      </c>
    </row>
    <row r="79" spans="2:13" ht="12.75">
      <c r="B79" s="8"/>
      <c r="H79" s="5">
        <v>0</v>
      </c>
      <c r="I79" s="23">
        <v>0</v>
      </c>
      <c r="M79" s="2">
        <v>510</v>
      </c>
    </row>
    <row r="80" spans="1:13" s="100" customFormat="1" ht="12.75">
      <c r="A80" s="95"/>
      <c r="B80" s="374">
        <v>68000</v>
      </c>
      <c r="C80" s="95" t="s">
        <v>103</v>
      </c>
      <c r="D80" s="95" t="s">
        <v>104</v>
      </c>
      <c r="E80" s="95" t="s">
        <v>100</v>
      </c>
      <c r="F80" s="97" t="s">
        <v>101</v>
      </c>
      <c r="G80" s="126" t="s">
        <v>168</v>
      </c>
      <c r="H80" s="96"/>
      <c r="I80" s="98">
        <v>133.33333333333334</v>
      </c>
      <c r="M80" s="2">
        <v>510</v>
      </c>
    </row>
    <row r="81" spans="2:13" ht="12.75">
      <c r="B81" s="8"/>
      <c r="H81" s="5">
        <v>0</v>
      </c>
      <c r="I81" s="23">
        <v>0</v>
      </c>
      <c r="M81" s="2">
        <v>510</v>
      </c>
    </row>
    <row r="82" spans="1:13" s="100" customFormat="1" ht="12.75">
      <c r="A82" s="95"/>
      <c r="B82" s="374">
        <v>93100</v>
      </c>
      <c r="C82" s="95" t="s">
        <v>105</v>
      </c>
      <c r="D82" s="95" t="s">
        <v>106</v>
      </c>
      <c r="E82" s="95" t="s">
        <v>21</v>
      </c>
      <c r="F82" s="97" t="s">
        <v>107</v>
      </c>
      <c r="G82" s="97" t="s">
        <v>18</v>
      </c>
      <c r="H82" s="96"/>
      <c r="I82" s="98">
        <v>182.54901960784315</v>
      </c>
      <c r="M82" s="2">
        <v>510</v>
      </c>
    </row>
    <row r="83" spans="2:13" ht="12.75">
      <c r="B83" s="8"/>
      <c r="D83" s="13"/>
      <c r="H83" s="5">
        <v>0</v>
      </c>
      <c r="I83" s="23">
        <v>0</v>
      </c>
      <c r="M83" s="2">
        <v>510</v>
      </c>
    </row>
    <row r="84" spans="1:13" ht="12.75">
      <c r="A84" s="90"/>
      <c r="B84" s="93">
        <v>695297.5</v>
      </c>
      <c r="C84" s="90" t="s">
        <v>108</v>
      </c>
      <c r="D84" s="94"/>
      <c r="E84" s="90"/>
      <c r="F84" s="124"/>
      <c r="G84" s="125"/>
      <c r="H84" s="87">
        <v>0</v>
      </c>
      <c r="I84" s="88">
        <v>1363.328431372549</v>
      </c>
      <c r="J84" s="119"/>
      <c r="K84" s="119"/>
      <c r="L84" s="119"/>
      <c r="M84" s="2">
        <v>510</v>
      </c>
    </row>
    <row r="85" spans="4:13" ht="12.75">
      <c r="D85" s="13"/>
      <c r="H85" s="5">
        <v>0</v>
      </c>
      <c r="I85" s="23">
        <v>0</v>
      </c>
      <c r="M85" s="2">
        <v>510</v>
      </c>
    </row>
    <row r="86" spans="4:13" ht="12.75">
      <c r="D86" s="13"/>
      <c r="H86" s="5">
        <v>0</v>
      </c>
      <c r="I86" s="23">
        <v>0</v>
      </c>
      <c r="M86" s="2">
        <v>510</v>
      </c>
    </row>
    <row r="87" spans="4:13" ht="12.75">
      <c r="D87" s="13"/>
      <c r="H87" s="5">
        <v>0</v>
      </c>
      <c r="I87" s="23">
        <v>0</v>
      </c>
      <c r="M87" s="2">
        <v>510</v>
      </c>
    </row>
    <row r="88" spans="4:13" ht="12.75">
      <c r="D88" s="13"/>
      <c r="H88" s="5">
        <v>0</v>
      </c>
      <c r="I88" s="23">
        <v>0</v>
      </c>
      <c r="M88" s="2">
        <v>510</v>
      </c>
    </row>
    <row r="89" spans="1:13" s="70" customFormat="1" ht="13.5" thickBot="1">
      <c r="A89" s="61"/>
      <c r="B89" s="75">
        <v>475000</v>
      </c>
      <c r="C89" s="76"/>
      <c r="D89" s="123" t="s">
        <v>11</v>
      </c>
      <c r="E89" s="78"/>
      <c r="F89" s="66"/>
      <c r="G89" s="79"/>
      <c r="H89" s="80"/>
      <c r="I89" s="81">
        <v>931.3725490196078</v>
      </c>
      <c r="K89" s="71"/>
      <c r="M89" s="2">
        <v>510</v>
      </c>
    </row>
    <row r="90" spans="8:13" ht="12.75">
      <c r="H90" s="5">
        <v>0</v>
      </c>
      <c r="I90" s="23">
        <v>0</v>
      </c>
      <c r="M90" s="2">
        <v>510</v>
      </c>
    </row>
    <row r="91" spans="8:13" ht="12.75">
      <c r="H91" s="5">
        <v>0</v>
      </c>
      <c r="I91" s="23">
        <v>0</v>
      </c>
      <c r="M91" s="2">
        <v>510</v>
      </c>
    </row>
    <row r="92" spans="1:13" s="89" customFormat="1" ht="12.75">
      <c r="A92" s="82"/>
      <c r="B92" s="385">
        <v>115000</v>
      </c>
      <c r="C92" s="84" t="s">
        <v>83</v>
      </c>
      <c r="D92" s="84" t="s">
        <v>152</v>
      </c>
      <c r="E92" s="85" t="s">
        <v>72</v>
      </c>
      <c r="F92" s="86" t="s">
        <v>84</v>
      </c>
      <c r="G92" s="86" t="s">
        <v>23</v>
      </c>
      <c r="H92" s="87"/>
      <c r="I92" s="88">
        <v>225.49019607843138</v>
      </c>
      <c r="M92" s="2">
        <v>510</v>
      </c>
    </row>
    <row r="93" spans="2:13" ht="12.75">
      <c r="B93" s="386"/>
      <c r="H93" s="5">
        <v>0</v>
      </c>
      <c r="I93" s="23">
        <v>0</v>
      </c>
      <c r="M93" s="2">
        <v>510</v>
      </c>
    </row>
    <row r="94" spans="1:13" ht="12.75">
      <c r="A94" s="90"/>
      <c r="B94" s="387">
        <v>360000</v>
      </c>
      <c r="C94" s="90" t="s">
        <v>108</v>
      </c>
      <c r="D94" s="94"/>
      <c r="E94" s="90"/>
      <c r="F94" s="124"/>
      <c r="G94" s="125"/>
      <c r="H94" s="93">
        <v>0</v>
      </c>
      <c r="I94" s="118">
        <v>705.8823529411765</v>
      </c>
      <c r="J94" s="119"/>
      <c r="K94" s="119"/>
      <c r="L94" s="119"/>
      <c r="M94" s="2">
        <v>510</v>
      </c>
    </row>
    <row r="95" spans="8:13" ht="12.75">
      <c r="H95" s="5">
        <v>0</v>
      </c>
      <c r="I95" s="23">
        <v>0</v>
      </c>
      <c r="M95" s="2">
        <v>510</v>
      </c>
    </row>
    <row r="96" spans="8:13" ht="12.75">
      <c r="H96" s="5">
        <v>0</v>
      </c>
      <c r="I96" s="23">
        <v>0</v>
      </c>
      <c r="M96" s="2">
        <v>510</v>
      </c>
    </row>
    <row r="97" spans="8:13" ht="12.75">
      <c r="H97" s="5">
        <v>0</v>
      </c>
      <c r="I97" s="23">
        <v>0</v>
      </c>
      <c r="M97" s="2">
        <v>510</v>
      </c>
    </row>
    <row r="98" spans="2:13" ht="12.75">
      <c r="B98" s="33"/>
      <c r="C98" s="34"/>
      <c r="D98" s="13"/>
      <c r="E98" s="34"/>
      <c r="G98" s="32"/>
      <c r="H98" s="5">
        <v>0</v>
      </c>
      <c r="I98" s="23">
        <v>0</v>
      </c>
      <c r="M98" s="2">
        <v>510</v>
      </c>
    </row>
    <row r="99" spans="1:13" ht="13.5" thickBot="1">
      <c r="A99" s="78"/>
      <c r="B99" s="75">
        <v>2845602.5</v>
      </c>
      <c r="C99" s="78"/>
      <c r="D99" s="77" t="s">
        <v>12</v>
      </c>
      <c r="E99" s="127"/>
      <c r="F99" s="127"/>
      <c r="G99" s="79"/>
      <c r="H99" s="128"/>
      <c r="I99" s="129">
        <v>5579.612745098039</v>
      </c>
      <c r="J99" s="130"/>
      <c r="K99" s="130"/>
      <c r="L99" s="130"/>
      <c r="M99" s="2">
        <v>510</v>
      </c>
    </row>
    <row r="100" spans="2:13" ht="12.75">
      <c r="B100" s="30"/>
      <c r="C100" s="34"/>
      <c r="D100" s="13"/>
      <c r="E100" s="13"/>
      <c r="G100" s="31"/>
      <c r="H100" s="5">
        <v>0</v>
      </c>
      <c r="I100" s="23">
        <v>0</v>
      </c>
      <c r="M100" s="2">
        <v>510</v>
      </c>
    </row>
    <row r="101" spans="1:13" s="91" customFormat="1" ht="12.75">
      <c r="A101" s="12"/>
      <c r="B101" s="378">
        <v>277000</v>
      </c>
      <c r="C101" s="12" t="s">
        <v>24</v>
      </c>
      <c r="D101" s="12"/>
      <c r="E101" s="12"/>
      <c r="F101" s="19"/>
      <c r="G101" s="19"/>
      <c r="H101" s="87">
        <v>0</v>
      </c>
      <c r="I101" s="88">
        <v>543.1372549019608</v>
      </c>
      <c r="M101" s="2">
        <v>510</v>
      </c>
    </row>
    <row r="102" spans="8:13" ht="12.75">
      <c r="H102" s="5">
        <v>0</v>
      </c>
      <c r="I102" s="23">
        <v>0</v>
      </c>
      <c r="M102" s="2">
        <v>510</v>
      </c>
    </row>
    <row r="103" spans="1:13" s="108" customFormat="1" ht="12.75">
      <c r="A103" s="103"/>
      <c r="B103" s="379">
        <v>141500</v>
      </c>
      <c r="C103" s="105" t="s">
        <v>153</v>
      </c>
      <c r="D103" s="105"/>
      <c r="E103" s="105"/>
      <c r="F103" s="120"/>
      <c r="G103" s="120"/>
      <c r="H103" s="109">
        <v>0</v>
      </c>
      <c r="I103" s="121">
        <v>277.45098039215685</v>
      </c>
      <c r="K103" s="122"/>
      <c r="M103" s="2">
        <v>510</v>
      </c>
    </row>
    <row r="104" spans="2:13" ht="12.75">
      <c r="B104" s="233"/>
      <c r="H104" s="5">
        <v>0</v>
      </c>
      <c r="I104" s="23">
        <v>0</v>
      </c>
      <c r="M104" s="2">
        <v>510</v>
      </c>
    </row>
    <row r="105" spans="1:13" s="122" customFormat="1" ht="12.75">
      <c r="A105" s="103"/>
      <c r="B105" s="379">
        <v>124400</v>
      </c>
      <c r="C105" s="103" t="s">
        <v>32</v>
      </c>
      <c r="D105" s="105"/>
      <c r="E105" s="103"/>
      <c r="F105" s="106"/>
      <c r="G105" s="106"/>
      <c r="H105" s="109">
        <v>0</v>
      </c>
      <c r="I105" s="121">
        <v>243.92156862745097</v>
      </c>
      <c r="J105" s="108"/>
      <c r="L105" s="108"/>
      <c r="M105" s="2">
        <v>510</v>
      </c>
    </row>
    <row r="106" spans="2:13" ht="12.75">
      <c r="B106" s="233"/>
      <c r="H106" s="5">
        <v>0</v>
      </c>
      <c r="I106" s="23">
        <v>0</v>
      </c>
      <c r="M106" s="2">
        <v>510</v>
      </c>
    </row>
    <row r="107" spans="1:256" s="108" customFormat="1" ht="12.75">
      <c r="A107" s="105"/>
      <c r="B107" s="379">
        <v>161000</v>
      </c>
      <c r="C107" s="103" t="s">
        <v>26</v>
      </c>
      <c r="D107" s="103"/>
      <c r="E107" s="105"/>
      <c r="F107" s="106"/>
      <c r="G107" s="106"/>
      <c r="H107" s="109">
        <v>0</v>
      </c>
      <c r="I107" s="121">
        <v>315.6862745098039</v>
      </c>
      <c r="J107" s="122"/>
      <c r="K107" s="122"/>
      <c r="L107" s="122"/>
      <c r="M107" s="2">
        <v>510</v>
      </c>
      <c r="IV107" s="108">
        <v>510</v>
      </c>
    </row>
    <row r="108" spans="2:13" ht="12.75">
      <c r="B108" s="233"/>
      <c r="H108" s="5">
        <v>0</v>
      </c>
      <c r="I108" s="23">
        <v>0</v>
      </c>
      <c r="M108" s="2">
        <v>510</v>
      </c>
    </row>
    <row r="109" spans="1:13" s="122" customFormat="1" ht="12.75">
      <c r="A109" s="105"/>
      <c r="B109" s="379">
        <v>92000</v>
      </c>
      <c r="C109" s="105" t="s">
        <v>27</v>
      </c>
      <c r="D109" s="105"/>
      <c r="E109" s="105"/>
      <c r="F109" s="120"/>
      <c r="G109" s="120"/>
      <c r="H109" s="109">
        <v>0</v>
      </c>
      <c r="I109" s="121">
        <v>180.3921568627451</v>
      </c>
      <c r="M109" s="2">
        <v>510</v>
      </c>
    </row>
    <row r="110" spans="2:13" ht="12.75">
      <c r="B110" s="233"/>
      <c r="H110" s="5">
        <v>0</v>
      </c>
      <c r="I110" s="23">
        <v>0</v>
      </c>
      <c r="M110" s="2">
        <v>510</v>
      </c>
    </row>
    <row r="111" spans="1:13" s="108" customFormat="1" ht="12.75">
      <c r="A111" s="103"/>
      <c r="B111" s="379">
        <v>20950</v>
      </c>
      <c r="C111" s="105"/>
      <c r="D111" s="105"/>
      <c r="E111" s="105" t="s">
        <v>18</v>
      </c>
      <c r="F111" s="120"/>
      <c r="G111" s="120"/>
      <c r="H111" s="109">
        <v>0</v>
      </c>
      <c r="I111" s="121">
        <v>41.07843137254902</v>
      </c>
      <c r="J111" s="104"/>
      <c r="K111" s="122"/>
      <c r="M111" s="2">
        <v>510</v>
      </c>
    </row>
    <row r="112" spans="1:13" s="116" customFormat="1" ht="12.75">
      <c r="A112" s="13"/>
      <c r="B112" s="30"/>
      <c r="C112" s="34"/>
      <c r="D112" s="34"/>
      <c r="E112" s="13"/>
      <c r="F112" s="31"/>
      <c r="G112" s="31"/>
      <c r="H112" s="39">
        <v>0</v>
      </c>
      <c r="I112" s="117">
        <v>0</v>
      </c>
      <c r="J112" s="16"/>
      <c r="L112" s="16"/>
      <c r="M112" s="2">
        <v>510</v>
      </c>
    </row>
    <row r="113" spans="1:13" s="122" customFormat="1" ht="12.75">
      <c r="A113" s="103"/>
      <c r="B113" s="399">
        <v>78500</v>
      </c>
      <c r="C113" s="105" t="s">
        <v>119</v>
      </c>
      <c r="D113" s="105"/>
      <c r="E113" s="103"/>
      <c r="F113" s="106"/>
      <c r="G113" s="106"/>
      <c r="H113" s="109">
        <v>0</v>
      </c>
      <c r="I113" s="121">
        <v>153.92156862745097</v>
      </c>
      <c r="J113" s="108"/>
      <c r="L113" s="108"/>
      <c r="M113" s="2">
        <v>510</v>
      </c>
    </row>
    <row r="114" spans="2:13" ht="12.75">
      <c r="B114" s="274"/>
      <c r="H114" s="5">
        <v>0</v>
      </c>
      <c r="I114" s="23">
        <v>0</v>
      </c>
      <c r="M114" s="2">
        <v>510</v>
      </c>
    </row>
    <row r="115" spans="1:13" s="91" customFormat="1" ht="12.75">
      <c r="A115" s="12"/>
      <c r="B115" s="281">
        <v>20000</v>
      </c>
      <c r="C115" s="12" t="s">
        <v>160</v>
      </c>
      <c r="D115" s="12"/>
      <c r="E115" s="12"/>
      <c r="F115" s="94"/>
      <c r="G115" s="94"/>
      <c r="H115" s="87">
        <v>0</v>
      </c>
      <c r="I115" s="88">
        <v>39.21568627450981</v>
      </c>
      <c r="M115" s="144">
        <v>510</v>
      </c>
    </row>
    <row r="116" spans="2:13" ht="12.75">
      <c r="B116" s="274"/>
      <c r="D116" s="13"/>
      <c r="F116" s="92"/>
      <c r="G116" s="92"/>
      <c r="H116" s="5">
        <v>0</v>
      </c>
      <c r="I116" s="23">
        <v>0</v>
      </c>
      <c r="M116" s="2">
        <v>510</v>
      </c>
    </row>
    <row r="117" spans="1:13" s="91" customFormat="1" ht="12.75">
      <c r="A117" s="12"/>
      <c r="B117" s="281">
        <v>15000</v>
      </c>
      <c r="C117" s="12"/>
      <c r="D117" s="12"/>
      <c r="E117" s="12" t="s">
        <v>159</v>
      </c>
      <c r="F117" s="94"/>
      <c r="G117" s="19"/>
      <c r="H117" s="87">
        <v>0</v>
      </c>
      <c r="I117" s="88">
        <v>29.41176470588235</v>
      </c>
      <c r="M117" s="144">
        <v>510</v>
      </c>
    </row>
    <row r="118" spans="1:13" s="16" customFormat="1" ht="12.75">
      <c r="A118" s="13"/>
      <c r="B118" s="30"/>
      <c r="C118" s="13"/>
      <c r="D118" s="13"/>
      <c r="E118" s="13"/>
      <c r="F118" s="32"/>
      <c r="G118" s="31"/>
      <c r="H118" s="5">
        <v>0</v>
      </c>
      <c r="I118" s="23">
        <v>0</v>
      </c>
      <c r="M118" s="2">
        <v>510</v>
      </c>
    </row>
    <row r="119" spans="1:13" s="16" customFormat="1" ht="12.75">
      <c r="A119" s="13"/>
      <c r="B119" s="30"/>
      <c r="C119" s="13"/>
      <c r="D119" s="13"/>
      <c r="E119" s="13"/>
      <c r="F119" s="32"/>
      <c r="G119" s="31"/>
      <c r="H119" s="5">
        <v>0</v>
      </c>
      <c r="I119" s="23">
        <v>0</v>
      </c>
      <c r="M119" s="2">
        <v>510</v>
      </c>
    </row>
    <row r="120" spans="8:13" ht="12.75">
      <c r="H120" s="5">
        <v>0</v>
      </c>
      <c r="I120" s="23">
        <v>0</v>
      </c>
      <c r="M120" s="2">
        <v>510</v>
      </c>
    </row>
    <row r="121" spans="1:13" s="122" customFormat="1" ht="12.75">
      <c r="A121" s="105"/>
      <c r="B121" s="376">
        <v>401500</v>
      </c>
      <c r="C121" s="96" t="s">
        <v>120</v>
      </c>
      <c r="D121" s="105"/>
      <c r="E121" s="105"/>
      <c r="F121" s="120"/>
      <c r="G121" s="120"/>
      <c r="H121" s="109">
        <v>0</v>
      </c>
      <c r="I121" s="121">
        <v>787.2549019607843</v>
      </c>
      <c r="M121" s="2">
        <v>510</v>
      </c>
    </row>
    <row r="122" spans="2:13" ht="12.75">
      <c r="B122" s="8"/>
      <c r="H122" s="5">
        <v>0</v>
      </c>
      <c r="I122" s="23">
        <v>0</v>
      </c>
      <c r="M122" s="2">
        <v>510</v>
      </c>
    </row>
    <row r="123" spans="1:13" s="122" customFormat="1" ht="12.75">
      <c r="A123" s="105"/>
      <c r="B123" s="376">
        <v>146000</v>
      </c>
      <c r="C123" s="105" t="s">
        <v>153</v>
      </c>
      <c r="D123" s="105"/>
      <c r="E123" s="105"/>
      <c r="F123" s="120"/>
      <c r="G123" s="120"/>
      <c r="H123" s="109">
        <v>0</v>
      </c>
      <c r="I123" s="121">
        <v>286.27450980392155</v>
      </c>
      <c r="M123" s="2">
        <v>510</v>
      </c>
    </row>
    <row r="124" spans="2:13" ht="12.75">
      <c r="B124" s="8"/>
      <c r="H124" s="5">
        <v>0</v>
      </c>
      <c r="I124" s="23">
        <v>0</v>
      </c>
      <c r="M124" s="2">
        <v>510</v>
      </c>
    </row>
    <row r="125" spans="1:13" s="122" customFormat="1" ht="12.75">
      <c r="A125" s="105"/>
      <c r="B125" s="376">
        <v>47500</v>
      </c>
      <c r="C125" s="105" t="s">
        <v>25</v>
      </c>
      <c r="D125" s="105"/>
      <c r="E125" s="105"/>
      <c r="F125" s="120"/>
      <c r="G125" s="120"/>
      <c r="H125" s="87">
        <v>0</v>
      </c>
      <c r="I125" s="121">
        <v>93.13725490196079</v>
      </c>
      <c r="M125" s="2">
        <v>510</v>
      </c>
    </row>
    <row r="126" spans="2:13" ht="12.75">
      <c r="B126" s="8"/>
      <c r="H126" s="5">
        <v>0</v>
      </c>
      <c r="I126" s="23">
        <v>0</v>
      </c>
      <c r="M126" s="2">
        <v>510</v>
      </c>
    </row>
    <row r="127" spans="1:13" s="122" customFormat="1" ht="12.75">
      <c r="A127" s="105"/>
      <c r="B127" s="376">
        <v>150000</v>
      </c>
      <c r="C127" s="105" t="s">
        <v>26</v>
      </c>
      <c r="D127" s="105"/>
      <c r="E127" s="105"/>
      <c r="F127" s="120"/>
      <c r="G127" s="120"/>
      <c r="H127" s="109">
        <v>0</v>
      </c>
      <c r="I127" s="121">
        <v>294.11764705882354</v>
      </c>
      <c r="M127" s="2">
        <v>510</v>
      </c>
    </row>
    <row r="128" spans="2:13" ht="12.75">
      <c r="B128" s="8"/>
      <c r="H128" s="5">
        <v>0</v>
      </c>
      <c r="I128" s="23">
        <v>0</v>
      </c>
      <c r="M128" s="2">
        <v>510</v>
      </c>
    </row>
    <row r="129" spans="1:13" s="122" customFormat="1" ht="12.75">
      <c r="A129" s="105"/>
      <c r="B129" s="377">
        <v>58000</v>
      </c>
      <c r="C129" s="131" t="s">
        <v>27</v>
      </c>
      <c r="D129" s="131"/>
      <c r="E129" s="131"/>
      <c r="F129" s="132"/>
      <c r="G129" s="120"/>
      <c r="H129" s="109">
        <v>0</v>
      </c>
      <c r="I129" s="121">
        <v>113.72549019607843</v>
      </c>
      <c r="M129" s="2">
        <v>510</v>
      </c>
    </row>
    <row r="130" spans="2:13" ht="12.75">
      <c r="B130" s="8"/>
      <c r="H130" s="5">
        <v>0</v>
      </c>
      <c r="I130" s="23">
        <v>0</v>
      </c>
      <c r="M130" s="2">
        <v>510</v>
      </c>
    </row>
    <row r="131" spans="1:13" s="108" customFormat="1" ht="12.75">
      <c r="A131" s="105"/>
      <c r="B131" s="376">
        <v>500000</v>
      </c>
      <c r="C131" s="105" t="s">
        <v>121</v>
      </c>
      <c r="D131" s="105"/>
      <c r="E131" s="105"/>
      <c r="F131" s="120"/>
      <c r="G131" s="120"/>
      <c r="H131" s="109">
        <v>0</v>
      </c>
      <c r="I131" s="121">
        <v>980.3921568627451</v>
      </c>
      <c r="J131" s="122"/>
      <c r="K131" s="122"/>
      <c r="L131" s="122"/>
      <c r="M131" s="2">
        <v>510</v>
      </c>
    </row>
    <row r="132" spans="2:13" ht="12.75">
      <c r="B132" s="8"/>
      <c r="H132" s="5">
        <v>0</v>
      </c>
      <c r="I132" s="23">
        <v>0</v>
      </c>
      <c r="M132" s="2">
        <v>510</v>
      </c>
    </row>
    <row r="133" spans="1:13" s="122" customFormat="1" ht="12.75">
      <c r="A133" s="105"/>
      <c r="B133" s="377">
        <v>100000</v>
      </c>
      <c r="C133" s="131" t="s">
        <v>40</v>
      </c>
      <c r="D133" s="131"/>
      <c r="E133" s="131"/>
      <c r="F133" s="120"/>
      <c r="G133" s="120"/>
      <c r="H133" s="109">
        <v>0</v>
      </c>
      <c r="I133" s="121">
        <v>196.07843137254903</v>
      </c>
      <c r="M133" s="2">
        <v>510</v>
      </c>
    </row>
    <row r="134" spans="2:13" ht="12.75">
      <c r="B134" s="30"/>
      <c r="C134" s="34"/>
      <c r="D134" s="13"/>
      <c r="E134" s="13"/>
      <c r="G134" s="31"/>
      <c r="H134" s="5">
        <v>0</v>
      </c>
      <c r="I134" s="23">
        <v>0</v>
      </c>
      <c r="M134" s="2">
        <v>510</v>
      </c>
    </row>
    <row r="135" spans="1:13" ht="12.75">
      <c r="A135" s="90"/>
      <c r="B135" s="398">
        <v>913752.5</v>
      </c>
      <c r="C135" s="90" t="s">
        <v>122</v>
      </c>
      <c r="D135" s="94"/>
      <c r="E135" s="124"/>
      <c r="F135" s="124"/>
      <c r="G135" s="124"/>
      <c r="H135" s="93">
        <v>0</v>
      </c>
      <c r="I135" s="118">
        <v>1791.671568627451</v>
      </c>
      <c r="J135" s="119"/>
      <c r="K135" s="119"/>
      <c r="L135" s="119"/>
      <c r="M135" s="2">
        <v>510</v>
      </c>
    </row>
    <row r="136" spans="2:13" ht="12.75">
      <c r="B136" s="30"/>
      <c r="H136" s="39">
        <v>0</v>
      </c>
      <c r="I136" s="117">
        <v>0</v>
      </c>
      <c r="M136" s="2">
        <v>510</v>
      </c>
    </row>
    <row r="137" spans="4:13" ht="12.75">
      <c r="D137" s="13"/>
      <c r="H137" s="5">
        <v>0</v>
      </c>
      <c r="I137" s="23">
        <v>0</v>
      </c>
      <c r="M137" s="2">
        <v>510</v>
      </c>
    </row>
    <row r="138" spans="4:13" ht="12.75">
      <c r="D138" s="13"/>
      <c r="H138" s="5">
        <v>0</v>
      </c>
      <c r="I138" s="23">
        <v>0</v>
      </c>
      <c r="M138" s="2">
        <v>510</v>
      </c>
    </row>
    <row r="139" spans="2:13" ht="12.75">
      <c r="B139" s="30"/>
      <c r="D139" s="13"/>
      <c r="G139" s="32"/>
      <c r="H139" s="5">
        <v>0</v>
      </c>
      <c r="I139" s="23">
        <v>0</v>
      </c>
      <c r="M139" s="2">
        <v>510</v>
      </c>
    </row>
    <row r="140" spans="1:13" ht="13.5" thickBot="1">
      <c r="A140" s="78"/>
      <c r="B140" s="75">
        <v>1626860</v>
      </c>
      <c r="C140" s="78"/>
      <c r="D140" s="123" t="s">
        <v>13</v>
      </c>
      <c r="E140" s="127"/>
      <c r="F140" s="127"/>
      <c r="G140" s="79"/>
      <c r="H140" s="128"/>
      <c r="I140" s="129">
        <v>3189.921568627451</v>
      </c>
      <c r="J140" s="130"/>
      <c r="K140" s="130"/>
      <c r="L140" s="130"/>
      <c r="M140" s="2">
        <v>510</v>
      </c>
    </row>
    <row r="141" spans="2:13" ht="12.75">
      <c r="B141" s="30"/>
      <c r="D141" s="13"/>
      <c r="G141" s="32"/>
      <c r="H141" s="5">
        <v>0</v>
      </c>
      <c r="I141" s="23">
        <v>0</v>
      </c>
      <c r="M141" s="2">
        <v>510</v>
      </c>
    </row>
    <row r="142" spans="1:13" s="91" customFormat="1" ht="12.75">
      <c r="A142" s="12"/>
      <c r="B142" s="323">
        <v>175000</v>
      </c>
      <c r="C142" s="12"/>
      <c r="D142" s="12"/>
      <c r="E142" s="12"/>
      <c r="F142" s="19"/>
      <c r="G142" s="19"/>
      <c r="H142" s="87">
        <v>0</v>
      </c>
      <c r="I142" s="88">
        <v>343.1372549019608</v>
      </c>
      <c r="M142" s="2">
        <v>510</v>
      </c>
    </row>
    <row r="143" spans="2:13" ht="12.75">
      <c r="B143" s="318"/>
      <c r="D143" s="13"/>
      <c r="H143" s="5">
        <v>0</v>
      </c>
      <c r="I143" s="23">
        <v>0</v>
      </c>
      <c r="M143" s="2">
        <v>510</v>
      </c>
    </row>
    <row r="144" spans="1:13" s="108" customFormat="1" ht="12.75">
      <c r="A144" s="103"/>
      <c r="B144" s="397">
        <v>10000</v>
      </c>
      <c r="C144" s="103" t="s">
        <v>169</v>
      </c>
      <c r="D144" s="103"/>
      <c r="E144" s="103"/>
      <c r="F144" s="106"/>
      <c r="G144" s="106"/>
      <c r="H144" s="104">
        <v>0</v>
      </c>
      <c r="I144" s="107">
        <v>19.607843137254903</v>
      </c>
      <c r="M144" s="2">
        <v>510</v>
      </c>
    </row>
    <row r="145" spans="2:13" ht="12.75">
      <c r="B145" s="318"/>
      <c r="D145" s="13"/>
      <c r="H145" s="5">
        <v>0</v>
      </c>
      <c r="I145" s="23">
        <v>0</v>
      </c>
      <c r="M145" s="2">
        <v>510</v>
      </c>
    </row>
    <row r="146" spans="1:13" s="108" customFormat="1" ht="12.75">
      <c r="A146" s="103"/>
      <c r="B146" s="397">
        <v>4000</v>
      </c>
      <c r="C146" s="103" t="s">
        <v>27</v>
      </c>
      <c r="D146" s="103"/>
      <c r="E146" s="103"/>
      <c r="F146" s="106"/>
      <c r="G146" s="106"/>
      <c r="H146" s="104">
        <v>0</v>
      </c>
      <c r="I146" s="107">
        <v>7.8431372549019605</v>
      </c>
      <c r="M146" s="2">
        <v>510</v>
      </c>
    </row>
    <row r="147" spans="2:13" ht="12.75">
      <c r="B147" s="318"/>
      <c r="D147" s="13"/>
      <c r="H147" s="5">
        <v>0</v>
      </c>
      <c r="I147" s="23">
        <v>0</v>
      </c>
      <c r="M147" s="2">
        <v>510</v>
      </c>
    </row>
    <row r="148" spans="1:13" s="108" customFormat="1" ht="12.75">
      <c r="A148" s="103"/>
      <c r="B148" s="397">
        <v>70200</v>
      </c>
      <c r="C148" s="103"/>
      <c r="D148" s="103"/>
      <c r="E148" s="103" t="s">
        <v>32</v>
      </c>
      <c r="F148" s="106"/>
      <c r="G148" s="106"/>
      <c r="H148" s="104">
        <v>0</v>
      </c>
      <c r="I148" s="107">
        <v>137.64705882352942</v>
      </c>
      <c r="M148" s="2">
        <v>510</v>
      </c>
    </row>
    <row r="149" spans="8:13" ht="12.75">
      <c r="H149" s="5">
        <v>0</v>
      </c>
      <c r="I149" s="23">
        <v>0</v>
      </c>
      <c r="M149" s="2">
        <v>510</v>
      </c>
    </row>
    <row r="150" spans="8:13" ht="12.75">
      <c r="H150" s="5">
        <v>0</v>
      </c>
      <c r="I150" s="23">
        <v>0</v>
      </c>
      <c r="M150" s="2">
        <v>510</v>
      </c>
    </row>
    <row r="151" spans="1:13" s="108" customFormat="1" ht="12.75">
      <c r="A151" s="103"/>
      <c r="B151" s="374">
        <v>405000</v>
      </c>
      <c r="C151" s="95" t="s">
        <v>124</v>
      </c>
      <c r="D151" s="103"/>
      <c r="E151" s="103"/>
      <c r="F151" s="106"/>
      <c r="G151" s="106"/>
      <c r="H151" s="104"/>
      <c r="I151" s="107">
        <v>794.1176470588235</v>
      </c>
      <c r="M151" s="2">
        <v>510</v>
      </c>
    </row>
    <row r="152" spans="1:13" s="102" customFormat="1" ht="12.75">
      <c r="A152" s="114"/>
      <c r="B152" s="375" t="s">
        <v>132</v>
      </c>
      <c r="C152" s="114"/>
      <c r="D152" s="114"/>
      <c r="E152" s="114"/>
      <c r="F152" s="136"/>
      <c r="G152" s="137"/>
      <c r="H152" s="135"/>
      <c r="I152" s="138"/>
      <c r="J152" s="115"/>
      <c r="K152" s="115"/>
      <c r="L152" s="115"/>
      <c r="M152" s="2">
        <v>510</v>
      </c>
    </row>
    <row r="153" spans="2:13" ht="12.75">
      <c r="B153" s="8"/>
      <c r="H153" s="5">
        <v>0</v>
      </c>
      <c r="I153" s="23">
        <v>0</v>
      </c>
      <c r="M153" s="2">
        <v>510</v>
      </c>
    </row>
    <row r="154" spans="2:13" ht="12.75">
      <c r="B154" s="8"/>
      <c r="H154" s="5">
        <v>0</v>
      </c>
      <c r="I154" s="23">
        <v>0</v>
      </c>
      <c r="M154" s="2">
        <v>510</v>
      </c>
    </row>
    <row r="155" spans="1:13" s="108" customFormat="1" ht="12.75">
      <c r="A155" s="103"/>
      <c r="B155" s="376">
        <v>10000</v>
      </c>
      <c r="C155" s="103"/>
      <c r="D155" s="103"/>
      <c r="E155" s="134" t="s">
        <v>162</v>
      </c>
      <c r="F155" s="106"/>
      <c r="G155" s="106"/>
      <c r="H155" s="104"/>
      <c r="I155" s="107">
        <v>19.607843137254903</v>
      </c>
      <c r="M155" s="2">
        <v>510</v>
      </c>
    </row>
    <row r="156" spans="2:13" ht="12.75">
      <c r="B156" s="8"/>
      <c r="H156" s="5">
        <v>0</v>
      </c>
      <c r="I156" s="23">
        <v>0</v>
      </c>
      <c r="M156" s="2">
        <v>510</v>
      </c>
    </row>
    <row r="157" spans="1:13" s="108" customFormat="1" ht="12.75">
      <c r="A157" s="103"/>
      <c r="B157" s="376">
        <v>10000</v>
      </c>
      <c r="C157" s="103"/>
      <c r="D157" s="103"/>
      <c r="E157" s="134" t="s">
        <v>125</v>
      </c>
      <c r="F157" s="106"/>
      <c r="G157" s="106"/>
      <c r="H157" s="87"/>
      <c r="I157" s="107">
        <v>19.607843137254903</v>
      </c>
      <c r="M157" s="2">
        <v>510</v>
      </c>
    </row>
    <row r="158" spans="2:13" ht="12.75">
      <c r="B158" s="8"/>
      <c r="H158" s="5">
        <v>0</v>
      </c>
      <c r="I158" s="23">
        <v>0</v>
      </c>
      <c r="M158" s="2">
        <v>510</v>
      </c>
    </row>
    <row r="159" spans="1:13" s="108" customFormat="1" ht="12.75">
      <c r="A159" s="103"/>
      <c r="B159" s="376">
        <v>110000</v>
      </c>
      <c r="C159" s="103"/>
      <c r="D159" s="103"/>
      <c r="E159" s="134" t="s">
        <v>126</v>
      </c>
      <c r="F159" s="106"/>
      <c r="G159" s="106"/>
      <c r="H159" s="104"/>
      <c r="I159" s="107">
        <v>215.68627450980392</v>
      </c>
      <c r="M159" s="2">
        <v>510</v>
      </c>
    </row>
    <row r="160" spans="2:13" ht="12.75">
      <c r="B160" s="8"/>
      <c r="H160" s="5">
        <v>0</v>
      </c>
      <c r="I160" s="23">
        <v>0</v>
      </c>
      <c r="M160" s="2">
        <v>510</v>
      </c>
    </row>
    <row r="161" spans="1:13" s="108" customFormat="1" ht="12.75">
      <c r="A161" s="103"/>
      <c r="B161" s="376">
        <v>275000</v>
      </c>
      <c r="C161" s="103"/>
      <c r="D161" s="103"/>
      <c r="E161" s="134" t="s">
        <v>170</v>
      </c>
      <c r="F161" s="106"/>
      <c r="G161" s="106"/>
      <c r="H161" s="104"/>
      <c r="I161" s="107">
        <v>539.2156862745098</v>
      </c>
      <c r="M161" s="2">
        <v>510</v>
      </c>
    </row>
    <row r="162" spans="8:13" ht="12.75">
      <c r="H162" s="5">
        <v>0</v>
      </c>
      <c r="I162" s="23">
        <v>0</v>
      </c>
      <c r="M162" s="2">
        <v>510</v>
      </c>
    </row>
    <row r="163" spans="8:13" ht="12.75">
      <c r="H163" s="5">
        <v>0</v>
      </c>
      <c r="I163" s="23">
        <v>0</v>
      </c>
      <c r="M163" s="2">
        <v>510</v>
      </c>
    </row>
    <row r="164" spans="8:13" ht="12.75">
      <c r="H164" s="5">
        <v>0</v>
      </c>
      <c r="I164" s="23">
        <v>0</v>
      </c>
      <c r="M164" s="2">
        <v>510</v>
      </c>
    </row>
    <row r="165" spans="8:13" ht="12.75">
      <c r="H165" s="5">
        <v>0</v>
      </c>
      <c r="I165" s="23">
        <v>0</v>
      </c>
      <c r="M165" s="2">
        <v>510</v>
      </c>
    </row>
    <row r="166" spans="1:13" s="108" customFormat="1" ht="12.75">
      <c r="A166" s="103"/>
      <c r="B166" s="394">
        <v>145000</v>
      </c>
      <c r="C166" s="95" t="s">
        <v>127</v>
      </c>
      <c r="D166" s="103"/>
      <c r="E166" s="103"/>
      <c r="F166" s="106"/>
      <c r="G166" s="106"/>
      <c r="H166" s="104"/>
      <c r="I166" s="107">
        <v>284.3137254901961</v>
      </c>
      <c r="M166" s="2">
        <v>510</v>
      </c>
    </row>
    <row r="167" spans="2:13" ht="12.75">
      <c r="B167" s="395"/>
      <c r="H167" s="5">
        <v>0</v>
      </c>
      <c r="I167" s="23">
        <v>0</v>
      </c>
      <c r="M167" s="2">
        <v>510</v>
      </c>
    </row>
    <row r="168" spans="2:13" ht="12.75" hidden="1">
      <c r="B168" s="395"/>
      <c r="H168" s="5">
        <v>0</v>
      </c>
      <c r="I168" s="23">
        <v>0</v>
      </c>
      <c r="M168" s="2">
        <v>510</v>
      </c>
    </row>
    <row r="169" spans="2:13" ht="12.75" hidden="1">
      <c r="B169" s="392">
        <v>5000</v>
      </c>
      <c r="C169" s="101" t="s">
        <v>128</v>
      </c>
      <c r="D169" s="101" t="s">
        <v>13</v>
      </c>
      <c r="E169" s="101" t="s">
        <v>129</v>
      </c>
      <c r="F169" s="92" t="s">
        <v>163</v>
      </c>
      <c r="G169" s="92" t="s">
        <v>82</v>
      </c>
      <c r="H169" s="5">
        <v>-5000</v>
      </c>
      <c r="I169" s="23">
        <v>9.803921568627452</v>
      </c>
      <c r="K169" s="102" t="s">
        <v>123</v>
      </c>
      <c r="M169" s="2">
        <v>510</v>
      </c>
    </row>
    <row r="170" spans="2:13" ht="12.75" hidden="1">
      <c r="B170" s="392">
        <v>140000</v>
      </c>
      <c r="C170" s="13" t="s">
        <v>171</v>
      </c>
      <c r="D170" s="13" t="s">
        <v>13</v>
      </c>
      <c r="E170" s="101" t="s">
        <v>129</v>
      </c>
      <c r="F170" s="145" t="s">
        <v>130</v>
      </c>
      <c r="G170" s="28" t="s">
        <v>33</v>
      </c>
      <c r="H170" s="5">
        <v>-193000</v>
      </c>
      <c r="I170" s="23">
        <v>274.5098039215686</v>
      </c>
      <c r="K170" t="s">
        <v>123</v>
      </c>
      <c r="M170" s="2">
        <v>510</v>
      </c>
    </row>
    <row r="171" spans="1:13" s="108" customFormat="1" ht="12.75">
      <c r="A171" s="103"/>
      <c r="B171" s="396">
        <v>145000</v>
      </c>
      <c r="C171" s="103"/>
      <c r="D171" s="103"/>
      <c r="E171" s="105" t="s">
        <v>129</v>
      </c>
      <c r="F171" s="106"/>
      <c r="G171" s="106"/>
      <c r="H171" s="104">
        <v>0</v>
      </c>
      <c r="I171" s="107">
        <v>284.3137254901961</v>
      </c>
      <c r="M171" s="2">
        <v>510</v>
      </c>
    </row>
    <row r="172" spans="2:13" ht="12.75">
      <c r="B172" s="392"/>
      <c r="H172" s="5">
        <v>0</v>
      </c>
      <c r="I172" s="23">
        <v>0</v>
      </c>
      <c r="M172" s="2">
        <v>510</v>
      </c>
    </row>
    <row r="173" spans="1:13" s="108" customFormat="1" ht="12.75">
      <c r="A173" s="103"/>
      <c r="B173" s="396">
        <v>63000</v>
      </c>
      <c r="C173" s="103"/>
      <c r="D173" s="103"/>
      <c r="E173" s="103" t="s">
        <v>18</v>
      </c>
      <c r="F173" s="106"/>
      <c r="G173" s="106"/>
      <c r="H173" s="104">
        <v>0</v>
      </c>
      <c r="I173" s="107">
        <v>123.52941176470588</v>
      </c>
      <c r="M173" s="2">
        <v>510</v>
      </c>
    </row>
    <row r="174" spans="2:13" ht="12.75">
      <c r="B174" s="392"/>
      <c r="H174" s="5">
        <v>0</v>
      </c>
      <c r="I174" s="23">
        <v>0</v>
      </c>
      <c r="M174" s="2">
        <v>510</v>
      </c>
    </row>
    <row r="175" spans="1:13" s="108" customFormat="1" ht="12.75">
      <c r="A175" s="103"/>
      <c r="B175" s="396">
        <v>24800</v>
      </c>
      <c r="C175" s="103"/>
      <c r="D175" s="103"/>
      <c r="E175" s="103" t="s">
        <v>131</v>
      </c>
      <c r="F175" s="106"/>
      <c r="G175" s="106"/>
      <c r="H175" s="104">
        <v>0</v>
      </c>
      <c r="I175" s="107">
        <v>48.627450980392155</v>
      </c>
      <c r="M175" s="2">
        <v>510</v>
      </c>
    </row>
    <row r="176" spans="2:13" ht="12.75">
      <c r="B176" s="392"/>
      <c r="H176" s="5">
        <v>0</v>
      </c>
      <c r="I176" s="23">
        <v>0</v>
      </c>
      <c r="M176" s="2">
        <v>510</v>
      </c>
    </row>
    <row r="177" spans="1:13" s="91" customFormat="1" ht="12.75">
      <c r="A177" s="12"/>
      <c r="B177" s="393">
        <v>729860</v>
      </c>
      <c r="C177" s="12" t="s">
        <v>122</v>
      </c>
      <c r="D177" s="12"/>
      <c r="E177" s="12"/>
      <c r="F177" s="19"/>
      <c r="G177" s="19"/>
      <c r="H177" s="87">
        <v>0</v>
      </c>
      <c r="I177" s="88">
        <v>1431.0980392156862</v>
      </c>
      <c r="M177" s="2">
        <v>510</v>
      </c>
    </row>
    <row r="178" spans="8:13" ht="12.75">
      <c r="H178" s="5">
        <v>0</v>
      </c>
      <c r="I178" s="23">
        <v>0</v>
      </c>
      <c r="M178" s="2">
        <v>510</v>
      </c>
    </row>
    <row r="179" spans="8:13" ht="12.75">
      <c r="H179" s="5">
        <v>0</v>
      </c>
      <c r="I179" s="23">
        <v>0</v>
      </c>
      <c r="M179" s="2">
        <v>510</v>
      </c>
    </row>
    <row r="180" spans="8:13" ht="12.75">
      <c r="H180" s="5">
        <v>0</v>
      </c>
      <c r="I180" s="23">
        <v>0</v>
      </c>
      <c r="M180" s="2">
        <v>510</v>
      </c>
    </row>
    <row r="181" spans="2:13" ht="12.75">
      <c r="B181" s="30"/>
      <c r="D181" s="13"/>
      <c r="G181" s="32"/>
      <c r="H181" s="5">
        <v>0</v>
      </c>
      <c r="I181" s="23">
        <v>0</v>
      </c>
      <c r="M181" s="2">
        <v>510</v>
      </c>
    </row>
    <row r="182" spans="1:13" ht="13.5" thickBot="1">
      <c r="A182" s="78"/>
      <c r="B182" s="75">
        <v>2079675.2</v>
      </c>
      <c r="C182" s="78"/>
      <c r="D182" s="77" t="s">
        <v>133</v>
      </c>
      <c r="E182" s="127"/>
      <c r="F182" s="127"/>
      <c r="G182" s="140"/>
      <c r="H182" s="128"/>
      <c r="I182" s="129">
        <v>4077.7945098039213</v>
      </c>
      <c r="J182" s="130"/>
      <c r="K182" s="130"/>
      <c r="L182" s="130"/>
      <c r="M182" s="2">
        <v>510</v>
      </c>
    </row>
    <row r="183" spans="2:13" ht="12.75">
      <c r="B183" s="35"/>
      <c r="C183" s="34"/>
      <c r="D183" s="13"/>
      <c r="E183" s="36"/>
      <c r="G183" s="37"/>
      <c r="H183" s="5">
        <v>0</v>
      </c>
      <c r="I183" s="23">
        <v>0</v>
      </c>
      <c r="M183" s="2">
        <v>510</v>
      </c>
    </row>
    <row r="184" spans="2:13" ht="12.75">
      <c r="B184" s="30"/>
      <c r="C184" s="34"/>
      <c r="D184" s="13"/>
      <c r="E184" s="13"/>
      <c r="G184" s="31"/>
      <c r="H184" s="5">
        <v>0</v>
      </c>
      <c r="I184" s="23">
        <v>0</v>
      </c>
      <c r="M184" s="2">
        <v>510</v>
      </c>
    </row>
    <row r="185" spans="1:13" ht="12.75">
      <c r="A185" s="84"/>
      <c r="B185" s="388">
        <v>61000</v>
      </c>
      <c r="C185" s="84" t="s">
        <v>140</v>
      </c>
      <c r="D185" s="85"/>
      <c r="E185" s="84" t="s">
        <v>136</v>
      </c>
      <c r="F185" s="141"/>
      <c r="G185" s="85" t="s">
        <v>141</v>
      </c>
      <c r="H185" s="83"/>
      <c r="I185" s="142"/>
      <c r="J185" s="143"/>
      <c r="K185" s="143"/>
      <c r="L185" s="143"/>
      <c r="M185" s="2">
        <v>510</v>
      </c>
    </row>
    <row r="186" spans="2:13" ht="12.75">
      <c r="B186" s="389"/>
      <c r="D186" s="13"/>
      <c r="H186" s="5">
        <v>0</v>
      </c>
      <c r="I186" s="23">
        <v>0</v>
      </c>
      <c r="M186" s="2">
        <v>510</v>
      </c>
    </row>
    <row r="187" spans="1:13" s="91" customFormat="1" ht="12.75">
      <c r="A187" s="12"/>
      <c r="B187" s="390">
        <v>11000</v>
      </c>
      <c r="C187" s="12" t="s">
        <v>134</v>
      </c>
      <c r="D187" s="12"/>
      <c r="E187" s="12" t="s">
        <v>136</v>
      </c>
      <c r="F187" s="19"/>
      <c r="G187" s="19"/>
      <c r="H187" s="87">
        <v>0</v>
      </c>
      <c r="I187" s="88">
        <v>21.568627450980394</v>
      </c>
      <c r="M187" s="2">
        <v>510</v>
      </c>
    </row>
    <row r="188" spans="2:13" ht="12.75">
      <c r="B188" s="389"/>
      <c r="D188" s="13"/>
      <c r="H188" s="5">
        <v>0</v>
      </c>
      <c r="I188" s="23">
        <v>0</v>
      </c>
      <c r="M188" s="2">
        <v>510</v>
      </c>
    </row>
    <row r="189" spans="1:13" s="91" customFormat="1" ht="12.75">
      <c r="A189" s="12"/>
      <c r="B189" s="390">
        <v>50000</v>
      </c>
      <c r="C189" s="12" t="s">
        <v>173</v>
      </c>
      <c r="D189" s="12"/>
      <c r="E189" s="12"/>
      <c r="F189" s="19"/>
      <c r="G189" s="19"/>
      <c r="H189" s="87">
        <v>0</v>
      </c>
      <c r="I189" s="88">
        <v>98.03921568627452</v>
      </c>
      <c r="M189" s="144">
        <v>510</v>
      </c>
    </row>
    <row r="190" spans="4:13" ht="12.75">
      <c r="D190" s="13"/>
      <c r="H190" s="5">
        <v>0</v>
      </c>
      <c r="I190" s="23">
        <v>0</v>
      </c>
      <c r="M190" s="2">
        <v>510</v>
      </c>
    </row>
    <row r="191" spans="4:13" ht="12.75">
      <c r="D191" s="13"/>
      <c r="H191" s="5">
        <v>0</v>
      </c>
      <c r="I191" s="23">
        <v>0</v>
      </c>
      <c r="M191" s="2">
        <v>510</v>
      </c>
    </row>
    <row r="192" spans="4:13" ht="12.75">
      <c r="D192" s="13"/>
      <c r="H192" s="5">
        <v>0</v>
      </c>
      <c r="I192" s="23">
        <v>0</v>
      </c>
      <c r="M192" s="2">
        <v>510</v>
      </c>
    </row>
    <row r="193" spans="8:13" ht="12.75">
      <c r="H193" s="5">
        <v>0</v>
      </c>
      <c r="I193" s="23">
        <v>0</v>
      </c>
      <c r="M193" s="2">
        <v>510</v>
      </c>
    </row>
    <row r="194" spans="1:13" ht="12.75">
      <c r="A194" s="84"/>
      <c r="B194" s="391">
        <v>17000</v>
      </c>
      <c r="C194" s="84" t="s">
        <v>140</v>
      </c>
      <c r="D194" s="85"/>
      <c r="E194" s="84" t="s">
        <v>135</v>
      </c>
      <c r="F194" s="141"/>
      <c r="G194" s="85" t="s">
        <v>141</v>
      </c>
      <c r="H194" s="83"/>
      <c r="I194" s="142"/>
      <c r="J194" s="143"/>
      <c r="K194" s="143"/>
      <c r="L194" s="143"/>
      <c r="M194" s="2">
        <v>510</v>
      </c>
    </row>
    <row r="195" spans="2:13" ht="12.75">
      <c r="B195" s="392"/>
      <c r="H195" s="5">
        <v>0</v>
      </c>
      <c r="I195" s="23">
        <v>0</v>
      </c>
      <c r="M195" s="2">
        <v>510</v>
      </c>
    </row>
    <row r="196" spans="1:13" ht="12.75">
      <c r="A196" s="84"/>
      <c r="B196" s="391">
        <v>20000</v>
      </c>
      <c r="C196" s="84" t="s">
        <v>140</v>
      </c>
      <c r="D196" s="85"/>
      <c r="E196" s="84" t="s">
        <v>137</v>
      </c>
      <c r="F196" s="141"/>
      <c r="G196" s="85" t="s">
        <v>141</v>
      </c>
      <c r="H196" s="83"/>
      <c r="I196" s="142"/>
      <c r="J196" s="143"/>
      <c r="K196" s="143"/>
      <c r="L196" s="143"/>
      <c r="M196" s="2">
        <v>510</v>
      </c>
    </row>
    <row r="197" spans="2:13" ht="12.75">
      <c r="B197" s="392"/>
      <c r="H197" s="5">
        <v>0</v>
      </c>
      <c r="I197" s="23">
        <v>0</v>
      </c>
      <c r="M197" s="2">
        <v>510</v>
      </c>
    </row>
    <row r="198" spans="1:13" ht="12.75">
      <c r="A198" s="84"/>
      <c r="B198" s="391">
        <v>13000</v>
      </c>
      <c r="C198" s="84" t="s">
        <v>140</v>
      </c>
      <c r="D198" s="85"/>
      <c r="E198" s="84" t="s">
        <v>139</v>
      </c>
      <c r="F198" s="141"/>
      <c r="G198" s="85" t="s">
        <v>141</v>
      </c>
      <c r="H198" s="83"/>
      <c r="I198" s="142"/>
      <c r="J198" s="143"/>
      <c r="K198" s="143"/>
      <c r="L198" s="143"/>
      <c r="M198" s="2">
        <v>510</v>
      </c>
    </row>
    <row r="199" spans="2:13" ht="12.75">
      <c r="B199" s="392"/>
      <c r="H199" s="5">
        <v>0</v>
      </c>
      <c r="I199" s="23">
        <v>0</v>
      </c>
      <c r="M199" s="2">
        <v>510</v>
      </c>
    </row>
    <row r="200" spans="1:13" s="91" customFormat="1" ht="12.75">
      <c r="A200" s="84"/>
      <c r="B200" s="391">
        <v>1968675.2</v>
      </c>
      <c r="C200" s="84" t="s">
        <v>140</v>
      </c>
      <c r="D200" s="85"/>
      <c r="E200" s="84" t="s">
        <v>175</v>
      </c>
      <c r="F200" s="141"/>
      <c r="G200" s="85" t="s">
        <v>176</v>
      </c>
      <c r="H200" s="83"/>
      <c r="I200" s="142"/>
      <c r="J200" s="143"/>
      <c r="K200" s="143"/>
      <c r="L200" s="143"/>
      <c r="M200" s="144">
        <v>510</v>
      </c>
    </row>
    <row r="201" spans="2:13" ht="12.75">
      <c r="B201" s="392"/>
      <c r="H201" s="5">
        <v>0</v>
      </c>
      <c r="I201" s="23">
        <v>0</v>
      </c>
      <c r="M201" s="2">
        <v>510</v>
      </c>
    </row>
    <row r="202" spans="1:13" s="91" customFormat="1" ht="12.75">
      <c r="A202" s="12"/>
      <c r="B202" s="393">
        <v>39000</v>
      </c>
      <c r="C202" s="12" t="s">
        <v>134</v>
      </c>
      <c r="D202" s="12"/>
      <c r="E202" s="12" t="s">
        <v>138</v>
      </c>
      <c r="F202" s="19"/>
      <c r="G202" s="19"/>
      <c r="H202" s="87">
        <v>0</v>
      </c>
      <c r="I202" s="88">
        <v>76.47058823529412</v>
      </c>
      <c r="M202" s="2">
        <v>510</v>
      </c>
    </row>
    <row r="203" spans="2:13" ht="12.75">
      <c r="B203" s="392"/>
      <c r="H203" s="5">
        <v>0</v>
      </c>
      <c r="I203" s="23">
        <v>0</v>
      </c>
      <c r="M203" s="2">
        <v>510</v>
      </c>
    </row>
    <row r="204" spans="1:13" s="91" customFormat="1" ht="12.75">
      <c r="A204" s="12"/>
      <c r="B204" s="393">
        <v>1800259.2</v>
      </c>
      <c r="C204" s="12" t="s">
        <v>142</v>
      </c>
      <c r="D204" s="12"/>
      <c r="E204" s="12"/>
      <c r="F204" s="19"/>
      <c r="G204" s="19"/>
      <c r="H204" s="87">
        <v>0</v>
      </c>
      <c r="I204" s="88">
        <v>3529.92</v>
      </c>
      <c r="M204" s="2">
        <v>510</v>
      </c>
    </row>
    <row r="205" spans="2:13" ht="12.75">
      <c r="B205" s="392"/>
      <c r="D205" s="13"/>
      <c r="H205" s="5">
        <v>0</v>
      </c>
      <c r="I205" s="23">
        <v>0</v>
      </c>
      <c r="M205" s="2">
        <v>510</v>
      </c>
    </row>
    <row r="206" spans="1:13" s="91" customFormat="1" ht="12.75">
      <c r="A206" s="12"/>
      <c r="B206" s="393">
        <v>30000</v>
      </c>
      <c r="C206" s="12" t="s">
        <v>26</v>
      </c>
      <c r="D206" s="12"/>
      <c r="E206" s="12"/>
      <c r="F206" s="19"/>
      <c r="G206" s="19"/>
      <c r="H206" s="87">
        <v>0</v>
      </c>
      <c r="I206" s="88">
        <v>58.8235294117647</v>
      </c>
      <c r="M206" s="2">
        <v>510</v>
      </c>
    </row>
    <row r="207" spans="2:13" ht="12.75">
      <c r="B207" s="392"/>
      <c r="H207" s="5">
        <v>0</v>
      </c>
      <c r="I207" s="23">
        <v>0</v>
      </c>
      <c r="M207" s="2">
        <v>510</v>
      </c>
    </row>
    <row r="208" spans="1:13" s="91" customFormat="1" ht="12.75">
      <c r="A208" s="12"/>
      <c r="B208" s="393">
        <v>99416</v>
      </c>
      <c r="C208" s="12" t="s">
        <v>142</v>
      </c>
      <c r="D208" s="12"/>
      <c r="E208" s="12"/>
      <c r="F208" s="19"/>
      <c r="G208" s="19"/>
      <c r="H208" s="87">
        <v>0</v>
      </c>
      <c r="I208" s="88">
        <v>194.93333333333334</v>
      </c>
      <c r="M208" s="2">
        <v>510</v>
      </c>
    </row>
    <row r="209" spans="8:13" ht="12.75">
      <c r="H209" s="5">
        <v>0</v>
      </c>
      <c r="I209" s="23">
        <v>0</v>
      </c>
      <c r="M209" s="2">
        <v>510</v>
      </c>
    </row>
    <row r="210" spans="8:13" ht="12.75">
      <c r="H210" s="5">
        <v>0</v>
      </c>
      <c r="I210" s="23">
        <v>0</v>
      </c>
      <c r="M210" s="2">
        <v>510</v>
      </c>
    </row>
    <row r="211" spans="8:13" ht="12.75">
      <c r="H211" s="5">
        <v>0</v>
      </c>
      <c r="I211" s="23">
        <v>0</v>
      </c>
      <c r="M211" s="2">
        <v>510</v>
      </c>
    </row>
    <row r="212" spans="2:13" ht="12.75">
      <c r="B212" s="30"/>
      <c r="D212" s="13"/>
      <c r="G212" s="32"/>
      <c r="H212" s="5">
        <v>0</v>
      </c>
      <c r="I212" s="23">
        <v>0</v>
      </c>
      <c r="M212" s="2">
        <v>510</v>
      </c>
    </row>
    <row r="213" spans="1:13" s="102" customFormat="1" ht="13.5" thickBot="1">
      <c r="A213" s="78"/>
      <c r="B213" s="75">
        <v>978570</v>
      </c>
      <c r="C213" s="78"/>
      <c r="D213" s="123" t="s">
        <v>15</v>
      </c>
      <c r="E213" s="127"/>
      <c r="F213" s="127"/>
      <c r="G213" s="79"/>
      <c r="H213" s="128"/>
      <c r="I213" s="129">
        <v>1918.764705882353</v>
      </c>
      <c r="J213" s="130"/>
      <c r="K213" s="130"/>
      <c r="L213" s="130"/>
      <c r="M213" s="2">
        <v>510</v>
      </c>
    </row>
    <row r="214" spans="2:13" ht="12.75">
      <c r="B214" s="35"/>
      <c r="C214" s="34"/>
      <c r="D214" s="13"/>
      <c r="E214" s="36"/>
      <c r="G214" s="37"/>
      <c r="H214" s="5">
        <v>0</v>
      </c>
      <c r="I214" s="23">
        <v>0</v>
      </c>
      <c r="M214" s="2">
        <v>510</v>
      </c>
    </row>
    <row r="215" spans="1:13" s="91" customFormat="1" ht="12.75">
      <c r="A215" s="12"/>
      <c r="B215" s="383">
        <v>158620</v>
      </c>
      <c r="C215" s="12" t="s">
        <v>24</v>
      </c>
      <c r="D215" s="12"/>
      <c r="E215" s="12"/>
      <c r="F215" s="19"/>
      <c r="G215" s="19"/>
      <c r="H215" s="87">
        <v>0</v>
      </c>
      <c r="I215" s="88">
        <v>311.01960784313724</v>
      </c>
      <c r="M215" s="2">
        <v>510</v>
      </c>
    </row>
    <row r="216" spans="2:13" ht="12.75">
      <c r="B216" s="381"/>
      <c r="D216" s="13"/>
      <c r="H216" s="5">
        <v>0</v>
      </c>
      <c r="I216" s="23">
        <v>0</v>
      </c>
      <c r="M216" s="2">
        <v>510</v>
      </c>
    </row>
    <row r="217" spans="1:13" s="91" customFormat="1" ht="12.75">
      <c r="A217" s="12"/>
      <c r="B217" s="383">
        <v>19950</v>
      </c>
      <c r="C217" s="12"/>
      <c r="D217" s="12"/>
      <c r="E217" s="12" t="s">
        <v>32</v>
      </c>
      <c r="F217" s="19"/>
      <c r="G217" s="19"/>
      <c r="H217" s="87"/>
      <c r="I217" s="88"/>
      <c r="M217" s="2">
        <v>510</v>
      </c>
    </row>
    <row r="218" spans="1:13" s="41" customFormat="1" ht="12.75">
      <c r="A218" s="40"/>
      <c r="B218" s="384"/>
      <c r="C218" s="42"/>
      <c r="D218" s="36"/>
      <c r="E218" s="40"/>
      <c r="F218" s="37"/>
      <c r="G218" s="37"/>
      <c r="H218" s="5">
        <v>0</v>
      </c>
      <c r="I218" s="23">
        <v>0</v>
      </c>
      <c r="M218" s="2">
        <v>510</v>
      </c>
    </row>
    <row r="219" spans="1:13" ht="12.75">
      <c r="A219" s="90"/>
      <c r="B219" s="383">
        <v>800000</v>
      </c>
      <c r="C219" s="90" t="s">
        <v>122</v>
      </c>
      <c r="D219" s="94"/>
      <c r="E219" s="124"/>
      <c r="F219" s="124"/>
      <c r="G219" s="124"/>
      <c r="H219" s="87">
        <v>0</v>
      </c>
      <c r="I219" s="88">
        <v>1568.6274509803923</v>
      </c>
      <c r="J219" s="119"/>
      <c r="K219" s="119"/>
      <c r="L219" s="119"/>
      <c r="M219" s="2">
        <v>510</v>
      </c>
    </row>
    <row r="220" spans="8:13" ht="12.75">
      <c r="H220" s="5">
        <v>0</v>
      </c>
      <c r="I220" s="23">
        <v>0</v>
      </c>
      <c r="M220" s="2">
        <v>510</v>
      </c>
    </row>
    <row r="221" spans="8:13" ht="12.75">
      <c r="H221" s="5">
        <v>0</v>
      </c>
      <c r="I221" s="23">
        <v>0</v>
      </c>
      <c r="M221" s="2">
        <v>510</v>
      </c>
    </row>
    <row r="222" spans="4:13" ht="12.75">
      <c r="D222" s="13"/>
      <c r="H222" s="5">
        <v>0</v>
      </c>
      <c r="I222" s="23">
        <v>0</v>
      </c>
      <c r="M222" s="2">
        <v>510</v>
      </c>
    </row>
    <row r="223" spans="4:13" ht="12.75">
      <c r="D223" s="13"/>
      <c r="H223" s="5">
        <v>0</v>
      </c>
      <c r="I223" s="23">
        <v>0</v>
      </c>
      <c r="M223" s="2">
        <v>510</v>
      </c>
    </row>
    <row r="224" spans="1:13" s="102" customFormat="1" ht="13.5" thickBot="1">
      <c r="A224" s="78"/>
      <c r="B224" s="75">
        <v>1584047</v>
      </c>
      <c r="C224" s="78"/>
      <c r="D224" s="123" t="s">
        <v>18</v>
      </c>
      <c r="E224" s="127"/>
      <c r="F224" s="127"/>
      <c r="G224" s="79"/>
      <c r="H224" s="128"/>
      <c r="I224" s="129">
        <v>3105.9745098039216</v>
      </c>
      <c r="J224" s="130"/>
      <c r="K224" s="130"/>
      <c r="L224" s="130"/>
      <c r="M224" s="2">
        <v>510</v>
      </c>
    </row>
    <row r="225" spans="4:13" ht="12.75">
      <c r="D225" s="13"/>
      <c r="H225" s="5">
        <v>0</v>
      </c>
      <c r="I225" s="23">
        <v>0</v>
      </c>
      <c r="M225" s="2">
        <v>510</v>
      </c>
    </row>
    <row r="226" spans="1:13" s="91" customFormat="1" ht="12.75">
      <c r="A226" s="12"/>
      <c r="B226" s="382">
        <v>221500</v>
      </c>
      <c r="C226" s="12" t="s">
        <v>24</v>
      </c>
      <c r="D226" s="12"/>
      <c r="E226" s="12"/>
      <c r="F226" s="19"/>
      <c r="G226" s="19"/>
      <c r="H226" s="87">
        <v>0</v>
      </c>
      <c r="I226" s="88">
        <v>434.3137254901961</v>
      </c>
      <c r="M226" s="2">
        <v>510</v>
      </c>
    </row>
    <row r="227" spans="2:13" ht="12.75">
      <c r="B227" s="381"/>
      <c r="H227" s="5">
        <v>0</v>
      </c>
      <c r="I227" s="23">
        <v>0</v>
      </c>
      <c r="M227" s="2">
        <v>510</v>
      </c>
    </row>
    <row r="228" spans="1:13" s="91" customFormat="1" ht="12.75">
      <c r="A228" s="12"/>
      <c r="B228" s="383">
        <v>89850</v>
      </c>
      <c r="C228" s="12"/>
      <c r="D228" s="12"/>
      <c r="E228" s="12" t="s">
        <v>32</v>
      </c>
      <c r="F228" s="19"/>
      <c r="G228" s="19"/>
      <c r="H228" s="87">
        <v>0</v>
      </c>
      <c r="I228" s="88">
        <v>176.1764705882353</v>
      </c>
      <c r="M228" s="2">
        <v>510</v>
      </c>
    </row>
    <row r="229" spans="8:13" ht="12.75">
      <c r="H229" s="5">
        <v>0</v>
      </c>
      <c r="I229" s="23">
        <v>0</v>
      </c>
      <c r="M229" s="2">
        <v>510</v>
      </c>
    </row>
    <row r="230" spans="1:13" s="91" customFormat="1" ht="12.75">
      <c r="A230" s="12"/>
      <c r="B230" s="293">
        <v>166270</v>
      </c>
      <c r="C230" s="12"/>
      <c r="D230" s="12"/>
      <c r="E230" s="12" t="s">
        <v>18</v>
      </c>
      <c r="F230" s="19"/>
      <c r="G230" s="19"/>
      <c r="H230" s="87">
        <v>0</v>
      </c>
      <c r="I230" s="88">
        <v>326.01960784313724</v>
      </c>
      <c r="M230" s="2">
        <v>510</v>
      </c>
    </row>
    <row r="231" spans="2:13" ht="12.75">
      <c r="B231" s="289"/>
      <c r="H231" s="5">
        <v>0</v>
      </c>
      <c r="I231" s="23">
        <v>0</v>
      </c>
      <c r="M231" s="2">
        <v>510</v>
      </c>
    </row>
    <row r="232" spans="1:13" s="91" customFormat="1" ht="12.75">
      <c r="A232" s="12"/>
      <c r="B232" s="293">
        <v>170575</v>
      </c>
      <c r="C232" s="12"/>
      <c r="D232" s="12"/>
      <c r="E232" s="12" t="s">
        <v>143</v>
      </c>
      <c r="F232" s="19"/>
      <c r="G232" s="19"/>
      <c r="H232" s="87">
        <v>0</v>
      </c>
      <c r="I232" s="88">
        <v>334.46078431372547</v>
      </c>
      <c r="M232" s="2">
        <v>510</v>
      </c>
    </row>
    <row r="233" spans="8:13" ht="12.75">
      <c r="H233" s="5">
        <v>0</v>
      </c>
      <c r="I233" s="23">
        <v>0</v>
      </c>
      <c r="M233" s="2">
        <v>510</v>
      </c>
    </row>
    <row r="234" spans="1:13" s="116" customFormat="1" ht="12.75">
      <c r="A234" s="90"/>
      <c r="B234" s="393">
        <v>15314</v>
      </c>
      <c r="C234" s="90" t="s">
        <v>144</v>
      </c>
      <c r="D234" s="90"/>
      <c r="E234" s="90"/>
      <c r="F234" s="124"/>
      <c r="G234" s="94"/>
      <c r="H234" s="87">
        <v>-30628</v>
      </c>
      <c r="I234" s="88">
        <v>151</v>
      </c>
      <c r="J234" s="119"/>
      <c r="K234" s="119"/>
      <c r="L234" s="119"/>
      <c r="M234" s="2">
        <v>510</v>
      </c>
    </row>
    <row r="235" spans="2:13" ht="12.75">
      <c r="B235" s="392"/>
      <c r="H235" s="5">
        <v>-30628</v>
      </c>
      <c r="I235" s="23">
        <v>0</v>
      </c>
      <c r="M235" s="2">
        <v>510</v>
      </c>
    </row>
    <row r="236" spans="1:13" s="91" customFormat="1" ht="12.75">
      <c r="A236" s="12"/>
      <c r="B236" s="393">
        <v>18633</v>
      </c>
      <c r="C236" s="12"/>
      <c r="D236" s="12"/>
      <c r="E236" s="12" t="s">
        <v>145</v>
      </c>
      <c r="F236" s="19"/>
      <c r="G236" s="19"/>
      <c r="H236" s="87">
        <v>0</v>
      </c>
      <c r="I236" s="88">
        <v>36.53529411764706</v>
      </c>
      <c r="M236" s="2">
        <v>510</v>
      </c>
    </row>
    <row r="237" spans="8:13" ht="12.75">
      <c r="H237" s="5">
        <v>0</v>
      </c>
      <c r="I237" s="23">
        <v>0</v>
      </c>
      <c r="M237" s="2">
        <v>510</v>
      </c>
    </row>
    <row r="238" spans="1:13" ht="12.75">
      <c r="A238" s="90"/>
      <c r="B238" s="380">
        <v>901905</v>
      </c>
      <c r="C238" s="90" t="s">
        <v>108</v>
      </c>
      <c r="D238" s="94"/>
      <c r="E238" s="90"/>
      <c r="F238" s="124"/>
      <c r="G238" s="94"/>
      <c r="H238" s="93">
        <v>0</v>
      </c>
      <c r="I238" s="118">
        <v>1768.4411764705883</v>
      </c>
      <c r="J238" s="119"/>
      <c r="K238" s="119"/>
      <c r="L238" s="119"/>
      <c r="M238" s="2">
        <v>510</v>
      </c>
    </row>
    <row r="239" spans="8:13" ht="12.75">
      <c r="H239" s="5">
        <v>0</v>
      </c>
      <c r="I239" s="23">
        <v>0</v>
      </c>
      <c r="M239" s="2">
        <v>510</v>
      </c>
    </row>
    <row r="240" spans="8:13" ht="12.75">
      <c r="H240" s="5">
        <v>0</v>
      </c>
      <c r="I240" s="23">
        <v>0</v>
      </c>
      <c r="M240" s="2">
        <v>510</v>
      </c>
    </row>
    <row r="241" spans="8:13" ht="12.75">
      <c r="H241" s="5">
        <v>0</v>
      </c>
      <c r="I241" s="23">
        <v>0</v>
      </c>
      <c r="M241" s="2">
        <v>510</v>
      </c>
    </row>
    <row r="242" spans="8:13" ht="12.75">
      <c r="H242" s="5">
        <v>0</v>
      </c>
      <c r="I242" s="23">
        <v>0</v>
      </c>
      <c r="M242" s="2">
        <v>510</v>
      </c>
    </row>
    <row r="243" spans="1:13" ht="13.5" thickBot="1">
      <c r="A243" s="78"/>
      <c r="B243" s="146">
        <v>135000</v>
      </c>
      <c r="C243" s="78"/>
      <c r="D243" s="77" t="s">
        <v>161</v>
      </c>
      <c r="E243" s="127"/>
      <c r="F243" s="147"/>
      <c r="G243" s="79"/>
      <c r="H243" s="128"/>
      <c r="I243" s="129">
        <v>267.85714285714283</v>
      </c>
      <c r="J243" s="130"/>
      <c r="K243" s="130"/>
      <c r="L243" s="130"/>
      <c r="M243" s="2">
        <v>504</v>
      </c>
    </row>
    <row r="244" spans="2:13" ht="12.75">
      <c r="B244" s="392"/>
      <c r="H244" s="5">
        <v>0</v>
      </c>
      <c r="I244" s="23">
        <v>0</v>
      </c>
      <c r="M244" s="2">
        <v>510</v>
      </c>
    </row>
    <row r="245" spans="1:13" s="91" customFormat="1" ht="12.75">
      <c r="A245" s="12"/>
      <c r="B245" s="393">
        <v>135000</v>
      </c>
      <c r="C245" s="12"/>
      <c r="D245" s="12"/>
      <c r="E245" s="12" t="s">
        <v>161</v>
      </c>
      <c r="F245" s="19"/>
      <c r="G245" s="19"/>
      <c r="H245" s="87">
        <v>0</v>
      </c>
      <c r="I245" s="88">
        <v>264.70588235294116</v>
      </c>
      <c r="M245" s="144">
        <v>510</v>
      </c>
    </row>
    <row r="246" spans="8:13" ht="12.75">
      <c r="H246" s="5">
        <v>0</v>
      </c>
      <c r="I246" s="23">
        <v>0</v>
      </c>
      <c r="M246" s="2">
        <v>510</v>
      </c>
    </row>
    <row r="247" spans="8:13" ht="12.75">
      <c r="H247" s="5">
        <v>0</v>
      </c>
      <c r="I247" s="23">
        <v>0</v>
      </c>
      <c r="M247" s="2">
        <v>510</v>
      </c>
    </row>
    <row r="248" spans="8:13" ht="12.75">
      <c r="H248" s="5">
        <v>0</v>
      </c>
      <c r="I248" s="23">
        <v>0</v>
      </c>
      <c r="M248" s="2">
        <v>510</v>
      </c>
    </row>
    <row r="249" spans="1:13" s="150" customFormat="1" ht="13.5" thickBot="1">
      <c r="A249" s="65"/>
      <c r="B249" s="62">
        <v>12322952.2</v>
      </c>
      <c r="C249" s="123" t="s">
        <v>146</v>
      </c>
      <c r="D249" s="65"/>
      <c r="E249" s="61"/>
      <c r="F249" s="127"/>
      <c r="G249" s="148"/>
      <c r="H249" s="128"/>
      <c r="I249" s="129"/>
      <c r="J249" s="149"/>
      <c r="K249" s="70"/>
      <c r="L249" s="70"/>
      <c r="M249" s="2">
        <v>504</v>
      </c>
    </row>
    <row r="250" spans="1:13" s="150" customFormat="1" ht="12.75">
      <c r="A250" s="1"/>
      <c r="B250" s="33"/>
      <c r="C250" s="13"/>
      <c r="D250" s="13"/>
      <c r="E250" s="36"/>
      <c r="F250" s="139"/>
      <c r="G250" s="151"/>
      <c r="H250" s="5"/>
      <c r="I250" s="23"/>
      <c r="J250" s="23"/>
      <c r="K250" s="2"/>
      <c r="L250"/>
      <c r="M250" s="2">
        <v>504</v>
      </c>
    </row>
    <row r="251" spans="1:13" s="150" customFormat="1" ht="12.75">
      <c r="A251" s="13"/>
      <c r="B251" s="152" t="s">
        <v>177</v>
      </c>
      <c r="C251" s="153" t="s">
        <v>178</v>
      </c>
      <c r="D251" s="153"/>
      <c r="E251" s="153"/>
      <c r="F251" s="154"/>
      <c r="G251" s="155"/>
      <c r="H251" s="156"/>
      <c r="I251" s="157" t="s">
        <v>179</v>
      </c>
      <c r="J251" s="158"/>
      <c r="K251" s="2">
        <v>510</v>
      </c>
      <c r="L251"/>
      <c r="M251" s="2">
        <v>504</v>
      </c>
    </row>
    <row r="252" spans="1:13" s="91" customFormat="1" ht="12.75">
      <c r="A252" s="159"/>
      <c r="B252" s="160">
        <v>2731675</v>
      </c>
      <c r="C252" s="161" t="s">
        <v>180</v>
      </c>
      <c r="D252" s="161" t="s">
        <v>181</v>
      </c>
      <c r="E252" s="161" t="s">
        <v>214</v>
      </c>
      <c r="F252" s="154"/>
      <c r="G252" s="162"/>
      <c r="H252" s="156">
        <v>-2731675</v>
      </c>
      <c r="I252" s="157">
        <v>5419.9900793650795</v>
      </c>
      <c r="J252" s="158"/>
      <c r="K252" s="2">
        <v>510</v>
      </c>
      <c r="L252"/>
      <c r="M252" s="2">
        <v>504</v>
      </c>
    </row>
    <row r="253" spans="1:13" s="171" customFormat="1" ht="12.75">
      <c r="A253" s="163"/>
      <c r="B253" s="164">
        <v>0</v>
      </c>
      <c r="C253" s="165" t="s">
        <v>182</v>
      </c>
      <c r="D253" s="165" t="s">
        <v>181</v>
      </c>
      <c r="E253" s="161" t="s">
        <v>214</v>
      </c>
      <c r="F253" s="166"/>
      <c r="G253" s="166"/>
      <c r="H253" s="167">
        <v>-2731675</v>
      </c>
      <c r="I253" s="168">
        <v>0</v>
      </c>
      <c r="J253" s="169"/>
      <c r="K253" s="2">
        <v>510</v>
      </c>
      <c r="L253" s="170"/>
      <c r="M253" s="2">
        <v>504</v>
      </c>
    </row>
    <row r="254" spans="1:13" s="179" customFormat="1" ht="12.75">
      <c r="A254" s="172"/>
      <c r="B254" s="173">
        <v>1027252.5</v>
      </c>
      <c r="C254" s="174" t="s">
        <v>183</v>
      </c>
      <c r="D254" s="174" t="s">
        <v>181</v>
      </c>
      <c r="E254" s="174" t="s">
        <v>214</v>
      </c>
      <c r="F254" s="175"/>
      <c r="G254" s="175"/>
      <c r="H254" s="176">
        <v>-3758927.5</v>
      </c>
      <c r="I254" s="177">
        <v>2038.1994047619048</v>
      </c>
      <c r="J254" s="178"/>
      <c r="K254" s="2">
        <v>510</v>
      </c>
      <c r="M254" s="2">
        <v>504</v>
      </c>
    </row>
    <row r="255" spans="1:13" s="187" customFormat="1" ht="12.75">
      <c r="A255" s="180"/>
      <c r="B255" s="181">
        <v>3409482.2</v>
      </c>
      <c r="C255" s="182" t="s">
        <v>184</v>
      </c>
      <c r="D255" s="182" t="s">
        <v>181</v>
      </c>
      <c r="E255" s="182" t="s">
        <v>214</v>
      </c>
      <c r="F255" s="183"/>
      <c r="G255" s="183"/>
      <c r="H255" s="184">
        <v>-7168409.7</v>
      </c>
      <c r="I255" s="185">
        <v>6764.845634920635</v>
      </c>
      <c r="J255" s="186"/>
      <c r="K255" s="2">
        <v>510</v>
      </c>
      <c r="M255" s="2">
        <v>504</v>
      </c>
    </row>
    <row r="256" spans="1:13" s="194" customFormat="1" ht="12.75">
      <c r="A256" s="188"/>
      <c r="B256" s="189">
        <v>61000</v>
      </c>
      <c r="C256" s="190" t="s">
        <v>185</v>
      </c>
      <c r="D256" s="190" t="s">
        <v>181</v>
      </c>
      <c r="E256" s="190" t="s">
        <v>214</v>
      </c>
      <c r="F256" s="191"/>
      <c r="G256" s="191"/>
      <c r="H256" s="176">
        <v>-7229409.7</v>
      </c>
      <c r="I256" s="192">
        <v>121.03174603174604</v>
      </c>
      <c r="J256" s="193"/>
      <c r="K256" s="2">
        <v>510</v>
      </c>
      <c r="M256" s="2">
        <v>504</v>
      </c>
    </row>
    <row r="257" spans="1:13" s="202" customFormat="1" ht="12.75">
      <c r="A257" s="195"/>
      <c r="B257" s="196">
        <v>505000</v>
      </c>
      <c r="C257" s="197" t="s">
        <v>186</v>
      </c>
      <c r="D257" s="197" t="s">
        <v>181</v>
      </c>
      <c r="E257" s="197" t="s">
        <v>214</v>
      </c>
      <c r="F257" s="198"/>
      <c r="G257" s="198"/>
      <c r="H257" s="199">
        <v>-7673409.7</v>
      </c>
      <c r="I257" s="200">
        <v>1001.984126984127</v>
      </c>
      <c r="J257" s="201"/>
      <c r="K257" s="2">
        <v>510</v>
      </c>
      <c r="M257" s="2">
        <v>504</v>
      </c>
    </row>
    <row r="258" spans="1:13" s="210" customFormat="1" ht="12.75">
      <c r="A258" s="203"/>
      <c r="B258" s="204"/>
      <c r="C258" s="205" t="s">
        <v>187</v>
      </c>
      <c r="D258" s="205" t="s">
        <v>181</v>
      </c>
      <c r="E258" s="205" t="s">
        <v>214</v>
      </c>
      <c r="F258" s="206"/>
      <c r="G258" s="206"/>
      <c r="H258" s="207">
        <v>-7168409.7</v>
      </c>
      <c r="I258" s="208">
        <v>0</v>
      </c>
      <c r="J258" s="209"/>
      <c r="K258" s="2">
        <v>510</v>
      </c>
      <c r="M258" s="2">
        <v>504</v>
      </c>
    </row>
    <row r="259" spans="1:13" s="218" customFormat="1" ht="12.75">
      <c r="A259" s="211"/>
      <c r="B259" s="212">
        <v>4588542.5</v>
      </c>
      <c r="C259" s="213" t="s">
        <v>188</v>
      </c>
      <c r="D259" s="213" t="s">
        <v>181</v>
      </c>
      <c r="E259" s="213" t="s">
        <v>214</v>
      </c>
      <c r="F259" s="214"/>
      <c r="G259" s="214"/>
      <c r="H259" s="215">
        <v>-11817952.2</v>
      </c>
      <c r="I259" s="216">
        <v>9104.250992063493</v>
      </c>
      <c r="J259" s="217"/>
      <c r="K259" s="2">
        <v>510</v>
      </c>
      <c r="M259" s="2">
        <v>504</v>
      </c>
    </row>
    <row r="260" spans="1:13" s="218" customFormat="1" ht="12.75">
      <c r="A260" s="211"/>
      <c r="B260" s="212">
        <v>0</v>
      </c>
      <c r="C260" s="219" t="s">
        <v>189</v>
      </c>
      <c r="D260" s="220" t="s">
        <v>181</v>
      </c>
      <c r="E260" s="220" t="s">
        <v>214</v>
      </c>
      <c r="F260" s="214"/>
      <c r="G260" s="214"/>
      <c r="H260" s="215">
        <v>-7673409.7</v>
      </c>
      <c r="I260" s="216">
        <v>0</v>
      </c>
      <c r="J260" s="217"/>
      <c r="K260" s="2">
        <v>510</v>
      </c>
      <c r="M260" s="2">
        <v>504</v>
      </c>
    </row>
    <row r="261" spans="1:13" ht="12.75">
      <c r="A261" s="13"/>
      <c r="B261" s="50">
        <v>12322952.2</v>
      </c>
      <c r="C261" s="221" t="s">
        <v>190</v>
      </c>
      <c r="D261" s="222"/>
      <c r="E261" s="222"/>
      <c r="F261" s="154"/>
      <c r="G261" s="223"/>
      <c r="H261" s="224"/>
      <c r="I261" s="216">
        <v>24450.30198412698</v>
      </c>
      <c r="J261" s="225"/>
      <c r="K261" s="2">
        <v>510</v>
      </c>
      <c r="M261" s="2">
        <v>504</v>
      </c>
    </row>
    <row r="262" spans="1:13" ht="12.75">
      <c r="A262" s="13"/>
      <c r="B262" s="133"/>
      <c r="C262" s="226"/>
      <c r="D262" s="227"/>
      <c r="E262" s="227"/>
      <c r="F262" s="228"/>
      <c r="G262" s="229"/>
      <c r="H262" s="230"/>
      <c r="I262" s="158"/>
      <c r="J262" s="225"/>
      <c r="K262" s="38"/>
      <c r="M262" s="2"/>
    </row>
    <row r="263" spans="1:13" ht="12.75">
      <c r="A263" s="13"/>
      <c r="B263" s="133"/>
      <c r="C263" s="226"/>
      <c r="D263" s="227"/>
      <c r="E263" s="227"/>
      <c r="F263" s="228"/>
      <c r="G263" s="229"/>
      <c r="H263" s="230"/>
      <c r="I263" s="158"/>
      <c r="J263" s="225"/>
      <c r="K263" s="2"/>
      <c r="M263" s="2"/>
    </row>
    <row r="264" spans="2:13" ht="12.75">
      <c r="B264" s="39"/>
      <c r="F264" s="72"/>
      <c r="G264" s="72"/>
      <c r="H264" s="231"/>
      <c r="I264" s="158"/>
      <c r="K264" s="2"/>
      <c r="M264" s="2"/>
    </row>
    <row r="265" spans="9:13" ht="12.75">
      <c r="I265" s="23"/>
      <c r="M265" s="2"/>
    </row>
    <row r="266" spans="1:13" s="238" customFormat="1" ht="12.75">
      <c r="A266" s="232"/>
      <c r="B266" s="233">
        <v>-14572956</v>
      </c>
      <c r="C266" s="234" t="s">
        <v>191</v>
      </c>
      <c r="D266" s="234" t="s">
        <v>192</v>
      </c>
      <c r="E266" s="232"/>
      <c r="F266" s="235"/>
      <c r="G266" s="235"/>
      <c r="H266" s="231">
        <v>14572956</v>
      </c>
      <c r="I266" s="236">
        <v>-29145.912</v>
      </c>
      <c r="J266" s="237"/>
      <c r="K266" s="38"/>
      <c r="M266" s="2">
        <v>500</v>
      </c>
    </row>
    <row r="267" spans="1:13" s="16" customFormat="1" ht="12.75">
      <c r="A267" s="13"/>
      <c r="B267" s="239">
        <v>4632505</v>
      </c>
      <c r="C267" s="232" t="s">
        <v>191</v>
      </c>
      <c r="D267" s="232" t="s">
        <v>193</v>
      </c>
      <c r="E267" s="240"/>
      <c r="F267" s="57"/>
      <c r="G267" s="241"/>
      <c r="H267" s="231">
        <v>9940451</v>
      </c>
      <c r="I267" s="236">
        <v>9454.091836734693</v>
      </c>
      <c r="J267" s="59"/>
      <c r="K267" s="38"/>
      <c r="M267" s="2">
        <v>490</v>
      </c>
    </row>
    <row r="268" spans="1:13" s="16" customFormat="1" ht="12.75">
      <c r="A268" s="13"/>
      <c r="B268" s="239">
        <v>1935325</v>
      </c>
      <c r="C268" s="232" t="s">
        <v>191</v>
      </c>
      <c r="D268" s="232" t="s">
        <v>194</v>
      </c>
      <c r="E268" s="240"/>
      <c r="F268" s="57"/>
      <c r="G268" s="241"/>
      <c r="H268" s="231">
        <v>8005126</v>
      </c>
      <c r="I268" s="236">
        <v>3933.587398373984</v>
      </c>
      <c r="J268" s="59"/>
      <c r="K268" s="38"/>
      <c r="M268" s="2">
        <v>492</v>
      </c>
    </row>
    <row r="269" spans="1:13" s="16" customFormat="1" ht="12.75">
      <c r="A269" s="13"/>
      <c r="B269" s="239">
        <v>2142155</v>
      </c>
      <c r="C269" s="232" t="s">
        <v>191</v>
      </c>
      <c r="D269" s="232" t="s">
        <v>195</v>
      </c>
      <c r="E269" s="240"/>
      <c r="F269" s="57"/>
      <c r="G269" s="241"/>
      <c r="H269" s="231">
        <v>5862971</v>
      </c>
      <c r="I269" s="236">
        <v>4250.30753968254</v>
      </c>
      <c r="J269" s="59"/>
      <c r="K269" s="38"/>
      <c r="M269" s="38">
        <v>504</v>
      </c>
    </row>
    <row r="270" spans="1:13" s="16" customFormat="1" ht="12.75">
      <c r="A270" s="13"/>
      <c r="B270" s="239">
        <v>2731675</v>
      </c>
      <c r="C270" s="232" t="s">
        <v>191</v>
      </c>
      <c r="D270" s="232" t="s">
        <v>196</v>
      </c>
      <c r="E270" s="240"/>
      <c r="F270" s="57"/>
      <c r="G270" s="241"/>
      <c r="H270" s="231">
        <v>3131296</v>
      </c>
      <c r="I270" s="236">
        <v>5419.9900793650795</v>
      </c>
      <c r="J270" s="59"/>
      <c r="K270" s="38"/>
      <c r="M270" s="38">
        <v>504</v>
      </c>
    </row>
    <row r="271" spans="1:13" s="16" customFormat="1" ht="12.75">
      <c r="A271" s="13"/>
      <c r="B271" s="239">
        <v>2731675</v>
      </c>
      <c r="C271" s="232" t="s">
        <v>191</v>
      </c>
      <c r="D271" s="232" t="s">
        <v>211</v>
      </c>
      <c r="E271" s="240"/>
      <c r="F271" s="57"/>
      <c r="G271" s="241"/>
      <c r="H271" s="231">
        <v>399621</v>
      </c>
      <c r="I271" s="236">
        <v>5356.225490196079</v>
      </c>
      <c r="J271" s="59"/>
      <c r="K271" s="38"/>
      <c r="M271" s="38">
        <v>510</v>
      </c>
    </row>
    <row r="272" spans="1:13" s="16" customFormat="1" ht="12.75">
      <c r="A272" s="12"/>
      <c r="B272" s="242">
        <v>-399621</v>
      </c>
      <c r="C272" s="243" t="s">
        <v>191</v>
      </c>
      <c r="D272" s="243" t="s">
        <v>212</v>
      </c>
      <c r="E272" s="244"/>
      <c r="F272" s="124"/>
      <c r="G272" s="245"/>
      <c r="H272" s="246">
        <v>0</v>
      </c>
      <c r="I272" s="247">
        <v>-792.8988095238095</v>
      </c>
      <c r="J272" s="248"/>
      <c r="K272" s="249"/>
      <c r="L272" s="249"/>
      <c r="M272" s="2">
        <v>504</v>
      </c>
    </row>
    <row r="273" spans="1:13" s="16" customFormat="1" ht="12.75">
      <c r="A273" s="13"/>
      <c r="B273" s="33"/>
      <c r="C273" s="250"/>
      <c r="D273" s="250"/>
      <c r="E273" s="250"/>
      <c r="F273" s="57"/>
      <c r="G273" s="251"/>
      <c r="H273" s="30"/>
      <c r="I273" s="59"/>
      <c r="J273" s="59"/>
      <c r="K273" s="38"/>
      <c r="M273" s="2"/>
    </row>
    <row r="274" spans="1:13" s="16" customFormat="1" ht="12.75">
      <c r="A274" s="13"/>
      <c r="B274" s="33"/>
      <c r="C274" s="250"/>
      <c r="D274" s="250"/>
      <c r="E274" s="250"/>
      <c r="F274" s="57"/>
      <c r="G274" s="251"/>
      <c r="H274" s="30"/>
      <c r="I274" s="59"/>
      <c r="J274" s="59"/>
      <c r="K274" s="38"/>
      <c r="M274" s="2"/>
    </row>
    <row r="275" spans="2:13" ht="12.75">
      <c r="B275" s="39"/>
      <c r="F275" s="139"/>
      <c r="G275" s="72"/>
      <c r="M275" s="2"/>
    </row>
    <row r="276" spans="1:13" s="257" customFormat="1" ht="12.75">
      <c r="A276" s="252"/>
      <c r="B276" s="253">
        <v>-13675124.100000001</v>
      </c>
      <c r="C276" s="252" t="s">
        <v>197</v>
      </c>
      <c r="D276" s="252" t="s">
        <v>192</v>
      </c>
      <c r="E276" s="252"/>
      <c r="F276" s="254"/>
      <c r="G276" s="254"/>
      <c r="H276" s="231">
        <v>13675124.100000001</v>
      </c>
      <c r="I276" s="236">
        <v>-27350.2482</v>
      </c>
      <c r="J276" s="255"/>
      <c r="K276" s="256"/>
      <c r="M276" s="2">
        <v>500</v>
      </c>
    </row>
    <row r="277" spans="1:13" s="257" customFormat="1" ht="12.75">
      <c r="A277" s="252"/>
      <c r="B277" s="253">
        <v>2792616</v>
      </c>
      <c r="C277" s="252" t="s">
        <v>197</v>
      </c>
      <c r="D277" s="252" t="s">
        <v>198</v>
      </c>
      <c r="E277" s="252"/>
      <c r="F277" s="254"/>
      <c r="G277" s="254"/>
      <c r="H277" s="231">
        <v>10882508.100000001</v>
      </c>
      <c r="I277" s="236">
        <v>5699.216326530613</v>
      </c>
      <c r="J277" s="255"/>
      <c r="K277" s="256"/>
      <c r="M277" s="2">
        <v>490</v>
      </c>
    </row>
    <row r="278" spans="1:13" s="257" customFormat="1" ht="12.75">
      <c r="A278" s="252"/>
      <c r="B278" s="253">
        <v>3772468</v>
      </c>
      <c r="C278" s="252" t="s">
        <v>197</v>
      </c>
      <c r="D278" s="252" t="s">
        <v>194</v>
      </c>
      <c r="E278" s="252"/>
      <c r="F278" s="254"/>
      <c r="G278" s="254"/>
      <c r="H278" s="231">
        <v>7110040.1000000015</v>
      </c>
      <c r="I278" s="236">
        <v>7667.617886178862</v>
      </c>
      <c r="J278" s="255"/>
      <c r="K278" s="256"/>
      <c r="M278" s="2">
        <v>492</v>
      </c>
    </row>
    <row r="279" spans="1:13" s="257" customFormat="1" ht="12.75">
      <c r="A279" s="252"/>
      <c r="B279" s="253">
        <v>4099042</v>
      </c>
      <c r="C279" s="252" t="s">
        <v>197</v>
      </c>
      <c r="D279" s="252" t="s">
        <v>195</v>
      </c>
      <c r="E279" s="252"/>
      <c r="F279" s="254"/>
      <c r="G279" s="254"/>
      <c r="H279" s="231">
        <v>3010998.1</v>
      </c>
      <c r="I279" s="236">
        <v>8133.019841269841</v>
      </c>
      <c r="J279" s="255"/>
      <c r="K279" s="256"/>
      <c r="M279" s="38">
        <v>504</v>
      </c>
    </row>
    <row r="280" spans="1:13" s="257" customFormat="1" ht="12.75">
      <c r="A280" s="252"/>
      <c r="B280" s="253">
        <v>3010912.7</v>
      </c>
      <c r="C280" s="252" t="s">
        <v>197</v>
      </c>
      <c r="D280" s="252" t="s">
        <v>196</v>
      </c>
      <c r="E280" s="252"/>
      <c r="F280" s="254"/>
      <c r="G280" s="254"/>
      <c r="H280" s="231">
        <v>85.40000000130385</v>
      </c>
      <c r="I280" s="236">
        <v>5974.033134920635</v>
      </c>
      <c r="J280" s="255"/>
      <c r="K280" s="256"/>
      <c r="M280" s="38">
        <v>504</v>
      </c>
    </row>
    <row r="281" spans="1:13" s="257" customFormat="1" ht="12.75">
      <c r="A281" s="252"/>
      <c r="B281" s="253">
        <v>0</v>
      </c>
      <c r="C281" s="252" t="s">
        <v>197</v>
      </c>
      <c r="D281" s="252" t="s">
        <v>211</v>
      </c>
      <c r="E281" s="252"/>
      <c r="F281" s="254"/>
      <c r="G281" s="254"/>
      <c r="H281" s="231">
        <v>85.40000000130385</v>
      </c>
      <c r="I281" s="236">
        <v>0</v>
      </c>
      <c r="J281" s="255"/>
      <c r="K281" s="256"/>
      <c r="M281" s="38">
        <v>510</v>
      </c>
    </row>
    <row r="282" spans="1:13" s="261" customFormat="1" ht="12.75">
      <c r="A282" s="258"/>
      <c r="B282" s="259">
        <v>-85.40000000130385</v>
      </c>
      <c r="C282" s="258" t="s">
        <v>197</v>
      </c>
      <c r="D282" s="258" t="s">
        <v>212</v>
      </c>
      <c r="E282" s="258"/>
      <c r="F282" s="260"/>
      <c r="G282" s="260"/>
      <c r="H282" s="246">
        <v>0</v>
      </c>
      <c r="I282" s="247">
        <v>-0.16944444444703144</v>
      </c>
      <c r="J282" s="247"/>
      <c r="M282" s="144">
        <v>504</v>
      </c>
    </row>
    <row r="283" spans="2:13" ht="12.75">
      <c r="B283" s="39"/>
      <c r="F283" s="139"/>
      <c r="G283" s="72"/>
      <c r="M283" s="2"/>
    </row>
    <row r="284" spans="2:13" ht="12.75">
      <c r="B284" s="39"/>
      <c r="F284" s="139"/>
      <c r="G284" s="72"/>
      <c r="M284" s="2"/>
    </row>
    <row r="285" spans="1:13" s="257" customFormat="1" ht="12.75" hidden="1">
      <c r="A285" s="252"/>
      <c r="B285" s="253"/>
      <c r="C285" s="252"/>
      <c r="D285" s="252"/>
      <c r="E285" s="252"/>
      <c r="F285" s="254"/>
      <c r="G285" s="254"/>
      <c r="H285" s="253"/>
      <c r="I285" s="236"/>
      <c r="K285" s="38"/>
      <c r="L285" s="16"/>
      <c r="M285" s="2"/>
    </row>
    <row r="286" spans="1:13" s="257" customFormat="1" ht="12.75" hidden="1">
      <c r="A286" s="252"/>
      <c r="B286" s="253"/>
      <c r="C286" s="252"/>
      <c r="D286" s="252"/>
      <c r="E286" s="252"/>
      <c r="F286" s="254"/>
      <c r="G286" s="254"/>
      <c r="H286" s="253"/>
      <c r="I286" s="236"/>
      <c r="K286" s="38"/>
      <c r="L286" s="16"/>
      <c r="M286" s="2"/>
    </row>
    <row r="287" spans="1:13" ht="12.75" hidden="1">
      <c r="A287" s="13"/>
      <c r="B287" s="8"/>
      <c r="F287" s="72"/>
      <c r="G287" s="72"/>
      <c r="H287" s="253"/>
      <c r="I287" s="23" t="e">
        <v>#DIV/0!</v>
      </c>
      <c r="M287" s="2"/>
    </row>
    <row r="288" spans="1:13" ht="12.75" hidden="1">
      <c r="A288" s="13"/>
      <c r="B288" s="8"/>
      <c r="F288" s="72"/>
      <c r="G288" s="72"/>
      <c r="H288" s="253"/>
      <c r="I288" s="23" t="e">
        <v>#DIV/0!</v>
      </c>
      <c r="M288" s="2"/>
    </row>
    <row r="289" spans="1:13" ht="12.75" hidden="1">
      <c r="A289" s="13"/>
      <c r="B289" s="8"/>
      <c r="F289" s="72"/>
      <c r="G289" s="72"/>
      <c r="H289" s="5">
        <v>0</v>
      </c>
      <c r="I289" s="23" t="e">
        <v>#DIV/0!</v>
      </c>
      <c r="M289" s="2"/>
    </row>
    <row r="290" spans="1:13" ht="12.75" hidden="1">
      <c r="A290" s="13"/>
      <c r="B290" s="8"/>
      <c r="F290" s="72"/>
      <c r="G290" s="72"/>
      <c r="H290" s="5">
        <v>0</v>
      </c>
      <c r="I290" s="23" t="e">
        <v>#DIV/0!</v>
      </c>
      <c r="M290" s="2"/>
    </row>
    <row r="291" spans="1:13" ht="12.75" hidden="1">
      <c r="A291" s="13"/>
      <c r="B291" s="8"/>
      <c r="F291" s="72"/>
      <c r="G291" s="72"/>
      <c r="H291" s="5">
        <v>0</v>
      </c>
      <c r="I291" s="23" t="e">
        <v>#DIV/0!</v>
      </c>
      <c r="M291" s="2"/>
    </row>
    <row r="292" spans="1:13" ht="12.75" hidden="1">
      <c r="A292" s="13"/>
      <c r="B292" s="8"/>
      <c r="F292" s="72"/>
      <c r="G292" s="72"/>
      <c r="H292" s="5">
        <v>0</v>
      </c>
      <c r="I292" s="23" t="e">
        <v>#DIV/0!</v>
      </c>
      <c r="M292" s="2"/>
    </row>
    <row r="293" spans="1:13" ht="12.75" hidden="1">
      <c r="A293" s="13"/>
      <c r="B293" s="8"/>
      <c r="F293" s="72"/>
      <c r="G293" s="72"/>
      <c r="H293" s="5">
        <v>0</v>
      </c>
      <c r="I293" s="23" t="e">
        <v>#DIV/0!</v>
      </c>
      <c r="M293" s="2"/>
    </row>
    <row r="294" spans="1:13" ht="12.75" hidden="1">
      <c r="A294" s="13"/>
      <c r="B294" s="8"/>
      <c r="F294" s="72"/>
      <c r="G294" s="72"/>
      <c r="H294" s="5">
        <v>0</v>
      </c>
      <c r="I294" s="23" t="e">
        <v>#DIV/0!</v>
      </c>
      <c r="M294" s="2"/>
    </row>
    <row r="295" spans="1:13" ht="12.75" hidden="1">
      <c r="A295" s="13"/>
      <c r="B295" s="8"/>
      <c r="F295" s="72"/>
      <c r="G295" s="72"/>
      <c r="H295" s="5">
        <v>0</v>
      </c>
      <c r="I295" s="23" t="e">
        <v>#DIV/0!</v>
      </c>
      <c r="M295" s="2"/>
    </row>
    <row r="296" spans="1:13" ht="12.75" hidden="1">
      <c r="A296" s="13"/>
      <c r="B296" s="8"/>
      <c r="F296" s="72"/>
      <c r="G296" s="72"/>
      <c r="H296" s="5">
        <v>0</v>
      </c>
      <c r="I296" s="23" t="e">
        <v>#DIV/0!</v>
      </c>
      <c r="M296" s="2"/>
    </row>
    <row r="297" spans="1:13" ht="12.75" hidden="1">
      <c r="A297" s="13"/>
      <c r="B297" s="8"/>
      <c r="F297" s="72"/>
      <c r="G297" s="72"/>
      <c r="H297" s="5">
        <v>0</v>
      </c>
      <c r="I297" s="23" t="e">
        <v>#DIV/0!</v>
      </c>
      <c r="M297" s="2"/>
    </row>
    <row r="298" spans="1:13" ht="12.75" hidden="1">
      <c r="A298" s="13"/>
      <c r="B298" s="8"/>
      <c r="F298" s="72"/>
      <c r="G298" s="72"/>
      <c r="H298" s="5">
        <v>0</v>
      </c>
      <c r="I298" s="23" t="e">
        <v>#DIV/0!</v>
      </c>
      <c r="M298" s="2"/>
    </row>
    <row r="299" spans="1:13" ht="12.75" hidden="1">
      <c r="A299" s="13"/>
      <c r="B299" s="8"/>
      <c r="F299" s="72"/>
      <c r="G299" s="72"/>
      <c r="H299" s="5">
        <v>0</v>
      </c>
      <c r="I299" s="23" t="e">
        <v>#DIV/0!</v>
      </c>
      <c r="M299" s="2"/>
    </row>
    <row r="300" spans="1:13" ht="12.75" hidden="1">
      <c r="A300" s="13"/>
      <c r="B300" s="8"/>
      <c r="F300" s="72"/>
      <c r="G300" s="72"/>
      <c r="H300" s="5">
        <v>0</v>
      </c>
      <c r="I300" s="23" t="e">
        <v>#DIV/0!</v>
      </c>
      <c r="M300" s="2"/>
    </row>
    <row r="301" spans="1:13" ht="12.75" hidden="1">
      <c r="A301" s="13"/>
      <c r="F301" s="72"/>
      <c r="G301" s="72"/>
      <c r="H301" s="5">
        <v>0</v>
      </c>
      <c r="I301" s="23" t="e">
        <v>#DIV/0!</v>
      </c>
      <c r="M301" s="2"/>
    </row>
    <row r="302" spans="1:13" ht="12.75" hidden="1">
      <c r="A302" s="13"/>
      <c r="B302" s="6"/>
      <c r="F302" s="72"/>
      <c r="G302" s="72"/>
      <c r="H302" s="5">
        <v>0</v>
      </c>
      <c r="I302" s="23" t="e">
        <v>#DIV/0!</v>
      </c>
      <c r="M302" s="2"/>
    </row>
    <row r="303" spans="1:13" ht="12.75" hidden="1">
      <c r="A303" s="13"/>
      <c r="F303" s="72"/>
      <c r="G303" s="72"/>
      <c r="H303" s="5">
        <v>0</v>
      </c>
      <c r="I303" s="23" t="e">
        <v>#DIV/0!</v>
      </c>
      <c r="M303" s="2"/>
    </row>
    <row r="304" spans="1:13" ht="12.75" hidden="1">
      <c r="A304" s="13"/>
      <c r="F304" s="72"/>
      <c r="G304" s="72"/>
      <c r="H304" s="5">
        <v>0</v>
      </c>
      <c r="I304" s="23" t="e">
        <v>#DIV/0!</v>
      </c>
      <c r="M304" s="2"/>
    </row>
    <row r="305" spans="1:13" ht="12.75" hidden="1">
      <c r="A305" s="13"/>
      <c r="F305" s="72"/>
      <c r="G305" s="72"/>
      <c r="H305" s="5">
        <v>0</v>
      </c>
      <c r="I305" s="23" t="e">
        <v>#DIV/0!</v>
      </c>
      <c r="M305" s="2"/>
    </row>
    <row r="306" spans="1:13" ht="12.75" hidden="1">
      <c r="A306" s="13"/>
      <c r="F306" s="72"/>
      <c r="G306" s="72"/>
      <c r="H306" s="5">
        <v>0</v>
      </c>
      <c r="I306" s="23" t="e">
        <v>#DIV/0!</v>
      </c>
      <c r="M306" s="2"/>
    </row>
    <row r="307" spans="1:13" ht="12.75" hidden="1">
      <c r="A307" s="13"/>
      <c r="F307" s="72"/>
      <c r="G307" s="72"/>
      <c r="H307" s="5">
        <v>0</v>
      </c>
      <c r="I307" s="23" t="e">
        <v>#DIV/0!</v>
      </c>
      <c r="M307" s="2"/>
    </row>
    <row r="308" spans="1:13" ht="12.75" hidden="1">
      <c r="A308" s="13"/>
      <c r="F308" s="72"/>
      <c r="G308" s="72"/>
      <c r="H308" s="5">
        <v>0</v>
      </c>
      <c r="I308" s="23" t="e">
        <v>#DIV/0!</v>
      </c>
      <c r="M308" s="2"/>
    </row>
    <row r="309" spans="1:13" ht="12.75" hidden="1">
      <c r="A309" s="13"/>
      <c r="F309" s="72"/>
      <c r="G309" s="72"/>
      <c r="H309" s="5">
        <v>0</v>
      </c>
      <c r="I309" s="23" t="e">
        <v>#DIV/0!</v>
      </c>
      <c r="M309" s="2"/>
    </row>
    <row r="310" spans="1:13" ht="12.75" hidden="1">
      <c r="A310" s="13"/>
      <c r="F310" s="72"/>
      <c r="G310" s="72"/>
      <c r="H310" s="5">
        <v>0</v>
      </c>
      <c r="I310" s="23" t="e">
        <v>#DIV/0!</v>
      </c>
      <c r="M310" s="2"/>
    </row>
    <row r="311" spans="1:13" ht="12.75" hidden="1">
      <c r="A311" s="13"/>
      <c r="F311" s="72"/>
      <c r="G311" s="72"/>
      <c r="H311" s="5">
        <v>0</v>
      </c>
      <c r="I311" s="23" t="e">
        <v>#DIV/0!</v>
      </c>
      <c r="M311" s="2"/>
    </row>
    <row r="312" spans="1:13" ht="12.75" hidden="1">
      <c r="A312" s="13"/>
      <c r="F312" s="72"/>
      <c r="G312" s="72"/>
      <c r="H312" s="5">
        <v>0</v>
      </c>
      <c r="I312" s="23" t="e">
        <v>#DIV/0!</v>
      </c>
      <c r="M312" s="2"/>
    </row>
    <row r="313" spans="1:13" ht="12.75" hidden="1">
      <c r="A313" s="13"/>
      <c r="F313" s="72"/>
      <c r="G313" s="72"/>
      <c r="H313" s="5">
        <v>0</v>
      </c>
      <c r="I313" s="23" t="e">
        <v>#DIV/0!</v>
      </c>
      <c r="M313" s="2"/>
    </row>
    <row r="314" spans="1:13" ht="12.75" hidden="1">
      <c r="A314" s="13"/>
      <c r="F314" s="72"/>
      <c r="G314" s="72"/>
      <c r="H314" s="5">
        <v>0</v>
      </c>
      <c r="I314" s="23" t="e">
        <v>#DIV/0!</v>
      </c>
      <c r="M314" s="2"/>
    </row>
    <row r="315" spans="1:13" ht="12.75" hidden="1">
      <c r="A315" s="13"/>
      <c r="F315" s="72"/>
      <c r="G315" s="72"/>
      <c r="H315" s="5">
        <v>0</v>
      </c>
      <c r="I315" s="23" t="e">
        <v>#DIV/0!</v>
      </c>
      <c r="M315" s="2"/>
    </row>
    <row r="316" spans="1:13" ht="12.75" hidden="1">
      <c r="A316" s="13"/>
      <c r="F316" s="72"/>
      <c r="G316" s="72"/>
      <c r="H316" s="5">
        <v>0</v>
      </c>
      <c r="I316" s="23" t="e">
        <v>#DIV/0!</v>
      </c>
      <c r="M316" s="2"/>
    </row>
    <row r="317" spans="1:13" ht="12.75" hidden="1">
      <c r="A317" s="13"/>
      <c r="F317" s="72"/>
      <c r="G317" s="72"/>
      <c r="H317" s="5">
        <v>0</v>
      </c>
      <c r="I317" s="23" t="e">
        <v>#DIV/0!</v>
      </c>
      <c r="M317" s="2"/>
    </row>
    <row r="318" spans="1:13" ht="12.75" hidden="1">
      <c r="A318" s="13"/>
      <c r="F318" s="72"/>
      <c r="G318" s="72"/>
      <c r="H318" s="5">
        <v>0</v>
      </c>
      <c r="I318" s="23" t="e">
        <v>#DIV/0!</v>
      </c>
      <c r="M318" s="2"/>
    </row>
    <row r="319" spans="1:13" ht="12.75" hidden="1">
      <c r="A319" s="13"/>
      <c r="F319" s="72"/>
      <c r="G319" s="72"/>
      <c r="H319" s="5">
        <v>0</v>
      </c>
      <c r="I319" s="23" t="e">
        <v>#DIV/0!</v>
      </c>
      <c r="M319" s="2"/>
    </row>
    <row r="320" spans="1:13" ht="12.75" hidden="1">
      <c r="A320" s="13"/>
      <c r="F320" s="72"/>
      <c r="G320" s="72"/>
      <c r="H320" s="5">
        <v>0</v>
      </c>
      <c r="I320" s="23" t="e">
        <v>#DIV/0!</v>
      </c>
      <c r="M320" s="2"/>
    </row>
    <row r="321" spans="1:13" ht="12.75" hidden="1">
      <c r="A321" s="13"/>
      <c r="F321" s="72"/>
      <c r="G321" s="72"/>
      <c r="H321" s="5">
        <v>0</v>
      </c>
      <c r="I321" s="23" t="e">
        <v>#DIV/0!</v>
      </c>
      <c r="M321" s="2"/>
    </row>
    <row r="322" spans="1:13" ht="12.75" hidden="1">
      <c r="A322" s="13"/>
      <c r="F322" s="72"/>
      <c r="G322" s="72"/>
      <c r="H322" s="5">
        <v>0</v>
      </c>
      <c r="I322" s="23" t="e">
        <v>#DIV/0!</v>
      </c>
      <c r="M322" s="2"/>
    </row>
    <row r="323" spans="1:13" ht="12.75" hidden="1">
      <c r="A323" s="13"/>
      <c r="F323" s="72"/>
      <c r="G323" s="72"/>
      <c r="H323" s="5">
        <v>0</v>
      </c>
      <c r="I323" s="23" t="e">
        <v>#DIV/0!</v>
      </c>
      <c r="M323" s="2"/>
    </row>
    <row r="324" spans="1:13" ht="12.75" hidden="1">
      <c r="A324" s="13"/>
      <c r="F324" s="72"/>
      <c r="G324" s="72"/>
      <c r="H324" s="5">
        <v>0</v>
      </c>
      <c r="I324" s="23" t="e">
        <v>#DIV/0!</v>
      </c>
      <c r="M324" s="2"/>
    </row>
    <row r="325" spans="1:13" ht="12.75" hidden="1">
      <c r="A325" s="13"/>
      <c r="F325" s="72"/>
      <c r="G325" s="72"/>
      <c r="H325" s="5">
        <v>0</v>
      </c>
      <c r="I325" s="23" t="e">
        <v>#DIV/0!</v>
      </c>
      <c r="M325" s="2"/>
    </row>
    <row r="326" spans="1:13" ht="12.75" hidden="1">
      <c r="A326" s="13"/>
      <c r="F326" s="72"/>
      <c r="G326" s="72"/>
      <c r="H326" s="5">
        <v>0</v>
      </c>
      <c r="I326" s="23" t="e">
        <v>#DIV/0!</v>
      </c>
      <c r="M326" s="2"/>
    </row>
    <row r="327" spans="1:13" ht="12.75" hidden="1">
      <c r="A327" s="13"/>
      <c r="F327" s="72"/>
      <c r="G327" s="72"/>
      <c r="H327" s="5">
        <v>0</v>
      </c>
      <c r="I327" s="23" t="e">
        <v>#DIV/0!</v>
      </c>
      <c r="M327" s="2"/>
    </row>
    <row r="328" spans="1:13" ht="12.75" hidden="1">
      <c r="A328" s="13"/>
      <c r="F328" s="72"/>
      <c r="G328" s="72"/>
      <c r="H328" s="5">
        <v>0</v>
      </c>
      <c r="I328" s="23" t="e">
        <v>#DIV/0!</v>
      </c>
      <c r="M328" s="2"/>
    </row>
    <row r="329" spans="1:13" ht="12.75" hidden="1">
      <c r="A329" s="13"/>
      <c r="F329" s="72"/>
      <c r="G329" s="72"/>
      <c r="H329" s="5">
        <v>0</v>
      </c>
      <c r="I329" s="23" t="e">
        <v>#DIV/0!</v>
      </c>
      <c r="M329" s="2"/>
    </row>
    <row r="330" spans="1:13" ht="12.75" hidden="1">
      <c r="A330" s="13"/>
      <c r="F330" s="72"/>
      <c r="G330" s="72"/>
      <c r="H330" s="5">
        <v>0</v>
      </c>
      <c r="I330" s="23" t="e">
        <v>#DIV/0!</v>
      </c>
      <c r="M330" s="2"/>
    </row>
    <row r="331" spans="1:13" ht="12.75" hidden="1">
      <c r="A331" s="13"/>
      <c r="F331" s="72"/>
      <c r="G331" s="72"/>
      <c r="H331" s="5">
        <v>0</v>
      </c>
      <c r="I331" s="23" t="e">
        <v>#DIV/0!</v>
      </c>
      <c r="M331" s="2"/>
    </row>
    <row r="332" spans="1:13" ht="12.75" hidden="1">
      <c r="A332" s="13"/>
      <c r="F332" s="72"/>
      <c r="G332" s="72"/>
      <c r="H332" s="5">
        <v>0</v>
      </c>
      <c r="I332" s="23" t="e">
        <v>#DIV/0!</v>
      </c>
      <c r="M332" s="2"/>
    </row>
    <row r="333" spans="1:13" ht="12.75" hidden="1">
      <c r="A333" s="13"/>
      <c r="F333" s="72"/>
      <c r="G333" s="72"/>
      <c r="H333" s="5">
        <v>0</v>
      </c>
      <c r="I333" s="23" t="e">
        <v>#DIV/0!</v>
      </c>
      <c r="M333" s="2"/>
    </row>
    <row r="334" spans="1:13" ht="12.75" hidden="1">
      <c r="A334" s="13"/>
      <c r="F334" s="72"/>
      <c r="G334" s="72"/>
      <c r="H334" s="5">
        <v>0</v>
      </c>
      <c r="I334" s="23" t="e">
        <v>#DIV/0!</v>
      </c>
      <c r="M334" s="2"/>
    </row>
    <row r="335" spans="1:13" ht="12.75" hidden="1">
      <c r="A335" s="13"/>
      <c r="F335" s="72"/>
      <c r="G335" s="72"/>
      <c r="H335" s="5">
        <v>0</v>
      </c>
      <c r="I335" s="23" t="e">
        <v>#DIV/0!</v>
      </c>
      <c r="M335" s="2"/>
    </row>
    <row r="336" spans="1:13" ht="12.75" hidden="1">
      <c r="A336" s="13"/>
      <c r="F336" s="72"/>
      <c r="G336" s="72"/>
      <c r="H336" s="5">
        <v>0</v>
      </c>
      <c r="I336" s="23" t="e">
        <v>#DIV/0!</v>
      </c>
      <c r="M336" s="2"/>
    </row>
    <row r="337" spans="1:13" ht="12.75" hidden="1">
      <c r="A337" s="13"/>
      <c r="F337" s="72"/>
      <c r="G337" s="72"/>
      <c r="H337" s="5">
        <v>0</v>
      </c>
      <c r="I337" s="23" t="e">
        <v>#DIV/0!</v>
      </c>
      <c r="M337" s="2"/>
    </row>
    <row r="338" spans="1:13" ht="12.75" hidden="1">
      <c r="A338" s="13"/>
      <c r="F338" s="72"/>
      <c r="G338" s="72"/>
      <c r="H338" s="5">
        <v>0</v>
      </c>
      <c r="I338" s="23" t="e">
        <v>#DIV/0!</v>
      </c>
      <c r="M338" s="2"/>
    </row>
    <row r="339" spans="1:13" ht="12.75" hidden="1">
      <c r="A339" s="13"/>
      <c r="F339" s="72"/>
      <c r="G339" s="72"/>
      <c r="H339" s="5">
        <v>0</v>
      </c>
      <c r="I339" s="23" t="e">
        <v>#DIV/0!</v>
      </c>
      <c r="M339" s="2"/>
    </row>
    <row r="340" spans="1:13" ht="12.75" hidden="1">
      <c r="A340" s="13"/>
      <c r="F340" s="72"/>
      <c r="G340" s="72"/>
      <c r="H340" s="5">
        <v>0</v>
      </c>
      <c r="I340" s="23" t="e">
        <v>#DIV/0!</v>
      </c>
      <c r="M340" s="2"/>
    </row>
    <row r="341" spans="1:13" ht="12.75" hidden="1">
      <c r="A341" s="13"/>
      <c r="F341" s="72"/>
      <c r="G341" s="72"/>
      <c r="H341" s="5">
        <v>0</v>
      </c>
      <c r="I341" s="23" t="e">
        <v>#DIV/0!</v>
      </c>
      <c r="M341" s="2"/>
    </row>
    <row r="342" spans="1:13" ht="12.75" hidden="1">
      <c r="A342" s="13"/>
      <c r="F342" s="72"/>
      <c r="G342" s="72"/>
      <c r="H342" s="5">
        <v>0</v>
      </c>
      <c r="I342" s="23" t="e">
        <v>#DIV/0!</v>
      </c>
      <c r="M342" s="2"/>
    </row>
    <row r="343" spans="1:13" ht="12.75" hidden="1">
      <c r="A343" s="13"/>
      <c r="F343" s="72"/>
      <c r="G343" s="72"/>
      <c r="H343" s="5">
        <v>0</v>
      </c>
      <c r="I343" s="23" t="e">
        <v>#DIV/0!</v>
      </c>
      <c r="M343" s="2"/>
    </row>
    <row r="344" spans="1:13" ht="12.75" hidden="1">
      <c r="A344" s="13"/>
      <c r="F344" s="72"/>
      <c r="G344" s="72"/>
      <c r="H344" s="5">
        <v>0</v>
      </c>
      <c r="I344" s="23" t="e">
        <v>#DIV/0!</v>
      </c>
      <c r="M344" s="2"/>
    </row>
    <row r="345" spans="1:13" ht="12.75" hidden="1">
      <c r="A345" s="13"/>
      <c r="F345" s="72"/>
      <c r="G345" s="72"/>
      <c r="H345" s="5">
        <v>0</v>
      </c>
      <c r="I345" s="23" t="e">
        <v>#DIV/0!</v>
      </c>
      <c r="M345" s="2"/>
    </row>
    <row r="346" spans="1:13" ht="12.75" hidden="1">
      <c r="A346" s="13"/>
      <c r="F346" s="72"/>
      <c r="G346" s="72"/>
      <c r="H346" s="5">
        <v>0</v>
      </c>
      <c r="I346" s="23" t="e">
        <v>#DIV/0!</v>
      </c>
      <c r="M346" s="2"/>
    </row>
    <row r="347" spans="1:13" ht="12.75" hidden="1">
      <c r="A347" s="13"/>
      <c r="F347" s="72"/>
      <c r="G347" s="72"/>
      <c r="H347" s="5">
        <v>0</v>
      </c>
      <c r="I347" s="23" t="e">
        <v>#DIV/0!</v>
      </c>
      <c r="M347" s="2"/>
    </row>
    <row r="348" spans="1:13" ht="12.75" hidden="1">
      <c r="A348" s="13"/>
      <c r="F348" s="72"/>
      <c r="G348" s="72"/>
      <c r="H348" s="5">
        <v>0</v>
      </c>
      <c r="I348" s="23" t="e">
        <v>#DIV/0!</v>
      </c>
      <c r="M348" s="2"/>
    </row>
    <row r="349" spans="1:13" ht="12.75" hidden="1">
      <c r="A349" s="13"/>
      <c r="F349" s="72"/>
      <c r="G349" s="72"/>
      <c r="H349" s="5">
        <v>0</v>
      </c>
      <c r="I349" s="23" t="e">
        <v>#DIV/0!</v>
      </c>
      <c r="M349" s="2"/>
    </row>
    <row r="350" spans="1:13" ht="12.75" hidden="1">
      <c r="A350" s="13"/>
      <c r="F350" s="72"/>
      <c r="G350" s="72"/>
      <c r="H350" s="5">
        <v>0</v>
      </c>
      <c r="I350" s="23" t="e">
        <v>#DIV/0!</v>
      </c>
      <c r="M350" s="2"/>
    </row>
    <row r="351" spans="1:13" ht="12.75" hidden="1">
      <c r="A351" s="13"/>
      <c r="F351" s="72"/>
      <c r="G351" s="72"/>
      <c r="H351" s="5">
        <v>0</v>
      </c>
      <c r="I351" s="23" t="e">
        <v>#DIV/0!</v>
      </c>
      <c r="M351" s="2"/>
    </row>
    <row r="352" spans="1:13" ht="12.75" hidden="1">
      <c r="A352" s="13"/>
      <c r="F352" s="72"/>
      <c r="G352" s="72"/>
      <c r="H352" s="5">
        <v>0</v>
      </c>
      <c r="I352" s="23" t="e">
        <v>#DIV/0!</v>
      </c>
      <c r="M352" s="2"/>
    </row>
    <row r="353" spans="1:13" ht="12.75" hidden="1">
      <c r="A353" s="13"/>
      <c r="F353" s="72"/>
      <c r="G353" s="72"/>
      <c r="H353" s="5">
        <v>0</v>
      </c>
      <c r="I353" s="23" t="e">
        <v>#DIV/0!</v>
      </c>
      <c r="M353" s="2"/>
    </row>
    <row r="354" spans="1:13" ht="12.75" hidden="1">
      <c r="A354" s="13"/>
      <c r="F354" s="72"/>
      <c r="G354" s="72"/>
      <c r="H354" s="5">
        <v>0</v>
      </c>
      <c r="I354" s="23" t="e">
        <v>#DIV/0!</v>
      </c>
      <c r="M354" s="2"/>
    </row>
    <row r="355" spans="1:13" ht="12.75" hidden="1">
      <c r="A355" s="13"/>
      <c r="F355" s="72"/>
      <c r="G355" s="72"/>
      <c r="H355" s="5">
        <v>0</v>
      </c>
      <c r="I355" s="23" t="e">
        <v>#DIV/0!</v>
      </c>
      <c r="M355" s="2"/>
    </row>
    <row r="356" spans="1:13" ht="12.75" hidden="1">
      <c r="A356" s="13"/>
      <c r="F356" s="72"/>
      <c r="G356" s="72"/>
      <c r="H356" s="5">
        <v>0</v>
      </c>
      <c r="I356" s="23" t="e">
        <v>#DIV/0!</v>
      </c>
      <c r="M356" s="2"/>
    </row>
    <row r="357" spans="1:13" ht="12.75" hidden="1">
      <c r="A357" s="13"/>
      <c r="F357" s="72"/>
      <c r="G357" s="72"/>
      <c r="H357" s="5">
        <v>0</v>
      </c>
      <c r="I357" s="23" t="e">
        <v>#DIV/0!</v>
      </c>
      <c r="M357" s="2"/>
    </row>
    <row r="358" spans="1:13" ht="12.75" hidden="1">
      <c r="A358" s="13"/>
      <c r="F358" s="72"/>
      <c r="G358" s="72"/>
      <c r="H358" s="5">
        <v>0</v>
      </c>
      <c r="I358" s="23" t="e">
        <v>#DIV/0!</v>
      </c>
      <c r="M358" s="2"/>
    </row>
    <row r="359" spans="1:13" ht="12.75" hidden="1">
      <c r="A359" s="13"/>
      <c r="F359" s="72"/>
      <c r="G359" s="72"/>
      <c r="H359" s="5">
        <v>0</v>
      </c>
      <c r="I359" s="23" t="e">
        <v>#DIV/0!</v>
      </c>
      <c r="M359" s="2"/>
    </row>
    <row r="360" spans="1:13" ht="12.75" hidden="1">
      <c r="A360" s="13"/>
      <c r="F360" s="72"/>
      <c r="G360" s="72"/>
      <c r="H360" s="5">
        <v>0</v>
      </c>
      <c r="I360" s="23" t="e">
        <v>#DIV/0!</v>
      </c>
      <c r="M360" s="2"/>
    </row>
    <row r="361" spans="1:13" ht="12.75" hidden="1">
      <c r="A361" s="13"/>
      <c r="F361" s="72"/>
      <c r="G361" s="72"/>
      <c r="H361" s="5">
        <v>0</v>
      </c>
      <c r="I361" s="23" t="e">
        <v>#DIV/0!</v>
      </c>
      <c r="M361" s="2"/>
    </row>
    <row r="362" spans="1:13" ht="12.75" hidden="1">
      <c r="A362" s="13"/>
      <c r="F362" s="72"/>
      <c r="G362" s="72"/>
      <c r="H362" s="5">
        <v>0</v>
      </c>
      <c r="I362" s="23" t="e">
        <v>#DIV/0!</v>
      </c>
      <c r="M362" s="2"/>
    </row>
    <row r="363" spans="1:13" ht="12.75" hidden="1">
      <c r="A363" s="13"/>
      <c r="F363" s="72"/>
      <c r="G363" s="72"/>
      <c r="H363" s="5">
        <v>0</v>
      </c>
      <c r="I363" s="23" t="e">
        <v>#DIV/0!</v>
      </c>
      <c r="M363" s="2"/>
    </row>
    <row r="364" spans="1:13" ht="12.75" hidden="1">
      <c r="A364" s="13"/>
      <c r="F364" s="72"/>
      <c r="G364" s="72"/>
      <c r="H364" s="5">
        <v>0</v>
      </c>
      <c r="I364" s="23" t="e">
        <v>#DIV/0!</v>
      </c>
      <c r="M364" s="2"/>
    </row>
    <row r="365" spans="1:13" ht="12.75" hidden="1">
      <c r="A365" s="13"/>
      <c r="F365" s="72"/>
      <c r="G365" s="72"/>
      <c r="H365" s="5">
        <v>0</v>
      </c>
      <c r="I365" s="23" t="e">
        <v>#DIV/0!</v>
      </c>
      <c r="M365" s="2"/>
    </row>
    <row r="366" spans="1:13" ht="12.75" hidden="1">
      <c r="A366" s="13"/>
      <c r="F366" s="72"/>
      <c r="G366" s="72"/>
      <c r="H366" s="5">
        <v>0</v>
      </c>
      <c r="I366" s="23" t="e">
        <v>#DIV/0!</v>
      </c>
      <c r="M366" s="2"/>
    </row>
    <row r="367" spans="1:13" ht="12.75" hidden="1">
      <c r="A367" s="13"/>
      <c r="F367" s="72"/>
      <c r="G367" s="72"/>
      <c r="H367" s="5">
        <v>0</v>
      </c>
      <c r="I367" s="23" t="e">
        <v>#DIV/0!</v>
      </c>
      <c r="M367" s="2"/>
    </row>
    <row r="368" spans="1:13" ht="12.75" hidden="1">
      <c r="A368" s="13"/>
      <c r="F368" s="72"/>
      <c r="G368" s="72"/>
      <c r="H368" s="5">
        <v>0</v>
      </c>
      <c r="I368" s="23" t="e">
        <v>#DIV/0!</v>
      </c>
      <c r="M368" s="2"/>
    </row>
    <row r="369" spans="1:13" ht="12.75" hidden="1">
      <c r="A369" s="13"/>
      <c r="F369" s="72"/>
      <c r="G369" s="72"/>
      <c r="H369" s="5">
        <v>0</v>
      </c>
      <c r="I369" s="23" t="e">
        <v>#DIV/0!</v>
      </c>
      <c r="M369" s="2"/>
    </row>
    <row r="370" spans="1:13" ht="12.75" hidden="1">
      <c r="A370" s="13"/>
      <c r="F370" s="72"/>
      <c r="G370" s="72"/>
      <c r="H370" s="5">
        <v>0</v>
      </c>
      <c r="I370" s="23" t="e">
        <v>#DIV/0!</v>
      </c>
      <c r="M370" s="2"/>
    </row>
    <row r="371" spans="1:13" ht="12.75" hidden="1">
      <c r="A371" s="13"/>
      <c r="F371" s="72"/>
      <c r="G371" s="72"/>
      <c r="H371" s="5">
        <v>0</v>
      </c>
      <c r="I371" s="23" t="e">
        <v>#DIV/0!</v>
      </c>
      <c r="M371" s="2"/>
    </row>
    <row r="372" spans="1:13" ht="12.75" hidden="1">
      <c r="A372" s="13"/>
      <c r="F372" s="72"/>
      <c r="G372" s="72"/>
      <c r="H372" s="5">
        <v>0</v>
      </c>
      <c r="I372" s="23" t="e">
        <v>#DIV/0!</v>
      </c>
      <c r="M372" s="2"/>
    </row>
    <row r="373" spans="1:13" ht="12.75" hidden="1">
      <c r="A373" s="13"/>
      <c r="F373" s="72"/>
      <c r="G373" s="72"/>
      <c r="H373" s="5">
        <v>0</v>
      </c>
      <c r="I373" s="23" t="e">
        <v>#DIV/0!</v>
      </c>
      <c r="M373" s="2"/>
    </row>
    <row r="374" spans="1:13" ht="12.75" hidden="1">
      <c r="A374" s="13"/>
      <c r="F374" s="72"/>
      <c r="G374" s="72"/>
      <c r="H374" s="5">
        <v>0</v>
      </c>
      <c r="I374" s="23" t="e">
        <v>#DIV/0!</v>
      </c>
      <c r="M374" s="2"/>
    </row>
    <row r="375" spans="1:13" ht="12.75" hidden="1">
      <c r="A375" s="13"/>
      <c r="F375" s="72"/>
      <c r="G375" s="72"/>
      <c r="H375" s="5">
        <v>0</v>
      </c>
      <c r="I375" s="23" t="e">
        <v>#DIV/0!</v>
      </c>
      <c r="M375" s="2"/>
    </row>
    <row r="376" spans="1:13" ht="12.75" hidden="1">
      <c r="A376" s="13"/>
      <c r="F376" s="72"/>
      <c r="G376" s="72"/>
      <c r="H376" s="5">
        <v>0</v>
      </c>
      <c r="I376" s="23" t="e">
        <v>#DIV/0!</v>
      </c>
      <c r="M376" s="2"/>
    </row>
    <row r="377" spans="1:13" ht="12.75" hidden="1">
      <c r="A377" s="13"/>
      <c r="F377" s="72"/>
      <c r="G377" s="72"/>
      <c r="H377" s="5">
        <v>0</v>
      </c>
      <c r="I377" s="23" t="e">
        <v>#DIV/0!</v>
      </c>
      <c r="M377" s="2"/>
    </row>
    <row r="378" spans="1:13" ht="12.75" hidden="1">
      <c r="A378" s="13"/>
      <c r="F378" s="72"/>
      <c r="G378" s="72"/>
      <c r="H378" s="5">
        <v>0</v>
      </c>
      <c r="I378" s="23" t="e">
        <v>#DIV/0!</v>
      </c>
      <c r="M378" s="2"/>
    </row>
    <row r="379" spans="1:13" ht="12.75" hidden="1">
      <c r="A379" s="13"/>
      <c r="F379" s="72"/>
      <c r="G379" s="72"/>
      <c r="H379" s="5">
        <v>0</v>
      </c>
      <c r="I379" s="23" t="e">
        <v>#DIV/0!</v>
      </c>
      <c r="M379" s="2"/>
    </row>
    <row r="380" spans="1:13" ht="12.75" hidden="1">
      <c r="A380" s="13"/>
      <c r="F380" s="72"/>
      <c r="G380" s="72"/>
      <c r="H380" s="5">
        <v>0</v>
      </c>
      <c r="I380" s="23" t="e">
        <v>#DIV/0!</v>
      </c>
      <c r="M380" s="2"/>
    </row>
    <row r="381" spans="1:13" ht="12.75" hidden="1">
      <c r="A381" s="13"/>
      <c r="F381" s="72"/>
      <c r="G381" s="72"/>
      <c r="H381" s="5">
        <v>0</v>
      </c>
      <c r="I381" s="23" t="e">
        <v>#DIV/0!</v>
      </c>
      <c r="M381" s="2"/>
    </row>
    <row r="382" spans="1:13" ht="12.75" hidden="1">
      <c r="A382" s="13"/>
      <c r="F382" s="72"/>
      <c r="G382" s="72"/>
      <c r="H382" s="5">
        <v>0</v>
      </c>
      <c r="I382" s="23" t="e">
        <v>#DIV/0!</v>
      </c>
      <c r="M382" s="2"/>
    </row>
    <row r="383" spans="1:13" ht="12.75" hidden="1">
      <c r="A383" s="13"/>
      <c r="F383" s="72"/>
      <c r="G383" s="72"/>
      <c r="H383" s="5">
        <v>0</v>
      </c>
      <c r="I383" s="23" t="e">
        <v>#DIV/0!</v>
      </c>
      <c r="M383" s="2"/>
    </row>
    <row r="384" spans="1:13" ht="12.75" hidden="1">
      <c r="A384" s="13"/>
      <c r="F384" s="72"/>
      <c r="G384" s="72"/>
      <c r="H384" s="5">
        <v>0</v>
      </c>
      <c r="I384" s="23" t="e">
        <v>#DIV/0!</v>
      </c>
      <c r="M384" s="2"/>
    </row>
    <row r="385" spans="1:13" ht="12.75" hidden="1">
      <c r="A385" s="13"/>
      <c r="F385" s="72"/>
      <c r="G385" s="72"/>
      <c r="H385" s="5">
        <v>0</v>
      </c>
      <c r="I385" s="23" t="e">
        <v>#DIV/0!</v>
      </c>
      <c r="M385" s="2"/>
    </row>
    <row r="386" spans="1:13" ht="12.75" hidden="1">
      <c r="A386" s="13"/>
      <c r="F386" s="72"/>
      <c r="G386" s="72"/>
      <c r="H386" s="5">
        <v>0</v>
      </c>
      <c r="I386" s="23" t="e">
        <v>#DIV/0!</v>
      </c>
      <c r="M386" s="2"/>
    </row>
    <row r="387" spans="1:13" ht="12.75" hidden="1">
      <c r="A387" s="13"/>
      <c r="F387" s="72"/>
      <c r="G387" s="72"/>
      <c r="H387" s="5">
        <v>0</v>
      </c>
      <c r="I387" s="23" t="e">
        <v>#DIV/0!</v>
      </c>
      <c r="M387" s="2"/>
    </row>
    <row r="388" spans="1:13" ht="12.75" hidden="1">
      <c r="A388" s="13"/>
      <c r="F388" s="72"/>
      <c r="G388" s="72"/>
      <c r="H388" s="5">
        <v>0</v>
      </c>
      <c r="I388" s="23" t="e">
        <v>#DIV/0!</v>
      </c>
      <c r="M388" s="2"/>
    </row>
    <row r="389" spans="1:13" ht="12.75" hidden="1">
      <c r="A389" s="13"/>
      <c r="F389" s="72"/>
      <c r="G389" s="72"/>
      <c r="H389" s="5">
        <v>0</v>
      </c>
      <c r="I389" s="23" t="e">
        <v>#DIV/0!</v>
      </c>
      <c r="M389" s="2"/>
    </row>
    <row r="390" spans="1:13" ht="12.75" hidden="1">
      <c r="A390" s="13"/>
      <c r="F390" s="72"/>
      <c r="G390" s="72"/>
      <c r="H390" s="5">
        <v>0</v>
      </c>
      <c r="I390" s="23" t="e">
        <v>#DIV/0!</v>
      </c>
      <c r="M390" s="2"/>
    </row>
    <row r="391" spans="1:13" ht="12.75" hidden="1">
      <c r="A391" s="13"/>
      <c r="F391" s="72"/>
      <c r="G391" s="72"/>
      <c r="H391" s="5">
        <v>0</v>
      </c>
      <c r="I391" s="23" t="e">
        <v>#DIV/0!</v>
      </c>
      <c r="M391" s="2"/>
    </row>
    <row r="392" spans="1:13" ht="12.75" hidden="1">
      <c r="A392" s="13"/>
      <c r="F392" s="72"/>
      <c r="G392" s="72"/>
      <c r="H392" s="5">
        <v>0</v>
      </c>
      <c r="I392" s="23" t="e">
        <v>#DIV/0!</v>
      </c>
      <c r="M392" s="2"/>
    </row>
    <row r="393" spans="1:13" ht="12.75" hidden="1">
      <c r="A393" s="13"/>
      <c r="F393" s="72"/>
      <c r="G393" s="72"/>
      <c r="H393" s="5">
        <v>0</v>
      </c>
      <c r="I393" s="23" t="e">
        <v>#DIV/0!</v>
      </c>
      <c r="M393" s="2"/>
    </row>
    <row r="394" spans="1:13" ht="12.75" hidden="1">
      <c r="A394" s="13"/>
      <c r="F394" s="72"/>
      <c r="G394" s="72"/>
      <c r="H394" s="5">
        <v>0</v>
      </c>
      <c r="I394" s="23" t="e">
        <v>#DIV/0!</v>
      </c>
      <c r="M394" s="2"/>
    </row>
    <row r="395" spans="1:13" ht="12.75" hidden="1">
      <c r="A395" s="13"/>
      <c r="F395" s="72"/>
      <c r="G395" s="72"/>
      <c r="H395" s="5">
        <v>0</v>
      </c>
      <c r="I395" s="23" t="e">
        <v>#DIV/0!</v>
      </c>
      <c r="M395" s="2"/>
    </row>
    <row r="396" spans="1:13" ht="12.75" hidden="1">
      <c r="A396" s="13"/>
      <c r="F396" s="72"/>
      <c r="G396" s="72"/>
      <c r="H396" s="5">
        <v>0</v>
      </c>
      <c r="I396" s="23" t="e">
        <v>#DIV/0!</v>
      </c>
      <c r="M396" s="2"/>
    </row>
    <row r="397" spans="1:13" ht="12.75" hidden="1">
      <c r="A397" s="13"/>
      <c r="F397" s="72"/>
      <c r="G397" s="72"/>
      <c r="H397" s="5">
        <v>0</v>
      </c>
      <c r="I397" s="23" t="e">
        <v>#DIV/0!</v>
      </c>
      <c r="M397" s="2"/>
    </row>
    <row r="398" spans="1:13" ht="12.75" hidden="1">
      <c r="A398" s="13"/>
      <c r="F398" s="72"/>
      <c r="G398" s="72"/>
      <c r="H398" s="5">
        <v>0</v>
      </c>
      <c r="I398" s="23" t="e">
        <v>#DIV/0!</v>
      </c>
      <c r="M398" s="2"/>
    </row>
    <row r="399" spans="1:13" ht="12.75" hidden="1">
      <c r="A399" s="13"/>
      <c r="F399" s="72"/>
      <c r="G399" s="72"/>
      <c r="H399" s="5">
        <v>0</v>
      </c>
      <c r="I399" s="23" t="e">
        <v>#DIV/0!</v>
      </c>
      <c r="M399" s="2"/>
    </row>
    <row r="400" spans="1:13" ht="12.75" hidden="1">
      <c r="A400" s="13"/>
      <c r="F400" s="72"/>
      <c r="G400" s="72"/>
      <c r="H400" s="5">
        <v>0</v>
      </c>
      <c r="I400" s="23" t="e">
        <v>#DIV/0!</v>
      </c>
      <c r="M400" s="2"/>
    </row>
    <row r="401" spans="1:13" ht="12.75" hidden="1">
      <c r="A401" s="13"/>
      <c r="F401" s="72"/>
      <c r="G401" s="72"/>
      <c r="H401" s="5">
        <v>0</v>
      </c>
      <c r="I401" s="23" t="e">
        <v>#DIV/0!</v>
      </c>
      <c r="M401" s="2"/>
    </row>
    <row r="402" spans="1:13" ht="12.75" hidden="1">
      <c r="A402" s="13"/>
      <c r="F402" s="72"/>
      <c r="G402" s="72"/>
      <c r="H402" s="5">
        <v>0</v>
      </c>
      <c r="I402" s="23" t="e">
        <v>#DIV/0!</v>
      </c>
      <c r="M402" s="2"/>
    </row>
    <row r="403" spans="1:13" ht="12.75" hidden="1">
      <c r="A403" s="13"/>
      <c r="F403" s="72"/>
      <c r="G403" s="72"/>
      <c r="H403" s="5">
        <v>0</v>
      </c>
      <c r="I403" s="23" t="e">
        <v>#DIV/0!</v>
      </c>
      <c r="M403" s="2"/>
    </row>
    <row r="404" spans="1:13" ht="12.75" hidden="1">
      <c r="A404" s="13"/>
      <c r="F404" s="72"/>
      <c r="G404" s="72"/>
      <c r="H404" s="5">
        <v>0</v>
      </c>
      <c r="I404" s="23" t="e">
        <v>#DIV/0!</v>
      </c>
      <c r="M404" s="2"/>
    </row>
    <row r="405" spans="1:13" ht="12.75" hidden="1">
      <c r="A405" s="13"/>
      <c r="F405" s="72"/>
      <c r="G405" s="72"/>
      <c r="H405" s="5">
        <v>0</v>
      </c>
      <c r="I405" s="23" t="e">
        <v>#DIV/0!</v>
      </c>
      <c r="M405" s="2"/>
    </row>
    <row r="406" spans="1:13" ht="12.75" hidden="1">
      <c r="A406" s="13"/>
      <c r="F406" s="72"/>
      <c r="G406" s="72"/>
      <c r="H406" s="5">
        <v>0</v>
      </c>
      <c r="I406" s="23" t="e">
        <v>#DIV/0!</v>
      </c>
      <c r="M406" s="2"/>
    </row>
    <row r="407" spans="1:13" ht="12.75" hidden="1">
      <c r="A407" s="13"/>
      <c r="F407" s="72"/>
      <c r="G407" s="72"/>
      <c r="H407" s="5">
        <v>0</v>
      </c>
      <c r="I407" s="23" t="e">
        <v>#DIV/0!</v>
      </c>
      <c r="M407" s="2"/>
    </row>
    <row r="408" spans="1:13" ht="12.75" hidden="1">
      <c r="A408" s="13"/>
      <c r="F408" s="72"/>
      <c r="G408" s="72"/>
      <c r="H408" s="5">
        <v>0</v>
      </c>
      <c r="I408" s="23" t="e">
        <v>#DIV/0!</v>
      </c>
      <c r="M408" s="2"/>
    </row>
    <row r="409" spans="1:13" ht="12.75" hidden="1">
      <c r="A409" s="13"/>
      <c r="F409" s="72"/>
      <c r="G409" s="72"/>
      <c r="H409" s="5">
        <v>0</v>
      </c>
      <c r="I409" s="23" t="e">
        <v>#DIV/0!</v>
      </c>
      <c r="M409" s="2"/>
    </row>
    <row r="410" spans="1:13" ht="12.75" hidden="1">
      <c r="A410" s="13"/>
      <c r="F410" s="72"/>
      <c r="G410" s="72"/>
      <c r="H410" s="5">
        <v>0</v>
      </c>
      <c r="I410" s="23" t="e">
        <v>#DIV/0!</v>
      </c>
      <c r="M410" s="2"/>
    </row>
    <row r="411" spans="1:13" ht="12.75" hidden="1">
      <c r="A411" s="13"/>
      <c r="F411" s="72"/>
      <c r="G411" s="72"/>
      <c r="H411" s="5">
        <v>0</v>
      </c>
      <c r="I411" s="23" t="e">
        <v>#DIV/0!</v>
      </c>
      <c r="M411" s="2"/>
    </row>
    <row r="412" spans="1:13" ht="12.75" hidden="1">
      <c r="A412" s="13"/>
      <c r="F412" s="72"/>
      <c r="G412" s="72"/>
      <c r="H412" s="5">
        <v>0</v>
      </c>
      <c r="I412" s="23" t="e">
        <v>#DIV/0!</v>
      </c>
      <c r="M412" s="2"/>
    </row>
    <row r="413" spans="1:13" ht="12.75" hidden="1">
      <c r="A413" s="13"/>
      <c r="F413" s="72"/>
      <c r="G413" s="72"/>
      <c r="H413" s="5">
        <v>0</v>
      </c>
      <c r="I413" s="23" t="e">
        <v>#DIV/0!</v>
      </c>
      <c r="M413" s="2"/>
    </row>
    <row r="414" spans="1:13" ht="12.75" hidden="1">
      <c r="A414" s="13"/>
      <c r="F414" s="72"/>
      <c r="G414" s="72"/>
      <c r="H414" s="5">
        <v>0</v>
      </c>
      <c r="I414" s="23" t="e">
        <v>#DIV/0!</v>
      </c>
      <c r="M414" s="2"/>
    </row>
    <row r="415" spans="1:13" ht="12.75" hidden="1">
      <c r="A415" s="13"/>
      <c r="F415" s="72"/>
      <c r="G415" s="72"/>
      <c r="H415" s="5">
        <v>0</v>
      </c>
      <c r="I415" s="23" t="e">
        <v>#DIV/0!</v>
      </c>
      <c r="M415" s="2"/>
    </row>
    <row r="416" spans="1:13" ht="12.75" hidden="1">
      <c r="A416" s="13"/>
      <c r="F416" s="72"/>
      <c r="G416" s="72"/>
      <c r="H416" s="5">
        <v>0</v>
      </c>
      <c r="I416" s="23" t="e">
        <v>#DIV/0!</v>
      </c>
      <c r="M416" s="2"/>
    </row>
    <row r="417" spans="1:13" ht="12.75" hidden="1">
      <c r="A417" s="13"/>
      <c r="F417" s="72"/>
      <c r="G417" s="72"/>
      <c r="H417" s="5">
        <v>0</v>
      </c>
      <c r="I417" s="23" t="e">
        <v>#DIV/0!</v>
      </c>
      <c r="M417" s="2"/>
    </row>
    <row r="418" spans="1:13" ht="12.75" hidden="1">
      <c r="A418" s="13"/>
      <c r="F418" s="72"/>
      <c r="G418" s="72"/>
      <c r="H418" s="5">
        <v>0</v>
      </c>
      <c r="I418" s="23" t="e">
        <v>#DIV/0!</v>
      </c>
      <c r="M418" s="2"/>
    </row>
    <row r="419" spans="1:13" ht="12.75" hidden="1">
      <c r="A419" s="13"/>
      <c r="F419" s="72"/>
      <c r="G419" s="72"/>
      <c r="H419" s="5">
        <v>0</v>
      </c>
      <c r="I419" s="23" t="e">
        <v>#DIV/0!</v>
      </c>
      <c r="M419" s="2"/>
    </row>
    <row r="420" spans="1:13" ht="12.75" hidden="1">
      <c r="A420" s="13"/>
      <c r="F420" s="72"/>
      <c r="G420" s="72"/>
      <c r="H420" s="5">
        <v>0</v>
      </c>
      <c r="I420" s="23" t="e">
        <v>#DIV/0!</v>
      </c>
      <c r="M420" s="2"/>
    </row>
    <row r="421" spans="1:13" ht="12.75" hidden="1">
      <c r="A421" s="13"/>
      <c r="F421" s="72"/>
      <c r="G421" s="72"/>
      <c r="H421" s="5">
        <v>0</v>
      </c>
      <c r="I421" s="23" t="e">
        <v>#DIV/0!</v>
      </c>
      <c r="M421" s="2"/>
    </row>
    <row r="422" spans="1:13" ht="12.75" hidden="1">
      <c r="A422" s="13"/>
      <c r="F422" s="72"/>
      <c r="G422" s="72"/>
      <c r="H422" s="5">
        <v>0</v>
      </c>
      <c r="I422" s="23" t="e">
        <v>#DIV/0!</v>
      </c>
      <c r="M422" s="2"/>
    </row>
    <row r="423" spans="1:13" ht="12.75" hidden="1">
      <c r="A423" s="13"/>
      <c r="F423" s="72"/>
      <c r="G423" s="72"/>
      <c r="H423" s="5">
        <v>0</v>
      </c>
      <c r="I423" s="23" t="e">
        <v>#DIV/0!</v>
      </c>
      <c r="M423" s="2"/>
    </row>
    <row r="424" spans="1:13" ht="12.75" hidden="1">
      <c r="A424" s="13"/>
      <c r="F424" s="72"/>
      <c r="G424" s="72"/>
      <c r="H424" s="5">
        <v>0</v>
      </c>
      <c r="I424" s="23" t="e">
        <v>#DIV/0!</v>
      </c>
      <c r="M424" s="2"/>
    </row>
    <row r="425" spans="1:13" ht="12.75" hidden="1">
      <c r="A425" s="13"/>
      <c r="F425" s="72"/>
      <c r="G425" s="72"/>
      <c r="H425" s="5">
        <v>0</v>
      </c>
      <c r="I425" s="23" t="e">
        <v>#DIV/0!</v>
      </c>
      <c r="M425" s="2"/>
    </row>
    <row r="426" spans="1:13" ht="12.75" hidden="1">
      <c r="A426" s="13"/>
      <c r="F426" s="72"/>
      <c r="G426" s="72"/>
      <c r="H426" s="5">
        <v>0</v>
      </c>
      <c r="I426" s="23" t="e">
        <v>#DIV/0!</v>
      </c>
      <c r="M426" s="2"/>
    </row>
    <row r="427" spans="1:13" ht="12.75" hidden="1">
      <c r="A427" s="13"/>
      <c r="F427" s="72"/>
      <c r="G427" s="72"/>
      <c r="H427" s="5">
        <v>0</v>
      </c>
      <c r="I427" s="23" t="e">
        <v>#DIV/0!</v>
      </c>
      <c r="M427" s="2"/>
    </row>
    <row r="428" spans="1:13" ht="12.75" hidden="1">
      <c r="A428" s="13"/>
      <c r="F428" s="72"/>
      <c r="G428" s="72"/>
      <c r="H428" s="5">
        <v>0</v>
      </c>
      <c r="I428" s="23" t="e">
        <v>#DIV/0!</v>
      </c>
      <c r="M428" s="2"/>
    </row>
    <row r="429" spans="1:13" ht="12.75" hidden="1">
      <c r="A429" s="13"/>
      <c r="F429" s="72"/>
      <c r="G429" s="72"/>
      <c r="H429" s="5">
        <v>0</v>
      </c>
      <c r="I429" s="23" t="e">
        <v>#DIV/0!</v>
      </c>
      <c r="M429" s="2"/>
    </row>
    <row r="430" spans="1:13" ht="12.75" hidden="1">
      <c r="A430" s="13"/>
      <c r="F430" s="72"/>
      <c r="G430" s="72"/>
      <c r="H430" s="5">
        <v>0</v>
      </c>
      <c r="I430" s="23" t="e">
        <v>#DIV/0!</v>
      </c>
      <c r="M430" s="2"/>
    </row>
    <row r="431" spans="1:13" ht="12.75" hidden="1">
      <c r="A431" s="13"/>
      <c r="F431" s="72"/>
      <c r="G431" s="72"/>
      <c r="H431" s="5">
        <v>0</v>
      </c>
      <c r="I431" s="23" t="e">
        <v>#DIV/0!</v>
      </c>
      <c r="M431" s="2"/>
    </row>
    <row r="432" spans="1:13" ht="12.75" hidden="1">
      <c r="A432" s="13"/>
      <c r="F432" s="72"/>
      <c r="G432" s="72"/>
      <c r="H432" s="5">
        <v>0</v>
      </c>
      <c r="I432" s="23" t="e">
        <v>#DIV/0!</v>
      </c>
      <c r="M432" s="2"/>
    </row>
    <row r="433" spans="1:13" ht="12.75" hidden="1">
      <c r="A433" s="13"/>
      <c r="F433" s="72"/>
      <c r="G433" s="72"/>
      <c r="H433" s="5">
        <v>0</v>
      </c>
      <c r="I433" s="23" t="e">
        <v>#DIV/0!</v>
      </c>
      <c r="M433" s="2"/>
    </row>
    <row r="434" spans="1:13" ht="12.75" hidden="1">
      <c r="A434" s="13"/>
      <c r="F434" s="72"/>
      <c r="G434" s="72"/>
      <c r="H434" s="5">
        <v>0</v>
      </c>
      <c r="I434" s="23" t="e">
        <v>#DIV/0!</v>
      </c>
      <c r="M434" s="2"/>
    </row>
    <row r="435" spans="1:13" ht="12.75" hidden="1">
      <c r="A435" s="13"/>
      <c r="F435" s="72"/>
      <c r="G435" s="72"/>
      <c r="H435" s="5">
        <v>0</v>
      </c>
      <c r="I435" s="23" t="e">
        <v>#DIV/0!</v>
      </c>
      <c r="M435" s="2"/>
    </row>
    <row r="436" spans="1:13" ht="12.75" hidden="1">
      <c r="A436" s="13"/>
      <c r="F436" s="72"/>
      <c r="G436" s="72"/>
      <c r="H436" s="5">
        <v>0</v>
      </c>
      <c r="I436" s="23" t="e">
        <v>#DIV/0!</v>
      </c>
      <c r="M436" s="2"/>
    </row>
    <row r="437" spans="1:13" ht="12.75" hidden="1">
      <c r="A437" s="13"/>
      <c r="F437" s="72"/>
      <c r="G437" s="72"/>
      <c r="H437" s="5">
        <v>0</v>
      </c>
      <c r="I437" s="23" t="e">
        <v>#DIV/0!</v>
      </c>
      <c r="M437" s="2"/>
    </row>
    <row r="438" spans="1:13" ht="12.75" hidden="1">
      <c r="A438" s="13"/>
      <c r="F438" s="72"/>
      <c r="G438" s="72"/>
      <c r="H438" s="5">
        <v>0</v>
      </c>
      <c r="I438" s="23" t="e">
        <v>#DIV/0!</v>
      </c>
      <c r="M438" s="2"/>
    </row>
    <row r="439" spans="1:13" ht="12.75" hidden="1">
      <c r="A439" s="13"/>
      <c r="F439" s="72"/>
      <c r="G439" s="72"/>
      <c r="H439" s="5">
        <v>0</v>
      </c>
      <c r="I439" s="23" t="e">
        <v>#DIV/0!</v>
      </c>
      <c r="M439" s="2"/>
    </row>
    <row r="440" spans="1:13" ht="12.75" hidden="1">
      <c r="A440" s="13"/>
      <c r="F440" s="72"/>
      <c r="G440" s="72"/>
      <c r="H440" s="5">
        <v>0</v>
      </c>
      <c r="I440" s="23" t="e">
        <v>#DIV/0!</v>
      </c>
      <c r="M440" s="2"/>
    </row>
    <row r="441" spans="1:13" ht="12.75" hidden="1">
      <c r="A441" s="13"/>
      <c r="F441" s="72"/>
      <c r="G441" s="72"/>
      <c r="H441" s="5">
        <v>0</v>
      </c>
      <c r="I441" s="23" t="e">
        <v>#DIV/0!</v>
      </c>
      <c r="M441" s="2"/>
    </row>
    <row r="442" spans="1:13" ht="12.75" hidden="1">
      <c r="A442" s="13"/>
      <c r="F442" s="72"/>
      <c r="G442" s="72"/>
      <c r="H442" s="5">
        <v>0</v>
      </c>
      <c r="I442" s="23" t="e">
        <v>#DIV/0!</v>
      </c>
      <c r="M442" s="2"/>
    </row>
    <row r="443" spans="1:13" ht="12.75" hidden="1">
      <c r="A443" s="13"/>
      <c r="F443" s="72"/>
      <c r="G443" s="72"/>
      <c r="H443" s="5">
        <v>0</v>
      </c>
      <c r="I443" s="23" t="e">
        <v>#DIV/0!</v>
      </c>
      <c r="M443" s="2"/>
    </row>
    <row r="444" spans="1:13" ht="12.75" hidden="1">
      <c r="A444" s="13"/>
      <c r="F444" s="72"/>
      <c r="G444" s="72"/>
      <c r="H444" s="5">
        <v>0</v>
      </c>
      <c r="I444" s="23" t="e">
        <v>#DIV/0!</v>
      </c>
      <c r="M444" s="2"/>
    </row>
    <row r="445" spans="1:13" ht="12.75" hidden="1">
      <c r="A445" s="13"/>
      <c r="F445" s="72"/>
      <c r="G445" s="72"/>
      <c r="H445" s="5">
        <v>0</v>
      </c>
      <c r="I445" s="23" t="e">
        <v>#DIV/0!</v>
      </c>
      <c r="M445" s="2"/>
    </row>
    <row r="446" spans="1:13" ht="12.75" hidden="1">
      <c r="A446" s="13"/>
      <c r="F446" s="72"/>
      <c r="G446" s="72"/>
      <c r="H446" s="5">
        <v>0</v>
      </c>
      <c r="I446" s="23" t="e">
        <v>#DIV/0!</v>
      </c>
      <c r="M446" s="2"/>
    </row>
    <row r="447" spans="1:13" ht="12.75" hidden="1">
      <c r="A447" s="13"/>
      <c r="F447" s="72"/>
      <c r="G447" s="72"/>
      <c r="H447" s="5">
        <v>0</v>
      </c>
      <c r="I447" s="23" t="e">
        <v>#DIV/0!</v>
      </c>
      <c r="M447" s="2"/>
    </row>
    <row r="448" spans="1:13" ht="12.75" hidden="1">
      <c r="A448" s="13"/>
      <c r="F448" s="72"/>
      <c r="G448" s="72"/>
      <c r="H448" s="5">
        <v>0</v>
      </c>
      <c r="I448" s="23" t="e">
        <v>#DIV/0!</v>
      </c>
      <c r="M448" s="2"/>
    </row>
    <row r="449" spans="1:13" ht="12.75" hidden="1">
      <c r="A449" s="13"/>
      <c r="F449" s="72"/>
      <c r="G449" s="72"/>
      <c r="H449" s="5">
        <v>0</v>
      </c>
      <c r="I449" s="23" t="e">
        <v>#DIV/0!</v>
      </c>
      <c r="M449" s="2"/>
    </row>
    <row r="450" spans="1:13" ht="12.75" hidden="1">
      <c r="A450" s="13"/>
      <c r="F450" s="72"/>
      <c r="G450" s="72"/>
      <c r="H450" s="5">
        <v>0</v>
      </c>
      <c r="I450" s="23" t="e">
        <v>#DIV/0!</v>
      </c>
      <c r="M450" s="2"/>
    </row>
    <row r="451" spans="1:13" ht="12.75" hidden="1">
      <c r="A451" s="13"/>
      <c r="F451" s="72"/>
      <c r="G451" s="72"/>
      <c r="H451" s="5">
        <v>0</v>
      </c>
      <c r="I451" s="23" t="e">
        <v>#DIV/0!</v>
      </c>
      <c r="M451" s="2"/>
    </row>
    <row r="452" spans="1:13" ht="12.75" hidden="1">
      <c r="A452" s="13"/>
      <c r="F452" s="72"/>
      <c r="G452" s="72"/>
      <c r="H452" s="5">
        <v>0</v>
      </c>
      <c r="I452" s="23" t="e">
        <v>#DIV/0!</v>
      </c>
      <c r="M452" s="2"/>
    </row>
    <row r="453" spans="1:13" ht="12.75" hidden="1">
      <c r="A453" s="13"/>
      <c r="F453" s="72"/>
      <c r="G453" s="72"/>
      <c r="H453" s="5">
        <v>0</v>
      </c>
      <c r="I453" s="23" t="e">
        <v>#DIV/0!</v>
      </c>
      <c r="M453" s="2"/>
    </row>
    <row r="454" spans="1:13" ht="12.75" hidden="1">
      <c r="A454" s="13"/>
      <c r="F454" s="72"/>
      <c r="G454" s="72"/>
      <c r="H454" s="5">
        <v>0</v>
      </c>
      <c r="I454" s="23" t="e">
        <v>#DIV/0!</v>
      </c>
      <c r="M454" s="2"/>
    </row>
    <row r="455" spans="1:13" ht="12.75" hidden="1">
      <c r="A455" s="13"/>
      <c r="F455" s="72"/>
      <c r="G455" s="72"/>
      <c r="H455" s="5">
        <v>0</v>
      </c>
      <c r="I455" s="23" t="e">
        <v>#DIV/0!</v>
      </c>
      <c r="M455" s="2"/>
    </row>
    <row r="456" spans="1:13" ht="12.75" hidden="1">
      <c r="A456" s="13"/>
      <c r="F456" s="72"/>
      <c r="G456" s="72"/>
      <c r="H456" s="5">
        <v>0</v>
      </c>
      <c r="I456" s="23" t="e">
        <v>#DIV/0!</v>
      </c>
      <c r="M456" s="2"/>
    </row>
    <row r="457" spans="1:13" ht="12.75" hidden="1">
      <c r="A457" s="13"/>
      <c r="F457" s="72"/>
      <c r="G457" s="72"/>
      <c r="H457" s="5">
        <v>0</v>
      </c>
      <c r="I457" s="23" t="e">
        <v>#DIV/0!</v>
      </c>
      <c r="M457" s="2"/>
    </row>
    <row r="458" spans="1:13" ht="12.75" hidden="1">
      <c r="A458" s="13"/>
      <c r="F458" s="72"/>
      <c r="G458" s="72"/>
      <c r="H458" s="5">
        <v>0</v>
      </c>
      <c r="I458" s="23" t="e">
        <v>#DIV/0!</v>
      </c>
      <c r="M458" s="2"/>
    </row>
    <row r="459" spans="1:13" ht="12.75" hidden="1">
      <c r="A459" s="13"/>
      <c r="F459" s="72"/>
      <c r="G459" s="72"/>
      <c r="H459" s="5">
        <v>0</v>
      </c>
      <c r="I459" s="23" t="e">
        <v>#DIV/0!</v>
      </c>
      <c r="M459" s="2"/>
    </row>
    <row r="460" spans="1:13" ht="12.75" hidden="1">
      <c r="A460" s="13"/>
      <c r="F460" s="72"/>
      <c r="G460" s="72"/>
      <c r="H460" s="5">
        <v>0</v>
      </c>
      <c r="I460" s="23" t="e">
        <v>#DIV/0!</v>
      </c>
      <c r="M460" s="2"/>
    </row>
    <row r="461" spans="1:13" ht="12.75" hidden="1">
      <c r="A461" s="13"/>
      <c r="F461" s="72"/>
      <c r="G461" s="72"/>
      <c r="H461" s="5">
        <v>0</v>
      </c>
      <c r="I461" s="23" t="e">
        <v>#DIV/0!</v>
      </c>
      <c r="M461" s="2"/>
    </row>
    <row r="462" spans="1:13" ht="12.75" hidden="1">
      <c r="A462" s="13"/>
      <c r="F462" s="72"/>
      <c r="G462" s="72"/>
      <c r="H462" s="5">
        <v>0</v>
      </c>
      <c r="I462" s="23" t="e">
        <v>#DIV/0!</v>
      </c>
      <c r="M462" s="2"/>
    </row>
    <row r="463" spans="1:13" ht="12.75" hidden="1">
      <c r="A463" s="13"/>
      <c r="F463" s="72"/>
      <c r="G463" s="72"/>
      <c r="H463" s="5">
        <v>0</v>
      </c>
      <c r="I463" s="23" t="e">
        <v>#DIV/0!</v>
      </c>
      <c r="M463" s="2"/>
    </row>
    <row r="464" spans="1:13" ht="12.75" hidden="1">
      <c r="A464" s="13"/>
      <c r="F464" s="72"/>
      <c r="G464" s="72"/>
      <c r="H464" s="5">
        <v>0</v>
      </c>
      <c r="I464" s="23" t="e">
        <v>#DIV/0!</v>
      </c>
      <c r="M464" s="2"/>
    </row>
    <row r="465" spans="1:13" ht="12.75" hidden="1">
      <c r="A465" s="13"/>
      <c r="F465" s="72"/>
      <c r="G465" s="72"/>
      <c r="H465" s="5">
        <v>0</v>
      </c>
      <c r="I465" s="23" t="e">
        <v>#DIV/0!</v>
      </c>
      <c r="M465" s="2"/>
    </row>
    <row r="466" spans="1:13" ht="12.75" hidden="1">
      <c r="A466" s="13"/>
      <c r="F466" s="72"/>
      <c r="G466" s="72"/>
      <c r="H466" s="5">
        <v>0</v>
      </c>
      <c r="I466" s="23" t="e">
        <v>#DIV/0!</v>
      </c>
      <c r="M466" s="2"/>
    </row>
    <row r="467" spans="1:13" ht="12.75" hidden="1">
      <c r="A467" s="13"/>
      <c r="F467" s="72"/>
      <c r="G467" s="72"/>
      <c r="H467" s="5">
        <v>0</v>
      </c>
      <c r="I467" s="23" t="e">
        <v>#DIV/0!</v>
      </c>
      <c r="M467" s="2"/>
    </row>
    <row r="468" spans="1:13" ht="12.75" hidden="1">
      <c r="A468" s="13"/>
      <c r="F468" s="72"/>
      <c r="G468" s="72"/>
      <c r="H468" s="5">
        <v>0</v>
      </c>
      <c r="I468" s="23" t="e">
        <v>#DIV/0!</v>
      </c>
      <c r="M468" s="2"/>
    </row>
    <row r="469" spans="1:13" ht="12.75" hidden="1">
      <c r="A469" s="13"/>
      <c r="F469" s="72"/>
      <c r="G469" s="72"/>
      <c r="H469" s="5">
        <v>0</v>
      </c>
      <c r="I469" s="23" t="e">
        <v>#DIV/0!</v>
      </c>
      <c r="M469" s="2"/>
    </row>
    <row r="470" spans="1:13" ht="12.75" hidden="1">
      <c r="A470" s="13"/>
      <c r="F470" s="72"/>
      <c r="G470" s="72"/>
      <c r="M470" s="2"/>
    </row>
    <row r="471" spans="1:13" ht="12.75" hidden="1">
      <c r="A471" s="13"/>
      <c r="F471" s="72"/>
      <c r="G471" s="72"/>
      <c r="M471" s="2"/>
    </row>
    <row r="472" spans="1:13" ht="12.75" hidden="1">
      <c r="A472" s="13"/>
      <c r="F472" s="72"/>
      <c r="G472" s="72"/>
      <c r="M472" s="2"/>
    </row>
    <row r="473" spans="1:13" ht="12.75" hidden="1">
      <c r="A473" s="13"/>
      <c r="F473" s="72"/>
      <c r="G473" s="72"/>
      <c r="M473" s="2"/>
    </row>
    <row r="474" spans="1:13" ht="12.75" hidden="1">
      <c r="A474" s="13"/>
      <c r="F474" s="72"/>
      <c r="G474" s="72"/>
      <c r="M474" s="2"/>
    </row>
    <row r="475" spans="1:13" ht="12.75" hidden="1">
      <c r="A475" s="13"/>
      <c r="F475" s="72"/>
      <c r="G475" s="72"/>
      <c r="M475" s="2"/>
    </row>
    <row r="476" spans="1:13" ht="12.75" hidden="1">
      <c r="A476" s="13"/>
      <c r="F476" s="72"/>
      <c r="G476" s="72"/>
      <c r="M476" s="2"/>
    </row>
    <row r="477" spans="1:13" ht="12.75" hidden="1">
      <c r="A477" s="13"/>
      <c r="F477" s="72"/>
      <c r="G477" s="72"/>
      <c r="M477" s="2"/>
    </row>
    <row r="478" spans="1:13" ht="12.75" hidden="1">
      <c r="A478" s="13"/>
      <c r="F478" s="72"/>
      <c r="G478" s="72"/>
      <c r="M478" s="2"/>
    </row>
    <row r="479" spans="1:13" ht="12.75" hidden="1">
      <c r="A479" s="13"/>
      <c r="F479" s="72"/>
      <c r="G479" s="72"/>
      <c r="M479" s="2"/>
    </row>
    <row r="480" spans="1:13" ht="12.75" hidden="1">
      <c r="A480" s="13"/>
      <c r="F480" s="72"/>
      <c r="G480" s="72"/>
      <c r="M480" s="2"/>
    </row>
    <row r="481" spans="1:13" ht="12.75" hidden="1">
      <c r="A481" s="13"/>
      <c r="F481" s="72"/>
      <c r="G481" s="72"/>
      <c r="M481" s="2"/>
    </row>
    <row r="482" spans="1:13" ht="12.75" hidden="1">
      <c r="A482" s="13"/>
      <c r="F482" s="72"/>
      <c r="G482" s="72"/>
      <c r="M482" s="2"/>
    </row>
    <row r="483" spans="1:13" ht="12.75" hidden="1">
      <c r="A483" s="13"/>
      <c r="F483" s="72"/>
      <c r="G483" s="72"/>
      <c r="M483" s="2"/>
    </row>
    <row r="484" spans="1:13" ht="12.75" hidden="1">
      <c r="A484" s="13"/>
      <c r="F484" s="72"/>
      <c r="G484" s="72"/>
      <c r="M484" s="2"/>
    </row>
    <row r="485" spans="1:13" ht="12.75" hidden="1">
      <c r="A485" s="13"/>
      <c r="F485" s="72"/>
      <c r="G485" s="72"/>
      <c r="M485" s="2"/>
    </row>
    <row r="486" spans="1:13" ht="12.75" hidden="1">
      <c r="A486" s="13"/>
      <c r="F486" s="72"/>
      <c r="G486" s="72"/>
      <c r="M486" s="2"/>
    </row>
    <row r="487" spans="1:13" ht="12.75" hidden="1">
      <c r="A487" s="13"/>
      <c r="F487" s="72"/>
      <c r="G487" s="72"/>
      <c r="M487" s="2"/>
    </row>
    <row r="488" spans="1:13" ht="12.75" hidden="1">
      <c r="A488" s="13"/>
      <c r="F488" s="72"/>
      <c r="G488" s="72"/>
      <c r="M488" s="2"/>
    </row>
    <row r="489" spans="1:13" ht="12.75" hidden="1">
      <c r="A489" s="13"/>
      <c r="F489" s="72"/>
      <c r="G489" s="72"/>
      <c r="M489" s="2"/>
    </row>
    <row r="490" spans="1:13" ht="12.75" hidden="1">
      <c r="A490" s="13"/>
      <c r="F490" s="72"/>
      <c r="G490" s="72"/>
      <c r="M490" s="2"/>
    </row>
    <row r="491" spans="1:13" ht="12.75" hidden="1">
      <c r="A491" s="13"/>
      <c r="F491" s="72"/>
      <c r="G491" s="72"/>
      <c r="M491" s="2"/>
    </row>
    <row r="492" spans="1:13" ht="12.75" hidden="1">
      <c r="A492" s="13"/>
      <c r="F492" s="72"/>
      <c r="G492" s="72"/>
      <c r="M492" s="2"/>
    </row>
    <row r="493" spans="1:13" ht="12.75" hidden="1">
      <c r="A493" s="13"/>
      <c r="F493" s="72"/>
      <c r="G493" s="72"/>
      <c r="M493" s="2"/>
    </row>
    <row r="494" spans="1:13" ht="12.75" hidden="1">
      <c r="A494" s="13"/>
      <c r="F494" s="72"/>
      <c r="G494" s="72"/>
      <c r="M494" s="2"/>
    </row>
    <row r="495" spans="1:13" ht="12.75" hidden="1">
      <c r="A495" s="13"/>
      <c r="F495" s="72"/>
      <c r="G495" s="72"/>
      <c r="M495" s="2"/>
    </row>
    <row r="496" spans="1:13" ht="12.75" hidden="1">
      <c r="A496" s="13"/>
      <c r="F496" s="72"/>
      <c r="G496" s="72"/>
      <c r="M496" s="2"/>
    </row>
    <row r="497" spans="1:13" ht="12.75" hidden="1">
      <c r="A497" s="13"/>
      <c r="F497" s="72"/>
      <c r="G497" s="72"/>
      <c r="M497" s="2"/>
    </row>
    <row r="498" spans="1:13" ht="12.75" hidden="1">
      <c r="A498" s="13"/>
      <c r="F498" s="72"/>
      <c r="G498" s="72"/>
      <c r="M498" s="2"/>
    </row>
    <row r="499" spans="1:13" ht="12.75" hidden="1">
      <c r="A499" s="13"/>
      <c r="F499" s="72"/>
      <c r="G499" s="72"/>
      <c r="M499" s="2"/>
    </row>
    <row r="500" spans="1:13" ht="12.75" hidden="1">
      <c r="A500" s="13"/>
      <c r="F500" s="72"/>
      <c r="G500" s="72"/>
      <c r="M500" s="2"/>
    </row>
    <row r="501" spans="1:13" ht="12.75" hidden="1">
      <c r="A501" s="13"/>
      <c r="F501" s="72"/>
      <c r="G501" s="72"/>
      <c r="M501" s="2"/>
    </row>
    <row r="502" spans="1:13" ht="12.75" hidden="1">
      <c r="A502" s="13"/>
      <c r="F502" s="72"/>
      <c r="G502" s="72"/>
      <c r="M502" s="2"/>
    </row>
    <row r="503" spans="1:13" ht="12.75" hidden="1">
      <c r="A503" s="13"/>
      <c r="F503" s="72"/>
      <c r="G503" s="72"/>
      <c r="M503" s="2"/>
    </row>
    <row r="504" spans="1:13" ht="12.75" hidden="1">
      <c r="A504" s="13"/>
      <c r="F504" s="72"/>
      <c r="G504" s="72"/>
      <c r="M504" s="2"/>
    </row>
    <row r="505" spans="1:13" ht="12.75" hidden="1">
      <c r="A505" s="13"/>
      <c r="F505" s="72"/>
      <c r="G505" s="72"/>
      <c r="M505" s="2"/>
    </row>
    <row r="506" spans="1:13" ht="12.75" hidden="1">
      <c r="A506" s="13"/>
      <c r="F506" s="72"/>
      <c r="G506" s="72"/>
      <c r="M506" s="2"/>
    </row>
    <row r="507" spans="1:13" ht="12.75" hidden="1">
      <c r="A507" s="13"/>
      <c r="F507" s="72"/>
      <c r="G507" s="72"/>
      <c r="M507" s="2"/>
    </row>
    <row r="508" spans="1:13" ht="12.75" hidden="1">
      <c r="A508" s="13"/>
      <c r="F508" s="72"/>
      <c r="G508" s="72"/>
      <c r="M508" s="2"/>
    </row>
    <row r="509" spans="1:13" ht="12.75" hidden="1">
      <c r="A509" s="13"/>
      <c r="F509" s="72"/>
      <c r="G509" s="72"/>
      <c r="M509" s="2"/>
    </row>
    <row r="510" spans="1:13" ht="12.75" hidden="1">
      <c r="A510" s="13"/>
      <c r="F510" s="72"/>
      <c r="G510" s="72"/>
      <c r="M510" s="2"/>
    </row>
    <row r="511" spans="1:13" ht="12.75" hidden="1">
      <c r="A511" s="13"/>
      <c r="F511" s="72"/>
      <c r="G511" s="72"/>
      <c r="M511" s="2"/>
    </row>
    <row r="512" spans="1:13" ht="12.75" hidden="1">
      <c r="A512" s="13"/>
      <c r="F512" s="72"/>
      <c r="G512" s="72"/>
      <c r="M512" s="2"/>
    </row>
    <row r="513" spans="1:13" ht="12.75" hidden="1">
      <c r="A513" s="13"/>
      <c r="F513" s="72"/>
      <c r="G513" s="72"/>
      <c r="M513" s="2"/>
    </row>
    <row r="514" spans="1:13" ht="12.75" hidden="1">
      <c r="A514" s="13"/>
      <c r="F514" s="72"/>
      <c r="G514" s="72"/>
      <c r="M514" s="2"/>
    </row>
    <row r="515" spans="1:13" ht="12.75" hidden="1">
      <c r="A515" s="13"/>
      <c r="F515" s="72"/>
      <c r="G515" s="72"/>
      <c r="M515" s="2"/>
    </row>
    <row r="516" spans="1:13" ht="12.75" hidden="1">
      <c r="A516" s="13"/>
      <c r="F516" s="72"/>
      <c r="G516" s="72"/>
      <c r="M516" s="2"/>
    </row>
    <row r="517" spans="1:13" ht="12.75" hidden="1">
      <c r="A517" s="13"/>
      <c r="F517" s="72"/>
      <c r="G517" s="72"/>
      <c r="M517" s="2"/>
    </row>
    <row r="518" spans="1:13" ht="12.75" hidden="1">
      <c r="A518" s="13"/>
      <c r="F518" s="72"/>
      <c r="G518" s="72"/>
      <c r="M518" s="2"/>
    </row>
    <row r="519" spans="1:13" ht="12.75" hidden="1">
      <c r="A519" s="13"/>
      <c r="F519" s="72"/>
      <c r="G519" s="72"/>
      <c r="M519" s="2"/>
    </row>
    <row r="520" spans="1:13" ht="12.75" hidden="1">
      <c r="A520" s="13"/>
      <c r="F520" s="72"/>
      <c r="G520" s="72"/>
      <c r="M520" s="2"/>
    </row>
    <row r="521" spans="1:13" ht="12.75" hidden="1">
      <c r="A521" s="13"/>
      <c r="F521" s="72"/>
      <c r="G521" s="72"/>
      <c r="M521" s="2"/>
    </row>
    <row r="522" spans="1:13" ht="12.75" hidden="1">
      <c r="A522" s="13"/>
      <c r="F522" s="72"/>
      <c r="G522" s="72"/>
      <c r="M522" s="2"/>
    </row>
    <row r="523" spans="1:13" ht="12.75" hidden="1">
      <c r="A523" s="13"/>
      <c r="F523" s="72"/>
      <c r="G523" s="72"/>
      <c r="M523" s="2"/>
    </row>
    <row r="524" spans="1:13" ht="12.75" hidden="1">
      <c r="A524" s="13"/>
      <c r="F524" s="72"/>
      <c r="G524" s="72"/>
      <c r="M524" s="2"/>
    </row>
    <row r="525" spans="1:13" ht="12.75" hidden="1">
      <c r="A525" s="13"/>
      <c r="F525" s="72"/>
      <c r="G525" s="72"/>
      <c r="M525" s="2"/>
    </row>
    <row r="526" spans="1:13" ht="12.75" hidden="1">
      <c r="A526" s="13"/>
      <c r="F526" s="72"/>
      <c r="G526" s="72"/>
      <c r="M526" s="2"/>
    </row>
    <row r="527" spans="1:13" ht="12.75" hidden="1">
      <c r="A527" s="13"/>
      <c r="F527" s="72"/>
      <c r="G527" s="72"/>
      <c r="M527" s="2"/>
    </row>
    <row r="528" spans="1:13" ht="12.75" hidden="1">
      <c r="A528" s="13"/>
      <c r="F528" s="72"/>
      <c r="G528" s="72"/>
      <c r="M528" s="2"/>
    </row>
    <row r="529" spans="1:13" ht="12.75" hidden="1">
      <c r="A529" s="13"/>
      <c r="F529" s="72"/>
      <c r="G529" s="72"/>
      <c r="M529" s="2"/>
    </row>
    <row r="530" spans="1:13" ht="12.75" hidden="1">
      <c r="A530" s="13"/>
      <c r="F530" s="72"/>
      <c r="G530" s="72"/>
      <c r="M530" s="2"/>
    </row>
    <row r="531" spans="1:13" ht="12.75" hidden="1">
      <c r="A531" s="13"/>
      <c r="F531" s="72"/>
      <c r="G531" s="72"/>
      <c r="M531" s="2"/>
    </row>
    <row r="532" spans="1:13" ht="12.75" hidden="1">
      <c r="A532" s="13"/>
      <c r="F532" s="72"/>
      <c r="G532" s="72"/>
      <c r="M532" s="2"/>
    </row>
    <row r="533" spans="1:13" ht="12.75" hidden="1">
      <c r="A533" s="13"/>
      <c r="F533" s="72"/>
      <c r="G533" s="72"/>
      <c r="M533" s="2"/>
    </row>
    <row r="534" spans="1:13" ht="12.75" hidden="1">
      <c r="A534" s="13"/>
      <c r="F534" s="72"/>
      <c r="G534" s="72"/>
      <c r="M534" s="2"/>
    </row>
    <row r="535" spans="1:13" ht="12.75" hidden="1">
      <c r="A535" s="13"/>
      <c r="F535" s="72"/>
      <c r="G535" s="72"/>
      <c r="M535" s="2"/>
    </row>
    <row r="536" spans="1:13" ht="12.75" hidden="1">
      <c r="A536" s="13"/>
      <c r="F536" s="72"/>
      <c r="G536" s="72"/>
      <c r="M536" s="2"/>
    </row>
    <row r="537" spans="1:13" ht="12.75" hidden="1">
      <c r="A537" s="13"/>
      <c r="F537" s="72"/>
      <c r="G537" s="72"/>
      <c r="M537" s="2"/>
    </row>
    <row r="538" spans="1:13" ht="12.75" hidden="1">
      <c r="A538" s="13"/>
      <c r="F538" s="72"/>
      <c r="G538" s="72"/>
      <c r="M538" s="2"/>
    </row>
    <row r="539" spans="1:13" s="257" customFormat="1" ht="12.75" hidden="1">
      <c r="A539" s="252"/>
      <c r="B539" s="253"/>
      <c r="C539" s="252"/>
      <c r="D539" s="252"/>
      <c r="E539" s="252"/>
      <c r="F539" s="254"/>
      <c r="G539" s="254"/>
      <c r="H539" s="253"/>
      <c r="I539" s="236"/>
      <c r="K539" s="38"/>
      <c r="L539" s="16"/>
      <c r="M539" s="2"/>
    </row>
    <row r="540" spans="1:13" s="257" customFormat="1" ht="12.75" hidden="1">
      <c r="A540" s="252"/>
      <c r="B540" s="253"/>
      <c r="C540" s="252"/>
      <c r="D540" s="252"/>
      <c r="E540" s="252"/>
      <c r="F540" s="254"/>
      <c r="G540" s="254"/>
      <c r="H540" s="253"/>
      <c r="I540" s="236"/>
      <c r="K540" s="38"/>
      <c r="L540" s="16"/>
      <c r="M540" s="2"/>
    </row>
    <row r="541" spans="2:13" ht="12.75" hidden="1">
      <c r="B541" s="8"/>
      <c r="F541" s="72"/>
      <c r="G541" s="72"/>
      <c r="H541" s="253"/>
      <c r="I541" s="23" t="e">
        <v>#DIV/0!</v>
      </c>
      <c r="M541" s="2"/>
    </row>
    <row r="542" spans="2:13" ht="12.75" hidden="1">
      <c r="B542" s="8"/>
      <c r="F542" s="72"/>
      <c r="G542" s="72"/>
      <c r="H542" s="253"/>
      <c r="I542" s="23" t="e">
        <v>#DIV/0!</v>
      </c>
      <c r="M542" s="2"/>
    </row>
    <row r="543" spans="2:13" ht="12.75" hidden="1">
      <c r="B543" s="8"/>
      <c r="F543" s="72"/>
      <c r="G543" s="72"/>
      <c r="H543" s="5">
        <v>0</v>
      </c>
      <c r="I543" s="23" t="e">
        <v>#DIV/0!</v>
      </c>
      <c r="M543" s="2"/>
    </row>
    <row r="544" spans="2:13" ht="12.75" hidden="1">
      <c r="B544" s="8"/>
      <c r="F544" s="72"/>
      <c r="G544" s="72"/>
      <c r="H544" s="5">
        <v>0</v>
      </c>
      <c r="I544" s="23" t="e">
        <v>#DIV/0!</v>
      </c>
      <c r="M544" s="2"/>
    </row>
    <row r="545" spans="2:13" ht="12.75" hidden="1">
      <c r="B545" s="8"/>
      <c r="F545" s="72"/>
      <c r="G545" s="72"/>
      <c r="H545" s="5">
        <v>0</v>
      </c>
      <c r="I545" s="23" t="e">
        <v>#DIV/0!</v>
      </c>
      <c r="M545" s="2"/>
    </row>
    <row r="546" spans="2:13" ht="12.75" hidden="1">
      <c r="B546" s="8"/>
      <c r="F546" s="72"/>
      <c r="G546" s="72"/>
      <c r="H546" s="5">
        <v>0</v>
      </c>
      <c r="I546" s="23" t="e">
        <v>#DIV/0!</v>
      </c>
      <c r="M546" s="2"/>
    </row>
    <row r="547" spans="2:13" ht="12.75" hidden="1">
      <c r="B547" s="8"/>
      <c r="F547" s="72"/>
      <c r="G547" s="72"/>
      <c r="H547" s="5">
        <v>0</v>
      </c>
      <c r="I547" s="23" t="e">
        <v>#DIV/0!</v>
      </c>
      <c r="M547" s="2"/>
    </row>
    <row r="548" spans="2:13" ht="12.75" hidden="1">
      <c r="B548" s="8"/>
      <c r="F548" s="72"/>
      <c r="G548" s="72"/>
      <c r="H548" s="5">
        <v>0</v>
      </c>
      <c r="I548" s="23" t="e">
        <v>#DIV/0!</v>
      </c>
      <c r="M548" s="2"/>
    </row>
    <row r="549" spans="2:13" ht="12.75" hidden="1">
      <c r="B549" s="8"/>
      <c r="F549" s="72"/>
      <c r="G549" s="72"/>
      <c r="H549" s="5">
        <v>0</v>
      </c>
      <c r="I549" s="23" t="e">
        <v>#DIV/0!</v>
      </c>
      <c r="M549" s="2"/>
    </row>
    <row r="550" spans="2:13" ht="12.75" hidden="1">
      <c r="B550" s="8"/>
      <c r="F550" s="72"/>
      <c r="G550" s="72"/>
      <c r="H550" s="5">
        <v>0</v>
      </c>
      <c r="I550" s="23" t="e">
        <v>#DIV/0!</v>
      </c>
      <c r="M550" s="2"/>
    </row>
    <row r="551" spans="2:13" ht="12.75" hidden="1">
      <c r="B551" s="8"/>
      <c r="F551" s="72"/>
      <c r="G551" s="72"/>
      <c r="H551" s="5">
        <v>0</v>
      </c>
      <c r="I551" s="23" t="e">
        <v>#DIV/0!</v>
      </c>
      <c r="M551" s="2"/>
    </row>
    <row r="552" spans="2:13" ht="12.75" hidden="1">
      <c r="B552" s="8"/>
      <c r="F552" s="72"/>
      <c r="G552" s="72"/>
      <c r="H552" s="5">
        <v>0</v>
      </c>
      <c r="I552" s="23" t="e">
        <v>#DIV/0!</v>
      </c>
      <c r="M552" s="2"/>
    </row>
    <row r="553" spans="2:13" ht="12.75" hidden="1">
      <c r="B553" s="8"/>
      <c r="F553" s="72"/>
      <c r="G553" s="72"/>
      <c r="H553" s="5">
        <v>0</v>
      </c>
      <c r="I553" s="23" t="e">
        <v>#DIV/0!</v>
      </c>
      <c r="M553" s="2"/>
    </row>
    <row r="554" spans="2:13" ht="12.75" hidden="1">
      <c r="B554" s="8"/>
      <c r="F554" s="72"/>
      <c r="G554" s="72"/>
      <c r="H554" s="5">
        <v>0</v>
      </c>
      <c r="I554" s="23" t="e">
        <v>#DIV/0!</v>
      </c>
      <c r="M554" s="2"/>
    </row>
    <row r="555" spans="6:13" ht="12.75" hidden="1">
      <c r="F555" s="72"/>
      <c r="G555" s="72"/>
      <c r="H555" s="5">
        <v>0</v>
      </c>
      <c r="I555" s="23" t="e">
        <v>#DIV/0!</v>
      </c>
      <c r="M555" s="2"/>
    </row>
    <row r="556" spans="2:13" ht="12.75" hidden="1">
      <c r="B556" s="6"/>
      <c r="F556" s="72"/>
      <c r="G556" s="72"/>
      <c r="H556" s="5">
        <v>0</v>
      </c>
      <c r="I556" s="23" t="e">
        <v>#DIV/0!</v>
      </c>
      <c r="M556" s="2"/>
    </row>
    <row r="557" spans="6:13" ht="12.75" hidden="1">
      <c r="F557" s="72"/>
      <c r="G557" s="72"/>
      <c r="H557" s="5">
        <v>0</v>
      </c>
      <c r="I557" s="23" t="e">
        <v>#DIV/0!</v>
      </c>
      <c r="M557" s="2"/>
    </row>
    <row r="558" spans="6:13" ht="12.75" hidden="1">
      <c r="F558" s="72"/>
      <c r="G558" s="72"/>
      <c r="H558" s="5">
        <v>0</v>
      </c>
      <c r="I558" s="23" t="e">
        <v>#DIV/0!</v>
      </c>
      <c r="M558" s="2"/>
    </row>
    <row r="559" spans="6:13" ht="12.75" hidden="1">
      <c r="F559" s="72"/>
      <c r="G559" s="72"/>
      <c r="H559" s="5">
        <v>0</v>
      </c>
      <c r="I559" s="23" t="e">
        <v>#DIV/0!</v>
      </c>
      <c r="M559" s="2"/>
    </row>
    <row r="560" spans="6:13" ht="12.75" hidden="1">
      <c r="F560" s="72"/>
      <c r="G560" s="72"/>
      <c r="H560" s="5">
        <v>0</v>
      </c>
      <c r="I560" s="23" t="e">
        <v>#DIV/0!</v>
      </c>
      <c r="M560" s="2"/>
    </row>
    <row r="561" spans="6:13" ht="12.75" hidden="1">
      <c r="F561" s="72"/>
      <c r="G561" s="72"/>
      <c r="H561" s="5">
        <v>0</v>
      </c>
      <c r="I561" s="23" t="e">
        <v>#DIV/0!</v>
      </c>
      <c r="M561" s="2"/>
    </row>
    <row r="562" spans="6:13" ht="12.75" hidden="1">
      <c r="F562" s="72"/>
      <c r="G562" s="72"/>
      <c r="H562" s="5">
        <v>0</v>
      </c>
      <c r="I562" s="23" t="e">
        <v>#DIV/0!</v>
      </c>
      <c r="M562" s="2"/>
    </row>
    <row r="563" spans="6:13" ht="12.75" hidden="1">
      <c r="F563" s="72"/>
      <c r="G563" s="72"/>
      <c r="H563" s="5">
        <v>0</v>
      </c>
      <c r="I563" s="23" t="e">
        <v>#DIV/0!</v>
      </c>
      <c r="M563" s="2"/>
    </row>
    <row r="564" spans="6:13" ht="12.75" hidden="1">
      <c r="F564" s="72"/>
      <c r="G564" s="72"/>
      <c r="H564" s="5">
        <v>0</v>
      </c>
      <c r="I564" s="23" t="e">
        <v>#DIV/0!</v>
      </c>
      <c r="M564" s="2"/>
    </row>
    <row r="565" spans="6:13" ht="12.75" hidden="1">
      <c r="F565" s="72"/>
      <c r="G565" s="72"/>
      <c r="H565" s="5">
        <v>0</v>
      </c>
      <c r="I565" s="23" t="e">
        <v>#DIV/0!</v>
      </c>
      <c r="M565" s="2"/>
    </row>
    <row r="566" spans="6:13" ht="12.75" hidden="1">
      <c r="F566" s="72"/>
      <c r="G566" s="72"/>
      <c r="H566" s="5">
        <v>0</v>
      </c>
      <c r="I566" s="23" t="e">
        <v>#DIV/0!</v>
      </c>
      <c r="M566" s="2"/>
    </row>
    <row r="567" spans="6:13" ht="12.75" hidden="1">
      <c r="F567" s="72"/>
      <c r="G567" s="72"/>
      <c r="H567" s="5">
        <v>0</v>
      </c>
      <c r="I567" s="23" t="e">
        <v>#DIV/0!</v>
      </c>
      <c r="M567" s="2"/>
    </row>
    <row r="568" spans="6:13" ht="12.75" hidden="1">
      <c r="F568" s="72"/>
      <c r="G568" s="72"/>
      <c r="H568" s="5">
        <v>0</v>
      </c>
      <c r="I568" s="23" t="e">
        <v>#DIV/0!</v>
      </c>
      <c r="M568" s="2"/>
    </row>
    <row r="569" spans="6:13" ht="12.75" hidden="1">
      <c r="F569" s="72"/>
      <c r="G569" s="72"/>
      <c r="H569" s="5">
        <v>0</v>
      </c>
      <c r="I569" s="23" t="e">
        <v>#DIV/0!</v>
      </c>
      <c r="M569" s="2"/>
    </row>
    <row r="570" spans="6:13" ht="12.75" hidden="1">
      <c r="F570" s="72"/>
      <c r="G570" s="72"/>
      <c r="H570" s="5">
        <v>0</v>
      </c>
      <c r="I570" s="23" t="e">
        <v>#DIV/0!</v>
      </c>
      <c r="M570" s="2"/>
    </row>
    <row r="571" spans="6:13" ht="12.75" hidden="1">
      <c r="F571" s="72"/>
      <c r="G571" s="72"/>
      <c r="H571" s="5">
        <v>0</v>
      </c>
      <c r="I571" s="23" t="e">
        <v>#DIV/0!</v>
      </c>
      <c r="M571" s="2"/>
    </row>
    <row r="572" spans="6:13" ht="12.75" hidden="1">
      <c r="F572" s="72"/>
      <c r="G572" s="72"/>
      <c r="H572" s="5">
        <v>0</v>
      </c>
      <c r="I572" s="23" t="e">
        <v>#DIV/0!</v>
      </c>
      <c r="M572" s="2"/>
    </row>
    <row r="573" spans="6:13" ht="12.75" hidden="1">
      <c r="F573" s="72"/>
      <c r="G573" s="72"/>
      <c r="H573" s="5">
        <v>0</v>
      </c>
      <c r="I573" s="23" t="e">
        <v>#DIV/0!</v>
      </c>
      <c r="M573" s="2"/>
    </row>
    <row r="574" spans="6:13" ht="12.75" hidden="1">
      <c r="F574" s="72"/>
      <c r="G574" s="72"/>
      <c r="H574" s="5">
        <v>0</v>
      </c>
      <c r="I574" s="23" t="e">
        <v>#DIV/0!</v>
      </c>
      <c r="M574" s="2"/>
    </row>
    <row r="575" spans="6:13" ht="12.75" hidden="1">
      <c r="F575" s="72"/>
      <c r="G575" s="72"/>
      <c r="H575" s="5">
        <v>0</v>
      </c>
      <c r="I575" s="23" t="e">
        <v>#DIV/0!</v>
      </c>
      <c r="M575" s="2"/>
    </row>
    <row r="576" spans="6:13" ht="12.75" hidden="1">
      <c r="F576" s="72"/>
      <c r="G576" s="72"/>
      <c r="H576" s="5">
        <v>0</v>
      </c>
      <c r="I576" s="23" t="e">
        <v>#DIV/0!</v>
      </c>
      <c r="M576" s="2"/>
    </row>
    <row r="577" spans="6:13" ht="12.75" hidden="1">
      <c r="F577" s="72"/>
      <c r="G577" s="72"/>
      <c r="H577" s="5">
        <v>0</v>
      </c>
      <c r="I577" s="23" t="e">
        <v>#DIV/0!</v>
      </c>
      <c r="M577" s="2"/>
    </row>
    <row r="578" spans="6:13" ht="12.75" hidden="1">
      <c r="F578" s="72"/>
      <c r="G578" s="72"/>
      <c r="H578" s="5">
        <v>0</v>
      </c>
      <c r="I578" s="23" t="e">
        <v>#DIV/0!</v>
      </c>
      <c r="M578" s="2"/>
    </row>
    <row r="579" spans="6:13" ht="12.75" hidden="1">
      <c r="F579" s="72"/>
      <c r="G579" s="72"/>
      <c r="H579" s="5">
        <v>0</v>
      </c>
      <c r="I579" s="23" t="e">
        <v>#DIV/0!</v>
      </c>
      <c r="M579" s="2"/>
    </row>
    <row r="580" spans="6:13" ht="12.75" hidden="1">
      <c r="F580" s="72"/>
      <c r="G580" s="72"/>
      <c r="H580" s="5">
        <v>0</v>
      </c>
      <c r="I580" s="23" t="e">
        <v>#DIV/0!</v>
      </c>
      <c r="M580" s="2"/>
    </row>
    <row r="581" spans="6:13" ht="12.75" hidden="1">
      <c r="F581" s="72"/>
      <c r="G581" s="72"/>
      <c r="H581" s="5">
        <v>0</v>
      </c>
      <c r="I581" s="23" t="e">
        <v>#DIV/0!</v>
      </c>
      <c r="M581" s="2"/>
    </row>
    <row r="582" spans="6:13" ht="12.75" hidden="1">
      <c r="F582" s="72"/>
      <c r="G582" s="72"/>
      <c r="H582" s="5">
        <v>0</v>
      </c>
      <c r="I582" s="23" t="e">
        <v>#DIV/0!</v>
      </c>
      <c r="M582" s="2"/>
    </row>
    <row r="583" spans="6:13" ht="12.75" hidden="1">
      <c r="F583" s="72"/>
      <c r="G583" s="72"/>
      <c r="H583" s="5">
        <v>0</v>
      </c>
      <c r="I583" s="23" t="e">
        <v>#DIV/0!</v>
      </c>
      <c r="M583" s="2"/>
    </row>
    <row r="584" spans="6:13" ht="12.75" hidden="1">
      <c r="F584" s="72"/>
      <c r="G584" s="72"/>
      <c r="H584" s="5">
        <v>0</v>
      </c>
      <c r="I584" s="23" t="e">
        <v>#DIV/0!</v>
      </c>
      <c r="M584" s="2"/>
    </row>
    <row r="585" spans="6:13" ht="12.75" hidden="1">
      <c r="F585" s="72"/>
      <c r="G585" s="72"/>
      <c r="H585" s="5">
        <v>0</v>
      </c>
      <c r="I585" s="23" t="e">
        <v>#DIV/0!</v>
      </c>
      <c r="M585" s="2"/>
    </row>
    <row r="586" spans="6:13" ht="12.75" hidden="1">
      <c r="F586" s="72"/>
      <c r="G586" s="72"/>
      <c r="H586" s="5">
        <v>0</v>
      </c>
      <c r="I586" s="23" t="e">
        <v>#DIV/0!</v>
      </c>
      <c r="M586" s="2"/>
    </row>
    <row r="587" spans="6:13" ht="12.75" hidden="1">
      <c r="F587" s="72"/>
      <c r="G587" s="72"/>
      <c r="H587" s="5">
        <v>0</v>
      </c>
      <c r="I587" s="23" t="e">
        <v>#DIV/0!</v>
      </c>
      <c r="M587" s="2"/>
    </row>
    <row r="588" spans="6:13" ht="12.75" hidden="1">
      <c r="F588" s="72"/>
      <c r="G588" s="72"/>
      <c r="H588" s="5">
        <v>0</v>
      </c>
      <c r="I588" s="23" t="e">
        <v>#DIV/0!</v>
      </c>
      <c r="M588" s="2"/>
    </row>
    <row r="589" spans="6:13" ht="12.75" hidden="1">
      <c r="F589" s="72"/>
      <c r="G589" s="72"/>
      <c r="H589" s="5">
        <v>0</v>
      </c>
      <c r="I589" s="23" t="e">
        <v>#DIV/0!</v>
      </c>
      <c r="M589" s="2"/>
    </row>
    <row r="590" spans="6:13" ht="12.75" hidden="1">
      <c r="F590" s="72"/>
      <c r="G590" s="72"/>
      <c r="H590" s="5">
        <v>0</v>
      </c>
      <c r="I590" s="23" t="e">
        <v>#DIV/0!</v>
      </c>
      <c r="M590" s="2"/>
    </row>
    <row r="591" spans="6:13" ht="12.75" hidden="1">
      <c r="F591" s="72"/>
      <c r="G591" s="72"/>
      <c r="H591" s="5">
        <v>0</v>
      </c>
      <c r="I591" s="23" t="e">
        <v>#DIV/0!</v>
      </c>
      <c r="M591" s="2"/>
    </row>
    <row r="592" spans="6:13" ht="12.75" hidden="1">
      <c r="F592" s="72"/>
      <c r="G592" s="72"/>
      <c r="H592" s="5">
        <v>0</v>
      </c>
      <c r="I592" s="23" t="e">
        <v>#DIV/0!</v>
      </c>
      <c r="M592" s="2"/>
    </row>
    <row r="593" spans="6:13" ht="12.75" hidden="1">
      <c r="F593" s="72"/>
      <c r="G593" s="72"/>
      <c r="H593" s="5">
        <v>0</v>
      </c>
      <c r="I593" s="23" t="e">
        <v>#DIV/0!</v>
      </c>
      <c r="M593" s="2"/>
    </row>
    <row r="594" spans="6:13" ht="12.75" hidden="1">
      <c r="F594" s="72"/>
      <c r="G594" s="72"/>
      <c r="H594" s="5">
        <v>0</v>
      </c>
      <c r="I594" s="23" t="e">
        <v>#DIV/0!</v>
      </c>
      <c r="M594" s="2"/>
    </row>
    <row r="595" spans="6:13" ht="12.75" hidden="1">
      <c r="F595" s="72"/>
      <c r="G595" s="72"/>
      <c r="H595" s="5">
        <v>0</v>
      </c>
      <c r="I595" s="23" t="e">
        <v>#DIV/0!</v>
      </c>
      <c r="M595" s="2"/>
    </row>
    <row r="596" spans="6:13" ht="12.75" hidden="1">
      <c r="F596" s="72"/>
      <c r="G596" s="72"/>
      <c r="H596" s="5">
        <v>0</v>
      </c>
      <c r="I596" s="23" t="e">
        <v>#DIV/0!</v>
      </c>
      <c r="M596" s="2"/>
    </row>
    <row r="597" spans="6:13" ht="12.75" hidden="1">
      <c r="F597" s="72"/>
      <c r="G597" s="72"/>
      <c r="H597" s="5">
        <v>0</v>
      </c>
      <c r="I597" s="23" t="e">
        <v>#DIV/0!</v>
      </c>
      <c r="M597" s="2"/>
    </row>
    <row r="598" spans="6:13" ht="12.75" hidden="1">
      <c r="F598" s="72"/>
      <c r="G598" s="72"/>
      <c r="H598" s="5">
        <v>0</v>
      </c>
      <c r="I598" s="23" t="e">
        <v>#DIV/0!</v>
      </c>
      <c r="M598" s="2"/>
    </row>
    <row r="599" spans="6:13" ht="12.75" hidden="1">
      <c r="F599" s="72"/>
      <c r="G599" s="72"/>
      <c r="H599" s="5">
        <v>0</v>
      </c>
      <c r="I599" s="23" t="e">
        <v>#DIV/0!</v>
      </c>
      <c r="M599" s="2"/>
    </row>
    <row r="600" spans="6:13" ht="12.75" hidden="1">
      <c r="F600" s="72"/>
      <c r="G600" s="72"/>
      <c r="H600" s="5">
        <v>0</v>
      </c>
      <c r="I600" s="23" t="e">
        <v>#DIV/0!</v>
      </c>
      <c r="M600" s="2"/>
    </row>
    <row r="601" spans="6:13" ht="12.75" hidden="1">
      <c r="F601" s="72"/>
      <c r="G601" s="72"/>
      <c r="H601" s="5">
        <v>0</v>
      </c>
      <c r="I601" s="23" t="e">
        <v>#DIV/0!</v>
      </c>
      <c r="M601" s="2"/>
    </row>
    <row r="602" spans="6:13" ht="12.75" hidden="1">
      <c r="F602" s="72"/>
      <c r="G602" s="72"/>
      <c r="H602" s="5">
        <v>0</v>
      </c>
      <c r="I602" s="23" t="e">
        <v>#DIV/0!</v>
      </c>
      <c r="M602" s="2"/>
    </row>
    <row r="603" spans="6:13" ht="12.75" hidden="1">
      <c r="F603" s="72"/>
      <c r="G603" s="72"/>
      <c r="H603" s="5">
        <v>0</v>
      </c>
      <c r="I603" s="23" t="e">
        <v>#DIV/0!</v>
      </c>
      <c r="M603" s="2"/>
    </row>
    <row r="604" spans="6:13" ht="12.75" hidden="1">
      <c r="F604" s="72"/>
      <c r="G604" s="72"/>
      <c r="H604" s="5">
        <v>0</v>
      </c>
      <c r="I604" s="23" t="e">
        <v>#DIV/0!</v>
      </c>
      <c r="M604" s="2"/>
    </row>
    <row r="605" spans="6:13" ht="12.75" hidden="1">
      <c r="F605" s="72"/>
      <c r="G605" s="72"/>
      <c r="H605" s="5">
        <v>0</v>
      </c>
      <c r="I605" s="23" t="e">
        <v>#DIV/0!</v>
      </c>
      <c r="M605" s="2"/>
    </row>
    <row r="606" spans="6:13" ht="12.75" hidden="1">
      <c r="F606" s="72"/>
      <c r="G606" s="72"/>
      <c r="H606" s="5">
        <v>0</v>
      </c>
      <c r="I606" s="23" t="e">
        <v>#DIV/0!</v>
      </c>
      <c r="M606" s="2"/>
    </row>
    <row r="607" spans="6:13" ht="12.75" hidden="1">
      <c r="F607" s="72"/>
      <c r="G607" s="72"/>
      <c r="H607" s="5">
        <v>0</v>
      </c>
      <c r="I607" s="23" t="e">
        <v>#DIV/0!</v>
      </c>
      <c r="M607" s="2"/>
    </row>
    <row r="608" spans="6:13" ht="12.75" hidden="1">
      <c r="F608" s="72"/>
      <c r="G608" s="72"/>
      <c r="H608" s="5">
        <v>0</v>
      </c>
      <c r="I608" s="23" t="e">
        <v>#DIV/0!</v>
      </c>
      <c r="M608" s="2"/>
    </row>
    <row r="609" spans="6:13" ht="12.75" hidden="1">
      <c r="F609" s="72"/>
      <c r="G609" s="72"/>
      <c r="H609" s="5">
        <v>0</v>
      </c>
      <c r="I609" s="23" t="e">
        <v>#DIV/0!</v>
      </c>
      <c r="M609" s="2"/>
    </row>
    <row r="610" spans="6:13" ht="12.75" hidden="1">
      <c r="F610" s="72"/>
      <c r="G610" s="72"/>
      <c r="H610" s="5">
        <v>0</v>
      </c>
      <c r="I610" s="23" t="e">
        <v>#DIV/0!</v>
      </c>
      <c r="M610" s="2"/>
    </row>
    <row r="611" spans="6:13" ht="12.75" hidden="1">
      <c r="F611" s="72"/>
      <c r="G611" s="72"/>
      <c r="H611" s="5">
        <v>0</v>
      </c>
      <c r="I611" s="23" t="e">
        <v>#DIV/0!</v>
      </c>
      <c r="M611" s="2"/>
    </row>
    <row r="612" spans="6:13" ht="12.75" hidden="1">
      <c r="F612" s="72"/>
      <c r="G612" s="72"/>
      <c r="H612" s="5">
        <v>0</v>
      </c>
      <c r="I612" s="23" t="e">
        <v>#DIV/0!</v>
      </c>
      <c r="M612" s="2"/>
    </row>
    <row r="613" spans="6:13" ht="12.75" hidden="1">
      <c r="F613" s="72"/>
      <c r="G613" s="72"/>
      <c r="H613" s="5">
        <v>0</v>
      </c>
      <c r="I613" s="23" t="e">
        <v>#DIV/0!</v>
      </c>
      <c r="M613" s="2"/>
    </row>
    <row r="614" spans="6:13" ht="12.75" hidden="1">
      <c r="F614" s="72"/>
      <c r="G614" s="72"/>
      <c r="H614" s="5">
        <v>0</v>
      </c>
      <c r="I614" s="23" t="e">
        <v>#DIV/0!</v>
      </c>
      <c r="M614" s="2"/>
    </row>
    <row r="615" spans="6:13" ht="12.75" hidden="1">
      <c r="F615" s="72"/>
      <c r="G615" s="72"/>
      <c r="H615" s="5">
        <v>0</v>
      </c>
      <c r="I615" s="23" t="e">
        <v>#DIV/0!</v>
      </c>
      <c r="M615" s="2"/>
    </row>
    <row r="616" spans="6:13" ht="12.75" hidden="1">
      <c r="F616" s="72"/>
      <c r="G616" s="72"/>
      <c r="H616" s="5">
        <v>0</v>
      </c>
      <c r="I616" s="23" t="e">
        <v>#DIV/0!</v>
      </c>
      <c r="M616" s="2"/>
    </row>
    <row r="617" spans="6:13" ht="12.75" hidden="1">
      <c r="F617" s="72"/>
      <c r="G617" s="72"/>
      <c r="H617" s="5">
        <v>0</v>
      </c>
      <c r="I617" s="23" t="e">
        <v>#DIV/0!</v>
      </c>
      <c r="M617" s="2"/>
    </row>
    <row r="618" spans="6:13" ht="12.75" hidden="1">
      <c r="F618" s="72"/>
      <c r="G618" s="72"/>
      <c r="H618" s="5">
        <v>0</v>
      </c>
      <c r="I618" s="23" t="e">
        <v>#DIV/0!</v>
      </c>
      <c r="M618" s="2"/>
    </row>
    <row r="619" spans="6:13" ht="12.75" hidden="1">
      <c r="F619" s="72"/>
      <c r="G619" s="72"/>
      <c r="H619" s="5">
        <v>0</v>
      </c>
      <c r="I619" s="23" t="e">
        <v>#DIV/0!</v>
      </c>
      <c r="M619" s="2"/>
    </row>
    <row r="620" spans="6:13" ht="12.75" hidden="1">
      <c r="F620" s="72"/>
      <c r="G620" s="72"/>
      <c r="H620" s="5">
        <v>0</v>
      </c>
      <c r="I620" s="23" t="e">
        <v>#DIV/0!</v>
      </c>
      <c r="M620" s="2"/>
    </row>
    <row r="621" spans="6:13" ht="12.75" hidden="1">
      <c r="F621" s="72"/>
      <c r="G621" s="72"/>
      <c r="H621" s="5">
        <v>0</v>
      </c>
      <c r="I621" s="23" t="e">
        <v>#DIV/0!</v>
      </c>
      <c r="M621" s="2"/>
    </row>
    <row r="622" spans="6:13" ht="12.75" hidden="1">
      <c r="F622" s="72"/>
      <c r="G622" s="72"/>
      <c r="H622" s="5">
        <v>0</v>
      </c>
      <c r="I622" s="23" t="e">
        <v>#DIV/0!</v>
      </c>
      <c r="M622" s="2"/>
    </row>
    <row r="623" spans="6:13" ht="12.75" hidden="1">
      <c r="F623" s="72"/>
      <c r="G623" s="72"/>
      <c r="H623" s="5">
        <v>0</v>
      </c>
      <c r="I623" s="23" t="e">
        <v>#DIV/0!</v>
      </c>
      <c r="M623" s="2"/>
    </row>
    <row r="624" spans="6:13" ht="12.75" hidden="1">
      <c r="F624" s="72"/>
      <c r="G624" s="72"/>
      <c r="H624" s="5">
        <v>0</v>
      </c>
      <c r="I624" s="23" t="e">
        <v>#DIV/0!</v>
      </c>
      <c r="M624" s="2"/>
    </row>
    <row r="625" spans="6:13" ht="12.75" hidden="1">
      <c r="F625" s="72"/>
      <c r="G625" s="72"/>
      <c r="H625" s="5">
        <v>0</v>
      </c>
      <c r="I625" s="23" t="e">
        <v>#DIV/0!</v>
      </c>
      <c r="M625" s="2"/>
    </row>
    <row r="626" spans="6:13" ht="12.75" hidden="1">
      <c r="F626" s="72"/>
      <c r="G626" s="72"/>
      <c r="H626" s="5">
        <v>0</v>
      </c>
      <c r="I626" s="23" t="e">
        <v>#DIV/0!</v>
      </c>
      <c r="M626" s="2"/>
    </row>
    <row r="627" spans="6:13" ht="12.75" hidden="1">
      <c r="F627" s="72"/>
      <c r="G627" s="72"/>
      <c r="H627" s="5">
        <v>0</v>
      </c>
      <c r="I627" s="23" t="e">
        <v>#DIV/0!</v>
      </c>
      <c r="M627" s="2"/>
    </row>
    <row r="628" spans="6:13" ht="12.75" hidden="1">
      <c r="F628" s="72"/>
      <c r="G628" s="72"/>
      <c r="H628" s="5">
        <v>0</v>
      </c>
      <c r="I628" s="23" t="e">
        <v>#DIV/0!</v>
      </c>
      <c r="M628" s="2"/>
    </row>
    <row r="629" spans="6:13" ht="12.75" hidden="1">
      <c r="F629" s="72"/>
      <c r="G629" s="72"/>
      <c r="H629" s="5">
        <v>0</v>
      </c>
      <c r="I629" s="23" t="e">
        <v>#DIV/0!</v>
      </c>
      <c r="M629" s="2"/>
    </row>
    <row r="630" spans="6:13" ht="12.75" hidden="1">
      <c r="F630" s="72"/>
      <c r="G630" s="72"/>
      <c r="H630" s="5">
        <v>0</v>
      </c>
      <c r="I630" s="23" t="e">
        <v>#DIV/0!</v>
      </c>
      <c r="M630" s="2"/>
    </row>
    <row r="631" spans="6:13" ht="12.75" hidden="1">
      <c r="F631" s="72"/>
      <c r="G631" s="72"/>
      <c r="H631" s="5">
        <v>0</v>
      </c>
      <c r="I631" s="23" t="e">
        <v>#DIV/0!</v>
      </c>
      <c r="M631" s="2"/>
    </row>
    <row r="632" spans="6:13" ht="12.75" hidden="1">
      <c r="F632" s="72"/>
      <c r="G632" s="72"/>
      <c r="H632" s="5">
        <v>0</v>
      </c>
      <c r="I632" s="23" t="e">
        <v>#DIV/0!</v>
      </c>
      <c r="M632" s="2"/>
    </row>
    <row r="633" spans="6:13" ht="12.75" hidden="1">
      <c r="F633" s="72"/>
      <c r="G633" s="72"/>
      <c r="H633" s="5">
        <v>0</v>
      </c>
      <c r="I633" s="23" t="e">
        <v>#DIV/0!</v>
      </c>
      <c r="M633" s="2"/>
    </row>
    <row r="634" spans="6:13" ht="12.75" hidden="1">
      <c r="F634" s="72"/>
      <c r="G634" s="72"/>
      <c r="H634" s="5">
        <v>0</v>
      </c>
      <c r="I634" s="23" t="e">
        <v>#DIV/0!</v>
      </c>
      <c r="M634" s="2"/>
    </row>
    <row r="635" spans="6:13" ht="12.75" hidden="1">
      <c r="F635" s="72"/>
      <c r="G635" s="72"/>
      <c r="H635" s="5">
        <v>0</v>
      </c>
      <c r="I635" s="23" t="e">
        <v>#DIV/0!</v>
      </c>
      <c r="M635" s="2"/>
    </row>
    <row r="636" spans="6:13" ht="12.75" hidden="1">
      <c r="F636" s="72"/>
      <c r="G636" s="72"/>
      <c r="H636" s="5">
        <v>0</v>
      </c>
      <c r="I636" s="23" t="e">
        <v>#DIV/0!</v>
      </c>
      <c r="M636" s="2"/>
    </row>
    <row r="637" spans="6:13" ht="12.75" hidden="1">
      <c r="F637" s="72"/>
      <c r="G637" s="72"/>
      <c r="H637" s="5">
        <v>0</v>
      </c>
      <c r="I637" s="23" t="e">
        <v>#DIV/0!</v>
      </c>
      <c r="M637" s="2"/>
    </row>
    <row r="638" spans="6:13" ht="12.75" hidden="1">
      <c r="F638" s="72"/>
      <c r="G638" s="72"/>
      <c r="H638" s="5">
        <v>0</v>
      </c>
      <c r="I638" s="23" t="e">
        <v>#DIV/0!</v>
      </c>
      <c r="M638" s="2"/>
    </row>
    <row r="639" spans="6:13" ht="12.75" hidden="1">
      <c r="F639" s="72"/>
      <c r="G639" s="72"/>
      <c r="H639" s="5">
        <v>0</v>
      </c>
      <c r="I639" s="23" t="e">
        <v>#DIV/0!</v>
      </c>
      <c r="M639" s="2"/>
    </row>
    <row r="640" spans="6:13" ht="12.75" hidden="1">
      <c r="F640" s="72"/>
      <c r="G640" s="72"/>
      <c r="H640" s="5">
        <v>0</v>
      </c>
      <c r="I640" s="23" t="e">
        <v>#DIV/0!</v>
      </c>
      <c r="M640" s="2"/>
    </row>
    <row r="641" spans="6:13" ht="12.75" hidden="1">
      <c r="F641" s="72"/>
      <c r="G641" s="72"/>
      <c r="H641" s="5">
        <v>0</v>
      </c>
      <c r="I641" s="23" t="e">
        <v>#DIV/0!</v>
      </c>
      <c r="M641" s="2"/>
    </row>
    <row r="642" spans="6:13" ht="12.75" hidden="1">
      <c r="F642" s="72"/>
      <c r="G642" s="72"/>
      <c r="H642" s="5">
        <v>0</v>
      </c>
      <c r="I642" s="23" t="e">
        <v>#DIV/0!</v>
      </c>
      <c r="M642" s="2"/>
    </row>
    <row r="643" spans="6:13" ht="12.75" hidden="1">
      <c r="F643" s="72"/>
      <c r="G643" s="72"/>
      <c r="H643" s="5">
        <v>0</v>
      </c>
      <c r="I643" s="23" t="e">
        <v>#DIV/0!</v>
      </c>
      <c r="M643" s="2"/>
    </row>
    <row r="644" spans="6:13" ht="12.75" hidden="1">
      <c r="F644" s="72"/>
      <c r="G644" s="72"/>
      <c r="H644" s="5">
        <v>0</v>
      </c>
      <c r="I644" s="23" t="e">
        <v>#DIV/0!</v>
      </c>
      <c r="M644" s="2"/>
    </row>
    <row r="645" spans="6:13" ht="12.75" hidden="1">
      <c r="F645" s="72"/>
      <c r="G645" s="72"/>
      <c r="H645" s="5">
        <v>0</v>
      </c>
      <c r="I645" s="23" t="e">
        <v>#DIV/0!</v>
      </c>
      <c r="M645" s="2"/>
    </row>
    <row r="646" spans="6:13" ht="12.75" hidden="1">
      <c r="F646" s="72"/>
      <c r="G646" s="72"/>
      <c r="H646" s="5">
        <v>0</v>
      </c>
      <c r="I646" s="23" t="e">
        <v>#DIV/0!</v>
      </c>
      <c r="M646" s="2"/>
    </row>
    <row r="647" spans="6:13" ht="12.75" hidden="1">
      <c r="F647" s="72"/>
      <c r="G647" s="72"/>
      <c r="H647" s="5">
        <v>0</v>
      </c>
      <c r="I647" s="23" t="e">
        <v>#DIV/0!</v>
      </c>
      <c r="M647" s="2"/>
    </row>
    <row r="648" spans="6:13" ht="12.75" hidden="1">
      <c r="F648" s="72"/>
      <c r="G648" s="72"/>
      <c r="H648" s="5">
        <v>0</v>
      </c>
      <c r="I648" s="23" t="e">
        <v>#DIV/0!</v>
      </c>
      <c r="M648" s="2"/>
    </row>
    <row r="649" spans="6:13" ht="12.75" hidden="1">
      <c r="F649" s="72"/>
      <c r="G649" s="72"/>
      <c r="H649" s="5">
        <v>0</v>
      </c>
      <c r="I649" s="23" t="e">
        <v>#DIV/0!</v>
      </c>
      <c r="M649" s="2"/>
    </row>
    <row r="650" spans="6:13" ht="12.75" hidden="1">
      <c r="F650" s="72"/>
      <c r="G650" s="72"/>
      <c r="H650" s="5">
        <v>0</v>
      </c>
      <c r="I650" s="23" t="e">
        <v>#DIV/0!</v>
      </c>
      <c r="M650" s="2"/>
    </row>
    <row r="651" spans="6:13" ht="12.75" hidden="1">
      <c r="F651" s="72"/>
      <c r="G651" s="72"/>
      <c r="H651" s="5">
        <v>0</v>
      </c>
      <c r="I651" s="23" t="e">
        <v>#DIV/0!</v>
      </c>
      <c r="M651" s="2"/>
    </row>
    <row r="652" spans="6:13" ht="12.75" hidden="1">
      <c r="F652" s="72"/>
      <c r="G652" s="72"/>
      <c r="H652" s="5">
        <v>0</v>
      </c>
      <c r="I652" s="23" t="e">
        <v>#DIV/0!</v>
      </c>
      <c r="M652" s="2"/>
    </row>
    <row r="653" spans="6:13" ht="12.75" hidden="1">
      <c r="F653" s="72"/>
      <c r="G653" s="72"/>
      <c r="H653" s="5">
        <v>0</v>
      </c>
      <c r="I653" s="23" t="e">
        <v>#DIV/0!</v>
      </c>
      <c r="M653" s="2"/>
    </row>
    <row r="654" spans="6:13" ht="12.75" hidden="1">
      <c r="F654" s="72"/>
      <c r="G654" s="72"/>
      <c r="H654" s="5">
        <v>0</v>
      </c>
      <c r="I654" s="23" t="e">
        <v>#DIV/0!</v>
      </c>
      <c r="M654" s="2"/>
    </row>
    <row r="655" spans="6:13" ht="12.75" hidden="1">
      <c r="F655" s="72"/>
      <c r="G655" s="72"/>
      <c r="H655" s="5">
        <v>0</v>
      </c>
      <c r="I655" s="23" t="e">
        <v>#DIV/0!</v>
      </c>
      <c r="M655" s="2"/>
    </row>
    <row r="656" spans="6:13" ht="12.75" hidden="1">
      <c r="F656" s="72"/>
      <c r="G656" s="72"/>
      <c r="H656" s="5">
        <v>0</v>
      </c>
      <c r="I656" s="23" t="e">
        <v>#DIV/0!</v>
      </c>
      <c r="M656" s="2"/>
    </row>
    <row r="657" spans="6:13" ht="12.75" hidden="1">
      <c r="F657" s="72"/>
      <c r="G657" s="72"/>
      <c r="H657" s="5">
        <v>0</v>
      </c>
      <c r="I657" s="23" t="e">
        <v>#DIV/0!</v>
      </c>
      <c r="M657" s="2"/>
    </row>
    <row r="658" spans="6:13" ht="12.75" hidden="1">
      <c r="F658" s="72"/>
      <c r="G658" s="72"/>
      <c r="H658" s="5">
        <v>0</v>
      </c>
      <c r="I658" s="23" t="e">
        <v>#DIV/0!</v>
      </c>
      <c r="M658" s="2"/>
    </row>
    <row r="659" spans="6:13" ht="12.75" hidden="1">
      <c r="F659" s="72"/>
      <c r="G659" s="72"/>
      <c r="H659" s="5">
        <v>0</v>
      </c>
      <c r="I659" s="23" t="e">
        <v>#DIV/0!</v>
      </c>
      <c r="M659" s="2"/>
    </row>
    <row r="660" spans="6:13" ht="12.75" hidden="1">
      <c r="F660" s="72"/>
      <c r="G660" s="72"/>
      <c r="H660" s="5">
        <v>0</v>
      </c>
      <c r="I660" s="23" t="e">
        <v>#DIV/0!</v>
      </c>
      <c r="M660" s="2"/>
    </row>
    <row r="661" spans="6:13" ht="12.75" hidden="1">
      <c r="F661" s="72"/>
      <c r="G661" s="72"/>
      <c r="H661" s="5">
        <v>0</v>
      </c>
      <c r="I661" s="23" t="e">
        <v>#DIV/0!</v>
      </c>
      <c r="M661" s="2"/>
    </row>
    <row r="662" spans="6:13" ht="12.75" hidden="1">
      <c r="F662" s="72"/>
      <c r="G662" s="72"/>
      <c r="H662" s="5">
        <v>0</v>
      </c>
      <c r="I662" s="23" t="e">
        <v>#DIV/0!</v>
      </c>
      <c r="M662" s="2"/>
    </row>
    <row r="663" spans="6:13" ht="12.75" hidden="1">
      <c r="F663" s="72"/>
      <c r="G663" s="72"/>
      <c r="H663" s="5">
        <v>0</v>
      </c>
      <c r="I663" s="23" t="e">
        <v>#DIV/0!</v>
      </c>
      <c r="M663" s="2"/>
    </row>
    <row r="664" spans="6:13" ht="12.75" hidden="1">
      <c r="F664" s="72"/>
      <c r="G664" s="72"/>
      <c r="H664" s="5">
        <v>0</v>
      </c>
      <c r="I664" s="23" t="e">
        <v>#DIV/0!</v>
      </c>
      <c r="M664" s="2"/>
    </row>
    <row r="665" spans="6:13" ht="12.75" hidden="1">
      <c r="F665" s="72"/>
      <c r="G665" s="72"/>
      <c r="H665" s="5">
        <v>0</v>
      </c>
      <c r="I665" s="23" t="e">
        <v>#DIV/0!</v>
      </c>
      <c r="M665" s="2"/>
    </row>
    <row r="666" spans="6:13" ht="12.75" hidden="1">
      <c r="F666" s="72"/>
      <c r="G666" s="72"/>
      <c r="H666" s="5">
        <v>0</v>
      </c>
      <c r="I666" s="23" t="e">
        <v>#DIV/0!</v>
      </c>
      <c r="M666" s="2"/>
    </row>
    <row r="667" spans="6:13" ht="12.75" hidden="1">
      <c r="F667" s="72"/>
      <c r="G667" s="72"/>
      <c r="H667" s="5">
        <v>0</v>
      </c>
      <c r="I667" s="23" t="e">
        <v>#DIV/0!</v>
      </c>
      <c r="M667" s="2"/>
    </row>
    <row r="668" spans="6:13" ht="12.75" hidden="1">
      <c r="F668" s="72"/>
      <c r="G668" s="72"/>
      <c r="H668" s="5">
        <v>0</v>
      </c>
      <c r="I668" s="23" t="e">
        <v>#DIV/0!</v>
      </c>
      <c r="M668" s="2"/>
    </row>
    <row r="669" spans="6:13" ht="12.75" hidden="1">
      <c r="F669" s="72"/>
      <c r="G669" s="72"/>
      <c r="H669" s="5">
        <v>0</v>
      </c>
      <c r="I669" s="23" t="e">
        <v>#DIV/0!</v>
      </c>
      <c r="M669" s="2"/>
    </row>
    <row r="670" spans="6:13" ht="12.75" hidden="1">
      <c r="F670" s="72"/>
      <c r="G670" s="72"/>
      <c r="H670" s="5">
        <v>0</v>
      </c>
      <c r="I670" s="23" t="e">
        <v>#DIV/0!</v>
      </c>
      <c r="M670" s="2"/>
    </row>
    <row r="671" spans="6:13" ht="12.75" hidden="1">
      <c r="F671" s="72"/>
      <c r="G671" s="72"/>
      <c r="H671" s="5">
        <v>0</v>
      </c>
      <c r="I671" s="23" t="e">
        <v>#DIV/0!</v>
      </c>
      <c r="M671" s="2"/>
    </row>
    <row r="672" spans="6:13" ht="12.75" hidden="1">
      <c r="F672" s="72"/>
      <c r="G672" s="72"/>
      <c r="H672" s="5">
        <v>0</v>
      </c>
      <c r="I672" s="23" t="e">
        <v>#DIV/0!</v>
      </c>
      <c r="M672" s="2"/>
    </row>
    <row r="673" spans="6:13" ht="12.75" hidden="1">
      <c r="F673" s="72"/>
      <c r="G673" s="72"/>
      <c r="H673" s="5">
        <v>0</v>
      </c>
      <c r="I673" s="23" t="e">
        <v>#DIV/0!</v>
      </c>
      <c r="M673" s="2"/>
    </row>
    <row r="674" spans="6:13" ht="12.75" hidden="1">
      <c r="F674" s="72"/>
      <c r="G674" s="72"/>
      <c r="H674" s="5">
        <v>0</v>
      </c>
      <c r="I674" s="23" t="e">
        <v>#DIV/0!</v>
      </c>
      <c r="M674" s="2"/>
    </row>
    <row r="675" spans="6:13" ht="12.75" hidden="1">
      <c r="F675" s="72"/>
      <c r="G675" s="72"/>
      <c r="H675" s="5">
        <v>0</v>
      </c>
      <c r="I675" s="23" t="e">
        <v>#DIV/0!</v>
      </c>
      <c r="M675" s="2"/>
    </row>
    <row r="676" spans="6:13" ht="12.75" hidden="1">
      <c r="F676" s="72"/>
      <c r="G676" s="72"/>
      <c r="H676" s="5">
        <v>0</v>
      </c>
      <c r="I676" s="23" t="e">
        <v>#DIV/0!</v>
      </c>
      <c r="M676" s="2"/>
    </row>
    <row r="677" spans="6:13" ht="12.75" hidden="1">
      <c r="F677" s="72"/>
      <c r="G677" s="72"/>
      <c r="H677" s="5">
        <v>0</v>
      </c>
      <c r="I677" s="23" t="e">
        <v>#DIV/0!</v>
      </c>
      <c r="M677" s="2"/>
    </row>
    <row r="678" spans="6:13" ht="12.75" hidden="1">
      <c r="F678" s="72"/>
      <c r="G678" s="72"/>
      <c r="H678" s="5">
        <v>0</v>
      </c>
      <c r="I678" s="23" t="e">
        <v>#DIV/0!</v>
      </c>
      <c r="M678" s="2"/>
    </row>
    <row r="679" spans="6:13" ht="12.75" hidden="1">
      <c r="F679" s="72"/>
      <c r="G679" s="72"/>
      <c r="H679" s="5">
        <v>0</v>
      </c>
      <c r="I679" s="23" t="e">
        <v>#DIV/0!</v>
      </c>
      <c r="M679" s="2"/>
    </row>
    <row r="680" spans="6:13" ht="12.75" hidden="1">
      <c r="F680" s="72"/>
      <c r="G680" s="72"/>
      <c r="H680" s="5">
        <v>0</v>
      </c>
      <c r="I680" s="23" t="e">
        <v>#DIV/0!</v>
      </c>
      <c r="M680" s="2"/>
    </row>
    <row r="681" spans="6:13" ht="12.75" hidden="1">
      <c r="F681" s="72"/>
      <c r="G681" s="72"/>
      <c r="H681" s="5">
        <v>0</v>
      </c>
      <c r="I681" s="23" t="e">
        <v>#DIV/0!</v>
      </c>
      <c r="M681" s="2"/>
    </row>
    <row r="682" spans="6:13" ht="12.75" hidden="1">
      <c r="F682" s="72"/>
      <c r="G682" s="72"/>
      <c r="H682" s="5">
        <v>0</v>
      </c>
      <c r="I682" s="23" t="e">
        <v>#DIV/0!</v>
      </c>
      <c r="M682" s="2"/>
    </row>
    <row r="683" spans="6:13" ht="12.75" hidden="1">
      <c r="F683" s="72"/>
      <c r="G683" s="72"/>
      <c r="H683" s="5">
        <v>0</v>
      </c>
      <c r="I683" s="23" t="e">
        <v>#DIV/0!</v>
      </c>
      <c r="M683" s="2"/>
    </row>
    <row r="684" spans="6:13" ht="12.75" hidden="1">
      <c r="F684" s="72"/>
      <c r="G684" s="72"/>
      <c r="H684" s="5">
        <v>0</v>
      </c>
      <c r="I684" s="23" t="e">
        <v>#DIV/0!</v>
      </c>
      <c r="M684" s="2"/>
    </row>
    <row r="685" spans="6:13" ht="12.75" hidden="1">
      <c r="F685" s="72"/>
      <c r="G685" s="72"/>
      <c r="H685" s="5">
        <v>0</v>
      </c>
      <c r="I685" s="23" t="e">
        <v>#DIV/0!</v>
      </c>
      <c r="M685" s="2"/>
    </row>
    <row r="686" spans="6:13" ht="12.75" hidden="1">
      <c r="F686" s="72"/>
      <c r="G686" s="72"/>
      <c r="H686" s="5">
        <v>0</v>
      </c>
      <c r="I686" s="23" t="e">
        <v>#DIV/0!</v>
      </c>
      <c r="M686" s="2"/>
    </row>
    <row r="687" spans="6:13" ht="12.75" hidden="1">
      <c r="F687" s="72"/>
      <c r="G687" s="72"/>
      <c r="H687" s="5">
        <v>0</v>
      </c>
      <c r="I687" s="23" t="e">
        <v>#DIV/0!</v>
      </c>
      <c r="M687" s="2"/>
    </row>
    <row r="688" spans="6:13" ht="12.75" hidden="1">
      <c r="F688" s="72"/>
      <c r="G688" s="72"/>
      <c r="H688" s="5">
        <v>0</v>
      </c>
      <c r="I688" s="23" t="e">
        <v>#DIV/0!</v>
      </c>
      <c r="M688" s="2"/>
    </row>
    <row r="689" spans="6:13" ht="12.75" hidden="1">
      <c r="F689" s="72"/>
      <c r="G689" s="72"/>
      <c r="H689" s="5">
        <v>0</v>
      </c>
      <c r="I689" s="23" t="e">
        <v>#DIV/0!</v>
      </c>
      <c r="M689" s="2"/>
    </row>
    <row r="690" spans="6:13" ht="12.75" hidden="1">
      <c r="F690" s="72"/>
      <c r="G690" s="72"/>
      <c r="H690" s="5">
        <v>0</v>
      </c>
      <c r="I690" s="23" t="e">
        <v>#DIV/0!</v>
      </c>
      <c r="M690" s="2"/>
    </row>
    <row r="691" spans="6:13" ht="12.75" hidden="1">
      <c r="F691" s="72"/>
      <c r="G691" s="72"/>
      <c r="H691" s="5">
        <v>0</v>
      </c>
      <c r="I691" s="23" t="e">
        <v>#DIV/0!</v>
      </c>
      <c r="M691" s="2"/>
    </row>
    <row r="692" spans="6:13" ht="12.75" hidden="1">
      <c r="F692" s="72"/>
      <c r="G692" s="72"/>
      <c r="H692" s="5">
        <v>0</v>
      </c>
      <c r="I692" s="23" t="e">
        <v>#DIV/0!</v>
      </c>
      <c r="M692" s="2"/>
    </row>
    <row r="693" spans="6:13" ht="12.75" hidden="1">
      <c r="F693" s="72"/>
      <c r="G693" s="72"/>
      <c r="H693" s="5">
        <v>0</v>
      </c>
      <c r="I693" s="23" t="e">
        <v>#DIV/0!</v>
      </c>
      <c r="M693" s="2"/>
    </row>
    <row r="694" spans="6:13" ht="12.75" hidden="1">
      <c r="F694" s="72"/>
      <c r="G694" s="72"/>
      <c r="H694" s="5">
        <v>0</v>
      </c>
      <c r="I694" s="23" t="e">
        <v>#DIV/0!</v>
      </c>
      <c r="M694" s="2"/>
    </row>
    <row r="695" spans="6:13" ht="12.75" hidden="1">
      <c r="F695" s="72"/>
      <c r="G695" s="72"/>
      <c r="H695" s="5">
        <v>0</v>
      </c>
      <c r="I695" s="23" t="e">
        <v>#DIV/0!</v>
      </c>
      <c r="M695" s="2"/>
    </row>
    <row r="696" spans="6:13" ht="12.75" hidden="1">
      <c r="F696" s="72"/>
      <c r="G696" s="72"/>
      <c r="H696" s="5">
        <v>0</v>
      </c>
      <c r="I696" s="23" t="e">
        <v>#DIV/0!</v>
      </c>
      <c r="M696" s="2"/>
    </row>
    <row r="697" spans="6:13" ht="12.75" hidden="1">
      <c r="F697" s="72"/>
      <c r="G697" s="72"/>
      <c r="H697" s="5">
        <v>0</v>
      </c>
      <c r="I697" s="23" t="e">
        <v>#DIV/0!</v>
      </c>
      <c r="M697" s="2"/>
    </row>
    <row r="698" spans="6:13" ht="12.75" hidden="1">
      <c r="F698" s="72"/>
      <c r="G698" s="72"/>
      <c r="H698" s="5">
        <v>0</v>
      </c>
      <c r="I698" s="23" t="e">
        <v>#DIV/0!</v>
      </c>
      <c r="M698" s="2"/>
    </row>
    <row r="699" spans="6:13" ht="12.75" hidden="1">
      <c r="F699" s="72"/>
      <c r="G699" s="72"/>
      <c r="H699" s="5">
        <v>0</v>
      </c>
      <c r="I699" s="23" t="e">
        <v>#DIV/0!</v>
      </c>
      <c r="M699" s="2"/>
    </row>
    <row r="700" spans="6:13" ht="12.75" hidden="1">
      <c r="F700" s="72"/>
      <c r="G700" s="72"/>
      <c r="H700" s="5">
        <v>0</v>
      </c>
      <c r="I700" s="23" t="e">
        <v>#DIV/0!</v>
      </c>
      <c r="M700" s="2"/>
    </row>
    <row r="701" spans="6:13" ht="12.75" hidden="1">
      <c r="F701" s="72"/>
      <c r="G701" s="72"/>
      <c r="H701" s="5">
        <v>0</v>
      </c>
      <c r="I701" s="23" t="e">
        <v>#DIV/0!</v>
      </c>
      <c r="M701" s="2"/>
    </row>
    <row r="702" spans="6:13" ht="12.75" hidden="1">
      <c r="F702" s="72"/>
      <c r="G702" s="72"/>
      <c r="H702" s="5">
        <v>0</v>
      </c>
      <c r="I702" s="23" t="e">
        <v>#DIV/0!</v>
      </c>
      <c r="M702" s="2"/>
    </row>
    <row r="703" spans="6:13" ht="12.75" hidden="1">
      <c r="F703" s="72"/>
      <c r="G703" s="72"/>
      <c r="H703" s="5">
        <v>0</v>
      </c>
      <c r="I703" s="23" t="e">
        <v>#DIV/0!</v>
      </c>
      <c r="M703" s="2"/>
    </row>
    <row r="704" spans="6:13" ht="12.75" hidden="1">
      <c r="F704" s="72"/>
      <c r="G704" s="72"/>
      <c r="H704" s="5">
        <v>0</v>
      </c>
      <c r="I704" s="23" t="e">
        <v>#DIV/0!</v>
      </c>
      <c r="M704" s="2"/>
    </row>
    <row r="705" spans="6:13" ht="12.75" hidden="1">
      <c r="F705" s="72"/>
      <c r="G705" s="72"/>
      <c r="H705" s="5">
        <v>0</v>
      </c>
      <c r="I705" s="23" t="e">
        <v>#DIV/0!</v>
      </c>
      <c r="M705" s="2"/>
    </row>
    <row r="706" spans="6:13" ht="12.75" hidden="1">
      <c r="F706" s="72"/>
      <c r="G706" s="72"/>
      <c r="H706" s="5">
        <v>0</v>
      </c>
      <c r="I706" s="23" t="e">
        <v>#DIV/0!</v>
      </c>
      <c r="M706" s="2"/>
    </row>
    <row r="707" spans="6:13" ht="12.75" hidden="1">
      <c r="F707" s="72"/>
      <c r="G707" s="72"/>
      <c r="H707" s="5">
        <v>0</v>
      </c>
      <c r="I707" s="23" t="e">
        <v>#DIV/0!</v>
      </c>
      <c r="M707" s="2"/>
    </row>
    <row r="708" spans="6:13" ht="12.75" hidden="1">
      <c r="F708" s="72"/>
      <c r="G708" s="72"/>
      <c r="H708" s="5">
        <v>0</v>
      </c>
      <c r="I708" s="23" t="e">
        <v>#DIV/0!</v>
      </c>
      <c r="M708" s="2"/>
    </row>
    <row r="709" spans="6:13" ht="12.75" hidden="1">
      <c r="F709" s="72"/>
      <c r="G709" s="72"/>
      <c r="H709" s="5">
        <v>0</v>
      </c>
      <c r="I709" s="23" t="e">
        <v>#DIV/0!</v>
      </c>
      <c r="M709" s="2"/>
    </row>
    <row r="710" spans="6:13" ht="12.75" hidden="1">
      <c r="F710" s="72"/>
      <c r="G710" s="72"/>
      <c r="H710" s="5">
        <v>0</v>
      </c>
      <c r="I710" s="23" t="e">
        <v>#DIV/0!</v>
      </c>
      <c r="M710" s="2"/>
    </row>
    <row r="711" spans="6:13" ht="12.75" hidden="1">
      <c r="F711" s="72"/>
      <c r="G711" s="72"/>
      <c r="H711" s="5">
        <v>0</v>
      </c>
      <c r="I711" s="23" t="e">
        <v>#DIV/0!</v>
      </c>
      <c r="M711" s="2"/>
    </row>
    <row r="712" spans="6:13" ht="12.75" hidden="1">
      <c r="F712" s="72"/>
      <c r="G712" s="72"/>
      <c r="H712" s="5">
        <v>0</v>
      </c>
      <c r="I712" s="23" t="e">
        <v>#DIV/0!</v>
      </c>
      <c r="M712" s="2"/>
    </row>
    <row r="713" spans="6:13" ht="12.75" hidden="1">
      <c r="F713" s="72"/>
      <c r="G713" s="72"/>
      <c r="H713" s="5">
        <v>0</v>
      </c>
      <c r="I713" s="23" t="e">
        <v>#DIV/0!</v>
      </c>
      <c r="M713" s="2"/>
    </row>
    <row r="714" spans="6:13" ht="12.75" hidden="1">
      <c r="F714" s="72"/>
      <c r="G714" s="72"/>
      <c r="H714" s="5">
        <v>0</v>
      </c>
      <c r="I714" s="23" t="e">
        <v>#DIV/0!</v>
      </c>
      <c r="M714" s="2"/>
    </row>
    <row r="715" spans="6:13" ht="12.75" hidden="1">
      <c r="F715" s="72"/>
      <c r="G715" s="72"/>
      <c r="H715" s="5">
        <v>0</v>
      </c>
      <c r="I715" s="23" t="e">
        <v>#DIV/0!</v>
      </c>
      <c r="M715" s="2"/>
    </row>
    <row r="716" spans="6:13" ht="12.75" hidden="1">
      <c r="F716" s="72"/>
      <c r="G716" s="72"/>
      <c r="H716" s="5">
        <v>0</v>
      </c>
      <c r="I716" s="23" t="e">
        <v>#DIV/0!</v>
      </c>
      <c r="M716" s="2"/>
    </row>
    <row r="717" spans="6:13" ht="12.75" hidden="1">
      <c r="F717" s="72"/>
      <c r="G717" s="72"/>
      <c r="H717" s="5">
        <v>0</v>
      </c>
      <c r="I717" s="23" t="e">
        <v>#DIV/0!</v>
      </c>
      <c r="M717" s="2"/>
    </row>
    <row r="718" spans="6:13" ht="12.75" hidden="1">
      <c r="F718" s="72"/>
      <c r="G718" s="72"/>
      <c r="H718" s="5">
        <v>0</v>
      </c>
      <c r="I718" s="23" t="e">
        <v>#DIV/0!</v>
      </c>
      <c r="M718" s="2"/>
    </row>
    <row r="719" spans="6:13" ht="12.75" hidden="1">
      <c r="F719" s="72"/>
      <c r="G719" s="72"/>
      <c r="H719" s="5">
        <v>0</v>
      </c>
      <c r="I719" s="23" t="e">
        <v>#DIV/0!</v>
      </c>
      <c r="M719" s="2"/>
    </row>
    <row r="720" spans="6:13" ht="12.75" hidden="1">
      <c r="F720" s="72"/>
      <c r="G720" s="72"/>
      <c r="H720" s="5">
        <v>0</v>
      </c>
      <c r="I720" s="23" t="e">
        <v>#DIV/0!</v>
      </c>
      <c r="M720" s="2"/>
    </row>
    <row r="721" spans="6:13" ht="12.75" hidden="1">
      <c r="F721" s="72"/>
      <c r="G721" s="72"/>
      <c r="H721" s="5">
        <v>0</v>
      </c>
      <c r="I721" s="23" t="e">
        <v>#DIV/0!</v>
      </c>
      <c r="M721" s="2"/>
    </row>
    <row r="722" spans="6:13" ht="12.75" hidden="1">
      <c r="F722" s="72"/>
      <c r="G722" s="72"/>
      <c r="H722" s="5">
        <v>0</v>
      </c>
      <c r="I722" s="23" t="e">
        <v>#DIV/0!</v>
      </c>
      <c r="M722" s="2"/>
    </row>
    <row r="723" spans="6:13" ht="12.75" hidden="1">
      <c r="F723" s="72"/>
      <c r="G723" s="72"/>
      <c r="H723" s="5">
        <v>0</v>
      </c>
      <c r="I723" s="23" t="e">
        <v>#DIV/0!</v>
      </c>
      <c r="M723" s="2"/>
    </row>
    <row r="724" spans="6:13" ht="12.75" hidden="1">
      <c r="F724" s="72"/>
      <c r="G724" s="72"/>
      <c r="M724" s="2"/>
    </row>
    <row r="725" spans="6:13" ht="12.75" hidden="1">
      <c r="F725" s="72"/>
      <c r="G725" s="72"/>
      <c r="M725" s="2"/>
    </row>
    <row r="726" spans="6:13" ht="12.75" hidden="1">
      <c r="F726" s="72"/>
      <c r="G726" s="72"/>
      <c r="M726" s="2"/>
    </row>
    <row r="727" spans="6:13" ht="12.75" hidden="1">
      <c r="F727" s="72"/>
      <c r="G727" s="72"/>
      <c r="M727" s="2"/>
    </row>
    <row r="728" spans="6:13" ht="12.75" hidden="1">
      <c r="F728" s="72"/>
      <c r="G728" s="72"/>
      <c r="M728" s="2"/>
    </row>
    <row r="729" spans="6:13" ht="12.75" hidden="1">
      <c r="F729" s="72"/>
      <c r="G729" s="72"/>
      <c r="M729" s="2"/>
    </row>
    <row r="730" spans="6:13" ht="12.75" hidden="1">
      <c r="F730" s="72"/>
      <c r="G730" s="72"/>
      <c r="M730" s="2"/>
    </row>
    <row r="731" spans="6:13" ht="12.75" hidden="1">
      <c r="F731" s="72"/>
      <c r="G731" s="72"/>
      <c r="M731" s="2"/>
    </row>
    <row r="732" spans="6:13" ht="12.75" hidden="1">
      <c r="F732" s="72"/>
      <c r="G732" s="72"/>
      <c r="M732" s="2"/>
    </row>
    <row r="733" spans="6:13" ht="12.75" hidden="1">
      <c r="F733" s="72"/>
      <c r="G733" s="72"/>
      <c r="M733" s="2"/>
    </row>
    <row r="734" spans="6:13" ht="12.75" hidden="1">
      <c r="F734" s="72"/>
      <c r="G734" s="72"/>
      <c r="M734" s="2"/>
    </row>
    <row r="735" spans="6:13" ht="12.75" hidden="1">
      <c r="F735" s="72"/>
      <c r="G735" s="72"/>
      <c r="M735" s="2"/>
    </row>
    <row r="736" spans="6:13" ht="12.75" hidden="1">
      <c r="F736" s="72"/>
      <c r="G736" s="72"/>
      <c r="M736" s="2"/>
    </row>
    <row r="737" spans="6:13" ht="12.75" hidden="1">
      <c r="F737" s="72"/>
      <c r="G737" s="72"/>
      <c r="M737" s="2"/>
    </row>
    <row r="738" spans="6:13" ht="12.75" hidden="1">
      <c r="F738" s="72"/>
      <c r="G738" s="72"/>
      <c r="M738" s="2"/>
    </row>
    <row r="739" spans="6:13" ht="12.75" hidden="1">
      <c r="F739" s="72"/>
      <c r="G739" s="72"/>
      <c r="M739" s="2"/>
    </row>
    <row r="740" spans="6:13" ht="12.75" hidden="1">
      <c r="F740" s="72"/>
      <c r="G740" s="72"/>
      <c r="M740" s="2"/>
    </row>
    <row r="741" spans="6:13" ht="12.75" hidden="1">
      <c r="F741" s="72"/>
      <c r="G741" s="72"/>
      <c r="M741" s="2"/>
    </row>
    <row r="742" spans="6:13" ht="12.75" hidden="1">
      <c r="F742" s="72"/>
      <c r="G742" s="72"/>
      <c r="M742" s="2"/>
    </row>
    <row r="743" spans="6:13" ht="12.75" hidden="1">
      <c r="F743" s="72"/>
      <c r="G743" s="72"/>
      <c r="M743" s="2"/>
    </row>
    <row r="744" spans="6:13" ht="12.75" hidden="1">
      <c r="F744" s="72"/>
      <c r="G744" s="72"/>
      <c r="M744" s="2"/>
    </row>
    <row r="745" spans="6:13" ht="12.75" hidden="1">
      <c r="F745" s="72"/>
      <c r="G745" s="72"/>
      <c r="M745" s="2"/>
    </row>
    <row r="746" spans="6:13" ht="12.75" hidden="1">
      <c r="F746" s="72"/>
      <c r="G746" s="72"/>
      <c r="M746" s="2"/>
    </row>
    <row r="747" spans="6:13" ht="12.75" hidden="1">
      <c r="F747" s="72"/>
      <c r="G747" s="72"/>
      <c r="M747" s="2"/>
    </row>
    <row r="748" spans="6:13" ht="12.75" hidden="1">
      <c r="F748" s="72"/>
      <c r="G748" s="72"/>
      <c r="M748" s="2"/>
    </row>
    <row r="749" spans="6:13" ht="12.75" hidden="1">
      <c r="F749" s="72"/>
      <c r="G749" s="72"/>
      <c r="M749" s="2"/>
    </row>
    <row r="750" spans="6:13" ht="12.75" hidden="1">
      <c r="F750" s="72"/>
      <c r="G750" s="72"/>
      <c r="M750" s="2"/>
    </row>
    <row r="751" spans="6:13" ht="12.75" hidden="1">
      <c r="F751" s="72"/>
      <c r="G751" s="72"/>
      <c r="M751" s="2"/>
    </row>
    <row r="752" spans="6:13" ht="12.75" hidden="1">
      <c r="F752" s="72"/>
      <c r="G752" s="72"/>
      <c r="M752" s="2"/>
    </row>
    <row r="753" spans="6:13" ht="12.75" hidden="1">
      <c r="F753" s="72"/>
      <c r="G753" s="72"/>
      <c r="M753" s="2"/>
    </row>
    <row r="754" spans="6:13" ht="12.75" hidden="1">
      <c r="F754" s="72"/>
      <c r="G754" s="72"/>
      <c r="M754" s="2"/>
    </row>
    <row r="755" spans="6:13" ht="12.75" hidden="1">
      <c r="F755" s="72"/>
      <c r="G755" s="72"/>
      <c r="M755" s="2"/>
    </row>
    <row r="756" spans="6:13" ht="12.75" hidden="1">
      <c r="F756" s="72"/>
      <c r="G756" s="72"/>
      <c r="M756" s="2"/>
    </row>
    <row r="757" spans="6:13" ht="12.75" hidden="1">
      <c r="F757" s="72"/>
      <c r="G757" s="72"/>
      <c r="M757" s="2"/>
    </row>
    <row r="758" spans="6:13" ht="12.75" hidden="1">
      <c r="F758" s="72"/>
      <c r="G758" s="72"/>
      <c r="M758" s="2"/>
    </row>
    <row r="759" spans="6:13" ht="12.75" hidden="1">
      <c r="F759" s="72"/>
      <c r="G759" s="72"/>
      <c r="M759" s="2"/>
    </row>
    <row r="760" spans="6:13" ht="12.75" hidden="1">
      <c r="F760" s="72"/>
      <c r="G760" s="72"/>
      <c r="M760" s="2"/>
    </row>
    <row r="761" spans="6:13" ht="12.75" hidden="1">
      <c r="F761" s="72"/>
      <c r="G761" s="72"/>
      <c r="M761" s="2"/>
    </row>
    <row r="762" spans="6:13" ht="12.75" hidden="1">
      <c r="F762" s="72"/>
      <c r="G762" s="72"/>
      <c r="M762" s="2"/>
    </row>
    <row r="763" spans="6:13" ht="12.75" hidden="1">
      <c r="F763" s="72"/>
      <c r="G763" s="72"/>
      <c r="M763" s="2"/>
    </row>
    <row r="764" spans="6:13" ht="12.75" hidden="1">
      <c r="F764" s="72"/>
      <c r="G764" s="72"/>
      <c r="M764" s="2"/>
    </row>
    <row r="765" spans="6:13" ht="12.75" hidden="1">
      <c r="F765" s="72"/>
      <c r="G765" s="72"/>
      <c r="M765" s="2"/>
    </row>
    <row r="766" spans="6:13" ht="12.75" hidden="1">
      <c r="F766" s="72"/>
      <c r="G766" s="72"/>
      <c r="M766" s="2"/>
    </row>
    <row r="767" spans="6:13" ht="12.75" hidden="1">
      <c r="F767" s="72"/>
      <c r="G767" s="72"/>
      <c r="M767" s="2"/>
    </row>
    <row r="768" spans="6:13" ht="12.75" hidden="1">
      <c r="F768" s="72"/>
      <c r="G768" s="72"/>
      <c r="M768" s="2"/>
    </row>
    <row r="769" spans="6:13" ht="12.75" hidden="1">
      <c r="F769" s="72"/>
      <c r="G769" s="72"/>
      <c r="M769" s="2"/>
    </row>
    <row r="770" spans="6:13" ht="12.75" hidden="1">
      <c r="F770" s="72"/>
      <c r="G770" s="72"/>
      <c r="M770" s="2"/>
    </row>
    <row r="771" spans="6:13" ht="12.75" hidden="1">
      <c r="F771" s="72"/>
      <c r="G771" s="72"/>
      <c r="M771" s="2"/>
    </row>
    <row r="772" spans="6:13" ht="12.75" hidden="1">
      <c r="F772" s="72"/>
      <c r="G772" s="72"/>
      <c r="M772" s="2"/>
    </row>
    <row r="773" spans="6:13" ht="12.75" hidden="1">
      <c r="F773" s="72"/>
      <c r="G773" s="72"/>
      <c r="M773" s="2"/>
    </row>
    <row r="774" spans="6:13" ht="12.75" hidden="1">
      <c r="F774" s="72"/>
      <c r="G774" s="72"/>
      <c r="M774" s="2"/>
    </row>
    <row r="775" spans="6:13" ht="12.75" hidden="1">
      <c r="F775" s="72"/>
      <c r="G775" s="72"/>
      <c r="M775" s="2"/>
    </row>
    <row r="776" spans="6:13" ht="12.75" hidden="1">
      <c r="F776" s="72"/>
      <c r="G776" s="72"/>
      <c r="M776" s="2"/>
    </row>
    <row r="777" spans="6:13" ht="12.75" hidden="1">
      <c r="F777" s="72"/>
      <c r="G777" s="72"/>
      <c r="M777" s="2"/>
    </row>
    <row r="778" spans="6:13" ht="12.75" hidden="1">
      <c r="F778" s="72"/>
      <c r="G778" s="72"/>
      <c r="M778" s="2"/>
    </row>
    <row r="779" spans="6:13" ht="12.75" hidden="1">
      <c r="F779" s="72"/>
      <c r="G779" s="72"/>
      <c r="M779" s="2"/>
    </row>
    <row r="780" spans="6:13" ht="12.75" hidden="1">
      <c r="F780" s="72"/>
      <c r="G780" s="72"/>
      <c r="M780" s="2"/>
    </row>
    <row r="781" spans="6:13" ht="12.75" hidden="1">
      <c r="F781" s="72"/>
      <c r="G781" s="72"/>
      <c r="M781" s="2"/>
    </row>
    <row r="782" spans="6:13" ht="12.75" hidden="1">
      <c r="F782" s="72"/>
      <c r="G782" s="72"/>
      <c r="M782" s="2"/>
    </row>
    <row r="783" spans="6:13" ht="12.75" hidden="1">
      <c r="F783" s="72"/>
      <c r="G783" s="72"/>
      <c r="M783" s="2"/>
    </row>
    <row r="784" spans="6:13" ht="12.75" hidden="1">
      <c r="F784" s="72"/>
      <c r="G784" s="72"/>
      <c r="M784" s="2"/>
    </row>
    <row r="785" spans="6:13" ht="12.75" hidden="1">
      <c r="F785" s="72"/>
      <c r="G785" s="72"/>
      <c r="M785" s="2"/>
    </row>
    <row r="786" spans="6:13" ht="12.75" hidden="1">
      <c r="F786" s="72"/>
      <c r="G786" s="72"/>
      <c r="M786" s="2"/>
    </row>
    <row r="787" spans="6:13" ht="12.75" hidden="1">
      <c r="F787" s="72"/>
      <c r="G787" s="72"/>
      <c r="M787" s="2"/>
    </row>
    <row r="788" spans="6:13" ht="12.75" hidden="1">
      <c r="F788" s="72"/>
      <c r="G788" s="72"/>
      <c r="M788" s="2"/>
    </row>
    <row r="789" spans="6:13" ht="12.75" hidden="1">
      <c r="F789" s="72"/>
      <c r="G789" s="72"/>
      <c r="M789" s="2"/>
    </row>
    <row r="790" spans="6:13" ht="12.75" hidden="1">
      <c r="F790" s="72"/>
      <c r="G790" s="72"/>
      <c r="M790" s="2"/>
    </row>
    <row r="791" spans="6:13" ht="12.75" hidden="1">
      <c r="F791" s="72"/>
      <c r="G791" s="72"/>
      <c r="M791" s="2"/>
    </row>
    <row r="792" spans="6:13" ht="12.75" hidden="1">
      <c r="F792" s="72"/>
      <c r="G792" s="72"/>
      <c r="M792" s="2"/>
    </row>
    <row r="793" spans="6:13" ht="12.75">
      <c r="F793" s="72"/>
      <c r="G793" s="72"/>
      <c r="M793" s="2"/>
    </row>
    <row r="794" spans="6:13" ht="12.75" hidden="1">
      <c r="F794" s="72"/>
      <c r="G794" s="72"/>
      <c r="M794" s="2">
        <v>500</v>
      </c>
    </row>
    <row r="795" spans="6:13" ht="12.75" hidden="1">
      <c r="F795" s="72"/>
      <c r="G795" s="72"/>
      <c r="M795" s="2">
        <v>500</v>
      </c>
    </row>
    <row r="796" spans="6:13" ht="12.75" hidden="1">
      <c r="F796" s="72"/>
      <c r="G796" s="72"/>
      <c r="M796" s="2">
        <v>500</v>
      </c>
    </row>
    <row r="797" spans="6:13" ht="12.75" hidden="1">
      <c r="F797" s="72"/>
      <c r="G797" s="72"/>
      <c r="M797" s="2">
        <v>500</v>
      </c>
    </row>
    <row r="798" spans="6:13" ht="12.75" hidden="1">
      <c r="F798" s="72"/>
      <c r="G798" s="72"/>
      <c r="M798" s="2">
        <v>500</v>
      </c>
    </row>
    <row r="799" spans="6:13" ht="12.75" hidden="1">
      <c r="F799" s="72"/>
      <c r="G799" s="72"/>
      <c r="M799" s="2">
        <v>500</v>
      </c>
    </row>
    <row r="800" spans="6:13" ht="12.75" hidden="1">
      <c r="F800" s="72"/>
      <c r="G800" s="72"/>
      <c r="M800" s="2">
        <v>500</v>
      </c>
    </row>
    <row r="801" spans="6:13" ht="12.75" hidden="1">
      <c r="F801" s="72"/>
      <c r="G801" s="72"/>
      <c r="M801" s="2">
        <v>500</v>
      </c>
    </row>
    <row r="802" spans="6:13" ht="12.75" hidden="1">
      <c r="F802" s="72"/>
      <c r="G802" s="72"/>
      <c r="M802" s="2">
        <v>500</v>
      </c>
    </row>
    <row r="803" spans="6:13" ht="12.75" hidden="1">
      <c r="F803" s="72"/>
      <c r="G803" s="72"/>
      <c r="M803" s="2">
        <v>500</v>
      </c>
    </row>
    <row r="804" spans="6:13" ht="12.75" hidden="1">
      <c r="F804" s="72"/>
      <c r="G804" s="72"/>
      <c r="M804" s="2">
        <v>500</v>
      </c>
    </row>
    <row r="805" spans="6:13" ht="12.75" hidden="1">
      <c r="F805" s="72"/>
      <c r="G805" s="72"/>
      <c r="M805" s="2">
        <v>500</v>
      </c>
    </row>
    <row r="806" spans="6:13" ht="12.75" hidden="1">
      <c r="F806" s="72"/>
      <c r="G806" s="72"/>
      <c r="M806" s="2">
        <v>500</v>
      </c>
    </row>
    <row r="807" spans="6:13" ht="12.75" hidden="1">
      <c r="F807" s="72"/>
      <c r="G807" s="72"/>
      <c r="M807" s="2">
        <v>500</v>
      </c>
    </row>
    <row r="808" spans="1:13" s="267" customFormat="1" ht="12.75">
      <c r="A808" s="262"/>
      <c r="B808" s="263">
        <v>-6784493</v>
      </c>
      <c r="C808" s="264" t="s">
        <v>186</v>
      </c>
      <c r="D808" s="262" t="s">
        <v>199</v>
      </c>
      <c r="E808" s="262"/>
      <c r="F808" s="265"/>
      <c r="G808" s="265"/>
      <c r="H808" s="263">
        <v>6784493</v>
      </c>
      <c r="I808" s="266">
        <v>-13568.986</v>
      </c>
      <c r="K808" s="256"/>
      <c r="L808" s="257"/>
      <c r="M808" s="2">
        <v>500</v>
      </c>
    </row>
    <row r="809" spans="1:13" s="267" customFormat="1" ht="12.75">
      <c r="A809" s="262"/>
      <c r="B809" s="263">
        <v>0</v>
      </c>
      <c r="C809" s="264" t="s">
        <v>186</v>
      </c>
      <c r="D809" s="262" t="s">
        <v>198</v>
      </c>
      <c r="E809" s="262"/>
      <c r="F809" s="265"/>
      <c r="G809" s="265"/>
      <c r="H809" s="263">
        <v>0</v>
      </c>
      <c r="I809" s="266">
        <v>0</v>
      </c>
      <c r="K809" s="256"/>
      <c r="L809" s="257"/>
      <c r="M809" s="2">
        <v>490</v>
      </c>
    </row>
    <row r="810" spans="1:13" s="267" customFormat="1" ht="12.75">
      <c r="A810" s="262"/>
      <c r="B810" s="263">
        <v>5946571</v>
      </c>
      <c r="C810" s="264" t="s">
        <v>186</v>
      </c>
      <c r="D810" s="262" t="s">
        <v>200</v>
      </c>
      <c r="E810" s="262"/>
      <c r="F810" s="265"/>
      <c r="G810" s="265"/>
      <c r="H810" s="263">
        <v>-5946571</v>
      </c>
      <c r="I810" s="266">
        <v>12086.526422764227</v>
      </c>
      <c r="K810" s="256"/>
      <c r="L810" s="257"/>
      <c r="M810" s="38">
        <v>492</v>
      </c>
    </row>
    <row r="811" spans="1:13" s="267" customFormat="1" ht="12.75">
      <c r="A811" s="262"/>
      <c r="B811" s="263">
        <v>0</v>
      </c>
      <c r="C811" s="264" t="s">
        <v>186</v>
      </c>
      <c r="D811" s="262" t="s">
        <v>195</v>
      </c>
      <c r="E811" s="262"/>
      <c r="F811" s="265"/>
      <c r="G811" s="265"/>
      <c r="H811" s="263">
        <v>0</v>
      </c>
      <c r="I811" s="266">
        <v>0</v>
      </c>
      <c r="K811" s="256"/>
      <c r="L811" s="257"/>
      <c r="M811" s="38">
        <v>504</v>
      </c>
    </row>
    <row r="812" spans="1:13" s="267" customFormat="1" ht="12.75">
      <c r="A812" s="262"/>
      <c r="B812" s="263">
        <v>332800</v>
      </c>
      <c r="C812" s="264" t="s">
        <v>186</v>
      </c>
      <c r="D812" s="262" t="s">
        <v>196</v>
      </c>
      <c r="E812" s="262"/>
      <c r="F812" s="265"/>
      <c r="G812" s="265"/>
      <c r="H812" s="263">
        <v>-332800</v>
      </c>
      <c r="I812" s="266">
        <v>660.3174603174604</v>
      </c>
      <c r="K812" s="256"/>
      <c r="L812" s="257"/>
      <c r="M812" s="38">
        <v>504</v>
      </c>
    </row>
    <row r="813" spans="1:13" s="267" customFormat="1" ht="12.75">
      <c r="A813" s="262"/>
      <c r="B813" s="263">
        <v>505000</v>
      </c>
      <c r="C813" s="264" t="s">
        <v>186</v>
      </c>
      <c r="D813" s="262" t="s">
        <v>211</v>
      </c>
      <c r="E813" s="262"/>
      <c r="F813" s="265"/>
      <c r="G813" s="265"/>
      <c r="H813" s="263">
        <v>-505000</v>
      </c>
      <c r="I813" s="266">
        <v>990.1960784313726</v>
      </c>
      <c r="K813" s="256"/>
      <c r="L813" s="257"/>
      <c r="M813" s="38">
        <v>510</v>
      </c>
    </row>
    <row r="814" spans="1:13" s="272" customFormat="1" ht="12.75">
      <c r="A814" s="268"/>
      <c r="B814" s="269">
        <v>-122</v>
      </c>
      <c r="C814" s="268" t="s">
        <v>186</v>
      </c>
      <c r="D814" s="268" t="s">
        <v>212</v>
      </c>
      <c r="E814" s="268"/>
      <c r="F814" s="270"/>
      <c r="G814" s="270"/>
      <c r="H814" s="269">
        <v>122</v>
      </c>
      <c r="I814" s="271">
        <v>-0.24206349206349206</v>
      </c>
      <c r="K814" s="261"/>
      <c r="L814" s="261"/>
      <c r="M814" s="144">
        <v>504</v>
      </c>
    </row>
    <row r="815" spans="2:13" ht="12.75">
      <c r="B815" s="39"/>
      <c r="F815" s="139"/>
      <c r="G815" s="72"/>
      <c r="M815" s="2"/>
    </row>
    <row r="816" spans="1:13" s="257" customFormat="1" ht="12.75" hidden="1">
      <c r="A816" s="252"/>
      <c r="B816" s="253"/>
      <c r="C816" s="252"/>
      <c r="D816" s="252"/>
      <c r="E816" s="252"/>
      <c r="F816" s="254"/>
      <c r="G816" s="254"/>
      <c r="H816" s="253"/>
      <c r="I816" s="236"/>
      <c r="K816" s="38"/>
      <c r="L816" s="16"/>
      <c r="M816" s="2"/>
    </row>
    <row r="817" spans="1:13" s="257" customFormat="1" ht="12.75" hidden="1">
      <c r="A817" s="252"/>
      <c r="B817" s="253"/>
      <c r="C817" s="252"/>
      <c r="D817" s="252"/>
      <c r="E817" s="252"/>
      <c r="F817" s="254"/>
      <c r="G817" s="254"/>
      <c r="H817" s="253"/>
      <c r="I817" s="236"/>
      <c r="K817" s="38"/>
      <c r="L817" s="16"/>
      <c r="M817" s="2"/>
    </row>
    <row r="818" spans="1:13" ht="12.75" hidden="1">
      <c r="A818" s="13"/>
      <c r="B818" s="8"/>
      <c r="F818" s="72"/>
      <c r="G818" s="72"/>
      <c r="H818" s="253"/>
      <c r="I818" s="23" t="e">
        <v>#DIV/0!</v>
      </c>
      <c r="M818" s="2"/>
    </row>
    <row r="819" spans="1:13" ht="12.75" hidden="1">
      <c r="A819" s="13"/>
      <c r="B819" s="8"/>
      <c r="F819" s="72"/>
      <c r="G819" s="72"/>
      <c r="H819" s="253"/>
      <c r="I819" s="23" t="e">
        <v>#DIV/0!</v>
      </c>
      <c r="M819" s="2"/>
    </row>
    <row r="820" spans="1:13" ht="12.75" hidden="1">
      <c r="A820" s="13"/>
      <c r="B820" s="8"/>
      <c r="F820" s="72"/>
      <c r="G820" s="72"/>
      <c r="H820" s="5">
        <v>0</v>
      </c>
      <c r="I820" s="23" t="e">
        <v>#DIV/0!</v>
      </c>
      <c r="M820" s="2"/>
    </row>
    <row r="821" spans="1:13" ht="12.75" hidden="1">
      <c r="A821" s="13"/>
      <c r="B821" s="8"/>
      <c r="F821" s="72"/>
      <c r="G821" s="72"/>
      <c r="H821" s="5">
        <v>0</v>
      </c>
      <c r="I821" s="23" t="e">
        <v>#DIV/0!</v>
      </c>
      <c r="M821" s="2"/>
    </row>
    <row r="822" spans="1:13" ht="12.75" hidden="1">
      <c r="A822" s="13"/>
      <c r="B822" s="8"/>
      <c r="F822" s="72"/>
      <c r="G822" s="72"/>
      <c r="H822" s="5">
        <v>0</v>
      </c>
      <c r="I822" s="23" t="e">
        <v>#DIV/0!</v>
      </c>
      <c r="M822" s="2"/>
    </row>
    <row r="823" spans="1:13" ht="12.75" hidden="1">
      <c r="A823" s="13"/>
      <c r="B823" s="8"/>
      <c r="F823" s="72"/>
      <c r="G823" s="72"/>
      <c r="H823" s="5">
        <v>0</v>
      </c>
      <c r="I823" s="23" t="e">
        <v>#DIV/0!</v>
      </c>
      <c r="M823" s="2"/>
    </row>
    <row r="824" spans="1:13" ht="12.75" hidden="1">
      <c r="A824" s="13"/>
      <c r="B824" s="8"/>
      <c r="F824" s="72"/>
      <c r="G824" s="72"/>
      <c r="H824" s="5">
        <v>0</v>
      </c>
      <c r="I824" s="23" t="e">
        <v>#DIV/0!</v>
      </c>
      <c r="M824" s="2"/>
    </row>
    <row r="825" spans="1:13" ht="12.75" hidden="1">
      <c r="A825" s="13"/>
      <c r="B825" s="8"/>
      <c r="F825" s="72"/>
      <c r="G825" s="72"/>
      <c r="H825" s="5">
        <v>0</v>
      </c>
      <c r="I825" s="23" t="e">
        <v>#DIV/0!</v>
      </c>
      <c r="M825" s="2"/>
    </row>
    <row r="826" spans="1:13" ht="12.75" hidden="1">
      <c r="A826" s="13"/>
      <c r="B826" s="8"/>
      <c r="F826" s="72"/>
      <c r="G826" s="72"/>
      <c r="H826" s="5">
        <v>0</v>
      </c>
      <c r="I826" s="23" t="e">
        <v>#DIV/0!</v>
      </c>
      <c r="M826" s="2"/>
    </row>
    <row r="827" spans="1:13" ht="12.75" hidden="1">
      <c r="A827" s="13"/>
      <c r="B827" s="8"/>
      <c r="F827" s="72"/>
      <c r="G827" s="72"/>
      <c r="H827" s="5">
        <v>0</v>
      </c>
      <c r="I827" s="23" t="e">
        <v>#DIV/0!</v>
      </c>
      <c r="M827" s="2"/>
    </row>
    <row r="828" spans="1:13" ht="12.75" hidden="1">
      <c r="A828" s="13"/>
      <c r="B828" s="8"/>
      <c r="F828" s="72"/>
      <c r="G828" s="72"/>
      <c r="H828" s="5">
        <v>0</v>
      </c>
      <c r="I828" s="23" t="e">
        <v>#DIV/0!</v>
      </c>
      <c r="M828" s="2"/>
    </row>
    <row r="829" spans="1:13" ht="12.75" hidden="1">
      <c r="A829" s="13"/>
      <c r="B829" s="8"/>
      <c r="F829" s="72"/>
      <c r="G829" s="72"/>
      <c r="H829" s="5">
        <v>0</v>
      </c>
      <c r="I829" s="23" t="e">
        <v>#DIV/0!</v>
      </c>
      <c r="M829" s="2"/>
    </row>
    <row r="830" spans="1:13" ht="12.75" hidden="1">
      <c r="A830" s="13"/>
      <c r="B830" s="8"/>
      <c r="F830" s="72"/>
      <c r="G830" s="72"/>
      <c r="H830" s="5">
        <v>0</v>
      </c>
      <c r="I830" s="23" t="e">
        <v>#DIV/0!</v>
      </c>
      <c r="M830" s="2"/>
    </row>
    <row r="831" spans="1:13" ht="12.75" hidden="1">
      <c r="A831" s="13"/>
      <c r="B831" s="8"/>
      <c r="F831" s="72"/>
      <c r="G831" s="72"/>
      <c r="H831" s="5">
        <v>0</v>
      </c>
      <c r="I831" s="23" t="e">
        <v>#DIV/0!</v>
      </c>
      <c r="M831" s="2"/>
    </row>
    <row r="832" spans="1:13" ht="12.75" hidden="1">
      <c r="A832" s="13"/>
      <c r="F832" s="72"/>
      <c r="G832" s="72"/>
      <c r="H832" s="5">
        <v>0</v>
      </c>
      <c r="I832" s="23" t="e">
        <v>#DIV/0!</v>
      </c>
      <c r="M832" s="2"/>
    </row>
    <row r="833" spans="1:13" ht="12.75" hidden="1">
      <c r="A833" s="13"/>
      <c r="B833" s="6"/>
      <c r="F833" s="72"/>
      <c r="G833" s="72"/>
      <c r="H833" s="5">
        <v>0</v>
      </c>
      <c r="I833" s="23" t="e">
        <v>#DIV/0!</v>
      </c>
      <c r="M833" s="2"/>
    </row>
    <row r="834" spans="1:13" ht="12.75" hidden="1">
      <c r="A834" s="13"/>
      <c r="F834" s="72"/>
      <c r="G834" s="72"/>
      <c r="H834" s="5">
        <v>0</v>
      </c>
      <c r="I834" s="23" t="e">
        <v>#DIV/0!</v>
      </c>
      <c r="M834" s="2"/>
    </row>
    <row r="835" spans="1:13" ht="12.75" hidden="1">
      <c r="A835" s="13"/>
      <c r="F835" s="72"/>
      <c r="G835" s="72"/>
      <c r="H835" s="5">
        <v>0</v>
      </c>
      <c r="I835" s="23" t="e">
        <v>#DIV/0!</v>
      </c>
      <c r="M835" s="2"/>
    </row>
    <row r="836" spans="1:13" ht="12.75" hidden="1">
      <c r="A836" s="13"/>
      <c r="F836" s="72"/>
      <c r="G836" s="72"/>
      <c r="H836" s="5">
        <v>0</v>
      </c>
      <c r="I836" s="23" t="e">
        <v>#DIV/0!</v>
      </c>
      <c r="M836" s="2"/>
    </row>
    <row r="837" spans="1:13" ht="12.75" hidden="1">
      <c r="A837" s="13"/>
      <c r="F837" s="72"/>
      <c r="G837" s="72"/>
      <c r="H837" s="5">
        <v>0</v>
      </c>
      <c r="I837" s="23" t="e">
        <v>#DIV/0!</v>
      </c>
      <c r="M837" s="2"/>
    </row>
    <row r="838" spans="1:13" ht="12.75" hidden="1">
      <c r="A838" s="13"/>
      <c r="F838" s="72"/>
      <c r="G838" s="72"/>
      <c r="H838" s="5">
        <v>0</v>
      </c>
      <c r="I838" s="23" t="e">
        <v>#DIV/0!</v>
      </c>
      <c r="M838" s="2"/>
    </row>
    <row r="839" spans="1:13" ht="12.75" hidden="1">
      <c r="A839" s="13"/>
      <c r="F839" s="72"/>
      <c r="G839" s="72"/>
      <c r="H839" s="5">
        <v>0</v>
      </c>
      <c r="I839" s="23" t="e">
        <v>#DIV/0!</v>
      </c>
      <c r="M839" s="2"/>
    </row>
    <row r="840" spans="1:13" ht="12.75" hidden="1">
      <c r="A840" s="13"/>
      <c r="F840" s="72"/>
      <c r="G840" s="72"/>
      <c r="H840" s="5">
        <v>0</v>
      </c>
      <c r="I840" s="23" t="e">
        <v>#DIV/0!</v>
      </c>
      <c r="M840" s="2"/>
    </row>
    <row r="841" spans="1:13" ht="12.75" hidden="1">
      <c r="A841" s="13"/>
      <c r="F841" s="72"/>
      <c r="G841" s="72"/>
      <c r="H841" s="5">
        <v>0</v>
      </c>
      <c r="I841" s="23" t="e">
        <v>#DIV/0!</v>
      </c>
      <c r="M841" s="2"/>
    </row>
    <row r="842" spans="1:13" ht="12.75" hidden="1">
      <c r="A842" s="13"/>
      <c r="F842" s="72"/>
      <c r="G842" s="72"/>
      <c r="H842" s="5">
        <v>0</v>
      </c>
      <c r="I842" s="23" t="e">
        <v>#DIV/0!</v>
      </c>
      <c r="M842" s="2"/>
    </row>
    <row r="843" spans="1:13" ht="12.75" hidden="1">
      <c r="A843" s="13"/>
      <c r="F843" s="72"/>
      <c r="G843" s="72"/>
      <c r="H843" s="5">
        <v>0</v>
      </c>
      <c r="I843" s="23" t="e">
        <v>#DIV/0!</v>
      </c>
      <c r="M843" s="2"/>
    </row>
    <row r="844" spans="1:13" ht="12.75" hidden="1">
      <c r="A844" s="13"/>
      <c r="F844" s="72"/>
      <c r="G844" s="72"/>
      <c r="H844" s="5">
        <v>0</v>
      </c>
      <c r="I844" s="23" t="e">
        <v>#DIV/0!</v>
      </c>
      <c r="M844" s="2"/>
    </row>
    <row r="845" spans="1:13" ht="12.75" hidden="1">
      <c r="A845" s="13"/>
      <c r="F845" s="72"/>
      <c r="G845" s="72"/>
      <c r="H845" s="5">
        <v>0</v>
      </c>
      <c r="I845" s="23" t="e">
        <v>#DIV/0!</v>
      </c>
      <c r="M845" s="2"/>
    </row>
    <row r="846" spans="1:13" ht="12.75" hidden="1">
      <c r="A846" s="13"/>
      <c r="F846" s="72"/>
      <c r="G846" s="72"/>
      <c r="H846" s="5">
        <v>0</v>
      </c>
      <c r="I846" s="23" t="e">
        <v>#DIV/0!</v>
      </c>
      <c r="M846" s="2"/>
    </row>
    <row r="847" spans="1:13" ht="12.75" hidden="1">
      <c r="A847" s="13"/>
      <c r="F847" s="72"/>
      <c r="G847" s="72"/>
      <c r="H847" s="5">
        <v>0</v>
      </c>
      <c r="I847" s="23" t="e">
        <v>#DIV/0!</v>
      </c>
      <c r="M847" s="2"/>
    </row>
    <row r="848" spans="1:13" ht="12.75" hidden="1">
      <c r="A848" s="13"/>
      <c r="F848" s="72"/>
      <c r="G848" s="72"/>
      <c r="H848" s="5">
        <v>0</v>
      </c>
      <c r="I848" s="23" t="e">
        <v>#DIV/0!</v>
      </c>
      <c r="M848" s="2"/>
    </row>
    <row r="849" spans="1:13" ht="12.75" hidden="1">
      <c r="A849" s="13"/>
      <c r="F849" s="72"/>
      <c r="G849" s="72"/>
      <c r="H849" s="5">
        <v>0</v>
      </c>
      <c r="I849" s="23" t="e">
        <v>#DIV/0!</v>
      </c>
      <c r="M849" s="2"/>
    </row>
    <row r="850" spans="1:13" ht="12.75" hidden="1">
      <c r="A850" s="13"/>
      <c r="F850" s="72"/>
      <c r="G850" s="72"/>
      <c r="H850" s="5">
        <v>0</v>
      </c>
      <c r="I850" s="23" t="e">
        <v>#DIV/0!</v>
      </c>
      <c r="M850" s="2"/>
    </row>
    <row r="851" spans="1:13" ht="12.75" hidden="1">
      <c r="A851" s="13"/>
      <c r="F851" s="72"/>
      <c r="G851" s="72"/>
      <c r="H851" s="5">
        <v>0</v>
      </c>
      <c r="I851" s="23" t="e">
        <v>#DIV/0!</v>
      </c>
      <c r="M851" s="2"/>
    </row>
    <row r="852" spans="1:13" ht="12.75" hidden="1">
      <c r="A852" s="13"/>
      <c r="F852" s="72"/>
      <c r="G852" s="72"/>
      <c r="H852" s="5">
        <v>0</v>
      </c>
      <c r="I852" s="23" t="e">
        <v>#DIV/0!</v>
      </c>
      <c r="M852" s="2"/>
    </row>
    <row r="853" spans="1:13" ht="12.75" hidden="1">
      <c r="A853" s="13"/>
      <c r="F853" s="72"/>
      <c r="G853" s="72"/>
      <c r="H853" s="5">
        <v>0</v>
      </c>
      <c r="I853" s="23" t="e">
        <v>#DIV/0!</v>
      </c>
      <c r="M853" s="2"/>
    </row>
    <row r="854" spans="1:13" ht="12.75" hidden="1">
      <c r="A854" s="13"/>
      <c r="F854" s="72"/>
      <c r="G854" s="72"/>
      <c r="H854" s="5">
        <v>0</v>
      </c>
      <c r="I854" s="23" t="e">
        <v>#DIV/0!</v>
      </c>
      <c r="M854" s="2"/>
    </row>
    <row r="855" spans="1:13" ht="12.75" hidden="1">
      <c r="A855" s="13"/>
      <c r="F855" s="72"/>
      <c r="G855" s="72"/>
      <c r="H855" s="5">
        <v>0</v>
      </c>
      <c r="I855" s="23" t="e">
        <v>#DIV/0!</v>
      </c>
      <c r="M855" s="2"/>
    </row>
    <row r="856" spans="1:13" ht="12.75" hidden="1">
      <c r="A856" s="13"/>
      <c r="F856" s="72"/>
      <c r="G856" s="72"/>
      <c r="H856" s="5">
        <v>0</v>
      </c>
      <c r="I856" s="23" t="e">
        <v>#DIV/0!</v>
      </c>
      <c r="M856" s="2"/>
    </row>
    <row r="857" spans="1:13" ht="12.75" hidden="1">
      <c r="A857" s="13"/>
      <c r="F857" s="72"/>
      <c r="G857" s="72"/>
      <c r="H857" s="5">
        <v>0</v>
      </c>
      <c r="I857" s="23" t="e">
        <v>#DIV/0!</v>
      </c>
      <c r="M857" s="2"/>
    </row>
    <row r="858" spans="1:13" ht="12.75" hidden="1">
      <c r="A858" s="13"/>
      <c r="F858" s="72"/>
      <c r="G858" s="72"/>
      <c r="H858" s="5">
        <v>0</v>
      </c>
      <c r="I858" s="23" t="e">
        <v>#DIV/0!</v>
      </c>
      <c r="M858" s="2"/>
    </row>
    <row r="859" spans="1:13" ht="12.75" hidden="1">
      <c r="A859" s="13"/>
      <c r="F859" s="72"/>
      <c r="G859" s="72"/>
      <c r="H859" s="5">
        <v>0</v>
      </c>
      <c r="I859" s="23" t="e">
        <v>#DIV/0!</v>
      </c>
      <c r="M859" s="2"/>
    </row>
    <row r="860" spans="1:13" ht="12.75" hidden="1">
      <c r="A860" s="13"/>
      <c r="F860" s="72"/>
      <c r="G860" s="72"/>
      <c r="H860" s="5">
        <v>0</v>
      </c>
      <c r="I860" s="23" t="e">
        <v>#DIV/0!</v>
      </c>
      <c r="M860" s="2"/>
    </row>
    <row r="861" spans="1:13" ht="12.75" hidden="1">
      <c r="A861" s="13"/>
      <c r="F861" s="72"/>
      <c r="G861" s="72"/>
      <c r="H861" s="5">
        <v>0</v>
      </c>
      <c r="I861" s="23" t="e">
        <v>#DIV/0!</v>
      </c>
      <c r="M861" s="2"/>
    </row>
    <row r="862" spans="1:13" ht="12.75" hidden="1">
      <c r="A862" s="13"/>
      <c r="F862" s="72"/>
      <c r="G862" s="72"/>
      <c r="H862" s="5">
        <v>0</v>
      </c>
      <c r="I862" s="23" t="e">
        <v>#DIV/0!</v>
      </c>
      <c r="M862" s="2"/>
    </row>
    <row r="863" spans="1:13" ht="12.75" hidden="1">
      <c r="A863" s="13"/>
      <c r="F863" s="72"/>
      <c r="G863" s="72"/>
      <c r="H863" s="5">
        <v>0</v>
      </c>
      <c r="I863" s="23" t="e">
        <v>#DIV/0!</v>
      </c>
      <c r="M863" s="2"/>
    </row>
    <row r="864" spans="1:13" ht="12.75" hidden="1">
      <c r="A864" s="13"/>
      <c r="F864" s="72"/>
      <c r="G864" s="72"/>
      <c r="H864" s="5">
        <v>0</v>
      </c>
      <c r="I864" s="23" t="e">
        <v>#DIV/0!</v>
      </c>
      <c r="M864" s="2"/>
    </row>
    <row r="865" spans="1:13" ht="12.75" hidden="1">
      <c r="A865" s="13"/>
      <c r="F865" s="72"/>
      <c r="G865" s="72"/>
      <c r="H865" s="5">
        <v>0</v>
      </c>
      <c r="I865" s="23" t="e">
        <v>#DIV/0!</v>
      </c>
      <c r="M865" s="2"/>
    </row>
    <row r="866" spans="1:13" ht="12.75" hidden="1">
      <c r="A866" s="13"/>
      <c r="F866" s="72"/>
      <c r="G866" s="72"/>
      <c r="H866" s="5">
        <v>0</v>
      </c>
      <c r="I866" s="23" t="e">
        <v>#DIV/0!</v>
      </c>
      <c r="M866" s="2"/>
    </row>
    <row r="867" spans="1:13" ht="12.75" hidden="1">
      <c r="A867" s="13"/>
      <c r="F867" s="72"/>
      <c r="G867" s="72"/>
      <c r="H867" s="5">
        <v>0</v>
      </c>
      <c r="I867" s="23" t="e">
        <v>#DIV/0!</v>
      </c>
      <c r="M867" s="2"/>
    </row>
    <row r="868" spans="1:13" ht="12.75" hidden="1">
      <c r="A868" s="13"/>
      <c r="F868" s="72"/>
      <c r="G868" s="72"/>
      <c r="H868" s="5">
        <v>0</v>
      </c>
      <c r="I868" s="23" t="e">
        <v>#DIV/0!</v>
      </c>
      <c r="M868" s="2"/>
    </row>
    <row r="869" spans="1:13" ht="12.75" hidden="1">
      <c r="A869" s="13"/>
      <c r="F869" s="72"/>
      <c r="G869" s="72"/>
      <c r="H869" s="5">
        <v>0</v>
      </c>
      <c r="I869" s="23" t="e">
        <v>#DIV/0!</v>
      </c>
      <c r="M869" s="2"/>
    </row>
    <row r="870" spans="1:13" ht="12.75" hidden="1">
      <c r="A870" s="13"/>
      <c r="F870" s="72"/>
      <c r="G870" s="72"/>
      <c r="H870" s="5">
        <v>0</v>
      </c>
      <c r="I870" s="23" t="e">
        <v>#DIV/0!</v>
      </c>
      <c r="M870" s="2"/>
    </row>
    <row r="871" spans="1:13" ht="12.75" hidden="1">
      <c r="A871" s="13"/>
      <c r="F871" s="72"/>
      <c r="G871" s="72"/>
      <c r="H871" s="5">
        <v>0</v>
      </c>
      <c r="I871" s="23" t="e">
        <v>#DIV/0!</v>
      </c>
      <c r="M871" s="2"/>
    </row>
    <row r="872" spans="1:13" ht="12.75" hidden="1">
      <c r="A872" s="13"/>
      <c r="F872" s="72"/>
      <c r="G872" s="72"/>
      <c r="H872" s="5">
        <v>0</v>
      </c>
      <c r="I872" s="23" t="e">
        <v>#DIV/0!</v>
      </c>
      <c r="M872" s="2"/>
    </row>
    <row r="873" spans="1:13" ht="12.75" hidden="1">
      <c r="A873" s="13"/>
      <c r="F873" s="72"/>
      <c r="G873" s="72"/>
      <c r="H873" s="5">
        <v>0</v>
      </c>
      <c r="I873" s="23" t="e">
        <v>#DIV/0!</v>
      </c>
      <c r="M873" s="2"/>
    </row>
    <row r="874" spans="1:13" ht="12.75" hidden="1">
      <c r="A874" s="13"/>
      <c r="F874" s="72"/>
      <c r="G874" s="72"/>
      <c r="H874" s="5">
        <v>0</v>
      </c>
      <c r="I874" s="23" t="e">
        <v>#DIV/0!</v>
      </c>
      <c r="M874" s="2"/>
    </row>
    <row r="875" spans="1:13" ht="12.75" hidden="1">
      <c r="A875" s="13"/>
      <c r="F875" s="72"/>
      <c r="G875" s="72"/>
      <c r="H875" s="5">
        <v>0</v>
      </c>
      <c r="I875" s="23" t="e">
        <v>#DIV/0!</v>
      </c>
      <c r="M875" s="2"/>
    </row>
    <row r="876" spans="1:13" ht="12.75" hidden="1">
      <c r="A876" s="13"/>
      <c r="F876" s="72"/>
      <c r="G876" s="72"/>
      <c r="H876" s="5">
        <v>0</v>
      </c>
      <c r="I876" s="23" t="e">
        <v>#DIV/0!</v>
      </c>
      <c r="M876" s="2"/>
    </row>
    <row r="877" spans="1:13" ht="12.75" hidden="1">
      <c r="A877" s="13"/>
      <c r="F877" s="72"/>
      <c r="G877" s="72"/>
      <c r="H877" s="5">
        <v>0</v>
      </c>
      <c r="I877" s="23" t="e">
        <v>#DIV/0!</v>
      </c>
      <c r="M877" s="2"/>
    </row>
    <row r="878" spans="1:13" ht="12.75" hidden="1">
      <c r="A878" s="13"/>
      <c r="F878" s="72"/>
      <c r="G878" s="72"/>
      <c r="H878" s="5">
        <v>0</v>
      </c>
      <c r="I878" s="23" t="e">
        <v>#DIV/0!</v>
      </c>
      <c r="M878" s="2"/>
    </row>
    <row r="879" spans="1:13" ht="12.75" hidden="1">
      <c r="A879" s="13"/>
      <c r="F879" s="72"/>
      <c r="G879" s="72"/>
      <c r="H879" s="5">
        <v>0</v>
      </c>
      <c r="I879" s="23" t="e">
        <v>#DIV/0!</v>
      </c>
      <c r="M879" s="2"/>
    </row>
    <row r="880" spans="1:13" ht="12.75" hidden="1">
      <c r="A880" s="13"/>
      <c r="F880" s="72"/>
      <c r="G880" s="72"/>
      <c r="H880" s="5">
        <v>0</v>
      </c>
      <c r="I880" s="23" t="e">
        <v>#DIV/0!</v>
      </c>
      <c r="M880" s="2"/>
    </row>
    <row r="881" spans="1:13" ht="12.75" hidden="1">
      <c r="A881" s="13"/>
      <c r="F881" s="72"/>
      <c r="G881" s="72"/>
      <c r="H881" s="5">
        <v>0</v>
      </c>
      <c r="I881" s="23" t="e">
        <v>#DIV/0!</v>
      </c>
      <c r="M881" s="2"/>
    </row>
    <row r="882" spans="1:13" ht="12.75" hidden="1">
      <c r="A882" s="13"/>
      <c r="F882" s="72"/>
      <c r="G882" s="72"/>
      <c r="H882" s="5">
        <v>0</v>
      </c>
      <c r="I882" s="23" t="e">
        <v>#DIV/0!</v>
      </c>
      <c r="M882" s="2"/>
    </row>
    <row r="883" spans="1:13" ht="12.75" hidden="1">
      <c r="A883" s="13"/>
      <c r="F883" s="72"/>
      <c r="G883" s="72"/>
      <c r="H883" s="5">
        <v>0</v>
      </c>
      <c r="I883" s="23" t="e">
        <v>#DIV/0!</v>
      </c>
      <c r="M883" s="2"/>
    </row>
    <row r="884" spans="1:13" ht="12.75" hidden="1">
      <c r="A884" s="13"/>
      <c r="F884" s="72"/>
      <c r="G884" s="72"/>
      <c r="H884" s="5">
        <v>0</v>
      </c>
      <c r="I884" s="23" t="e">
        <v>#DIV/0!</v>
      </c>
      <c r="M884" s="2"/>
    </row>
    <row r="885" spans="1:13" ht="12.75" hidden="1">
      <c r="A885" s="13"/>
      <c r="F885" s="72"/>
      <c r="G885" s="72"/>
      <c r="H885" s="5">
        <v>0</v>
      </c>
      <c r="I885" s="23" t="e">
        <v>#DIV/0!</v>
      </c>
      <c r="M885" s="2"/>
    </row>
    <row r="886" spans="1:13" ht="12.75" hidden="1">
      <c r="A886" s="13"/>
      <c r="F886" s="72"/>
      <c r="G886" s="72"/>
      <c r="H886" s="5">
        <v>0</v>
      </c>
      <c r="I886" s="23" t="e">
        <v>#DIV/0!</v>
      </c>
      <c r="M886" s="2"/>
    </row>
    <row r="887" spans="1:13" ht="12.75" hidden="1">
      <c r="A887" s="13"/>
      <c r="F887" s="72"/>
      <c r="G887" s="72"/>
      <c r="H887" s="5">
        <v>0</v>
      </c>
      <c r="I887" s="23" t="e">
        <v>#DIV/0!</v>
      </c>
      <c r="M887" s="2"/>
    </row>
    <row r="888" spans="1:13" ht="12.75" hidden="1">
      <c r="A888" s="13"/>
      <c r="F888" s="72"/>
      <c r="G888" s="72"/>
      <c r="H888" s="5">
        <v>0</v>
      </c>
      <c r="I888" s="23" t="e">
        <v>#DIV/0!</v>
      </c>
      <c r="M888" s="2"/>
    </row>
    <row r="889" spans="1:13" ht="12.75" hidden="1">
      <c r="A889" s="13"/>
      <c r="F889" s="72"/>
      <c r="G889" s="72"/>
      <c r="H889" s="5">
        <v>0</v>
      </c>
      <c r="I889" s="23" t="e">
        <v>#DIV/0!</v>
      </c>
      <c r="M889" s="2"/>
    </row>
    <row r="890" spans="1:13" ht="12.75" hidden="1">
      <c r="A890" s="13"/>
      <c r="F890" s="72"/>
      <c r="G890" s="72"/>
      <c r="H890" s="5">
        <v>0</v>
      </c>
      <c r="I890" s="23" t="e">
        <v>#DIV/0!</v>
      </c>
      <c r="M890" s="2"/>
    </row>
    <row r="891" spans="1:13" ht="12.75" hidden="1">
      <c r="A891" s="13"/>
      <c r="F891" s="72"/>
      <c r="G891" s="72"/>
      <c r="H891" s="5">
        <v>0</v>
      </c>
      <c r="I891" s="23" t="e">
        <v>#DIV/0!</v>
      </c>
      <c r="M891" s="2"/>
    </row>
    <row r="892" spans="1:13" ht="12.75" hidden="1">
      <c r="A892" s="13"/>
      <c r="F892" s="72"/>
      <c r="G892" s="72"/>
      <c r="H892" s="5">
        <v>0</v>
      </c>
      <c r="I892" s="23" t="e">
        <v>#DIV/0!</v>
      </c>
      <c r="M892" s="2"/>
    </row>
    <row r="893" spans="1:13" ht="12.75" hidden="1">
      <c r="A893" s="13"/>
      <c r="F893" s="72"/>
      <c r="G893" s="72"/>
      <c r="H893" s="5">
        <v>0</v>
      </c>
      <c r="I893" s="23" t="e">
        <v>#DIV/0!</v>
      </c>
      <c r="M893" s="2"/>
    </row>
    <row r="894" spans="1:13" ht="12.75" hidden="1">
      <c r="A894" s="13"/>
      <c r="F894" s="72"/>
      <c r="G894" s="72"/>
      <c r="H894" s="5">
        <v>0</v>
      </c>
      <c r="I894" s="23" t="e">
        <v>#DIV/0!</v>
      </c>
      <c r="M894" s="2"/>
    </row>
    <row r="895" spans="1:13" ht="12.75" hidden="1">
      <c r="A895" s="13"/>
      <c r="F895" s="72"/>
      <c r="G895" s="72"/>
      <c r="H895" s="5">
        <v>0</v>
      </c>
      <c r="I895" s="23" t="e">
        <v>#DIV/0!</v>
      </c>
      <c r="M895" s="2"/>
    </row>
    <row r="896" spans="1:13" ht="12.75" hidden="1">
      <c r="A896" s="13"/>
      <c r="F896" s="72"/>
      <c r="G896" s="72"/>
      <c r="H896" s="5">
        <v>0</v>
      </c>
      <c r="I896" s="23" t="e">
        <v>#DIV/0!</v>
      </c>
      <c r="M896" s="2"/>
    </row>
    <row r="897" spans="1:13" ht="12.75" hidden="1">
      <c r="A897" s="13"/>
      <c r="F897" s="72"/>
      <c r="G897" s="72"/>
      <c r="H897" s="5">
        <v>0</v>
      </c>
      <c r="I897" s="23" t="e">
        <v>#DIV/0!</v>
      </c>
      <c r="M897" s="2"/>
    </row>
    <row r="898" spans="1:13" ht="12.75" hidden="1">
      <c r="A898" s="13"/>
      <c r="F898" s="72"/>
      <c r="G898" s="72"/>
      <c r="H898" s="5">
        <v>0</v>
      </c>
      <c r="I898" s="23" t="e">
        <v>#DIV/0!</v>
      </c>
      <c r="M898" s="2"/>
    </row>
    <row r="899" spans="1:13" ht="12.75" hidden="1">
      <c r="A899" s="13"/>
      <c r="F899" s="72"/>
      <c r="G899" s="72"/>
      <c r="H899" s="5">
        <v>0</v>
      </c>
      <c r="I899" s="23" t="e">
        <v>#DIV/0!</v>
      </c>
      <c r="M899" s="2"/>
    </row>
    <row r="900" spans="1:13" ht="12.75" hidden="1">
      <c r="A900" s="13"/>
      <c r="F900" s="72"/>
      <c r="G900" s="72"/>
      <c r="H900" s="5">
        <v>0</v>
      </c>
      <c r="I900" s="23" t="e">
        <v>#DIV/0!</v>
      </c>
      <c r="M900" s="2"/>
    </row>
    <row r="901" spans="1:13" ht="12.75" hidden="1">
      <c r="A901" s="13"/>
      <c r="F901" s="72"/>
      <c r="G901" s="72"/>
      <c r="H901" s="5">
        <v>0</v>
      </c>
      <c r="I901" s="23" t="e">
        <v>#DIV/0!</v>
      </c>
      <c r="M901" s="2"/>
    </row>
    <row r="902" spans="1:13" ht="12.75" hidden="1">
      <c r="A902" s="13"/>
      <c r="F902" s="72"/>
      <c r="G902" s="72"/>
      <c r="H902" s="5">
        <v>0</v>
      </c>
      <c r="I902" s="23" t="e">
        <v>#DIV/0!</v>
      </c>
      <c r="M902" s="2"/>
    </row>
    <row r="903" spans="1:13" ht="12.75" hidden="1">
      <c r="A903" s="13"/>
      <c r="F903" s="72"/>
      <c r="G903" s="72"/>
      <c r="H903" s="5">
        <v>0</v>
      </c>
      <c r="I903" s="23" t="e">
        <v>#DIV/0!</v>
      </c>
      <c r="M903" s="2"/>
    </row>
    <row r="904" spans="1:13" ht="12.75" hidden="1">
      <c r="A904" s="13"/>
      <c r="F904" s="72"/>
      <c r="G904" s="72"/>
      <c r="H904" s="5">
        <v>0</v>
      </c>
      <c r="I904" s="23" t="e">
        <v>#DIV/0!</v>
      </c>
      <c r="M904" s="2"/>
    </row>
    <row r="905" spans="1:13" ht="12.75" hidden="1">
      <c r="A905" s="13"/>
      <c r="F905" s="72"/>
      <c r="G905" s="72"/>
      <c r="H905" s="5">
        <v>0</v>
      </c>
      <c r="I905" s="23" t="e">
        <v>#DIV/0!</v>
      </c>
      <c r="M905" s="2"/>
    </row>
    <row r="906" spans="1:13" ht="12.75" hidden="1">
      <c r="A906" s="13"/>
      <c r="F906" s="72"/>
      <c r="G906" s="72"/>
      <c r="H906" s="5">
        <v>0</v>
      </c>
      <c r="I906" s="23" t="e">
        <v>#DIV/0!</v>
      </c>
      <c r="M906" s="2"/>
    </row>
    <row r="907" spans="1:13" ht="12.75" hidden="1">
      <c r="A907" s="13"/>
      <c r="F907" s="72"/>
      <c r="G907" s="72"/>
      <c r="H907" s="5">
        <v>0</v>
      </c>
      <c r="I907" s="23" t="e">
        <v>#DIV/0!</v>
      </c>
      <c r="M907" s="2"/>
    </row>
    <row r="908" spans="1:13" ht="12.75" hidden="1">
      <c r="A908" s="13"/>
      <c r="F908" s="72"/>
      <c r="G908" s="72"/>
      <c r="H908" s="5">
        <v>0</v>
      </c>
      <c r="I908" s="23" t="e">
        <v>#DIV/0!</v>
      </c>
      <c r="M908" s="2"/>
    </row>
    <row r="909" spans="1:13" ht="12.75" hidden="1">
      <c r="A909" s="13"/>
      <c r="F909" s="72"/>
      <c r="G909" s="72"/>
      <c r="H909" s="5">
        <v>0</v>
      </c>
      <c r="I909" s="23" t="e">
        <v>#DIV/0!</v>
      </c>
      <c r="M909" s="2"/>
    </row>
    <row r="910" spans="1:13" ht="12.75" hidden="1">
      <c r="A910" s="13"/>
      <c r="F910" s="72"/>
      <c r="G910" s="72"/>
      <c r="H910" s="5">
        <v>0</v>
      </c>
      <c r="I910" s="23" t="e">
        <v>#DIV/0!</v>
      </c>
      <c r="M910" s="2"/>
    </row>
    <row r="911" spans="1:13" ht="12.75" hidden="1">
      <c r="A911" s="13"/>
      <c r="F911" s="72"/>
      <c r="G911" s="72"/>
      <c r="H911" s="5">
        <v>0</v>
      </c>
      <c r="I911" s="23" t="e">
        <v>#DIV/0!</v>
      </c>
      <c r="M911" s="2"/>
    </row>
    <row r="912" spans="1:13" ht="12.75" hidden="1">
      <c r="A912" s="13"/>
      <c r="F912" s="72"/>
      <c r="G912" s="72"/>
      <c r="H912" s="5">
        <v>0</v>
      </c>
      <c r="I912" s="23" t="e">
        <v>#DIV/0!</v>
      </c>
      <c r="M912" s="2"/>
    </row>
    <row r="913" spans="1:13" ht="12.75" hidden="1">
      <c r="A913" s="13"/>
      <c r="F913" s="72"/>
      <c r="G913" s="72"/>
      <c r="H913" s="5">
        <v>0</v>
      </c>
      <c r="I913" s="23" t="e">
        <v>#DIV/0!</v>
      </c>
      <c r="M913" s="2"/>
    </row>
    <row r="914" spans="1:13" ht="12.75" hidden="1">
      <c r="A914" s="13"/>
      <c r="F914" s="72"/>
      <c r="G914" s="72"/>
      <c r="H914" s="5">
        <v>0</v>
      </c>
      <c r="I914" s="23" t="e">
        <v>#DIV/0!</v>
      </c>
      <c r="M914" s="2"/>
    </row>
    <row r="915" spans="1:13" ht="12.75" hidden="1">
      <c r="A915" s="13"/>
      <c r="F915" s="72"/>
      <c r="G915" s="72"/>
      <c r="H915" s="5">
        <v>0</v>
      </c>
      <c r="I915" s="23" t="e">
        <v>#DIV/0!</v>
      </c>
      <c r="M915" s="2"/>
    </row>
    <row r="916" spans="1:13" ht="12.75" hidden="1">
      <c r="A916" s="13"/>
      <c r="F916" s="72"/>
      <c r="G916" s="72"/>
      <c r="H916" s="5">
        <v>0</v>
      </c>
      <c r="I916" s="23" t="e">
        <v>#DIV/0!</v>
      </c>
      <c r="M916" s="2"/>
    </row>
    <row r="917" spans="1:13" ht="12.75" hidden="1">
      <c r="A917" s="13"/>
      <c r="F917" s="72"/>
      <c r="G917" s="72"/>
      <c r="H917" s="5">
        <v>0</v>
      </c>
      <c r="I917" s="23" t="e">
        <v>#DIV/0!</v>
      </c>
      <c r="M917" s="2"/>
    </row>
    <row r="918" spans="1:13" ht="12.75" hidden="1">
      <c r="A918" s="13"/>
      <c r="F918" s="72"/>
      <c r="G918" s="72"/>
      <c r="H918" s="5">
        <v>0</v>
      </c>
      <c r="I918" s="23" t="e">
        <v>#DIV/0!</v>
      </c>
      <c r="M918" s="2"/>
    </row>
    <row r="919" spans="1:13" ht="12.75" hidden="1">
      <c r="A919" s="13"/>
      <c r="F919" s="72"/>
      <c r="G919" s="72"/>
      <c r="H919" s="5">
        <v>0</v>
      </c>
      <c r="I919" s="23" t="e">
        <v>#DIV/0!</v>
      </c>
      <c r="M919" s="2"/>
    </row>
    <row r="920" spans="1:13" ht="12.75" hidden="1">
      <c r="A920" s="13"/>
      <c r="F920" s="72"/>
      <c r="G920" s="72"/>
      <c r="H920" s="5">
        <v>0</v>
      </c>
      <c r="I920" s="23" t="e">
        <v>#DIV/0!</v>
      </c>
      <c r="M920" s="2"/>
    </row>
    <row r="921" spans="1:13" ht="12.75" hidden="1">
      <c r="A921" s="13"/>
      <c r="F921" s="72"/>
      <c r="G921" s="72"/>
      <c r="H921" s="5">
        <v>0</v>
      </c>
      <c r="I921" s="23" t="e">
        <v>#DIV/0!</v>
      </c>
      <c r="M921" s="2"/>
    </row>
    <row r="922" spans="1:13" ht="12.75" hidden="1">
      <c r="A922" s="13"/>
      <c r="F922" s="72"/>
      <c r="G922" s="72"/>
      <c r="H922" s="5">
        <v>0</v>
      </c>
      <c r="I922" s="23" t="e">
        <v>#DIV/0!</v>
      </c>
      <c r="M922" s="2"/>
    </row>
    <row r="923" spans="1:13" ht="12.75" hidden="1">
      <c r="A923" s="13"/>
      <c r="F923" s="72"/>
      <c r="G923" s="72"/>
      <c r="H923" s="5">
        <v>0</v>
      </c>
      <c r="I923" s="23" t="e">
        <v>#DIV/0!</v>
      </c>
      <c r="M923" s="2"/>
    </row>
    <row r="924" spans="1:13" ht="12.75" hidden="1">
      <c r="A924" s="13"/>
      <c r="F924" s="72"/>
      <c r="G924" s="72"/>
      <c r="H924" s="5">
        <v>0</v>
      </c>
      <c r="I924" s="23" t="e">
        <v>#DIV/0!</v>
      </c>
      <c r="M924" s="2"/>
    </row>
    <row r="925" spans="1:13" ht="12.75" hidden="1">
      <c r="A925" s="13"/>
      <c r="F925" s="72"/>
      <c r="G925" s="72"/>
      <c r="H925" s="5">
        <v>0</v>
      </c>
      <c r="I925" s="23" t="e">
        <v>#DIV/0!</v>
      </c>
      <c r="M925" s="2"/>
    </row>
    <row r="926" spans="1:13" ht="12.75" hidden="1">
      <c r="A926" s="13"/>
      <c r="F926" s="72"/>
      <c r="G926" s="72"/>
      <c r="H926" s="5">
        <v>0</v>
      </c>
      <c r="I926" s="23" t="e">
        <v>#DIV/0!</v>
      </c>
      <c r="M926" s="2"/>
    </row>
    <row r="927" spans="1:13" ht="12.75" hidden="1">
      <c r="A927" s="13"/>
      <c r="F927" s="72"/>
      <c r="G927" s="72"/>
      <c r="H927" s="5">
        <v>0</v>
      </c>
      <c r="I927" s="23" t="e">
        <v>#DIV/0!</v>
      </c>
      <c r="M927" s="2"/>
    </row>
    <row r="928" spans="1:13" ht="12.75" hidden="1">
      <c r="A928" s="13"/>
      <c r="F928" s="72"/>
      <c r="G928" s="72"/>
      <c r="H928" s="5">
        <v>0</v>
      </c>
      <c r="I928" s="23" t="e">
        <v>#DIV/0!</v>
      </c>
      <c r="M928" s="2"/>
    </row>
    <row r="929" spans="1:13" ht="12.75" hidden="1">
      <c r="A929" s="13"/>
      <c r="F929" s="72"/>
      <c r="G929" s="72"/>
      <c r="H929" s="5">
        <v>0</v>
      </c>
      <c r="I929" s="23" t="e">
        <v>#DIV/0!</v>
      </c>
      <c r="M929" s="2"/>
    </row>
    <row r="930" spans="1:13" ht="12.75" hidden="1">
      <c r="A930" s="13"/>
      <c r="F930" s="72"/>
      <c r="G930" s="72"/>
      <c r="H930" s="5">
        <v>0</v>
      </c>
      <c r="I930" s="23" t="e">
        <v>#DIV/0!</v>
      </c>
      <c r="M930" s="2"/>
    </row>
    <row r="931" spans="1:13" ht="12.75" hidden="1">
      <c r="A931" s="13"/>
      <c r="F931" s="72"/>
      <c r="G931" s="72"/>
      <c r="H931" s="5">
        <v>0</v>
      </c>
      <c r="I931" s="23" t="e">
        <v>#DIV/0!</v>
      </c>
      <c r="M931" s="2"/>
    </row>
    <row r="932" spans="1:13" ht="12.75" hidden="1">
      <c r="A932" s="13"/>
      <c r="F932" s="72"/>
      <c r="G932" s="72"/>
      <c r="H932" s="5">
        <v>0</v>
      </c>
      <c r="I932" s="23" t="e">
        <v>#DIV/0!</v>
      </c>
      <c r="M932" s="2"/>
    </row>
    <row r="933" spans="1:13" ht="12.75" hidden="1">
      <c r="A933" s="13"/>
      <c r="F933" s="72"/>
      <c r="G933" s="72"/>
      <c r="H933" s="5">
        <v>0</v>
      </c>
      <c r="I933" s="23" t="e">
        <v>#DIV/0!</v>
      </c>
      <c r="M933" s="2"/>
    </row>
    <row r="934" spans="1:13" ht="12.75" hidden="1">
      <c r="A934" s="13"/>
      <c r="F934" s="72"/>
      <c r="G934" s="72"/>
      <c r="H934" s="5">
        <v>0</v>
      </c>
      <c r="I934" s="23" t="e">
        <v>#DIV/0!</v>
      </c>
      <c r="M934" s="2"/>
    </row>
    <row r="935" spans="1:13" ht="12.75" hidden="1">
      <c r="A935" s="13"/>
      <c r="F935" s="72"/>
      <c r="G935" s="72"/>
      <c r="H935" s="5">
        <v>0</v>
      </c>
      <c r="I935" s="23" t="e">
        <v>#DIV/0!</v>
      </c>
      <c r="M935" s="2"/>
    </row>
    <row r="936" spans="1:13" ht="12.75" hidden="1">
      <c r="A936" s="13"/>
      <c r="F936" s="72"/>
      <c r="G936" s="72"/>
      <c r="H936" s="5">
        <v>0</v>
      </c>
      <c r="I936" s="23" t="e">
        <v>#DIV/0!</v>
      </c>
      <c r="M936" s="2"/>
    </row>
    <row r="937" spans="1:13" ht="12.75" hidden="1">
      <c r="A937" s="13"/>
      <c r="F937" s="72"/>
      <c r="G937" s="72"/>
      <c r="H937" s="5">
        <v>0</v>
      </c>
      <c r="I937" s="23" t="e">
        <v>#DIV/0!</v>
      </c>
      <c r="M937" s="2"/>
    </row>
    <row r="938" spans="1:13" ht="12.75" hidden="1">
      <c r="A938" s="13"/>
      <c r="F938" s="72"/>
      <c r="G938" s="72"/>
      <c r="H938" s="5">
        <v>0</v>
      </c>
      <c r="I938" s="23" t="e">
        <v>#DIV/0!</v>
      </c>
      <c r="M938" s="2"/>
    </row>
    <row r="939" spans="1:13" ht="12.75" hidden="1">
      <c r="A939" s="13"/>
      <c r="F939" s="72"/>
      <c r="G939" s="72"/>
      <c r="H939" s="5">
        <v>0</v>
      </c>
      <c r="I939" s="23" t="e">
        <v>#DIV/0!</v>
      </c>
      <c r="M939" s="2"/>
    </row>
    <row r="940" spans="1:13" ht="12.75" hidden="1">
      <c r="A940" s="13"/>
      <c r="F940" s="72"/>
      <c r="G940" s="72"/>
      <c r="H940" s="5">
        <v>0</v>
      </c>
      <c r="I940" s="23" t="e">
        <v>#DIV/0!</v>
      </c>
      <c r="M940" s="2"/>
    </row>
    <row r="941" spans="1:13" ht="12.75" hidden="1">
      <c r="A941" s="13"/>
      <c r="F941" s="72"/>
      <c r="G941" s="72"/>
      <c r="H941" s="5">
        <v>0</v>
      </c>
      <c r="I941" s="23" t="e">
        <v>#DIV/0!</v>
      </c>
      <c r="M941" s="2"/>
    </row>
    <row r="942" spans="1:13" ht="12.75" hidden="1">
      <c r="A942" s="13"/>
      <c r="F942" s="72"/>
      <c r="G942" s="72"/>
      <c r="H942" s="5">
        <v>0</v>
      </c>
      <c r="I942" s="23" t="e">
        <v>#DIV/0!</v>
      </c>
      <c r="M942" s="2"/>
    </row>
    <row r="943" spans="1:13" ht="12.75" hidden="1">
      <c r="A943" s="13"/>
      <c r="F943" s="72"/>
      <c r="G943" s="72"/>
      <c r="H943" s="5">
        <v>0</v>
      </c>
      <c r="I943" s="23" t="e">
        <v>#DIV/0!</v>
      </c>
      <c r="M943" s="2"/>
    </row>
    <row r="944" spans="1:13" ht="12.75" hidden="1">
      <c r="A944" s="13"/>
      <c r="F944" s="72"/>
      <c r="G944" s="72"/>
      <c r="H944" s="5">
        <v>0</v>
      </c>
      <c r="I944" s="23" t="e">
        <v>#DIV/0!</v>
      </c>
      <c r="M944" s="2"/>
    </row>
    <row r="945" spans="1:13" ht="12.75" hidden="1">
      <c r="A945" s="13"/>
      <c r="F945" s="72"/>
      <c r="G945" s="72"/>
      <c r="H945" s="5">
        <v>0</v>
      </c>
      <c r="I945" s="23" t="e">
        <v>#DIV/0!</v>
      </c>
      <c r="M945" s="2"/>
    </row>
    <row r="946" spans="1:13" ht="12.75" hidden="1">
      <c r="A946" s="13"/>
      <c r="F946" s="72"/>
      <c r="G946" s="72"/>
      <c r="H946" s="5">
        <v>0</v>
      </c>
      <c r="I946" s="23" t="e">
        <v>#DIV/0!</v>
      </c>
      <c r="M946" s="2"/>
    </row>
    <row r="947" spans="1:13" ht="12.75" hidden="1">
      <c r="A947" s="13"/>
      <c r="F947" s="72"/>
      <c r="G947" s="72"/>
      <c r="H947" s="5">
        <v>0</v>
      </c>
      <c r="I947" s="23" t="e">
        <v>#DIV/0!</v>
      </c>
      <c r="M947" s="2"/>
    </row>
    <row r="948" spans="1:13" ht="12.75" hidden="1">
      <c r="A948" s="13"/>
      <c r="F948" s="72"/>
      <c r="G948" s="72"/>
      <c r="H948" s="5">
        <v>0</v>
      </c>
      <c r="I948" s="23" t="e">
        <v>#DIV/0!</v>
      </c>
      <c r="M948" s="2"/>
    </row>
    <row r="949" spans="1:13" ht="12.75" hidden="1">
      <c r="A949" s="13"/>
      <c r="F949" s="72"/>
      <c r="G949" s="72"/>
      <c r="H949" s="5">
        <v>0</v>
      </c>
      <c r="I949" s="23" t="e">
        <v>#DIV/0!</v>
      </c>
      <c r="M949" s="2"/>
    </row>
    <row r="950" spans="1:13" ht="12.75" hidden="1">
      <c r="A950" s="13"/>
      <c r="F950" s="72"/>
      <c r="G950" s="72"/>
      <c r="H950" s="5">
        <v>0</v>
      </c>
      <c r="I950" s="23" t="e">
        <v>#DIV/0!</v>
      </c>
      <c r="M950" s="2"/>
    </row>
    <row r="951" spans="1:13" ht="12.75" hidden="1">
      <c r="A951" s="13"/>
      <c r="F951" s="72"/>
      <c r="G951" s="72"/>
      <c r="H951" s="5">
        <v>0</v>
      </c>
      <c r="I951" s="23" t="e">
        <v>#DIV/0!</v>
      </c>
      <c r="M951" s="2"/>
    </row>
    <row r="952" spans="1:13" ht="12.75" hidden="1">
      <c r="A952" s="13"/>
      <c r="F952" s="72"/>
      <c r="G952" s="72"/>
      <c r="H952" s="5">
        <v>0</v>
      </c>
      <c r="I952" s="23" t="e">
        <v>#DIV/0!</v>
      </c>
      <c r="M952" s="2"/>
    </row>
    <row r="953" spans="1:13" ht="12.75" hidden="1">
      <c r="A953" s="13"/>
      <c r="F953" s="72"/>
      <c r="G953" s="72"/>
      <c r="H953" s="5">
        <v>0</v>
      </c>
      <c r="I953" s="23" t="e">
        <v>#DIV/0!</v>
      </c>
      <c r="M953" s="2"/>
    </row>
    <row r="954" spans="1:13" ht="12.75" hidden="1">
      <c r="A954" s="13"/>
      <c r="F954" s="72"/>
      <c r="G954" s="72"/>
      <c r="H954" s="5">
        <v>0</v>
      </c>
      <c r="I954" s="23" t="e">
        <v>#DIV/0!</v>
      </c>
      <c r="M954" s="2"/>
    </row>
    <row r="955" spans="1:13" ht="12.75" hidden="1">
      <c r="A955" s="13"/>
      <c r="F955" s="72"/>
      <c r="G955" s="72"/>
      <c r="H955" s="5">
        <v>0</v>
      </c>
      <c r="I955" s="23" t="e">
        <v>#DIV/0!</v>
      </c>
      <c r="M955" s="2"/>
    </row>
    <row r="956" spans="1:13" ht="12.75" hidden="1">
      <c r="A956" s="13"/>
      <c r="F956" s="72"/>
      <c r="G956" s="72"/>
      <c r="H956" s="5">
        <v>0</v>
      </c>
      <c r="I956" s="23" t="e">
        <v>#DIV/0!</v>
      </c>
      <c r="M956" s="2"/>
    </row>
    <row r="957" spans="1:13" ht="12.75" hidden="1">
      <c r="A957" s="13"/>
      <c r="F957" s="72"/>
      <c r="G957" s="72"/>
      <c r="H957" s="5">
        <v>0</v>
      </c>
      <c r="I957" s="23" t="e">
        <v>#DIV/0!</v>
      </c>
      <c r="M957" s="2"/>
    </row>
    <row r="958" spans="1:13" ht="12.75" hidden="1">
      <c r="A958" s="13"/>
      <c r="F958" s="72"/>
      <c r="G958" s="72"/>
      <c r="H958" s="5">
        <v>0</v>
      </c>
      <c r="I958" s="23" t="e">
        <v>#DIV/0!</v>
      </c>
      <c r="M958" s="2"/>
    </row>
    <row r="959" spans="1:13" ht="12.75" hidden="1">
      <c r="A959" s="13"/>
      <c r="F959" s="72"/>
      <c r="G959" s="72"/>
      <c r="H959" s="5">
        <v>0</v>
      </c>
      <c r="I959" s="23" t="e">
        <v>#DIV/0!</v>
      </c>
      <c r="M959" s="2"/>
    </row>
    <row r="960" spans="1:13" ht="12.75" hidden="1">
      <c r="A960" s="13"/>
      <c r="F960" s="72"/>
      <c r="G960" s="72"/>
      <c r="H960" s="5">
        <v>0</v>
      </c>
      <c r="I960" s="23" t="e">
        <v>#DIV/0!</v>
      </c>
      <c r="M960" s="2"/>
    </row>
    <row r="961" spans="1:13" ht="12.75" hidden="1">
      <c r="A961" s="13"/>
      <c r="F961" s="72"/>
      <c r="G961" s="72"/>
      <c r="H961" s="5">
        <v>0</v>
      </c>
      <c r="I961" s="23" t="e">
        <v>#DIV/0!</v>
      </c>
      <c r="M961" s="2"/>
    </row>
    <row r="962" spans="1:13" ht="12.75" hidden="1">
      <c r="A962" s="13"/>
      <c r="F962" s="72"/>
      <c r="G962" s="72"/>
      <c r="H962" s="5">
        <v>0</v>
      </c>
      <c r="I962" s="23" t="e">
        <v>#DIV/0!</v>
      </c>
      <c r="M962" s="2"/>
    </row>
    <row r="963" spans="1:13" ht="12.75" hidden="1">
      <c r="A963" s="13"/>
      <c r="F963" s="72"/>
      <c r="G963" s="72"/>
      <c r="H963" s="5">
        <v>0</v>
      </c>
      <c r="I963" s="23" t="e">
        <v>#DIV/0!</v>
      </c>
      <c r="M963" s="2"/>
    </row>
    <row r="964" spans="1:13" ht="12.75" hidden="1">
      <c r="A964" s="13"/>
      <c r="F964" s="72"/>
      <c r="G964" s="72"/>
      <c r="H964" s="5">
        <v>0</v>
      </c>
      <c r="I964" s="23" t="e">
        <v>#DIV/0!</v>
      </c>
      <c r="M964" s="2"/>
    </row>
    <row r="965" spans="1:13" ht="12.75" hidden="1">
      <c r="A965" s="13"/>
      <c r="F965" s="72"/>
      <c r="G965" s="72"/>
      <c r="H965" s="5">
        <v>0</v>
      </c>
      <c r="I965" s="23" t="e">
        <v>#DIV/0!</v>
      </c>
      <c r="M965" s="2"/>
    </row>
    <row r="966" spans="1:13" ht="12.75" hidden="1">
      <c r="A966" s="13"/>
      <c r="F966" s="72"/>
      <c r="G966" s="72"/>
      <c r="H966" s="5">
        <v>0</v>
      </c>
      <c r="I966" s="23" t="e">
        <v>#DIV/0!</v>
      </c>
      <c r="M966" s="2"/>
    </row>
    <row r="967" spans="1:13" ht="12.75" hidden="1">
      <c r="A967" s="13"/>
      <c r="F967" s="72"/>
      <c r="G967" s="72"/>
      <c r="H967" s="5">
        <v>0</v>
      </c>
      <c r="I967" s="23" t="e">
        <v>#DIV/0!</v>
      </c>
      <c r="M967" s="2"/>
    </row>
    <row r="968" spans="1:13" ht="12.75" hidden="1">
      <c r="A968" s="13"/>
      <c r="F968" s="72"/>
      <c r="G968" s="72"/>
      <c r="H968" s="5">
        <v>0</v>
      </c>
      <c r="I968" s="23" t="e">
        <v>#DIV/0!</v>
      </c>
      <c r="M968" s="2"/>
    </row>
    <row r="969" spans="1:13" ht="12.75" hidden="1">
      <c r="A969" s="13"/>
      <c r="F969" s="72"/>
      <c r="G969" s="72"/>
      <c r="H969" s="5">
        <v>0</v>
      </c>
      <c r="I969" s="23" t="e">
        <v>#DIV/0!</v>
      </c>
      <c r="M969" s="2"/>
    </row>
    <row r="970" spans="1:13" ht="12.75" hidden="1">
      <c r="A970" s="13"/>
      <c r="F970" s="72"/>
      <c r="G970" s="72"/>
      <c r="H970" s="5">
        <v>0</v>
      </c>
      <c r="I970" s="23" t="e">
        <v>#DIV/0!</v>
      </c>
      <c r="M970" s="2"/>
    </row>
    <row r="971" spans="1:13" ht="12.75" hidden="1">
      <c r="A971" s="13"/>
      <c r="F971" s="72"/>
      <c r="G971" s="72"/>
      <c r="H971" s="5">
        <v>0</v>
      </c>
      <c r="I971" s="23" t="e">
        <v>#DIV/0!</v>
      </c>
      <c r="M971" s="2"/>
    </row>
    <row r="972" spans="1:13" ht="12.75" hidden="1">
      <c r="A972" s="13"/>
      <c r="F972" s="72"/>
      <c r="G972" s="72"/>
      <c r="H972" s="5">
        <v>0</v>
      </c>
      <c r="I972" s="23" t="e">
        <v>#DIV/0!</v>
      </c>
      <c r="M972" s="2"/>
    </row>
    <row r="973" spans="1:13" ht="12.75" hidden="1">
      <c r="A973" s="13"/>
      <c r="F973" s="72"/>
      <c r="G973" s="72"/>
      <c r="H973" s="5">
        <v>0</v>
      </c>
      <c r="I973" s="23" t="e">
        <v>#DIV/0!</v>
      </c>
      <c r="M973" s="2"/>
    </row>
    <row r="974" spans="1:13" ht="12.75" hidden="1">
      <c r="A974" s="13"/>
      <c r="F974" s="72"/>
      <c r="G974" s="72"/>
      <c r="H974" s="5">
        <v>0</v>
      </c>
      <c r="I974" s="23" t="e">
        <v>#DIV/0!</v>
      </c>
      <c r="M974" s="2"/>
    </row>
    <row r="975" spans="1:13" ht="12.75" hidden="1">
      <c r="A975" s="13"/>
      <c r="F975" s="72"/>
      <c r="G975" s="72"/>
      <c r="H975" s="5">
        <v>0</v>
      </c>
      <c r="I975" s="23" t="e">
        <v>#DIV/0!</v>
      </c>
      <c r="M975" s="2"/>
    </row>
    <row r="976" spans="1:13" ht="12.75" hidden="1">
      <c r="A976" s="13"/>
      <c r="F976" s="72"/>
      <c r="G976" s="72"/>
      <c r="H976" s="5">
        <v>0</v>
      </c>
      <c r="I976" s="23" t="e">
        <v>#DIV/0!</v>
      </c>
      <c r="M976" s="2"/>
    </row>
    <row r="977" spans="1:13" ht="12.75" hidden="1">
      <c r="A977" s="13"/>
      <c r="F977" s="72"/>
      <c r="G977" s="72"/>
      <c r="H977" s="5">
        <v>0</v>
      </c>
      <c r="I977" s="23" t="e">
        <v>#DIV/0!</v>
      </c>
      <c r="M977" s="2"/>
    </row>
    <row r="978" spans="1:13" ht="12.75" hidden="1">
      <c r="A978" s="13"/>
      <c r="F978" s="72"/>
      <c r="G978" s="72"/>
      <c r="H978" s="5">
        <v>0</v>
      </c>
      <c r="I978" s="23" t="e">
        <v>#DIV/0!</v>
      </c>
      <c r="M978" s="2"/>
    </row>
    <row r="979" spans="1:13" ht="12.75" hidden="1">
      <c r="A979" s="13"/>
      <c r="F979" s="72"/>
      <c r="G979" s="72"/>
      <c r="H979" s="5">
        <v>0</v>
      </c>
      <c r="I979" s="23" t="e">
        <v>#DIV/0!</v>
      </c>
      <c r="M979" s="2"/>
    </row>
    <row r="980" spans="1:13" ht="12.75" hidden="1">
      <c r="A980" s="13"/>
      <c r="F980" s="72"/>
      <c r="G980" s="72"/>
      <c r="H980" s="5">
        <v>0</v>
      </c>
      <c r="I980" s="23" t="e">
        <v>#DIV/0!</v>
      </c>
      <c r="M980" s="2"/>
    </row>
    <row r="981" spans="1:13" ht="12.75" hidden="1">
      <c r="A981" s="13"/>
      <c r="F981" s="72"/>
      <c r="G981" s="72"/>
      <c r="H981" s="5">
        <v>0</v>
      </c>
      <c r="I981" s="23" t="e">
        <v>#DIV/0!</v>
      </c>
      <c r="M981" s="2"/>
    </row>
    <row r="982" spans="1:13" ht="12.75" hidden="1">
      <c r="A982" s="13"/>
      <c r="F982" s="72"/>
      <c r="G982" s="72"/>
      <c r="H982" s="5">
        <v>0</v>
      </c>
      <c r="I982" s="23" t="e">
        <v>#DIV/0!</v>
      </c>
      <c r="M982" s="2"/>
    </row>
    <row r="983" spans="1:13" ht="12.75" hidden="1">
      <c r="A983" s="13"/>
      <c r="F983" s="72"/>
      <c r="G983" s="72"/>
      <c r="H983" s="5">
        <v>0</v>
      </c>
      <c r="I983" s="23" t="e">
        <v>#DIV/0!</v>
      </c>
      <c r="M983" s="2"/>
    </row>
    <row r="984" spans="1:13" ht="12.75" hidden="1">
      <c r="A984" s="13"/>
      <c r="F984" s="72"/>
      <c r="G984" s="72"/>
      <c r="H984" s="5">
        <v>0</v>
      </c>
      <c r="I984" s="23" t="e">
        <v>#DIV/0!</v>
      </c>
      <c r="M984" s="2"/>
    </row>
    <row r="985" spans="1:13" ht="12.75" hidden="1">
      <c r="A985" s="13"/>
      <c r="F985" s="72"/>
      <c r="G985" s="72"/>
      <c r="H985" s="5">
        <v>0</v>
      </c>
      <c r="I985" s="23" t="e">
        <v>#DIV/0!</v>
      </c>
      <c r="M985" s="2"/>
    </row>
    <row r="986" spans="1:13" ht="12.75" hidden="1">
      <c r="A986" s="13"/>
      <c r="F986" s="72"/>
      <c r="G986" s="72"/>
      <c r="H986" s="5">
        <v>0</v>
      </c>
      <c r="I986" s="23" t="e">
        <v>#DIV/0!</v>
      </c>
      <c r="M986" s="2"/>
    </row>
    <row r="987" spans="1:13" ht="12.75" hidden="1">
      <c r="A987" s="13"/>
      <c r="F987" s="72"/>
      <c r="G987" s="72"/>
      <c r="H987" s="5">
        <v>0</v>
      </c>
      <c r="I987" s="23" t="e">
        <v>#DIV/0!</v>
      </c>
      <c r="M987" s="2"/>
    </row>
    <row r="988" spans="1:13" ht="12.75" hidden="1">
      <c r="A988" s="13"/>
      <c r="F988" s="72"/>
      <c r="G988" s="72"/>
      <c r="H988" s="5">
        <v>0</v>
      </c>
      <c r="I988" s="23" t="e">
        <v>#DIV/0!</v>
      </c>
      <c r="M988" s="2"/>
    </row>
    <row r="989" spans="1:13" ht="12.75" hidden="1">
      <c r="A989" s="13"/>
      <c r="F989" s="72"/>
      <c r="G989" s="72"/>
      <c r="H989" s="5">
        <v>0</v>
      </c>
      <c r="I989" s="23" t="e">
        <v>#DIV/0!</v>
      </c>
      <c r="M989" s="2"/>
    </row>
    <row r="990" spans="1:13" ht="12.75" hidden="1">
      <c r="A990" s="13"/>
      <c r="F990" s="72"/>
      <c r="G990" s="72"/>
      <c r="H990" s="5">
        <v>0</v>
      </c>
      <c r="I990" s="23" t="e">
        <v>#DIV/0!</v>
      </c>
      <c r="M990" s="2"/>
    </row>
    <row r="991" spans="1:13" ht="12.75" hidden="1">
      <c r="A991" s="13"/>
      <c r="F991" s="72"/>
      <c r="G991" s="72"/>
      <c r="H991" s="5">
        <v>0</v>
      </c>
      <c r="I991" s="23" t="e">
        <v>#DIV/0!</v>
      </c>
      <c r="M991" s="2"/>
    </row>
    <row r="992" spans="1:13" ht="12.75" hidden="1">
      <c r="A992" s="13"/>
      <c r="F992" s="72"/>
      <c r="G992" s="72"/>
      <c r="H992" s="5">
        <v>0</v>
      </c>
      <c r="I992" s="23" t="e">
        <v>#DIV/0!</v>
      </c>
      <c r="M992" s="2"/>
    </row>
    <row r="993" spans="1:13" ht="12.75" hidden="1">
      <c r="A993" s="13"/>
      <c r="F993" s="72"/>
      <c r="G993" s="72"/>
      <c r="H993" s="5">
        <v>0</v>
      </c>
      <c r="I993" s="23" t="e">
        <v>#DIV/0!</v>
      </c>
      <c r="M993" s="2"/>
    </row>
    <row r="994" spans="1:13" ht="12.75" hidden="1">
      <c r="A994" s="13"/>
      <c r="F994" s="72"/>
      <c r="G994" s="72"/>
      <c r="H994" s="5">
        <v>0</v>
      </c>
      <c r="I994" s="23" t="e">
        <v>#DIV/0!</v>
      </c>
      <c r="M994" s="2"/>
    </row>
    <row r="995" spans="1:13" ht="12.75" hidden="1">
      <c r="A995" s="13"/>
      <c r="F995" s="72"/>
      <c r="G995" s="72"/>
      <c r="H995" s="5">
        <v>0</v>
      </c>
      <c r="I995" s="23" t="e">
        <v>#DIV/0!</v>
      </c>
      <c r="M995" s="2"/>
    </row>
    <row r="996" spans="1:13" ht="12.75" hidden="1">
      <c r="A996" s="13"/>
      <c r="F996" s="72"/>
      <c r="G996" s="72"/>
      <c r="H996" s="5">
        <v>0</v>
      </c>
      <c r="I996" s="23" t="e">
        <v>#DIV/0!</v>
      </c>
      <c r="M996" s="2"/>
    </row>
    <row r="997" spans="1:13" ht="12.75" hidden="1">
      <c r="A997" s="13"/>
      <c r="F997" s="72"/>
      <c r="G997" s="72"/>
      <c r="H997" s="5">
        <v>0</v>
      </c>
      <c r="I997" s="23" t="e">
        <v>#DIV/0!</v>
      </c>
      <c r="M997" s="2"/>
    </row>
    <row r="998" spans="1:13" ht="12.75" hidden="1">
      <c r="A998" s="13"/>
      <c r="F998" s="72"/>
      <c r="G998" s="72"/>
      <c r="H998" s="5">
        <v>0</v>
      </c>
      <c r="I998" s="23" t="e">
        <v>#DIV/0!</v>
      </c>
      <c r="M998" s="2"/>
    </row>
    <row r="999" spans="1:13" ht="12.75" hidden="1">
      <c r="A999" s="13"/>
      <c r="F999" s="72"/>
      <c r="G999" s="72"/>
      <c r="H999" s="5">
        <v>0</v>
      </c>
      <c r="I999" s="23" t="e">
        <v>#DIV/0!</v>
      </c>
      <c r="M999" s="2"/>
    </row>
    <row r="1000" spans="1:13" ht="12.75" hidden="1">
      <c r="A1000" s="13"/>
      <c r="F1000" s="72"/>
      <c r="G1000" s="72"/>
      <c r="H1000" s="5">
        <v>0</v>
      </c>
      <c r="I1000" s="23" t="e">
        <v>#DIV/0!</v>
      </c>
      <c r="M1000" s="2"/>
    </row>
    <row r="1001" spans="1:13" ht="12.75" hidden="1">
      <c r="A1001" s="13"/>
      <c r="F1001" s="72"/>
      <c r="G1001" s="72"/>
      <c r="M1001" s="2"/>
    </row>
    <row r="1002" spans="1:13" ht="12.75" hidden="1">
      <c r="A1002" s="13"/>
      <c r="F1002" s="72"/>
      <c r="G1002" s="72"/>
      <c r="M1002" s="2"/>
    </row>
    <row r="1003" spans="1:13" ht="12.75" hidden="1">
      <c r="A1003" s="13"/>
      <c r="F1003" s="72"/>
      <c r="G1003" s="72"/>
      <c r="M1003" s="2"/>
    </row>
    <row r="1004" spans="1:13" ht="12.75" hidden="1">
      <c r="A1004" s="13"/>
      <c r="F1004" s="72"/>
      <c r="G1004" s="72"/>
      <c r="M1004" s="2"/>
    </row>
    <row r="1005" spans="1:13" ht="12.75" hidden="1">
      <c r="A1005" s="13"/>
      <c r="F1005" s="72"/>
      <c r="G1005" s="72"/>
      <c r="M1005" s="2"/>
    </row>
    <row r="1006" spans="1:13" ht="12.75" hidden="1">
      <c r="A1006" s="13"/>
      <c r="F1006" s="72"/>
      <c r="G1006" s="72"/>
      <c r="M1006" s="2"/>
    </row>
    <row r="1007" spans="1:13" ht="12.75" hidden="1">
      <c r="A1007" s="13"/>
      <c r="F1007" s="72"/>
      <c r="G1007" s="72"/>
      <c r="M1007" s="2"/>
    </row>
    <row r="1008" spans="1:13" ht="12.75" hidden="1">
      <c r="A1008" s="13"/>
      <c r="F1008" s="72"/>
      <c r="G1008" s="72"/>
      <c r="M1008" s="2"/>
    </row>
    <row r="1009" spans="1:13" ht="12.75" hidden="1">
      <c r="A1009" s="13"/>
      <c r="F1009" s="72"/>
      <c r="G1009" s="72"/>
      <c r="M1009" s="2"/>
    </row>
    <row r="1010" spans="1:13" ht="12.75" hidden="1">
      <c r="A1010" s="13"/>
      <c r="F1010" s="72"/>
      <c r="G1010" s="72"/>
      <c r="M1010" s="2"/>
    </row>
    <row r="1011" spans="1:13" ht="12.75" hidden="1">
      <c r="A1011" s="13"/>
      <c r="F1011" s="72"/>
      <c r="G1011" s="72"/>
      <c r="M1011" s="2"/>
    </row>
    <row r="1012" spans="1:13" ht="12.75" hidden="1">
      <c r="A1012" s="13"/>
      <c r="F1012" s="72"/>
      <c r="G1012" s="72"/>
      <c r="M1012" s="2"/>
    </row>
    <row r="1013" spans="1:13" ht="12.75" hidden="1">
      <c r="A1013" s="13"/>
      <c r="F1013" s="72"/>
      <c r="G1013" s="72"/>
      <c r="M1013" s="2"/>
    </row>
    <row r="1014" spans="1:13" ht="12.75" hidden="1">
      <c r="A1014" s="13"/>
      <c r="F1014" s="72"/>
      <c r="G1014" s="72"/>
      <c r="M1014" s="2"/>
    </row>
    <row r="1015" spans="1:13" ht="12.75" hidden="1">
      <c r="A1015" s="13"/>
      <c r="F1015" s="72"/>
      <c r="G1015" s="72"/>
      <c r="M1015" s="2"/>
    </row>
    <row r="1016" spans="1:13" ht="12.75" hidden="1">
      <c r="A1016" s="13"/>
      <c r="F1016" s="72"/>
      <c r="G1016" s="72"/>
      <c r="M1016" s="2"/>
    </row>
    <row r="1017" spans="1:13" ht="12.75" hidden="1">
      <c r="A1017" s="13"/>
      <c r="F1017" s="72"/>
      <c r="G1017" s="72"/>
      <c r="M1017" s="2"/>
    </row>
    <row r="1018" spans="1:13" ht="12.75" hidden="1">
      <c r="A1018" s="13"/>
      <c r="F1018" s="72"/>
      <c r="G1018" s="72"/>
      <c r="M1018" s="2"/>
    </row>
    <row r="1019" spans="1:13" ht="12.75" hidden="1">
      <c r="A1019" s="13"/>
      <c r="F1019" s="72"/>
      <c r="G1019" s="72"/>
      <c r="M1019" s="2"/>
    </row>
    <row r="1020" spans="1:13" ht="12.75" hidden="1">
      <c r="A1020" s="13"/>
      <c r="F1020" s="72"/>
      <c r="G1020" s="72"/>
      <c r="M1020" s="2"/>
    </row>
    <row r="1021" spans="1:13" ht="12.75" hidden="1">
      <c r="A1021" s="13"/>
      <c r="F1021" s="72"/>
      <c r="G1021" s="72"/>
      <c r="M1021" s="2"/>
    </row>
    <row r="1022" spans="1:13" ht="12.75" hidden="1">
      <c r="A1022" s="13"/>
      <c r="F1022" s="72"/>
      <c r="G1022" s="72"/>
      <c r="M1022" s="2"/>
    </row>
    <row r="1023" spans="1:13" ht="12.75" hidden="1">
      <c r="A1023" s="13"/>
      <c r="F1023" s="72"/>
      <c r="G1023" s="72"/>
      <c r="M1023" s="2"/>
    </row>
    <row r="1024" spans="1:13" ht="12.75" hidden="1">
      <c r="A1024" s="13"/>
      <c r="F1024" s="72"/>
      <c r="G1024" s="72"/>
      <c r="M1024" s="2"/>
    </row>
    <row r="1025" spans="1:13" ht="12.75" hidden="1">
      <c r="A1025" s="13"/>
      <c r="F1025" s="72"/>
      <c r="G1025" s="72"/>
      <c r="M1025" s="2"/>
    </row>
    <row r="1026" spans="1:13" ht="12.75" hidden="1">
      <c r="A1026" s="13"/>
      <c r="F1026" s="72"/>
      <c r="G1026" s="72"/>
      <c r="M1026" s="2"/>
    </row>
    <row r="1027" spans="1:13" ht="12.75" hidden="1">
      <c r="A1027" s="13"/>
      <c r="F1027" s="72"/>
      <c r="G1027" s="72"/>
      <c r="M1027" s="2"/>
    </row>
    <row r="1028" spans="1:13" ht="12.75" hidden="1">
      <c r="A1028" s="13"/>
      <c r="F1028" s="72"/>
      <c r="G1028" s="72"/>
      <c r="M1028" s="2"/>
    </row>
    <row r="1029" spans="1:13" ht="12.75" hidden="1">
      <c r="A1029" s="13"/>
      <c r="F1029" s="72"/>
      <c r="G1029" s="72"/>
      <c r="M1029" s="2"/>
    </row>
    <row r="1030" spans="1:13" ht="12.75" hidden="1">
      <c r="A1030" s="13"/>
      <c r="F1030" s="72"/>
      <c r="G1030" s="72"/>
      <c r="M1030" s="2"/>
    </row>
    <row r="1031" spans="1:13" ht="12.75" hidden="1">
      <c r="A1031" s="13"/>
      <c r="F1031" s="72"/>
      <c r="G1031" s="72"/>
      <c r="M1031" s="2"/>
    </row>
    <row r="1032" spans="1:13" ht="12.75" hidden="1">
      <c r="A1032" s="13"/>
      <c r="F1032" s="72"/>
      <c r="G1032" s="72"/>
      <c r="M1032" s="2"/>
    </row>
    <row r="1033" spans="1:13" ht="12.75" hidden="1">
      <c r="A1033" s="13"/>
      <c r="F1033" s="72"/>
      <c r="G1033" s="72"/>
      <c r="M1033" s="2"/>
    </row>
    <row r="1034" spans="1:13" ht="12.75" hidden="1">
      <c r="A1034" s="13"/>
      <c r="F1034" s="72"/>
      <c r="G1034" s="72"/>
      <c r="M1034" s="2"/>
    </row>
    <row r="1035" spans="1:13" ht="12.75" hidden="1">
      <c r="A1035" s="13"/>
      <c r="F1035" s="72"/>
      <c r="G1035" s="72"/>
      <c r="M1035" s="2"/>
    </row>
    <row r="1036" spans="1:13" ht="12.75" hidden="1">
      <c r="A1036" s="13"/>
      <c r="F1036" s="72"/>
      <c r="G1036" s="72"/>
      <c r="M1036" s="2"/>
    </row>
    <row r="1037" spans="1:13" ht="12.75" hidden="1">
      <c r="A1037" s="13"/>
      <c r="F1037" s="72"/>
      <c r="G1037" s="72"/>
      <c r="M1037" s="2"/>
    </row>
    <row r="1038" spans="1:13" ht="12.75" hidden="1">
      <c r="A1038" s="13"/>
      <c r="F1038" s="72"/>
      <c r="G1038" s="72"/>
      <c r="M1038" s="2"/>
    </row>
    <row r="1039" spans="1:13" ht="12.75" hidden="1">
      <c r="A1039" s="13"/>
      <c r="F1039" s="72"/>
      <c r="G1039" s="72"/>
      <c r="M1039" s="2"/>
    </row>
    <row r="1040" spans="1:13" ht="12.75" hidden="1">
      <c r="A1040" s="13"/>
      <c r="F1040" s="72"/>
      <c r="G1040" s="72"/>
      <c r="M1040" s="2"/>
    </row>
    <row r="1041" spans="1:13" ht="12.75" hidden="1">
      <c r="A1041" s="13"/>
      <c r="F1041" s="72"/>
      <c r="G1041" s="72"/>
      <c r="M1041" s="2"/>
    </row>
    <row r="1042" spans="1:13" ht="12.75" hidden="1">
      <c r="A1042" s="13"/>
      <c r="F1042" s="72"/>
      <c r="G1042" s="72"/>
      <c r="M1042" s="2"/>
    </row>
    <row r="1043" spans="1:13" ht="12.75" hidden="1">
      <c r="A1043" s="13"/>
      <c r="F1043" s="72"/>
      <c r="G1043" s="72"/>
      <c r="M1043" s="2"/>
    </row>
    <row r="1044" spans="1:13" ht="12.75" hidden="1">
      <c r="A1044" s="13"/>
      <c r="F1044" s="72"/>
      <c r="G1044" s="72"/>
      <c r="M1044" s="2"/>
    </row>
    <row r="1045" spans="1:13" ht="12.75" hidden="1">
      <c r="A1045" s="13"/>
      <c r="F1045" s="72"/>
      <c r="G1045" s="72"/>
      <c r="M1045" s="2"/>
    </row>
    <row r="1046" spans="1:13" ht="12.75" hidden="1">
      <c r="A1046" s="13"/>
      <c r="F1046" s="72"/>
      <c r="G1046" s="72"/>
      <c r="M1046" s="2"/>
    </row>
    <row r="1047" spans="1:13" ht="12.75" hidden="1">
      <c r="A1047" s="13"/>
      <c r="F1047" s="72"/>
      <c r="G1047" s="72"/>
      <c r="M1047" s="2"/>
    </row>
    <row r="1048" spans="1:13" ht="12.75" hidden="1">
      <c r="A1048" s="13"/>
      <c r="F1048" s="72"/>
      <c r="G1048" s="72"/>
      <c r="M1048" s="2"/>
    </row>
    <row r="1049" spans="1:13" ht="12.75" hidden="1">
      <c r="A1049" s="13"/>
      <c r="F1049" s="72"/>
      <c r="G1049" s="72"/>
      <c r="M1049" s="2"/>
    </row>
    <row r="1050" spans="1:13" ht="12.75" hidden="1">
      <c r="A1050" s="13"/>
      <c r="F1050" s="72"/>
      <c r="G1050" s="72"/>
      <c r="M1050" s="2"/>
    </row>
    <row r="1051" spans="1:13" ht="12.75" hidden="1">
      <c r="A1051" s="13"/>
      <c r="F1051" s="72"/>
      <c r="G1051" s="72"/>
      <c r="M1051" s="2"/>
    </row>
    <row r="1052" spans="1:13" ht="12.75" hidden="1">
      <c r="A1052" s="13"/>
      <c r="F1052" s="72"/>
      <c r="G1052" s="72"/>
      <c r="M1052" s="2"/>
    </row>
    <row r="1053" spans="1:13" ht="12.75" hidden="1">
      <c r="A1053" s="13"/>
      <c r="F1053" s="72"/>
      <c r="G1053" s="72"/>
      <c r="M1053" s="2"/>
    </row>
    <row r="1054" spans="1:13" ht="12.75" hidden="1">
      <c r="A1054" s="13"/>
      <c r="F1054" s="72"/>
      <c r="G1054" s="72"/>
      <c r="M1054" s="2"/>
    </row>
    <row r="1055" spans="1:13" ht="12.75" hidden="1">
      <c r="A1055" s="13"/>
      <c r="F1055" s="72"/>
      <c r="G1055" s="72"/>
      <c r="M1055" s="2"/>
    </row>
    <row r="1056" spans="1:13" ht="12.75" hidden="1">
      <c r="A1056" s="13"/>
      <c r="F1056" s="72"/>
      <c r="G1056" s="72"/>
      <c r="M1056" s="2"/>
    </row>
    <row r="1057" spans="1:13" ht="12.75" hidden="1">
      <c r="A1057" s="13"/>
      <c r="F1057" s="72"/>
      <c r="G1057" s="72"/>
      <c r="M1057" s="2"/>
    </row>
    <row r="1058" spans="1:13" ht="12.75" hidden="1">
      <c r="A1058" s="13"/>
      <c r="F1058" s="72"/>
      <c r="G1058" s="72"/>
      <c r="M1058" s="2"/>
    </row>
    <row r="1059" spans="1:13" ht="12.75" hidden="1">
      <c r="A1059" s="13"/>
      <c r="F1059" s="72"/>
      <c r="G1059" s="72"/>
      <c r="M1059" s="2"/>
    </row>
    <row r="1060" spans="1:13" ht="12.75" hidden="1">
      <c r="A1060" s="13"/>
      <c r="F1060" s="72"/>
      <c r="G1060" s="72"/>
      <c r="M1060" s="2"/>
    </row>
    <row r="1061" spans="1:13" ht="12.75" hidden="1">
      <c r="A1061" s="13"/>
      <c r="F1061" s="72"/>
      <c r="G1061" s="72"/>
      <c r="M1061" s="2"/>
    </row>
    <row r="1062" spans="1:13" ht="12.75" hidden="1">
      <c r="A1062" s="13"/>
      <c r="F1062" s="72"/>
      <c r="G1062" s="72"/>
      <c r="M1062" s="2"/>
    </row>
    <row r="1063" spans="1:13" ht="12.75" hidden="1">
      <c r="A1063" s="13"/>
      <c r="F1063" s="72"/>
      <c r="G1063" s="72"/>
      <c r="M1063" s="2"/>
    </row>
    <row r="1064" spans="1:13" ht="12.75" hidden="1">
      <c r="A1064" s="13"/>
      <c r="F1064" s="72"/>
      <c r="G1064" s="72"/>
      <c r="M1064" s="2"/>
    </row>
    <row r="1065" spans="1:13" ht="12.75" hidden="1">
      <c r="A1065" s="13"/>
      <c r="F1065" s="72"/>
      <c r="G1065" s="72"/>
      <c r="M1065" s="2"/>
    </row>
    <row r="1066" spans="1:13" ht="12.75" hidden="1">
      <c r="A1066" s="13"/>
      <c r="F1066" s="72"/>
      <c r="G1066" s="72"/>
      <c r="M1066" s="2"/>
    </row>
    <row r="1067" spans="1:13" ht="12.75" hidden="1">
      <c r="A1067" s="13"/>
      <c r="F1067" s="72"/>
      <c r="G1067" s="72"/>
      <c r="M1067" s="2"/>
    </row>
    <row r="1068" spans="1:13" ht="12.75" hidden="1">
      <c r="A1068" s="13"/>
      <c r="F1068" s="72"/>
      <c r="G1068" s="72"/>
      <c r="M1068" s="2"/>
    </row>
    <row r="1069" spans="1:13" ht="12.75" hidden="1">
      <c r="A1069" s="13"/>
      <c r="F1069" s="72"/>
      <c r="G1069" s="72"/>
      <c r="M1069" s="2"/>
    </row>
    <row r="1070" spans="1:13" s="257" customFormat="1" ht="12.75" hidden="1">
      <c r="A1070" s="252"/>
      <c r="B1070" s="253"/>
      <c r="C1070" s="252"/>
      <c r="D1070" s="252"/>
      <c r="E1070" s="252"/>
      <c r="F1070" s="254"/>
      <c r="G1070" s="254"/>
      <c r="H1070" s="253"/>
      <c r="I1070" s="236"/>
      <c r="K1070" s="38"/>
      <c r="L1070" s="16"/>
      <c r="M1070" s="2"/>
    </row>
    <row r="1071" spans="1:13" s="257" customFormat="1" ht="12.75" hidden="1">
      <c r="A1071" s="252"/>
      <c r="B1071" s="253"/>
      <c r="C1071" s="252"/>
      <c r="D1071" s="252"/>
      <c r="E1071" s="252"/>
      <c r="F1071" s="254"/>
      <c r="G1071" s="254"/>
      <c r="H1071" s="253"/>
      <c r="I1071" s="236"/>
      <c r="K1071" s="38"/>
      <c r="L1071" s="16"/>
      <c r="M1071" s="2"/>
    </row>
    <row r="1072" spans="2:13" ht="12.75" hidden="1">
      <c r="B1072" s="8"/>
      <c r="F1072" s="72"/>
      <c r="G1072" s="72"/>
      <c r="H1072" s="253"/>
      <c r="I1072" s="23" t="e">
        <v>#DIV/0!</v>
      </c>
      <c r="M1072" s="2"/>
    </row>
    <row r="1073" spans="2:13" ht="12.75" hidden="1">
      <c r="B1073" s="8"/>
      <c r="F1073" s="72"/>
      <c r="G1073" s="72"/>
      <c r="H1073" s="253"/>
      <c r="I1073" s="23" t="e">
        <v>#DIV/0!</v>
      </c>
      <c r="M1073" s="2"/>
    </row>
    <row r="1074" spans="2:13" ht="12.75" hidden="1">
      <c r="B1074" s="8"/>
      <c r="F1074" s="72"/>
      <c r="G1074" s="72"/>
      <c r="H1074" s="5">
        <v>0</v>
      </c>
      <c r="I1074" s="23" t="e">
        <v>#DIV/0!</v>
      </c>
      <c r="M1074" s="2"/>
    </row>
    <row r="1075" spans="2:13" ht="12.75" hidden="1">
      <c r="B1075" s="8"/>
      <c r="F1075" s="72"/>
      <c r="G1075" s="72"/>
      <c r="H1075" s="5">
        <v>0</v>
      </c>
      <c r="I1075" s="23" t="e">
        <v>#DIV/0!</v>
      </c>
      <c r="M1075" s="2"/>
    </row>
    <row r="1076" spans="2:13" ht="12.75" hidden="1">
      <c r="B1076" s="8"/>
      <c r="F1076" s="72"/>
      <c r="G1076" s="72"/>
      <c r="H1076" s="5">
        <v>0</v>
      </c>
      <c r="I1076" s="23" t="e">
        <v>#DIV/0!</v>
      </c>
      <c r="M1076" s="2"/>
    </row>
    <row r="1077" spans="2:13" ht="12.75" hidden="1">
      <c r="B1077" s="8"/>
      <c r="F1077" s="72"/>
      <c r="G1077" s="72"/>
      <c r="H1077" s="5">
        <v>0</v>
      </c>
      <c r="I1077" s="23" t="e">
        <v>#DIV/0!</v>
      </c>
      <c r="M1077" s="2"/>
    </row>
    <row r="1078" spans="2:13" ht="12.75" hidden="1">
      <c r="B1078" s="8"/>
      <c r="F1078" s="72"/>
      <c r="G1078" s="72"/>
      <c r="H1078" s="5">
        <v>0</v>
      </c>
      <c r="I1078" s="23" t="e">
        <v>#DIV/0!</v>
      </c>
      <c r="M1078" s="2"/>
    </row>
    <row r="1079" spans="2:13" ht="12.75" hidden="1">
      <c r="B1079" s="8"/>
      <c r="F1079" s="72"/>
      <c r="G1079" s="72"/>
      <c r="H1079" s="5">
        <v>0</v>
      </c>
      <c r="I1079" s="23" t="e">
        <v>#DIV/0!</v>
      </c>
      <c r="M1079" s="2"/>
    </row>
    <row r="1080" spans="2:13" ht="12.75" hidden="1">
      <c r="B1080" s="8"/>
      <c r="F1080" s="72"/>
      <c r="G1080" s="72"/>
      <c r="H1080" s="5">
        <v>0</v>
      </c>
      <c r="I1080" s="23" t="e">
        <v>#DIV/0!</v>
      </c>
      <c r="M1080" s="2"/>
    </row>
    <row r="1081" spans="2:13" ht="12.75" hidden="1">
      <c r="B1081" s="8"/>
      <c r="F1081" s="72"/>
      <c r="G1081" s="72"/>
      <c r="H1081" s="5">
        <v>0</v>
      </c>
      <c r="I1081" s="23" t="e">
        <v>#DIV/0!</v>
      </c>
      <c r="M1081" s="2"/>
    </row>
    <row r="1082" spans="2:13" ht="12.75" hidden="1">
      <c r="B1082" s="8"/>
      <c r="F1082" s="72"/>
      <c r="G1082" s="72"/>
      <c r="H1082" s="5">
        <v>0</v>
      </c>
      <c r="I1082" s="23" t="e">
        <v>#DIV/0!</v>
      </c>
      <c r="M1082" s="2"/>
    </row>
    <row r="1083" spans="2:13" ht="12.75" hidden="1">
      <c r="B1083" s="8"/>
      <c r="F1083" s="72"/>
      <c r="G1083" s="72"/>
      <c r="H1083" s="5">
        <v>0</v>
      </c>
      <c r="I1083" s="23" t="e">
        <v>#DIV/0!</v>
      </c>
      <c r="M1083" s="2"/>
    </row>
    <row r="1084" spans="2:13" ht="12.75" hidden="1">
      <c r="B1084" s="8"/>
      <c r="F1084" s="72"/>
      <c r="G1084" s="72"/>
      <c r="H1084" s="5">
        <v>0</v>
      </c>
      <c r="I1084" s="23" t="e">
        <v>#DIV/0!</v>
      </c>
      <c r="M1084" s="2"/>
    </row>
    <row r="1085" spans="2:13" ht="12.75" hidden="1">
      <c r="B1085" s="8"/>
      <c r="F1085" s="72"/>
      <c r="G1085" s="72"/>
      <c r="H1085" s="5">
        <v>0</v>
      </c>
      <c r="I1085" s="23" t="e">
        <v>#DIV/0!</v>
      </c>
      <c r="M1085" s="2"/>
    </row>
    <row r="1086" spans="6:13" ht="12.75" hidden="1">
      <c r="F1086" s="72"/>
      <c r="G1086" s="72"/>
      <c r="H1086" s="5">
        <v>0</v>
      </c>
      <c r="I1086" s="23" t="e">
        <v>#DIV/0!</v>
      </c>
      <c r="M1086" s="2"/>
    </row>
    <row r="1087" spans="2:13" ht="12.75" hidden="1">
      <c r="B1087" s="6"/>
      <c r="F1087" s="72"/>
      <c r="G1087" s="72"/>
      <c r="H1087" s="5">
        <v>0</v>
      </c>
      <c r="I1087" s="23" t="e">
        <v>#DIV/0!</v>
      </c>
      <c r="M1087" s="2"/>
    </row>
    <row r="1088" spans="6:13" ht="12.75" hidden="1">
      <c r="F1088" s="72"/>
      <c r="G1088" s="72"/>
      <c r="H1088" s="5">
        <v>0</v>
      </c>
      <c r="I1088" s="23" t="e">
        <v>#DIV/0!</v>
      </c>
      <c r="M1088" s="2"/>
    </row>
    <row r="1089" spans="6:13" ht="12.75" hidden="1">
      <c r="F1089" s="72"/>
      <c r="G1089" s="72"/>
      <c r="H1089" s="5">
        <v>0</v>
      </c>
      <c r="I1089" s="23" t="e">
        <v>#DIV/0!</v>
      </c>
      <c r="M1089" s="2"/>
    </row>
    <row r="1090" spans="6:13" ht="12.75" hidden="1">
      <c r="F1090" s="72"/>
      <c r="G1090" s="72"/>
      <c r="H1090" s="5">
        <v>0</v>
      </c>
      <c r="I1090" s="23" t="e">
        <v>#DIV/0!</v>
      </c>
      <c r="M1090" s="2"/>
    </row>
    <row r="1091" spans="6:13" ht="12.75" hidden="1">
      <c r="F1091" s="72"/>
      <c r="G1091" s="72"/>
      <c r="H1091" s="5">
        <v>0</v>
      </c>
      <c r="I1091" s="23" t="e">
        <v>#DIV/0!</v>
      </c>
      <c r="M1091" s="2"/>
    </row>
    <row r="1092" spans="6:13" ht="12.75" hidden="1">
      <c r="F1092" s="72"/>
      <c r="G1092" s="72"/>
      <c r="H1092" s="5">
        <v>0</v>
      </c>
      <c r="I1092" s="23" t="e">
        <v>#DIV/0!</v>
      </c>
      <c r="M1092" s="2"/>
    </row>
    <row r="1093" spans="6:13" ht="12.75" hidden="1">
      <c r="F1093" s="72"/>
      <c r="G1093" s="72"/>
      <c r="H1093" s="5">
        <v>0</v>
      </c>
      <c r="I1093" s="23" t="e">
        <v>#DIV/0!</v>
      </c>
      <c r="M1093" s="2"/>
    </row>
    <row r="1094" spans="6:13" ht="12.75" hidden="1">
      <c r="F1094" s="72"/>
      <c r="G1094" s="72"/>
      <c r="H1094" s="5">
        <v>0</v>
      </c>
      <c r="I1094" s="23" t="e">
        <v>#DIV/0!</v>
      </c>
      <c r="M1094" s="2"/>
    </row>
    <row r="1095" spans="6:13" ht="12.75" hidden="1">
      <c r="F1095" s="72"/>
      <c r="G1095" s="72"/>
      <c r="H1095" s="5">
        <v>0</v>
      </c>
      <c r="I1095" s="23" t="e">
        <v>#DIV/0!</v>
      </c>
      <c r="M1095" s="2"/>
    </row>
    <row r="1096" spans="6:13" ht="12.75" hidden="1">
      <c r="F1096" s="72"/>
      <c r="G1096" s="72"/>
      <c r="H1096" s="5">
        <v>0</v>
      </c>
      <c r="I1096" s="23" t="e">
        <v>#DIV/0!</v>
      </c>
      <c r="M1096" s="2"/>
    </row>
    <row r="1097" spans="6:13" ht="12.75" hidden="1">
      <c r="F1097" s="72"/>
      <c r="G1097" s="72"/>
      <c r="H1097" s="5">
        <v>0</v>
      </c>
      <c r="I1097" s="23" t="e">
        <v>#DIV/0!</v>
      </c>
      <c r="M1097" s="2"/>
    </row>
    <row r="1098" spans="6:13" ht="12.75" hidden="1">
      <c r="F1098" s="72"/>
      <c r="G1098" s="72"/>
      <c r="H1098" s="5">
        <v>0</v>
      </c>
      <c r="I1098" s="23" t="e">
        <v>#DIV/0!</v>
      </c>
      <c r="M1098" s="2"/>
    </row>
    <row r="1099" spans="6:13" ht="12.75" hidden="1">
      <c r="F1099" s="72"/>
      <c r="G1099" s="72"/>
      <c r="H1099" s="5">
        <v>0</v>
      </c>
      <c r="I1099" s="23" t="e">
        <v>#DIV/0!</v>
      </c>
      <c r="M1099" s="2"/>
    </row>
    <row r="1100" spans="6:13" ht="12.75" hidden="1">
      <c r="F1100" s="72"/>
      <c r="G1100" s="72"/>
      <c r="H1100" s="5">
        <v>0</v>
      </c>
      <c r="I1100" s="23" t="e">
        <v>#DIV/0!</v>
      </c>
      <c r="M1100" s="2"/>
    </row>
    <row r="1101" spans="6:13" ht="12.75" hidden="1">
      <c r="F1101" s="72"/>
      <c r="G1101" s="72"/>
      <c r="H1101" s="5">
        <v>0</v>
      </c>
      <c r="I1101" s="23" t="e">
        <v>#DIV/0!</v>
      </c>
      <c r="M1101" s="2"/>
    </row>
    <row r="1102" spans="6:13" ht="12.75" hidden="1">
      <c r="F1102" s="72"/>
      <c r="G1102" s="72"/>
      <c r="H1102" s="5">
        <v>0</v>
      </c>
      <c r="I1102" s="23" t="e">
        <v>#DIV/0!</v>
      </c>
      <c r="M1102" s="2"/>
    </row>
    <row r="1103" spans="6:13" ht="12.75" hidden="1">
      <c r="F1103" s="72"/>
      <c r="G1103" s="72"/>
      <c r="H1103" s="5">
        <v>0</v>
      </c>
      <c r="I1103" s="23" t="e">
        <v>#DIV/0!</v>
      </c>
      <c r="M1103" s="2"/>
    </row>
    <row r="1104" spans="6:13" ht="12.75" hidden="1">
      <c r="F1104" s="72"/>
      <c r="G1104" s="72"/>
      <c r="H1104" s="5">
        <v>0</v>
      </c>
      <c r="I1104" s="23" t="e">
        <v>#DIV/0!</v>
      </c>
      <c r="M1104" s="2"/>
    </row>
    <row r="1105" spans="6:13" ht="12.75" hidden="1">
      <c r="F1105" s="72"/>
      <c r="G1105" s="72"/>
      <c r="H1105" s="5">
        <v>0</v>
      </c>
      <c r="I1105" s="23" t="e">
        <v>#DIV/0!</v>
      </c>
      <c r="M1105" s="2"/>
    </row>
    <row r="1106" spans="6:13" ht="12.75" hidden="1">
      <c r="F1106" s="72"/>
      <c r="G1106" s="72"/>
      <c r="H1106" s="5">
        <v>0</v>
      </c>
      <c r="I1106" s="23" t="e">
        <v>#DIV/0!</v>
      </c>
      <c r="M1106" s="2"/>
    </row>
    <row r="1107" spans="6:13" ht="12.75" hidden="1">
      <c r="F1107" s="72"/>
      <c r="G1107" s="72"/>
      <c r="H1107" s="5">
        <v>0</v>
      </c>
      <c r="I1107" s="23" t="e">
        <v>#DIV/0!</v>
      </c>
      <c r="M1107" s="2"/>
    </row>
    <row r="1108" spans="6:13" ht="12.75" hidden="1">
      <c r="F1108" s="72"/>
      <c r="G1108" s="72"/>
      <c r="H1108" s="5">
        <v>0</v>
      </c>
      <c r="I1108" s="23" t="e">
        <v>#DIV/0!</v>
      </c>
      <c r="M1108" s="2"/>
    </row>
    <row r="1109" spans="6:13" ht="12.75" hidden="1">
      <c r="F1109" s="72"/>
      <c r="G1109" s="72"/>
      <c r="H1109" s="5">
        <v>0</v>
      </c>
      <c r="I1109" s="23" t="e">
        <v>#DIV/0!</v>
      </c>
      <c r="M1109" s="2"/>
    </row>
    <row r="1110" spans="6:13" ht="12.75" hidden="1">
      <c r="F1110" s="72"/>
      <c r="G1110" s="72"/>
      <c r="H1110" s="5">
        <v>0</v>
      </c>
      <c r="I1110" s="23" t="e">
        <v>#DIV/0!</v>
      </c>
      <c r="M1110" s="2"/>
    </row>
    <row r="1111" spans="6:13" ht="12.75" hidden="1">
      <c r="F1111" s="72"/>
      <c r="G1111" s="72"/>
      <c r="H1111" s="5">
        <v>0</v>
      </c>
      <c r="I1111" s="23" t="e">
        <v>#DIV/0!</v>
      </c>
      <c r="M1111" s="2"/>
    </row>
    <row r="1112" spans="6:13" ht="12.75" hidden="1">
      <c r="F1112" s="72"/>
      <c r="G1112" s="72"/>
      <c r="H1112" s="5">
        <v>0</v>
      </c>
      <c r="I1112" s="23" t="e">
        <v>#DIV/0!</v>
      </c>
      <c r="M1112" s="2"/>
    </row>
    <row r="1113" spans="6:13" ht="12.75" hidden="1">
      <c r="F1113" s="72"/>
      <c r="G1113" s="72"/>
      <c r="H1113" s="5">
        <v>0</v>
      </c>
      <c r="I1113" s="23" t="e">
        <v>#DIV/0!</v>
      </c>
      <c r="M1113" s="2"/>
    </row>
    <row r="1114" spans="6:13" ht="12.75" hidden="1">
      <c r="F1114" s="72"/>
      <c r="G1114" s="72"/>
      <c r="H1114" s="5">
        <v>0</v>
      </c>
      <c r="I1114" s="23" t="e">
        <v>#DIV/0!</v>
      </c>
      <c r="M1114" s="2"/>
    </row>
    <row r="1115" spans="6:13" ht="12.75" hidden="1">
      <c r="F1115" s="72"/>
      <c r="G1115" s="72"/>
      <c r="H1115" s="5">
        <v>0</v>
      </c>
      <c r="I1115" s="23" t="e">
        <v>#DIV/0!</v>
      </c>
      <c r="M1115" s="2"/>
    </row>
    <row r="1116" spans="6:13" ht="12.75" hidden="1">
      <c r="F1116" s="72"/>
      <c r="G1116" s="72"/>
      <c r="H1116" s="5">
        <v>0</v>
      </c>
      <c r="I1116" s="23" t="e">
        <v>#DIV/0!</v>
      </c>
      <c r="M1116" s="2"/>
    </row>
    <row r="1117" spans="6:13" ht="12.75" hidden="1">
      <c r="F1117" s="72"/>
      <c r="G1117" s="72"/>
      <c r="H1117" s="5">
        <v>0</v>
      </c>
      <c r="I1117" s="23" t="e">
        <v>#DIV/0!</v>
      </c>
      <c r="M1117" s="2"/>
    </row>
    <row r="1118" spans="6:13" ht="12.75" hidden="1">
      <c r="F1118" s="72"/>
      <c r="G1118" s="72"/>
      <c r="H1118" s="5">
        <v>0</v>
      </c>
      <c r="I1118" s="23" t="e">
        <v>#DIV/0!</v>
      </c>
      <c r="M1118" s="2"/>
    </row>
    <row r="1119" spans="6:13" ht="12.75" hidden="1">
      <c r="F1119" s="72"/>
      <c r="G1119" s="72"/>
      <c r="H1119" s="5">
        <v>0</v>
      </c>
      <c r="I1119" s="23" t="e">
        <v>#DIV/0!</v>
      </c>
      <c r="M1119" s="2"/>
    </row>
    <row r="1120" spans="6:13" ht="12.75" hidden="1">
      <c r="F1120" s="72"/>
      <c r="G1120" s="72"/>
      <c r="H1120" s="5">
        <v>0</v>
      </c>
      <c r="I1120" s="23" t="e">
        <v>#DIV/0!</v>
      </c>
      <c r="M1120" s="2"/>
    </row>
    <row r="1121" spans="6:13" ht="12.75" hidden="1">
      <c r="F1121" s="72"/>
      <c r="G1121" s="72"/>
      <c r="H1121" s="5">
        <v>0</v>
      </c>
      <c r="I1121" s="23" t="e">
        <v>#DIV/0!</v>
      </c>
      <c r="M1121" s="2"/>
    </row>
    <row r="1122" spans="6:13" ht="12.75" hidden="1">
      <c r="F1122" s="72"/>
      <c r="G1122" s="72"/>
      <c r="H1122" s="5">
        <v>0</v>
      </c>
      <c r="I1122" s="23" t="e">
        <v>#DIV/0!</v>
      </c>
      <c r="M1122" s="2"/>
    </row>
    <row r="1123" spans="6:13" ht="12.75" hidden="1">
      <c r="F1123" s="72"/>
      <c r="G1123" s="72"/>
      <c r="H1123" s="5">
        <v>0</v>
      </c>
      <c r="I1123" s="23" t="e">
        <v>#DIV/0!</v>
      </c>
      <c r="M1123" s="2"/>
    </row>
    <row r="1124" spans="6:13" ht="12.75" hidden="1">
      <c r="F1124" s="72"/>
      <c r="G1124" s="72"/>
      <c r="H1124" s="5">
        <v>0</v>
      </c>
      <c r="I1124" s="23" t="e">
        <v>#DIV/0!</v>
      </c>
      <c r="M1124" s="2"/>
    </row>
    <row r="1125" spans="6:13" ht="12.75" hidden="1">
      <c r="F1125" s="72"/>
      <c r="G1125" s="72"/>
      <c r="H1125" s="5">
        <v>0</v>
      </c>
      <c r="I1125" s="23" t="e">
        <v>#DIV/0!</v>
      </c>
      <c r="M1125" s="2"/>
    </row>
    <row r="1126" spans="6:13" ht="12.75" hidden="1">
      <c r="F1126" s="72"/>
      <c r="G1126" s="72"/>
      <c r="H1126" s="5">
        <v>0</v>
      </c>
      <c r="I1126" s="23" t="e">
        <v>#DIV/0!</v>
      </c>
      <c r="M1126" s="2"/>
    </row>
    <row r="1127" spans="6:13" ht="12.75" hidden="1">
      <c r="F1127" s="72"/>
      <c r="G1127" s="72"/>
      <c r="H1127" s="5">
        <v>0</v>
      </c>
      <c r="I1127" s="23" t="e">
        <v>#DIV/0!</v>
      </c>
      <c r="M1127" s="2"/>
    </row>
    <row r="1128" spans="6:13" ht="12.75" hidden="1">
      <c r="F1128" s="72"/>
      <c r="G1128" s="72"/>
      <c r="H1128" s="5">
        <v>0</v>
      </c>
      <c r="I1128" s="23" t="e">
        <v>#DIV/0!</v>
      </c>
      <c r="M1128" s="2"/>
    </row>
    <row r="1129" spans="6:13" ht="12.75" hidden="1">
      <c r="F1129" s="72"/>
      <c r="G1129" s="72"/>
      <c r="H1129" s="5">
        <v>0</v>
      </c>
      <c r="I1129" s="23" t="e">
        <v>#DIV/0!</v>
      </c>
      <c r="M1129" s="2"/>
    </row>
    <row r="1130" spans="6:13" ht="12.75" hidden="1">
      <c r="F1130" s="72"/>
      <c r="G1130" s="72"/>
      <c r="H1130" s="5">
        <v>0</v>
      </c>
      <c r="I1130" s="23" t="e">
        <v>#DIV/0!</v>
      </c>
      <c r="M1130" s="2"/>
    </row>
    <row r="1131" spans="6:13" ht="12.75" hidden="1">
      <c r="F1131" s="72"/>
      <c r="G1131" s="72"/>
      <c r="H1131" s="5">
        <v>0</v>
      </c>
      <c r="I1131" s="23" t="e">
        <v>#DIV/0!</v>
      </c>
      <c r="M1131" s="2"/>
    </row>
    <row r="1132" spans="6:13" ht="12.75" hidden="1">
      <c r="F1132" s="72"/>
      <c r="G1132" s="72"/>
      <c r="H1132" s="5">
        <v>0</v>
      </c>
      <c r="I1132" s="23" t="e">
        <v>#DIV/0!</v>
      </c>
      <c r="M1132" s="2"/>
    </row>
    <row r="1133" spans="6:13" ht="12.75" hidden="1">
      <c r="F1133" s="72"/>
      <c r="G1133" s="72"/>
      <c r="H1133" s="5">
        <v>0</v>
      </c>
      <c r="I1133" s="23" t="e">
        <v>#DIV/0!</v>
      </c>
      <c r="M1133" s="2"/>
    </row>
    <row r="1134" spans="6:13" ht="12.75" hidden="1">
      <c r="F1134" s="72"/>
      <c r="G1134" s="72"/>
      <c r="H1134" s="5">
        <v>0</v>
      </c>
      <c r="I1134" s="23" t="e">
        <v>#DIV/0!</v>
      </c>
      <c r="M1134" s="2"/>
    </row>
    <row r="1135" spans="6:13" ht="12.75" hidden="1">
      <c r="F1135" s="72"/>
      <c r="G1135" s="72"/>
      <c r="H1135" s="5">
        <v>0</v>
      </c>
      <c r="I1135" s="23" t="e">
        <v>#DIV/0!</v>
      </c>
      <c r="M1135" s="2"/>
    </row>
    <row r="1136" spans="6:13" ht="12.75" hidden="1">
      <c r="F1136" s="72"/>
      <c r="G1136" s="72"/>
      <c r="H1136" s="5">
        <v>0</v>
      </c>
      <c r="I1136" s="23" t="e">
        <v>#DIV/0!</v>
      </c>
      <c r="M1136" s="2"/>
    </row>
    <row r="1137" spans="6:13" ht="12.75" hidden="1">
      <c r="F1137" s="72"/>
      <c r="G1137" s="72"/>
      <c r="H1137" s="5">
        <v>0</v>
      </c>
      <c r="I1137" s="23" t="e">
        <v>#DIV/0!</v>
      </c>
      <c r="M1137" s="2"/>
    </row>
    <row r="1138" spans="6:13" ht="12.75" hidden="1">
      <c r="F1138" s="72"/>
      <c r="G1138" s="72"/>
      <c r="H1138" s="5">
        <v>0</v>
      </c>
      <c r="I1138" s="23" t="e">
        <v>#DIV/0!</v>
      </c>
      <c r="M1138" s="2"/>
    </row>
    <row r="1139" spans="6:13" ht="12.75" hidden="1">
      <c r="F1139" s="72"/>
      <c r="G1139" s="72"/>
      <c r="H1139" s="5">
        <v>0</v>
      </c>
      <c r="I1139" s="23" t="e">
        <v>#DIV/0!</v>
      </c>
      <c r="M1139" s="2"/>
    </row>
    <row r="1140" spans="6:13" ht="12.75" hidden="1">
      <c r="F1140" s="72"/>
      <c r="G1140" s="72"/>
      <c r="H1140" s="5">
        <v>0</v>
      </c>
      <c r="I1140" s="23" t="e">
        <v>#DIV/0!</v>
      </c>
      <c r="M1140" s="2"/>
    </row>
    <row r="1141" spans="6:13" ht="12.75" hidden="1">
      <c r="F1141" s="72"/>
      <c r="G1141" s="72"/>
      <c r="H1141" s="5">
        <v>0</v>
      </c>
      <c r="I1141" s="23" t="e">
        <v>#DIV/0!</v>
      </c>
      <c r="M1141" s="2"/>
    </row>
    <row r="1142" spans="6:13" ht="12.75" hidden="1">
      <c r="F1142" s="72"/>
      <c r="G1142" s="72"/>
      <c r="H1142" s="5">
        <v>0</v>
      </c>
      <c r="I1142" s="23" t="e">
        <v>#DIV/0!</v>
      </c>
      <c r="M1142" s="2"/>
    </row>
    <row r="1143" spans="6:13" ht="12.75" hidden="1">
      <c r="F1143" s="72"/>
      <c r="G1143" s="72"/>
      <c r="H1143" s="5">
        <v>0</v>
      </c>
      <c r="I1143" s="23" t="e">
        <v>#DIV/0!</v>
      </c>
      <c r="M1143" s="2"/>
    </row>
    <row r="1144" spans="6:13" ht="12.75" hidden="1">
      <c r="F1144" s="72"/>
      <c r="G1144" s="72"/>
      <c r="H1144" s="5">
        <v>0</v>
      </c>
      <c r="I1144" s="23" t="e">
        <v>#DIV/0!</v>
      </c>
      <c r="M1144" s="2"/>
    </row>
    <row r="1145" spans="6:13" ht="12.75" hidden="1">
      <c r="F1145" s="72"/>
      <c r="G1145" s="72"/>
      <c r="H1145" s="5">
        <v>0</v>
      </c>
      <c r="I1145" s="23" t="e">
        <v>#DIV/0!</v>
      </c>
      <c r="M1145" s="2"/>
    </row>
    <row r="1146" spans="6:13" ht="12.75" hidden="1">
      <c r="F1146" s="72"/>
      <c r="G1146" s="72"/>
      <c r="H1146" s="5">
        <v>0</v>
      </c>
      <c r="I1146" s="23" t="e">
        <v>#DIV/0!</v>
      </c>
      <c r="M1146" s="2"/>
    </row>
    <row r="1147" spans="6:13" ht="12.75" hidden="1">
      <c r="F1147" s="72"/>
      <c r="G1147" s="72"/>
      <c r="H1147" s="5">
        <v>0</v>
      </c>
      <c r="I1147" s="23" t="e">
        <v>#DIV/0!</v>
      </c>
      <c r="M1147" s="2"/>
    </row>
    <row r="1148" spans="6:13" ht="12.75" hidden="1">
      <c r="F1148" s="72"/>
      <c r="G1148" s="72"/>
      <c r="H1148" s="5">
        <v>0</v>
      </c>
      <c r="I1148" s="23" t="e">
        <v>#DIV/0!</v>
      </c>
      <c r="M1148" s="2"/>
    </row>
    <row r="1149" spans="6:13" ht="12.75" hidden="1">
      <c r="F1149" s="72"/>
      <c r="G1149" s="72"/>
      <c r="H1149" s="5">
        <v>0</v>
      </c>
      <c r="I1149" s="23" t="e">
        <v>#DIV/0!</v>
      </c>
      <c r="M1149" s="2"/>
    </row>
    <row r="1150" spans="6:13" ht="12.75" hidden="1">
      <c r="F1150" s="72"/>
      <c r="G1150" s="72"/>
      <c r="H1150" s="5">
        <v>0</v>
      </c>
      <c r="I1150" s="23" t="e">
        <v>#DIV/0!</v>
      </c>
      <c r="M1150" s="2"/>
    </row>
    <row r="1151" spans="6:13" ht="12.75" hidden="1">
      <c r="F1151" s="72"/>
      <c r="G1151" s="72"/>
      <c r="H1151" s="5">
        <v>0</v>
      </c>
      <c r="I1151" s="23" t="e">
        <v>#DIV/0!</v>
      </c>
      <c r="M1151" s="2"/>
    </row>
    <row r="1152" spans="6:13" ht="12.75" hidden="1">
      <c r="F1152" s="72"/>
      <c r="G1152" s="72"/>
      <c r="H1152" s="5">
        <v>0</v>
      </c>
      <c r="I1152" s="23" t="e">
        <v>#DIV/0!</v>
      </c>
      <c r="M1152" s="2"/>
    </row>
    <row r="1153" spans="6:13" ht="12.75" hidden="1">
      <c r="F1153" s="72"/>
      <c r="G1153" s="72"/>
      <c r="H1153" s="5">
        <v>0</v>
      </c>
      <c r="I1153" s="23" t="e">
        <v>#DIV/0!</v>
      </c>
      <c r="M1153" s="2"/>
    </row>
    <row r="1154" spans="6:13" ht="12.75" hidden="1">
      <c r="F1154" s="72"/>
      <c r="G1154" s="72"/>
      <c r="H1154" s="5">
        <v>0</v>
      </c>
      <c r="I1154" s="23" t="e">
        <v>#DIV/0!</v>
      </c>
      <c r="M1154" s="2"/>
    </row>
    <row r="1155" spans="6:13" ht="12.75" hidden="1">
      <c r="F1155" s="72"/>
      <c r="G1155" s="72"/>
      <c r="H1155" s="5">
        <v>0</v>
      </c>
      <c r="I1155" s="23" t="e">
        <v>#DIV/0!</v>
      </c>
      <c r="M1155" s="2"/>
    </row>
    <row r="1156" spans="6:13" ht="12.75" hidden="1">
      <c r="F1156" s="72"/>
      <c r="G1156" s="72"/>
      <c r="H1156" s="5">
        <v>0</v>
      </c>
      <c r="I1156" s="23" t="e">
        <v>#DIV/0!</v>
      </c>
      <c r="M1156" s="2"/>
    </row>
    <row r="1157" spans="6:13" ht="12.75" hidden="1">
      <c r="F1157" s="72"/>
      <c r="G1157" s="72"/>
      <c r="H1157" s="5">
        <v>0</v>
      </c>
      <c r="I1157" s="23" t="e">
        <v>#DIV/0!</v>
      </c>
      <c r="M1157" s="2"/>
    </row>
    <row r="1158" spans="6:13" ht="12.75" hidden="1">
      <c r="F1158" s="72"/>
      <c r="G1158" s="72"/>
      <c r="H1158" s="5">
        <v>0</v>
      </c>
      <c r="I1158" s="23" t="e">
        <v>#DIV/0!</v>
      </c>
      <c r="M1158" s="2"/>
    </row>
    <row r="1159" spans="6:13" ht="12.75" hidden="1">
      <c r="F1159" s="72"/>
      <c r="G1159" s="72"/>
      <c r="H1159" s="5">
        <v>0</v>
      </c>
      <c r="I1159" s="23" t="e">
        <v>#DIV/0!</v>
      </c>
      <c r="M1159" s="2"/>
    </row>
    <row r="1160" spans="6:13" ht="12.75" hidden="1">
      <c r="F1160" s="72"/>
      <c r="G1160" s="72"/>
      <c r="H1160" s="5">
        <v>0</v>
      </c>
      <c r="I1160" s="23" t="e">
        <v>#DIV/0!</v>
      </c>
      <c r="M1160" s="2"/>
    </row>
    <row r="1161" spans="6:13" ht="12.75" hidden="1">
      <c r="F1161" s="72"/>
      <c r="G1161" s="72"/>
      <c r="H1161" s="5">
        <v>0</v>
      </c>
      <c r="I1161" s="23" t="e">
        <v>#DIV/0!</v>
      </c>
      <c r="M1161" s="2"/>
    </row>
    <row r="1162" spans="6:13" ht="12.75" hidden="1">
      <c r="F1162" s="72"/>
      <c r="G1162" s="72"/>
      <c r="H1162" s="5">
        <v>0</v>
      </c>
      <c r="I1162" s="23" t="e">
        <v>#DIV/0!</v>
      </c>
      <c r="M1162" s="2"/>
    </row>
    <row r="1163" spans="6:13" ht="12.75" hidden="1">
      <c r="F1163" s="72"/>
      <c r="G1163" s="72"/>
      <c r="H1163" s="5">
        <v>0</v>
      </c>
      <c r="I1163" s="23" t="e">
        <v>#DIV/0!</v>
      </c>
      <c r="M1163" s="2"/>
    </row>
    <row r="1164" spans="6:13" ht="12.75" hidden="1">
      <c r="F1164" s="72"/>
      <c r="G1164" s="72"/>
      <c r="H1164" s="5">
        <v>0</v>
      </c>
      <c r="I1164" s="23" t="e">
        <v>#DIV/0!</v>
      </c>
      <c r="M1164" s="2"/>
    </row>
    <row r="1165" spans="6:13" ht="12.75" hidden="1">
      <c r="F1165" s="72"/>
      <c r="G1165" s="72"/>
      <c r="H1165" s="5">
        <v>0</v>
      </c>
      <c r="I1165" s="23" t="e">
        <v>#DIV/0!</v>
      </c>
      <c r="M1165" s="2"/>
    </row>
    <row r="1166" spans="6:13" ht="12.75" hidden="1">
      <c r="F1166" s="72"/>
      <c r="G1166" s="72"/>
      <c r="H1166" s="5">
        <v>0</v>
      </c>
      <c r="I1166" s="23" t="e">
        <v>#DIV/0!</v>
      </c>
      <c r="M1166" s="2"/>
    </row>
    <row r="1167" spans="6:13" ht="12.75" hidden="1">
      <c r="F1167" s="72"/>
      <c r="G1167" s="72"/>
      <c r="H1167" s="5">
        <v>0</v>
      </c>
      <c r="I1167" s="23" t="e">
        <v>#DIV/0!</v>
      </c>
      <c r="M1167" s="2"/>
    </row>
    <row r="1168" spans="6:13" ht="12.75" hidden="1">
      <c r="F1168" s="72"/>
      <c r="G1168" s="72"/>
      <c r="H1168" s="5">
        <v>0</v>
      </c>
      <c r="I1168" s="23" t="e">
        <v>#DIV/0!</v>
      </c>
      <c r="M1168" s="2"/>
    </row>
    <row r="1169" spans="6:13" ht="12.75" hidden="1">
      <c r="F1169" s="72"/>
      <c r="G1169" s="72"/>
      <c r="H1169" s="5">
        <v>0</v>
      </c>
      <c r="I1169" s="23" t="e">
        <v>#DIV/0!</v>
      </c>
      <c r="M1169" s="2"/>
    </row>
    <row r="1170" spans="6:13" ht="12.75" hidden="1">
      <c r="F1170" s="72"/>
      <c r="G1170" s="72"/>
      <c r="H1170" s="5">
        <v>0</v>
      </c>
      <c r="I1170" s="23" t="e">
        <v>#DIV/0!</v>
      </c>
      <c r="M1170" s="2"/>
    </row>
    <row r="1171" spans="6:13" ht="12.75" hidden="1">
      <c r="F1171" s="72"/>
      <c r="G1171" s="72"/>
      <c r="H1171" s="5">
        <v>0</v>
      </c>
      <c r="I1171" s="23" t="e">
        <v>#DIV/0!</v>
      </c>
      <c r="M1171" s="2"/>
    </row>
    <row r="1172" spans="6:13" ht="12.75" hidden="1">
      <c r="F1172" s="72"/>
      <c r="G1172" s="72"/>
      <c r="H1172" s="5">
        <v>0</v>
      </c>
      <c r="I1172" s="23" t="e">
        <v>#DIV/0!</v>
      </c>
      <c r="M1172" s="2"/>
    </row>
    <row r="1173" spans="6:13" ht="12.75" hidden="1">
      <c r="F1173" s="72"/>
      <c r="G1173" s="72"/>
      <c r="H1173" s="5">
        <v>0</v>
      </c>
      <c r="I1173" s="23" t="e">
        <v>#DIV/0!</v>
      </c>
      <c r="M1173" s="2"/>
    </row>
    <row r="1174" spans="6:13" ht="12.75" hidden="1">
      <c r="F1174" s="72"/>
      <c r="G1174" s="72"/>
      <c r="H1174" s="5">
        <v>0</v>
      </c>
      <c r="I1174" s="23" t="e">
        <v>#DIV/0!</v>
      </c>
      <c r="M1174" s="2"/>
    </row>
    <row r="1175" spans="6:13" ht="12.75" hidden="1">
      <c r="F1175" s="72"/>
      <c r="G1175" s="72"/>
      <c r="H1175" s="5">
        <v>0</v>
      </c>
      <c r="I1175" s="23" t="e">
        <v>#DIV/0!</v>
      </c>
      <c r="M1175" s="2"/>
    </row>
    <row r="1176" spans="6:13" ht="12.75" hidden="1">
      <c r="F1176" s="72"/>
      <c r="G1176" s="72"/>
      <c r="H1176" s="5">
        <v>0</v>
      </c>
      <c r="I1176" s="23" t="e">
        <v>#DIV/0!</v>
      </c>
      <c r="M1176" s="2"/>
    </row>
    <row r="1177" spans="6:13" ht="12.75" hidden="1">
      <c r="F1177" s="72"/>
      <c r="G1177" s="72"/>
      <c r="H1177" s="5">
        <v>0</v>
      </c>
      <c r="I1177" s="23" t="e">
        <v>#DIV/0!</v>
      </c>
      <c r="M1177" s="2"/>
    </row>
    <row r="1178" spans="6:13" ht="12.75" hidden="1">
      <c r="F1178" s="72"/>
      <c r="G1178" s="72"/>
      <c r="H1178" s="5">
        <v>0</v>
      </c>
      <c r="I1178" s="23" t="e">
        <v>#DIV/0!</v>
      </c>
      <c r="M1178" s="2"/>
    </row>
    <row r="1179" spans="6:13" ht="12.75" hidden="1">
      <c r="F1179" s="72"/>
      <c r="G1179" s="72"/>
      <c r="H1179" s="5">
        <v>0</v>
      </c>
      <c r="I1179" s="23" t="e">
        <v>#DIV/0!</v>
      </c>
      <c r="M1179" s="2"/>
    </row>
    <row r="1180" spans="6:13" ht="12.75" hidden="1">
      <c r="F1180" s="72"/>
      <c r="G1180" s="72"/>
      <c r="H1180" s="5">
        <v>0</v>
      </c>
      <c r="I1180" s="23" t="e">
        <v>#DIV/0!</v>
      </c>
      <c r="M1180" s="2"/>
    </row>
    <row r="1181" spans="6:13" ht="12.75" hidden="1">
      <c r="F1181" s="72"/>
      <c r="G1181" s="72"/>
      <c r="H1181" s="5">
        <v>0</v>
      </c>
      <c r="I1181" s="23" t="e">
        <v>#DIV/0!</v>
      </c>
      <c r="M1181" s="2"/>
    </row>
    <row r="1182" spans="6:13" ht="12.75" hidden="1">
      <c r="F1182" s="72"/>
      <c r="G1182" s="72"/>
      <c r="H1182" s="5">
        <v>0</v>
      </c>
      <c r="I1182" s="23" t="e">
        <v>#DIV/0!</v>
      </c>
      <c r="M1182" s="2"/>
    </row>
    <row r="1183" spans="6:13" ht="12.75" hidden="1">
      <c r="F1183" s="72"/>
      <c r="G1183" s="72"/>
      <c r="H1183" s="5">
        <v>0</v>
      </c>
      <c r="I1183" s="23" t="e">
        <v>#DIV/0!</v>
      </c>
      <c r="M1183" s="2"/>
    </row>
    <row r="1184" spans="6:13" ht="12.75" hidden="1">
      <c r="F1184" s="72"/>
      <c r="G1184" s="72"/>
      <c r="H1184" s="5">
        <v>0</v>
      </c>
      <c r="I1184" s="23" t="e">
        <v>#DIV/0!</v>
      </c>
      <c r="M1184" s="2"/>
    </row>
    <row r="1185" spans="6:13" ht="12.75" hidden="1">
      <c r="F1185" s="72"/>
      <c r="G1185" s="72"/>
      <c r="H1185" s="5">
        <v>0</v>
      </c>
      <c r="I1185" s="23" t="e">
        <v>#DIV/0!</v>
      </c>
      <c r="M1185" s="2"/>
    </row>
    <row r="1186" spans="6:13" ht="12.75" hidden="1">
      <c r="F1186" s="72"/>
      <c r="G1186" s="72"/>
      <c r="H1186" s="5">
        <v>0</v>
      </c>
      <c r="I1186" s="23" t="e">
        <v>#DIV/0!</v>
      </c>
      <c r="M1186" s="2"/>
    </row>
    <row r="1187" spans="6:13" ht="12.75" hidden="1">
      <c r="F1187" s="72"/>
      <c r="G1187" s="72"/>
      <c r="H1187" s="5">
        <v>0</v>
      </c>
      <c r="I1187" s="23" t="e">
        <v>#DIV/0!</v>
      </c>
      <c r="M1187" s="2"/>
    </row>
    <row r="1188" spans="6:13" ht="12.75" hidden="1">
      <c r="F1188" s="72"/>
      <c r="G1188" s="72"/>
      <c r="H1188" s="5">
        <v>0</v>
      </c>
      <c r="I1188" s="23" t="e">
        <v>#DIV/0!</v>
      </c>
      <c r="M1188" s="2"/>
    </row>
    <row r="1189" spans="6:13" ht="12.75" hidden="1">
      <c r="F1189" s="72"/>
      <c r="G1189" s="72"/>
      <c r="H1189" s="5">
        <v>0</v>
      </c>
      <c r="I1189" s="23" t="e">
        <v>#DIV/0!</v>
      </c>
      <c r="M1189" s="2"/>
    </row>
    <row r="1190" spans="6:13" ht="12.75" hidden="1">
      <c r="F1190" s="72"/>
      <c r="G1190" s="72"/>
      <c r="H1190" s="5">
        <v>0</v>
      </c>
      <c r="I1190" s="23" t="e">
        <v>#DIV/0!</v>
      </c>
      <c r="M1190" s="2"/>
    </row>
    <row r="1191" spans="6:13" ht="12.75" hidden="1">
      <c r="F1191" s="72"/>
      <c r="G1191" s="72"/>
      <c r="H1191" s="5">
        <v>0</v>
      </c>
      <c r="I1191" s="23" t="e">
        <v>#DIV/0!</v>
      </c>
      <c r="M1191" s="2"/>
    </row>
    <row r="1192" spans="6:13" ht="12.75" hidden="1">
      <c r="F1192" s="72"/>
      <c r="G1192" s="72"/>
      <c r="H1192" s="5">
        <v>0</v>
      </c>
      <c r="I1192" s="23" t="e">
        <v>#DIV/0!</v>
      </c>
      <c r="M1192" s="2"/>
    </row>
    <row r="1193" spans="6:13" ht="12.75" hidden="1">
      <c r="F1193" s="72"/>
      <c r="G1193" s="72"/>
      <c r="H1193" s="5">
        <v>0</v>
      </c>
      <c r="I1193" s="23" t="e">
        <v>#DIV/0!</v>
      </c>
      <c r="M1193" s="2"/>
    </row>
    <row r="1194" spans="6:13" ht="12.75" hidden="1">
      <c r="F1194" s="72"/>
      <c r="G1194" s="72"/>
      <c r="H1194" s="5">
        <v>0</v>
      </c>
      <c r="I1194" s="23" t="e">
        <v>#DIV/0!</v>
      </c>
      <c r="M1194" s="2"/>
    </row>
    <row r="1195" spans="6:13" ht="12.75" hidden="1">
      <c r="F1195" s="72"/>
      <c r="G1195" s="72"/>
      <c r="H1195" s="5">
        <v>0</v>
      </c>
      <c r="I1195" s="23" t="e">
        <v>#DIV/0!</v>
      </c>
      <c r="M1195" s="2"/>
    </row>
    <row r="1196" spans="6:13" ht="12.75" hidden="1">
      <c r="F1196" s="72"/>
      <c r="G1196" s="72"/>
      <c r="H1196" s="5">
        <v>0</v>
      </c>
      <c r="I1196" s="23" t="e">
        <v>#DIV/0!</v>
      </c>
      <c r="M1196" s="2"/>
    </row>
    <row r="1197" spans="6:13" ht="12.75" hidden="1">
      <c r="F1197" s="72"/>
      <c r="G1197" s="72"/>
      <c r="H1197" s="5">
        <v>0</v>
      </c>
      <c r="I1197" s="23" t="e">
        <v>#DIV/0!</v>
      </c>
      <c r="M1197" s="2"/>
    </row>
    <row r="1198" spans="6:13" ht="12.75" hidden="1">
      <c r="F1198" s="72"/>
      <c r="G1198" s="72"/>
      <c r="H1198" s="5">
        <v>0</v>
      </c>
      <c r="I1198" s="23" t="e">
        <v>#DIV/0!</v>
      </c>
      <c r="M1198" s="2"/>
    </row>
    <row r="1199" spans="6:13" ht="12.75" hidden="1">
      <c r="F1199" s="72"/>
      <c r="G1199" s="72"/>
      <c r="H1199" s="5">
        <v>0</v>
      </c>
      <c r="I1199" s="23" t="e">
        <v>#DIV/0!</v>
      </c>
      <c r="M1199" s="2"/>
    </row>
    <row r="1200" spans="6:13" ht="12.75" hidden="1">
      <c r="F1200" s="72"/>
      <c r="G1200" s="72"/>
      <c r="H1200" s="5">
        <v>0</v>
      </c>
      <c r="I1200" s="23" t="e">
        <v>#DIV/0!</v>
      </c>
      <c r="M1200" s="2"/>
    </row>
    <row r="1201" spans="6:13" ht="12.75" hidden="1">
      <c r="F1201" s="72"/>
      <c r="G1201" s="72"/>
      <c r="H1201" s="5">
        <v>0</v>
      </c>
      <c r="I1201" s="23" t="e">
        <v>#DIV/0!</v>
      </c>
      <c r="M1201" s="2"/>
    </row>
    <row r="1202" spans="6:13" ht="12.75" hidden="1">
      <c r="F1202" s="72"/>
      <c r="G1202" s="72"/>
      <c r="H1202" s="5">
        <v>0</v>
      </c>
      <c r="I1202" s="23" t="e">
        <v>#DIV/0!</v>
      </c>
      <c r="M1202" s="2"/>
    </row>
    <row r="1203" spans="6:13" ht="12.75" hidden="1">
      <c r="F1203" s="72"/>
      <c r="G1203" s="72"/>
      <c r="H1203" s="5">
        <v>0</v>
      </c>
      <c r="I1203" s="23" t="e">
        <v>#DIV/0!</v>
      </c>
      <c r="M1203" s="2"/>
    </row>
    <row r="1204" spans="6:13" ht="12.75" hidden="1">
      <c r="F1204" s="72"/>
      <c r="G1204" s="72"/>
      <c r="H1204" s="5">
        <v>0</v>
      </c>
      <c r="I1204" s="23" t="e">
        <v>#DIV/0!</v>
      </c>
      <c r="M1204" s="2"/>
    </row>
    <row r="1205" spans="6:13" ht="12.75" hidden="1">
      <c r="F1205" s="72"/>
      <c r="G1205" s="72"/>
      <c r="H1205" s="5">
        <v>0</v>
      </c>
      <c r="I1205" s="23" t="e">
        <v>#DIV/0!</v>
      </c>
      <c r="M1205" s="2"/>
    </row>
    <row r="1206" spans="6:13" ht="12.75" hidden="1">
      <c r="F1206" s="72"/>
      <c r="G1206" s="72"/>
      <c r="H1206" s="5">
        <v>0</v>
      </c>
      <c r="I1206" s="23" t="e">
        <v>#DIV/0!</v>
      </c>
      <c r="M1206" s="2"/>
    </row>
    <row r="1207" spans="6:13" ht="12.75" hidden="1">
      <c r="F1207" s="72"/>
      <c r="G1207" s="72"/>
      <c r="H1207" s="5">
        <v>0</v>
      </c>
      <c r="I1207" s="23" t="e">
        <v>#DIV/0!</v>
      </c>
      <c r="M1207" s="2"/>
    </row>
    <row r="1208" spans="6:13" ht="12.75" hidden="1">
      <c r="F1208" s="72"/>
      <c r="G1208" s="72"/>
      <c r="H1208" s="5">
        <v>0</v>
      </c>
      <c r="I1208" s="23" t="e">
        <v>#DIV/0!</v>
      </c>
      <c r="M1208" s="2"/>
    </row>
    <row r="1209" spans="6:13" ht="12.75" hidden="1">
      <c r="F1209" s="72"/>
      <c r="G1209" s="72"/>
      <c r="H1209" s="5">
        <v>0</v>
      </c>
      <c r="I1209" s="23" t="e">
        <v>#DIV/0!</v>
      </c>
      <c r="M1209" s="2"/>
    </row>
    <row r="1210" spans="6:13" ht="12.75" hidden="1">
      <c r="F1210" s="72"/>
      <c r="G1210" s="72"/>
      <c r="H1210" s="5">
        <v>0</v>
      </c>
      <c r="I1210" s="23" t="e">
        <v>#DIV/0!</v>
      </c>
      <c r="M1210" s="2"/>
    </row>
    <row r="1211" spans="6:13" ht="12.75" hidden="1">
      <c r="F1211" s="72"/>
      <c r="G1211" s="72"/>
      <c r="H1211" s="5">
        <v>0</v>
      </c>
      <c r="I1211" s="23" t="e">
        <v>#DIV/0!</v>
      </c>
      <c r="M1211" s="2"/>
    </row>
    <row r="1212" spans="6:13" ht="12.75" hidden="1">
      <c r="F1212" s="72"/>
      <c r="G1212" s="72"/>
      <c r="H1212" s="5">
        <v>0</v>
      </c>
      <c r="I1212" s="23" t="e">
        <v>#DIV/0!</v>
      </c>
      <c r="M1212" s="2"/>
    </row>
    <row r="1213" spans="6:13" ht="12.75" hidden="1">
      <c r="F1213" s="72"/>
      <c r="G1213" s="72"/>
      <c r="H1213" s="5">
        <v>0</v>
      </c>
      <c r="I1213" s="23" t="e">
        <v>#DIV/0!</v>
      </c>
      <c r="M1213" s="2"/>
    </row>
    <row r="1214" spans="6:13" ht="12.75" hidden="1">
      <c r="F1214" s="72"/>
      <c r="G1214" s="72"/>
      <c r="H1214" s="5">
        <v>0</v>
      </c>
      <c r="I1214" s="23" t="e">
        <v>#DIV/0!</v>
      </c>
      <c r="M1214" s="2"/>
    </row>
    <row r="1215" spans="6:13" ht="12.75" hidden="1">
      <c r="F1215" s="72"/>
      <c r="G1215" s="72"/>
      <c r="H1215" s="5">
        <v>0</v>
      </c>
      <c r="I1215" s="23" t="e">
        <v>#DIV/0!</v>
      </c>
      <c r="M1215" s="2"/>
    </row>
    <row r="1216" spans="6:13" ht="12.75" hidden="1">
      <c r="F1216" s="72"/>
      <c r="G1216" s="72"/>
      <c r="H1216" s="5">
        <v>0</v>
      </c>
      <c r="I1216" s="23" t="e">
        <v>#DIV/0!</v>
      </c>
      <c r="M1216" s="2"/>
    </row>
    <row r="1217" spans="6:13" ht="12.75" hidden="1">
      <c r="F1217" s="72"/>
      <c r="G1217" s="72"/>
      <c r="H1217" s="5">
        <v>0</v>
      </c>
      <c r="I1217" s="23" t="e">
        <v>#DIV/0!</v>
      </c>
      <c r="M1217" s="2"/>
    </row>
    <row r="1218" spans="6:13" ht="12.75" hidden="1">
      <c r="F1218" s="72"/>
      <c r="G1218" s="72"/>
      <c r="H1218" s="5">
        <v>0</v>
      </c>
      <c r="I1218" s="23" t="e">
        <v>#DIV/0!</v>
      </c>
      <c r="M1218" s="2"/>
    </row>
    <row r="1219" spans="6:13" ht="12.75" hidden="1">
      <c r="F1219" s="72"/>
      <c r="G1219" s="72"/>
      <c r="H1219" s="5">
        <v>0</v>
      </c>
      <c r="I1219" s="23" t="e">
        <v>#DIV/0!</v>
      </c>
      <c r="M1219" s="2"/>
    </row>
    <row r="1220" spans="6:13" ht="12.75" hidden="1">
      <c r="F1220" s="72"/>
      <c r="G1220" s="72"/>
      <c r="H1220" s="5">
        <v>0</v>
      </c>
      <c r="I1220" s="23" t="e">
        <v>#DIV/0!</v>
      </c>
      <c r="M1220" s="2"/>
    </row>
    <row r="1221" spans="6:13" ht="12.75" hidden="1">
      <c r="F1221" s="72"/>
      <c r="G1221" s="72"/>
      <c r="H1221" s="5">
        <v>0</v>
      </c>
      <c r="I1221" s="23" t="e">
        <v>#DIV/0!</v>
      </c>
      <c r="M1221" s="2"/>
    </row>
    <row r="1222" spans="6:13" ht="12.75" hidden="1">
      <c r="F1222" s="72"/>
      <c r="G1222" s="72"/>
      <c r="H1222" s="5">
        <v>0</v>
      </c>
      <c r="I1222" s="23" t="e">
        <v>#DIV/0!</v>
      </c>
      <c r="M1222" s="2"/>
    </row>
    <row r="1223" spans="6:13" ht="12.75" hidden="1">
      <c r="F1223" s="72"/>
      <c r="G1223" s="72"/>
      <c r="H1223" s="5">
        <v>0</v>
      </c>
      <c r="I1223" s="23" t="e">
        <v>#DIV/0!</v>
      </c>
      <c r="M1223" s="2"/>
    </row>
    <row r="1224" spans="6:13" ht="12.75" hidden="1">
      <c r="F1224" s="72"/>
      <c r="G1224" s="72"/>
      <c r="H1224" s="5">
        <v>0</v>
      </c>
      <c r="I1224" s="23" t="e">
        <v>#DIV/0!</v>
      </c>
      <c r="M1224" s="2"/>
    </row>
    <row r="1225" spans="6:13" ht="12.75" hidden="1">
      <c r="F1225" s="72"/>
      <c r="G1225" s="72"/>
      <c r="H1225" s="5">
        <v>0</v>
      </c>
      <c r="I1225" s="23" t="e">
        <v>#DIV/0!</v>
      </c>
      <c r="M1225" s="2"/>
    </row>
    <row r="1226" spans="6:13" ht="12.75" hidden="1">
      <c r="F1226" s="72"/>
      <c r="G1226" s="72"/>
      <c r="H1226" s="5">
        <v>0</v>
      </c>
      <c r="I1226" s="23" t="e">
        <v>#DIV/0!</v>
      </c>
      <c r="M1226" s="2"/>
    </row>
    <row r="1227" spans="6:13" ht="12.75" hidden="1">
      <c r="F1227" s="72"/>
      <c r="G1227" s="72"/>
      <c r="H1227" s="5">
        <v>0</v>
      </c>
      <c r="I1227" s="23" t="e">
        <v>#DIV/0!</v>
      </c>
      <c r="M1227" s="2"/>
    </row>
    <row r="1228" spans="6:13" ht="12.75" hidden="1">
      <c r="F1228" s="72"/>
      <c r="G1228" s="72"/>
      <c r="H1228" s="5">
        <v>0</v>
      </c>
      <c r="I1228" s="23" t="e">
        <v>#DIV/0!</v>
      </c>
      <c r="M1228" s="2"/>
    </row>
    <row r="1229" spans="6:13" ht="12.75" hidden="1">
      <c r="F1229" s="72"/>
      <c r="G1229" s="72"/>
      <c r="H1229" s="5">
        <v>0</v>
      </c>
      <c r="I1229" s="23" t="e">
        <v>#DIV/0!</v>
      </c>
      <c r="M1229" s="2"/>
    </row>
    <row r="1230" spans="6:13" ht="12.75" hidden="1">
      <c r="F1230" s="72"/>
      <c r="G1230" s="72"/>
      <c r="H1230" s="5">
        <v>0</v>
      </c>
      <c r="I1230" s="23" t="e">
        <v>#DIV/0!</v>
      </c>
      <c r="M1230" s="2"/>
    </row>
    <row r="1231" spans="6:13" ht="12.75" hidden="1">
      <c r="F1231" s="72"/>
      <c r="G1231" s="72"/>
      <c r="H1231" s="5">
        <v>0</v>
      </c>
      <c r="I1231" s="23" t="e">
        <v>#DIV/0!</v>
      </c>
      <c r="M1231" s="2"/>
    </row>
    <row r="1232" spans="6:13" ht="12.75" hidden="1">
      <c r="F1232" s="72"/>
      <c r="G1232" s="72"/>
      <c r="H1232" s="5">
        <v>0</v>
      </c>
      <c r="I1232" s="23" t="e">
        <v>#DIV/0!</v>
      </c>
      <c r="M1232" s="2"/>
    </row>
    <row r="1233" spans="6:13" ht="12.75" hidden="1">
      <c r="F1233" s="72"/>
      <c r="G1233" s="72"/>
      <c r="H1233" s="5">
        <v>0</v>
      </c>
      <c r="I1233" s="23" t="e">
        <v>#DIV/0!</v>
      </c>
      <c r="M1233" s="2"/>
    </row>
    <row r="1234" spans="6:13" ht="12.75" hidden="1">
      <c r="F1234" s="72"/>
      <c r="G1234" s="72"/>
      <c r="H1234" s="5">
        <v>0</v>
      </c>
      <c r="I1234" s="23" t="e">
        <v>#DIV/0!</v>
      </c>
      <c r="M1234" s="2"/>
    </row>
    <row r="1235" spans="6:13" ht="12.75" hidden="1">
      <c r="F1235" s="72"/>
      <c r="G1235" s="72"/>
      <c r="H1235" s="5">
        <v>0</v>
      </c>
      <c r="I1235" s="23" t="e">
        <v>#DIV/0!</v>
      </c>
      <c r="M1235" s="2"/>
    </row>
    <row r="1236" spans="6:13" ht="12.75" hidden="1">
      <c r="F1236" s="72"/>
      <c r="G1236" s="72"/>
      <c r="H1236" s="5">
        <v>0</v>
      </c>
      <c r="I1236" s="23" t="e">
        <v>#DIV/0!</v>
      </c>
      <c r="M1236" s="2"/>
    </row>
    <row r="1237" spans="6:13" ht="12.75" hidden="1">
      <c r="F1237" s="72"/>
      <c r="G1237" s="72"/>
      <c r="H1237" s="5">
        <v>0</v>
      </c>
      <c r="I1237" s="23" t="e">
        <v>#DIV/0!</v>
      </c>
      <c r="M1237" s="2"/>
    </row>
    <row r="1238" spans="6:13" ht="12.75" hidden="1">
      <c r="F1238" s="72"/>
      <c r="G1238" s="72"/>
      <c r="H1238" s="5">
        <v>0</v>
      </c>
      <c r="I1238" s="23" t="e">
        <v>#DIV/0!</v>
      </c>
      <c r="M1238" s="2"/>
    </row>
    <row r="1239" spans="6:13" ht="12.75" hidden="1">
      <c r="F1239" s="72"/>
      <c r="G1239" s="72"/>
      <c r="H1239" s="5">
        <v>0</v>
      </c>
      <c r="I1239" s="23" t="e">
        <v>#DIV/0!</v>
      </c>
      <c r="M1239" s="2"/>
    </row>
    <row r="1240" spans="6:13" ht="12.75" hidden="1">
      <c r="F1240" s="72"/>
      <c r="G1240" s="72"/>
      <c r="H1240" s="5">
        <v>0</v>
      </c>
      <c r="I1240" s="23" t="e">
        <v>#DIV/0!</v>
      </c>
      <c r="M1240" s="2"/>
    </row>
    <row r="1241" spans="6:13" ht="12.75" hidden="1">
      <c r="F1241" s="72"/>
      <c r="G1241" s="72"/>
      <c r="H1241" s="5">
        <v>0</v>
      </c>
      <c r="I1241" s="23" t="e">
        <v>#DIV/0!</v>
      </c>
      <c r="M1241" s="2"/>
    </row>
    <row r="1242" spans="6:13" ht="12.75" hidden="1">
      <c r="F1242" s="72"/>
      <c r="G1242" s="72"/>
      <c r="H1242" s="5">
        <v>0</v>
      </c>
      <c r="I1242" s="23" t="e">
        <v>#DIV/0!</v>
      </c>
      <c r="M1242" s="2"/>
    </row>
    <row r="1243" spans="6:13" ht="12.75" hidden="1">
      <c r="F1243" s="72"/>
      <c r="G1243" s="72"/>
      <c r="H1243" s="5">
        <v>0</v>
      </c>
      <c r="I1243" s="23" t="e">
        <v>#DIV/0!</v>
      </c>
      <c r="M1243" s="2"/>
    </row>
    <row r="1244" spans="6:13" ht="12.75" hidden="1">
      <c r="F1244" s="72"/>
      <c r="G1244" s="72"/>
      <c r="H1244" s="5">
        <v>0</v>
      </c>
      <c r="I1244" s="23" t="e">
        <v>#DIV/0!</v>
      </c>
      <c r="M1244" s="2"/>
    </row>
    <row r="1245" spans="6:13" ht="12.75" hidden="1">
      <c r="F1245" s="72"/>
      <c r="G1245" s="72"/>
      <c r="H1245" s="5">
        <v>0</v>
      </c>
      <c r="I1245" s="23" t="e">
        <v>#DIV/0!</v>
      </c>
      <c r="M1245" s="2"/>
    </row>
    <row r="1246" spans="6:13" ht="12.75" hidden="1">
      <c r="F1246" s="72"/>
      <c r="G1246" s="72"/>
      <c r="H1246" s="5">
        <v>0</v>
      </c>
      <c r="I1246" s="23" t="e">
        <v>#DIV/0!</v>
      </c>
      <c r="M1246" s="2"/>
    </row>
    <row r="1247" spans="6:13" ht="12.75" hidden="1">
      <c r="F1247" s="72"/>
      <c r="G1247" s="72"/>
      <c r="H1247" s="5">
        <v>0</v>
      </c>
      <c r="I1247" s="23" t="e">
        <v>#DIV/0!</v>
      </c>
      <c r="M1247" s="2"/>
    </row>
    <row r="1248" spans="6:13" ht="12.75" hidden="1">
      <c r="F1248" s="72"/>
      <c r="G1248" s="72"/>
      <c r="H1248" s="5">
        <v>0</v>
      </c>
      <c r="I1248" s="23" t="e">
        <v>#DIV/0!</v>
      </c>
      <c r="M1248" s="2"/>
    </row>
    <row r="1249" spans="6:13" ht="12.75" hidden="1">
      <c r="F1249" s="72"/>
      <c r="G1249" s="72"/>
      <c r="H1249" s="5">
        <v>0</v>
      </c>
      <c r="I1249" s="23" t="e">
        <v>#DIV/0!</v>
      </c>
      <c r="M1249" s="2"/>
    </row>
    <row r="1250" spans="6:13" ht="12.75" hidden="1">
      <c r="F1250" s="72"/>
      <c r="G1250" s="72"/>
      <c r="H1250" s="5">
        <v>0</v>
      </c>
      <c r="I1250" s="23" t="e">
        <v>#DIV/0!</v>
      </c>
      <c r="M1250" s="2"/>
    </row>
    <row r="1251" spans="6:13" ht="12.75" hidden="1">
      <c r="F1251" s="72"/>
      <c r="G1251" s="72"/>
      <c r="H1251" s="5">
        <v>0</v>
      </c>
      <c r="I1251" s="23" t="e">
        <v>#DIV/0!</v>
      </c>
      <c r="M1251" s="2"/>
    </row>
    <row r="1252" spans="6:13" ht="12.75" hidden="1">
      <c r="F1252" s="72"/>
      <c r="G1252" s="72"/>
      <c r="H1252" s="5">
        <v>0</v>
      </c>
      <c r="I1252" s="23" t="e">
        <v>#DIV/0!</v>
      </c>
      <c r="M1252" s="2"/>
    </row>
    <row r="1253" spans="6:13" ht="12.75" hidden="1">
      <c r="F1253" s="72"/>
      <c r="G1253" s="72"/>
      <c r="H1253" s="5">
        <v>0</v>
      </c>
      <c r="I1253" s="23" t="e">
        <v>#DIV/0!</v>
      </c>
      <c r="M1253" s="2"/>
    </row>
    <row r="1254" spans="6:13" ht="12.75" hidden="1">
      <c r="F1254" s="72"/>
      <c r="G1254" s="72"/>
      <c r="H1254" s="5">
        <v>0</v>
      </c>
      <c r="I1254" s="23" t="e">
        <v>#DIV/0!</v>
      </c>
      <c r="M1254" s="2"/>
    </row>
    <row r="1255" spans="6:13" ht="12.75" hidden="1">
      <c r="F1255" s="72"/>
      <c r="G1255" s="72"/>
      <c r="M1255" s="2"/>
    </row>
    <row r="1256" spans="6:13" ht="12.75" hidden="1">
      <c r="F1256" s="72"/>
      <c r="G1256" s="72"/>
      <c r="M1256" s="2"/>
    </row>
    <row r="1257" spans="6:13" ht="12.75" hidden="1">
      <c r="F1257" s="72"/>
      <c r="G1257" s="72"/>
      <c r="M1257" s="2"/>
    </row>
    <row r="1258" spans="6:13" ht="12.75" hidden="1">
      <c r="F1258" s="72"/>
      <c r="G1258" s="72"/>
      <c r="M1258" s="2"/>
    </row>
    <row r="1259" spans="6:13" ht="12.75" hidden="1">
      <c r="F1259" s="72"/>
      <c r="G1259" s="72"/>
      <c r="M1259" s="2"/>
    </row>
    <row r="1260" spans="6:13" ht="12.75" hidden="1">
      <c r="F1260" s="72"/>
      <c r="G1260" s="72"/>
      <c r="M1260" s="2"/>
    </row>
    <row r="1261" spans="6:13" ht="12.75" hidden="1">
      <c r="F1261" s="72"/>
      <c r="G1261" s="72"/>
      <c r="M1261" s="2"/>
    </row>
    <row r="1262" spans="6:13" ht="12.75" hidden="1">
      <c r="F1262" s="72"/>
      <c r="G1262" s="72"/>
      <c r="M1262" s="2"/>
    </row>
    <row r="1263" spans="6:13" ht="12.75" hidden="1">
      <c r="F1263" s="72"/>
      <c r="G1263" s="72"/>
      <c r="M1263" s="2"/>
    </row>
    <row r="1264" spans="6:13" ht="12.75" hidden="1">
      <c r="F1264" s="72"/>
      <c r="G1264" s="72"/>
      <c r="M1264" s="2"/>
    </row>
    <row r="1265" spans="6:13" ht="12.75" hidden="1">
      <c r="F1265" s="72"/>
      <c r="G1265" s="72"/>
      <c r="M1265" s="2"/>
    </row>
    <row r="1266" spans="6:13" ht="12.75" hidden="1">
      <c r="F1266" s="72"/>
      <c r="G1266" s="72"/>
      <c r="M1266" s="2"/>
    </row>
    <row r="1267" spans="6:13" ht="12.75" hidden="1">
      <c r="F1267" s="72"/>
      <c r="G1267" s="72"/>
      <c r="M1267" s="2"/>
    </row>
    <row r="1268" spans="6:13" ht="12.75" hidden="1">
      <c r="F1268" s="72"/>
      <c r="G1268" s="72"/>
      <c r="M1268" s="2"/>
    </row>
    <row r="1269" spans="6:13" ht="12.75" hidden="1">
      <c r="F1269" s="72"/>
      <c r="G1269" s="72"/>
      <c r="M1269" s="2"/>
    </row>
    <row r="1270" spans="6:13" ht="12.75" hidden="1">
      <c r="F1270" s="72"/>
      <c r="G1270" s="72"/>
      <c r="M1270" s="2"/>
    </row>
    <row r="1271" spans="6:13" ht="12.75" hidden="1">
      <c r="F1271" s="72"/>
      <c r="G1271" s="72"/>
      <c r="M1271" s="2"/>
    </row>
    <row r="1272" spans="6:13" ht="12.75" hidden="1">
      <c r="F1272" s="72"/>
      <c r="G1272" s="72"/>
      <c r="M1272" s="2"/>
    </row>
    <row r="1273" spans="6:13" ht="12.75" hidden="1">
      <c r="F1273" s="72"/>
      <c r="G1273" s="72"/>
      <c r="M1273" s="2"/>
    </row>
    <row r="1274" spans="6:13" ht="12.75" hidden="1">
      <c r="F1274" s="72"/>
      <c r="G1274" s="72"/>
      <c r="M1274" s="2"/>
    </row>
    <row r="1275" spans="6:13" ht="12.75" hidden="1">
      <c r="F1275" s="72"/>
      <c r="G1275" s="72"/>
      <c r="M1275" s="2"/>
    </row>
    <row r="1276" spans="6:13" ht="12.75" hidden="1">
      <c r="F1276" s="72"/>
      <c r="G1276" s="72"/>
      <c r="M1276" s="2"/>
    </row>
    <row r="1277" spans="6:13" ht="12.75" hidden="1">
      <c r="F1277" s="72"/>
      <c r="G1277" s="72"/>
      <c r="M1277" s="2"/>
    </row>
    <row r="1278" spans="6:13" ht="12.75" hidden="1">
      <c r="F1278" s="72"/>
      <c r="G1278" s="72"/>
      <c r="M1278" s="2"/>
    </row>
    <row r="1279" spans="6:13" ht="12.75" hidden="1">
      <c r="F1279" s="72"/>
      <c r="G1279" s="72"/>
      <c r="M1279" s="2"/>
    </row>
    <row r="1280" spans="6:13" ht="12.75" hidden="1">
      <c r="F1280" s="72"/>
      <c r="G1280" s="72"/>
      <c r="M1280" s="2"/>
    </row>
    <row r="1281" spans="6:13" ht="12.75" hidden="1">
      <c r="F1281" s="72"/>
      <c r="G1281" s="72"/>
      <c r="M1281" s="2"/>
    </row>
    <row r="1282" spans="6:13" ht="12.75" hidden="1">
      <c r="F1282" s="72"/>
      <c r="G1282" s="72"/>
      <c r="M1282" s="2"/>
    </row>
    <row r="1283" spans="6:13" ht="12.75" hidden="1">
      <c r="F1283" s="72"/>
      <c r="G1283" s="72"/>
      <c r="M1283" s="2"/>
    </row>
    <row r="1284" spans="6:13" ht="12.75" hidden="1">
      <c r="F1284" s="72"/>
      <c r="G1284" s="72"/>
      <c r="M1284" s="2"/>
    </row>
    <row r="1285" spans="6:13" ht="12.75" hidden="1">
      <c r="F1285" s="72"/>
      <c r="G1285" s="72"/>
      <c r="M1285" s="2"/>
    </row>
    <row r="1286" spans="6:13" ht="12.75" hidden="1">
      <c r="F1286" s="72"/>
      <c r="G1286" s="72"/>
      <c r="M1286" s="2"/>
    </row>
    <row r="1287" spans="6:13" ht="12.75" hidden="1">
      <c r="F1287" s="72"/>
      <c r="G1287" s="72"/>
      <c r="M1287" s="2"/>
    </row>
    <row r="1288" spans="6:13" ht="12.75" hidden="1">
      <c r="F1288" s="72"/>
      <c r="G1288" s="72"/>
      <c r="M1288" s="2"/>
    </row>
    <row r="1289" spans="6:13" ht="12.75" hidden="1">
      <c r="F1289" s="72"/>
      <c r="G1289" s="72"/>
      <c r="M1289" s="2"/>
    </row>
    <row r="1290" spans="6:13" ht="12.75" hidden="1">
      <c r="F1290" s="72"/>
      <c r="G1290" s="72"/>
      <c r="M1290" s="2"/>
    </row>
    <row r="1291" spans="6:13" ht="12.75" hidden="1">
      <c r="F1291" s="72"/>
      <c r="G1291" s="72"/>
      <c r="M1291" s="2"/>
    </row>
    <row r="1292" spans="6:13" ht="12.75" hidden="1">
      <c r="F1292" s="72"/>
      <c r="G1292" s="72"/>
      <c r="M1292" s="2"/>
    </row>
    <row r="1293" spans="6:13" ht="12.75" hidden="1">
      <c r="F1293" s="72"/>
      <c r="G1293" s="72"/>
      <c r="M1293" s="2"/>
    </row>
    <row r="1294" spans="6:13" ht="12.75" hidden="1">
      <c r="F1294" s="72"/>
      <c r="G1294" s="72"/>
      <c r="M1294" s="2"/>
    </row>
    <row r="1295" spans="6:13" ht="12.75" hidden="1">
      <c r="F1295" s="72"/>
      <c r="G1295" s="72"/>
      <c r="M1295" s="2"/>
    </row>
    <row r="1296" spans="6:13" ht="12.75" hidden="1">
      <c r="F1296" s="72"/>
      <c r="G1296" s="72"/>
      <c r="M1296" s="2"/>
    </row>
    <row r="1297" spans="6:13" ht="12.75" hidden="1">
      <c r="F1297" s="72"/>
      <c r="G1297" s="72"/>
      <c r="M1297" s="2"/>
    </row>
    <row r="1298" spans="6:13" ht="12.75" hidden="1">
      <c r="F1298" s="72"/>
      <c r="G1298" s="72"/>
      <c r="M1298" s="2"/>
    </row>
    <row r="1299" spans="6:13" ht="12.75" hidden="1">
      <c r="F1299" s="72"/>
      <c r="G1299" s="72"/>
      <c r="M1299" s="2"/>
    </row>
    <row r="1300" spans="6:13" ht="12.75" hidden="1">
      <c r="F1300" s="72"/>
      <c r="G1300" s="72"/>
      <c r="M1300" s="2"/>
    </row>
    <row r="1301" spans="6:13" ht="12.75" hidden="1">
      <c r="F1301" s="72"/>
      <c r="G1301" s="72"/>
      <c r="M1301" s="2"/>
    </row>
    <row r="1302" spans="6:13" ht="12.75" hidden="1">
      <c r="F1302" s="72"/>
      <c r="G1302" s="72"/>
      <c r="M1302" s="2"/>
    </row>
    <row r="1303" spans="6:13" ht="12.75" hidden="1">
      <c r="F1303" s="72"/>
      <c r="G1303" s="72"/>
      <c r="M1303" s="2"/>
    </row>
    <row r="1304" spans="6:13" ht="12.75" hidden="1">
      <c r="F1304" s="72"/>
      <c r="G1304" s="72"/>
      <c r="M1304" s="2"/>
    </row>
    <row r="1305" spans="6:13" ht="12.75" hidden="1">
      <c r="F1305" s="72"/>
      <c r="G1305" s="72"/>
      <c r="M1305" s="2"/>
    </row>
    <row r="1306" spans="6:13" ht="12.75" hidden="1">
      <c r="F1306" s="72"/>
      <c r="G1306" s="72"/>
      <c r="M1306" s="2"/>
    </row>
    <row r="1307" spans="6:13" ht="12.75" hidden="1">
      <c r="F1307" s="72"/>
      <c r="G1307" s="72"/>
      <c r="M1307" s="2"/>
    </row>
    <row r="1308" spans="6:13" ht="12.75" hidden="1">
      <c r="F1308" s="72"/>
      <c r="G1308" s="72"/>
      <c r="M1308" s="2"/>
    </row>
    <row r="1309" spans="6:13" ht="12.75" hidden="1">
      <c r="F1309" s="72"/>
      <c r="G1309" s="72"/>
      <c r="M1309" s="2"/>
    </row>
    <row r="1310" spans="6:13" ht="12.75" hidden="1">
      <c r="F1310" s="72"/>
      <c r="G1310" s="72"/>
      <c r="M1310" s="2"/>
    </row>
    <row r="1311" spans="6:13" ht="12.75" hidden="1">
      <c r="F1311" s="72"/>
      <c r="G1311" s="72"/>
      <c r="M1311" s="2"/>
    </row>
    <row r="1312" spans="6:13" ht="12.75" hidden="1">
      <c r="F1312" s="72"/>
      <c r="G1312" s="72"/>
      <c r="M1312" s="2"/>
    </row>
    <row r="1313" spans="6:13" ht="12.75" hidden="1">
      <c r="F1313" s="72"/>
      <c r="G1313" s="72"/>
      <c r="M1313" s="2"/>
    </row>
    <row r="1314" spans="6:13" ht="12.75" hidden="1">
      <c r="F1314" s="72"/>
      <c r="G1314" s="72"/>
      <c r="M1314" s="2"/>
    </row>
    <row r="1315" spans="6:13" ht="12.75" hidden="1">
      <c r="F1315" s="72"/>
      <c r="G1315" s="72"/>
      <c r="M1315" s="2"/>
    </row>
    <row r="1316" spans="6:13" ht="12.75" hidden="1">
      <c r="F1316" s="72"/>
      <c r="G1316" s="72"/>
      <c r="M1316" s="2"/>
    </row>
    <row r="1317" spans="6:13" ht="12.75" hidden="1">
      <c r="F1317" s="72"/>
      <c r="G1317" s="72"/>
      <c r="M1317" s="2"/>
    </row>
    <row r="1318" spans="6:13" ht="12.75" hidden="1">
      <c r="F1318" s="72"/>
      <c r="G1318" s="72"/>
      <c r="M1318" s="2"/>
    </row>
    <row r="1319" spans="6:13" ht="12.75" hidden="1">
      <c r="F1319" s="72"/>
      <c r="G1319" s="72"/>
      <c r="M1319" s="2"/>
    </row>
    <row r="1320" spans="6:13" ht="12.75" hidden="1">
      <c r="F1320" s="72"/>
      <c r="G1320" s="72"/>
      <c r="M1320" s="2"/>
    </row>
    <row r="1321" spans="6:13" ht="12.75" hidden="1">
      <c r="F1321" s="72"/>
      <c r="G1321" s="72"/>
      <c r="M1321" s="2"/>
    </row>
    <row r="1322" spans="6:13" ht="12.75" hidden="1">
      <c r="F1322" s="72"/>
      <c r="G1322" s="72"/>
      <c r="M1322" s="2"/>
    </row>
    <row r="1323" spans="6:13" ht="12.75" hidden="1">
      <c r="F1323" s="72"/>
      <c r="G1323" s="72"/>
      <c r="M1323" s="2"/>
    </row>
    <row r="1324" spans="6:13" ht="12.75">
      <c r="F1324" s="72"/>
      <c r="G1324" s="72"/>
      <c r="M1324" s="2"/>
    </row>
    <row r="1325" spans="6:13" ht="12.75">
      <c r="F1325" s="72"/>
      <c r="G1325" s="72"/>
      <c r="M1325" s="2"/>
    </row>
    <row r="1326" spans="1:256" s="277" customFormat="1" ht="12.75">
      <c r="A1326" s="273"/>
      <c r="B1326" s="274">
        <v>-1239869</v>
      </c>
      <c r="C1326" s="273" t="s">
        <v>201</v>
      </c>
      <c r="D1326" s="273" t="s">
        <v>202</v>
      </c>
      <c r="E1326" s="273"/>
      <c r="F1326" s="275"/>
      <c r="G1326" s="275"/>
      <c r="H1326" s="274">
        <v>1239869</v>
      </c>
      <c r="I1326" s="276">
        <v>-2479.738</v>
      </c>
      <c r="K1326" s="278"/>
      <c r="L1326" s="279"/>
      <c r="M1326" s="2">
        <v>500</v>
      </c>
      <c r="N1326" s="279"/>
      <c r="O1326" s="279"/>
      <c r="P1326" s="279"/>
      <c r="Q1326" s="279"/>
      <c r="R1326" s="279"/>
      <c r="S1326" s="279"/>
      <c r="T1326" s="279"/>
      <c r="U1326" s="279"/>
      <c r="V1326" s="279"/>
      <c r="W1326" s="279"/>
      <c r="X1326" s="279"/>
      <c r="Y1326" s="279"/>
      <c r="Z1326" s="279"/>
      <c r="AA1326" s="279"/>
      <c r="AB1326" s="279"/>
      <c r="AC1326" s="279"/>
      <c r="AD1326" s="279"/>
      <c r="AE1326" s="279"/>
      <c r="AF1326" s="279"/>
      <c r="AG1326" s="279"/>
      <c r="AH1326" s="279"/>
      <c r="AI1326" s="279"/>
      <c r="AJ1326" s="279"/>
      <c r="AK1326" s="279"/>
      <c r="AL1326" s="279"/>
      <c r="AM1326" s="279"/>
      <c r="AN1326" s="279"/>
      <c r="AO1326" s="279"/>
      <c r="AP1326" s="279"/>
      <c r="AQ1326" s="279"/>
      <c r="AR1326" s="279"/>
      <c r="AS1326" s="279"/>
      <c r="AT1326" s="279"/>
      <c r="AU1326" s="279"/>
      <c r="AV1326" s="279"/>
      <c r="AW1326" s="279"/>
      <c r="AX1326" s="279"/>
      <c r="AY1326" s="279"/>
      <c r="AZ1326" s="279"/>
      <c r="BA1326" s="279"/>
      <c r="BB1326" s="279"/>
      <c r="BC1326" s="279"/>
      <c r="BD1326" s="279"/>
      <c r="BE1326" s="279"/>
      <c r="BF1326" s="279"/>
      <c r="BG1326" s="279"/>
      <c r="BH1326" s="279"/>
      <c r="BI1326" s="279"/>
      <c r="BJ1326" s="279"/>
      <c r="BK1326" s="279"/>
      <c r="BL1326" s="279"/>
      <c r="BM1326" s="279"/>
      <c r="BN1326" s="279"/>
      <c r="BO1326" s="279"/>
      <c r="BP1326" s="279"/>
      <c r="BQ1326" s="279"/>
      <c r="BR1326" s="279"/>
      <c r="BS1326" s="279"/>
      <c r="BT1326" s="279"/>
      <c r="BU1326" s="279"/>
      <c r="BV1326" s="279"/>
      <c r="BW1326" s="279"/>
      <c r="BX1326" s="279"/>
      <c r="BY1326" s="279"/>
      <c r="BZ1326" s="279"/>
      <c r="CA1326" s="279"/>
      <c r="CB1326" s="279"/>
      <c r="CC1326" s="279"/>
      <c r="CD1326" s="279"/>
      <c r="CE1326" s="279"/>
      <c r="CF1326" s="279"/>
      <c r="CG1326" s="279"/>
      <c r="CH1326" s="279"/>
      <c r="CI1326" s="279"/>
      <c r="CJ1326" s="279"/>
      <c r="CK1326" s="279"/>
      <c r="CL1326" s="279"/>
      <c r="CM1326" s="279"/>
      <c r="CN1326" s="279"/>
      <c r="CO1326" s="279"/>
      <c r="CP1326" s="279"/>
      <c r="CQ1326" s="279"/>
      <c r="CR1326" s="279"/>
      <c r="CS1326" s="279"/>
      <c r="CT1326" s="279"/>
      <c r="CU1326" s="279"/>
      <c r="CV1326" s="279"/>
      <c r="CW1326" s="279"/>
      <c r="CX1326" s="279"/>
      <c r="CY1326" s="279"/>
      <c r="CZ1326" s="279"/>
      <c r="DA1326" s="279"/>
      <c r="DB1326" s="279"/>
      <c r="DC1326" s="279"/>
      <c r="DD1326" s="279"/>
      <c r="DE1326" s="279"/>
      <c r="DF1326" s="279"/>
      <c r="DG1326" s="279"/>
      <c r="DH1326" s="279"/>
      <c r="DI1326" s="279"/>
      <c r="DJ1326" s="279"/>
      <c r="DK1326" s="279"/>
      <c r="DL1326" s="279"/>
      <c r="DM1326" s="279"/>
      <c r="DN1326" s="279"/>
      <c r="DO1326" s="279"/>
      <c r="DP1326" s="279"/>
      <c r="DQ1326" s="279"/>
      <c r="DR1326" s="279"/>
      <c r="DS1326" s="279"/>
      <c r="DT1326" s="279"/>
      <c r="DU1326" s="279"/>
      <c r="DV1326" s="279"/>
      <c r="DW1326" s="279"/>
      <c r="DX1326" s="279"/>
      <c r="DY1326" s="279"/>
      <c r="DZ1326" s="279"/>
      <c r="EA1326" s="279"/>
      <c r="EB1326" s="279"/>
      <c r="EC1326" s="279"/>
      <c r="ED1326" s="279"/>
      <c r="EE1326" s="279"/>
      <c r="EF1326" s="279"/>
      <c r="EG1326" s="279"/>
      <c r="EH1326" s="279"/>
      <c r="EI1326" s="279"/>
      <c r="EJ1326" s="279"/>
      <c r="EK1326" s="279"/>
      <c r="EL1326" s="279"/>
      <c r="EM1326" s="279"/>
      <c r="EN1326" s="279"/>
      <c r="EO1326" s="279"/>
      <c r="EP1326" s="279"/>
      <c r="EQ1326" s="279"/>
      <c r="ER1326" s="279"/>
      <c r="ES1326" s="279"/>
      <c r="ET1326" s="279"/>
      <c r="EU1326" s="279"/>
      <c r="EV1326" s="279"/>
      <c r="EW1326" s="279"/>
      <c r="EX1326" s="279"/>
      <c r="EY1326" s="279"/>
      <c r="EZ1326" s="279"/>
      <c r="FA1326" s="279"/>
      <c r="FB1326" s="279"/>
      <c r="FC1326" s="279"/>
      <c r="FD1326" s="279"/>
      <c r="FE1326" s="279"/>
      <c r="FF1326" s="279"/>
      <c r="FG1326" s="279"/>
      <c r="FH1326" s="279"/>
      <c r="FI1326" s="279"/>
      <c r="FJ1326" s="279"/>
      <c r="FK1326" s="279"/>
      <c r="FL1326" s="279"/>
      <c r="FM1326" s="279"/>
      <c r="FN1326" s="279"/>
      <c r="FO1326" s="279"/>
      <c r="FP1326" s="279"/>
      <c r="FQ1326" s="279"/>
      <c r="FR1326" s="279"/>
      <c r="FS1326" s="279"/>
      <c r="FT1326" s="279"/>
      <c r="FU1326" s="279"/>
      <c r="FV1326" s="279"/>
      <c r="FW1326" s="279"/>
      <c r="FX1326" s="279"/>
      <c r="FY1326" s="279"/>
      <c r="FZ1326" s="279"/>
      <c r="GA1326" s="279"/>
      <c r="GB1326" s="279"/>
      <c r="GC1326" s="279"/>
      <c r="GD1326" s="279"/>
      <c r="GE1326" s="279"/>
      <c r="GF1326" s="279"/>
      <c r="GG1326" s="279"/>
      <c r="GH1326" s="279"/>
      <c r="GI1326" s="279"/>
      <c r="GJ1326" s="279"/>
      <c r="GK1326" s="279"/>
      <c r="GL1326" s="279"/>
      <c r="GM1326" s="279"/>
      <c r="GN1326" s="279"/>
      <c r="GO1326" s="279"/>
      <c r="GP1326" s="279"/>
      <c r="GQ1326" s="279"/>
      <c r="GR1326" s="279"/>
      <c r="GS1326" s="279"/>
      <c r="GT1326" s="279"/>
      <c r="GU1326" s="279"/>
      <c r="GV1326" s="279"/>
      <c r="GW1326" s="279"/>
      <c r="GX1326" s="279"/>
      <c r="GY1326" s="279"/>
      <c r="GZ1326" s="279"/>
      <c r="HA1326" s="279"/>
      <c r="HB1326" s="279"/>
      <c r="HC1326" s="279"/>
      <c r="HD1326" s="279"/>
      <c r="HE1326" s="279"/>
      <c r="HF1326" s="279"/>
      <c r="HG1326" s="279"/>
      <c r="HH1326" s="279"/>
      <c r="HI1326" s="279"/>
      <c r="HJ1326" s="279"/>
      <c r="HK1326" s="279"/>
      <c r="HL1326" s="279"/>
      <c r="HM1326" s="279"/>
      <c r="HN1326" s="279"/>
      <c r="HO1326" s="279"/>
      <c r="HP1326" s="279"/>
      <c r="HQ1326" s="279"/>
      <c r="HR1326" s="279"/>
      <c r="HS1326" s="279"/>
      <c r="HT1326" s="279"/>
      <c r="HU1326" s="279"/>
      <c r="HV1326" s="279"/>
      <c r="HW1326" s="279"/>
      <c r="HX1326" s="279"/>
      <c r="HY1326" s="279"/>
      <c r="HZ1326" s="279"/>
      <c r="IA1326" s="279"/>
      <c r="IB1326" s="279"/>
      <c r="IC1326" s="279"/>
      <c r="ID1326" s="279"/>
      <c r="IE1326" s="279"/>
      <c r="IF1326" s="279"/>
      <c r="IG1326" s="279"/>
      <c r="IH1326" s="279"/>
      <c r="II1326" s="279"/>
      <c r="IJ1326" s="279"/>
      <c r="IK1326" s="279"/>
      <c r="IL1326" s="279"/>
      <c r="IM1326" s="279"/>
      <c r="IN1326" s="279"/>
      <c r="IO1326" s="279"/>
      <c r="IP1326" s="279"/>
      <c r="IQ1326" s="279"/>
      <c r="IR1326" s="279"/>
      <c r="IS1326" s="279"/>
      <c r="IT1326" s="279"/>
      <c r="IU1326" s="279"/>
      <c r="IV1326" s="279"/>
    </row>
    <row r="1327" spans="1:256" s="277" customFormat="1" ht="12.75">
      <c r="A1327" s="273"/>
      <c r="B1327" s="274">
        <v>-2885250</v>
      </c>
      <c r="C1327" s="273" t="s">
        <v>201</v>
      </c>
      <c r="D1327" s="273" t="s">
        <v>203</v>
      </c>
      <c r="E1327" s="273"/>
      <c r="F1327" s="275"/>
      <c r="G1327" s="275"/>
      <c r="H1327" s="274">
        <v>4125119</v>
      </c>
      <c r="I1327" s="276">
        <v>-5888.265306122449</v>
      </c>
      <c r="K1327" s="278"/>
      <c r="L1327" s="279"/>
      <c r="M1327" s="2">
        <v>490</v>
      </c>
      <c r="N1327" s="279"/>
      <c r="O1327" s="279"/>
      <c r="P1327" s="279"/>
      <c r="Q1327" s="279"/>
      <c r="R1327" s="279"/>
      <c r="S1327" s="279"/>
      <c r="T1327" s="279"/>
      <c r="U1327" s="279"/>
      <c r="V1327" s="279"/>
      <c r="W1327" s="279"/>
      <c r="X1327" s="279"/>
      <c r="Y1327" s="279"/>
      <c r="Z1327" s="279"/>
      <c r="AA1327" s="279"/>
      <c r="AB1327" s="279"/>
      <c r="AC1327" s="279"/>
      <c r="AD1327" s="279"/>
      <c r="AE1327" s="279"/>
      <c r="AF1327" s="279"/>
      <c r="AG1327" s="279"/>
      <c r="AH1327" s="279"/>
      <c r="AI1327" s="279"/>
      <c r="AJ1327" s="279"/>
      <c r="AK1327" s="279"/>
      <c r="AL1327" s="279"/>
      <c r="AM1327" s="279"/>
      <c r="AN1327" s="279"/>
      <c r="AO1327" s="279"/>
      <c r="AP1327" s="279"/>
      <c r="AQ1327" s="279"/>
      <c r="AR1327" s="279"/>
      <c r="AS1327" s="279"/>
      <c r="AT1327" s="279"/>
      <c r="AU1327" s="279"/>
      <c r="AV1327" s="279"/>
      <c r="AW1327" s="279"/>
      <c r="AX1327" s="279"/>
      <c r="AY1327" s="279"/>
      <c r="AZ1327" s="279"/>
      <c r="BA1327" s="279"/>
      <c r="BB1327" s="279"/>
      <c r="BC1327" s="279"/>
      <c r="BD1327" s="279"/>
      <c r="BE1327" s="279"/>
      <c r="BF1327" s="279"/>
      <c r="BG1327" s="279"/>
      <c r="BH1327" s="279"/>
      <c r="BI1327" s="279"/>
      <c r="BJ1327" s="279"/>
      <c r="BK1327" s="279"/>
      <c r="BL1327" s="279"/>
      <c r="BM1327" s="279"/>
      <c r="BN1327" s="279"/>
      <c r="BO1327" s="279"/>
      <c r="BP1327" s="279"/>
      <c r="BQ1327" s="279"/>
      <c r="BR1327" s="279"/>
      <c r="BS1327" s="279"/>
      <c r="BT1327" s="279"/>
      <c r="BU1327" s="279"/>
      <c r="BV1327" s="279"/>
      <c r="BW1327" s="279"/>
      <c r="BX1327" s="279"/>
      <c r="BY1327" s="279"/>
      <c r="BZ1327" s="279"/>
      <c r="CA1327" s="279"/>
      <c r="CB1327" s="279"/>
      <c r="CC1327" s="279"/>
      <c r="CD1327" s="279"/>
      <c r="CE1327" s="279"/>
      <c r="CF1327" s="279"/>
      <c r="CG1327" s="279"/>
      <c r="CH1327" s="279"/>
      <c r="CI1327" s="279"/>
      <c r="CJ1327" s="279"/>
      <c r="CK1327" s="279"/>
      <c r="CL1327" s="279"/>
      <c r="CM1327" s="279"/>
      <c r="CN1327" s="279"/>
      <c r="CO1327" s="279"/>
      <c r="CP1327" s="279"/>
      <c r="CQ1327" s="279"/>
      <c r="CR1327" s="279"/>
      <c r="CS1327" s="279"/>
      <c r="CT1327" s="279"/>
      <c r="CU1327" s="279"/>
      <c r="CV1327" s="279"/>
      <c r="CW1327" s="279"/>
      <c r="CX1327" s="279"/>
      <c r="CY1327" s="279"/>
      <c r="CZ1327" s="279"/>
      <c r="DA1327" s="279"/>
      <c r="DB1327" s="279"/>
      <c r="DC1327" s="279"/>
      <c r="DD1327" s="279"/>
      <c r="DE1327" s="279"/>
      <c r="DF1327" s="279"/>
      <c r="DG1327" s="279"/>
      <c r="DH1327" s="279"/>
      <c r="DI1327" s="279"/>
      <c r="DJ1327" s="279"/>
      <c r="DK1327" s="279"/>
      <c r="DL1327" s="279"/>
      <c r="DM1327" s="279"/>
      <c r="DN1327" s="279"/>
      <c r="DO1327" s="279"/>
      <c r="DP1327" s="279"/>
      <c r="DQ1327" s="279"/>
      <c r="DR1327" s="279"/>
      <c r="DS1327" s="279"/>
      <c r="DT1327" s="279"/>
      <c r="DU1327" s="279"/>
      <c r="DV1327" s="279"/>
      <c r="DW1327" s="279"/>
      <c r="DX1327" s="279"/>
      <c r="DY1327" s="279"/>
      <c r="DZ1327" s="279"/>
      <c r="EA1327" s="279"/>
      <c r="EB1327" s="279"/>
      <c r="EC1327" s="279"/>
      <c r="ED1327" s="279"/>
      <c r="EE1327" s="279"/>
      <c r="EF1327" s="279"/>
      <c r="EG1327" s="279"/>
      <c r="EH1327" s="279"/>
      <c r="EI1327" s="279"/>
      <c r="EJ1327" s="279"/>
      <c r="EK1327" s="279"/>
      <c r="EL1327" s="279"/>
      <c r="EM1327" s="279"/>
      <c r="EN1327" s="279"/>
      <c r="EO1327" s="279"/>
      <c r="EP1327" s="279"/>
      <c r="EQ1327" s="279"/>
      <c r="ER1327" s="279"/>
      <c r="ES1327" s="279"/>
      <c r="ET1327" s="279"/>
      <c r="EU1327" s="279"/>
      <c r="EV1327" s="279"/>
      <c r="EW1327" s="279"/>
      <c r="EX1327" s="279"/>
      <c r="EY1327" s="279"/>
      <c r="EZ1327" s="279"/>
      <c r="FA1327" s="279"/>
      <c r="FB1327" s="279"/>
      <c r="FC1327" s="279"/>
      <c r="FD1327" s="279"/>
      <c r="FE1327" s="279"/>
      <c r="FF1327" s="279"/>
      <c r="FG1327" s="279"/>
      <c r="FH1327" s="279"/>
      <c r="FI1327" s="279"/>
      <c r="FJ1327" s="279"/>
      <c r="FK1327" s="279"/>
      <c r="FL1327" s="279"/>
      <c r="FM1327" s="279"/>
      <c r="FN1327" s="279"/>
      <c r="FO1327" s="279"/>
      <c r="FP1327" s="279"/>
      <c r="FQ1327" s="279"/>
      <c r="FR1327" s="279"/>
      <c r="FS1327" s="279"/>
      <c r="FT1327" s="279"/>
      <c r="FU1327" s="279"/>
      <c r="FV1327" s="279"/>
      <c r="FW1327" s="279"/>
      <c r="FX1327" s="279"/>
      <c r="FY1327" s="279"/>
      <c r="FZ1327" s="279"/>
      <c r="GA1327" s="279"/>
      <c r="GB1327" s="279"/>
      <c r="GC1327" s="279"/>
      <c r="GD1327" s="279"/>
      <c r="GE1327" s="279"/>
      <c r="GF1327" s="279"/>
      <c r="GG1327" s="279"/>
      <c r="GH1327" s="279"/>
      <c r="GI1327" s="279"/>
      <c r="GJ1327" s="279"/>
      <c r="GK1327" s="279"/>
      <c r="GL1327" s="279"/>
      <c r="GM1327" s="279"/>
      <c r="GN1327" s="279"/>
      <c r="GO1327" s="279"/>
      <c r="GP1327" s="279"/>
      <c r="GQ1327" s="279"/>
      <c r="GR1327" s="279"/>
      <c r="GS1327" s="279"/>
      <c r="GT1327" s="279"/>
      <c r="GU1327" s="279"/>
      <c r="GV1327" s="279"/>
      <c r="GW1327" s="279"/>
      <c r="GX1327" s="279"/>
      <c r="GY1327" s="279"/>
      <c r="GZ1327" s="279"/>
      <c r="HA1327" s="279"/>
      <c r="HB1327" s="279"/>
      <c r="HC1327" s="279"/>
      <c r="HD1327" s="279"/>
      <c r="HE1327" s="279"/>
      <c r="HF1327" s="279"/>
      <c r="HG1327" s="279"/>
      <c r="HH1327" s="279"/>
      <c r="HI1327" s="279"/>
      <c r="HJ1327" s="279"/>
      <c r="HK1327" s="279"/>
      <c r="HL1327" s="279"/>
      <c r="HM1327" s="279"/>
      <c r="HN1327" s="279"/>
      <c r="HO1327" s="279"/>
      <c r="HP1327" s="279"/>
      <c r="HQ1327" s="279"/>
      <c r="HR1327" s="279"/>
      <c r="HS1327" s="279"/>
      <c r="HT1327" s="279"/>
      <c r="HU1327" s="279"/>
      <c r="HV1327" s="279"/>
      <c r="HW1327" s="279"/>
      <c r="HX1327" s="279"/>
      <c r="HY1327" s="279"/>
      <c r="HZ1327" s="279"/>
      <c r="IA1327" s="279"/>
      <c r="IB1327" s="279"/>
      <c r="IC1327" s="279"/>
      <c r="ID1327" s="279"/>
      <c r="IE1327" s="279"/>
      <c r="IF1327" s="279"/>
      <c r="IG1327" s="279"/>
      <c r="IH1327" s="279"/>
      <c r="II1327" s="279"/>
      <c r="IJ1327" s="279"/>
      <c r="IK1327" s="279"/>
      <c r="IL1327" s="279"/>
      <c r="IM1327" s="279"/>
      <c r="IN1327" s="279"/>
      <c r="IO1327" s="279"/>
      <c r="IP1327" s="279"/>
      <c r="IQ1327" s="279"/>
      <c r="IR1327" s="279"/>
      <c r="IS1327" s="279"/>
      <c r="IT1327" s="279"/>
      <c r="IU1327" s="279"/>
      <c r="IV1327" s="279"/>
    </row>
    <row r="1328" spans="1:256" s="277" customFormat="1" ht="12.75">
      <c r="A1328" s="273"/>
      <c r="B1328" s="274">
        <v>236539</v>
      </c>
      <c r="C1328" s="273" t="s">
        <v>201</v>
      </c>
      <c r="D1328" s="273" t="s">
        <v>198</v>
      </c>
      <c r="E1328" s="273"/>
      <c r="F1328" s="275"/>
      <c r="G1328" s="275"/>
      <c r="H1328" s="274">
        <v>3888580</v>
      </c>
      <c r="I1328" s="276">
        <v>482.7326530612245</v>
      </c>
      <c r="K1328" s="278"/>
      <c r="L1328" s="279"/>
      <c r="M1328" s="2">
        <v>490</v>
      </c>
      <c r="N1328" s="279"/>
      <c r="O1328" s="279"/>
      <c r="P1328" s="279"/>
      <c r="Q1328" s="279"/>
      <c r="R1328" s="279"/>
      <c r="S1328" s="279"/>
      <c r="T1328" s="279"/>
      <c r="U1328" s="279"/>
      <c r="V1328" s="279"/>
      <c r="W1328" s="279"/>
      <c r="X1328" s="279"/>
      <c r="Y1328" s="279"/>
      <c r="Z1328" s="279"/>
      <c r="AA1328" s="279"/>
      <c r="AB1328" s="279"/>
      <c r="AC1328" s="279"/>
      <c r="AD1328" s="279"/>
      <c r="AE1328" s="279"/>
      <c r="AF1328" s="279"/>
      <c r="AG1328" s="279"/>
      <c r="AH1328" s="279"/>
      <c r="AI1328" s="279"/>
      <c r="AJ1328" s="279"/>
      <c r="AK1328" s="279"/>
      <c r="AL1328" s="279"/>
      <c r="AM1328" s="279"/>
      <c r="AN1328" s="279"/>
      <c r="AO1328" s="279"/>
      <c r="AP1328" s="279"/>
      <c r="AQ1328" s="279"/>
      <c r="AR1328" s="279"/>
      <c r="AS1328" s="279"/>
      <c r="AT1328" s="279"/>
      <c r="AU1328" s="279"/>
      <c r="AV1328" s="279"/>
      <c r="AW1328" s="279"/>
      <c r="AX1328" s="279"/>
      <c r="AY1328" s="279"/>
      <c r="AZ1328" s="279"/>
      <c r="BA1328" s="279"/>
      <c r="BB1328" s="279"/>
      <c r="BC1328" s="279"/>
      <c r="BD1328" s="279"/>
      <c r="BE1328" s="279"/>
      <c r="BF1328" s="279"/>
      <c r="BG1328" s="279"/>
      <c r="BH1328" s="279"/>
      <c r="BI1328" s="279"/>
      <c r="BJ1328" s="279"/>
      <c r="BK1328" s="279"/>
      <c r="BL1328" s="279"/>
      <c r="BM1328" s="279"/>
      <c r="BN1328" s="279"/>
      <c r="BO1328" s="279"/>
      <c r="BP1328" s="279"/>
      <c r="BQ1328" s="279"/>
      <c r="BR1328" s="279"/>
      <c r="BS1328" s="279"/>
      <c r="BT1328" s="279"/>
      <c r="BU1328" s="279"/>
      <c r="BV1328" s="279"/>
      <c r="BW1328" s="279"/>
      <c r="BX1328" s="279"/>
      <c r="BY1328" s="279"/>
      <c r="BZ1328" s="279"/>
      <c r="CA1328" s="279"/>
      <c r="CB1328" s="279"/>
      <c r="CC1328" s="279"/>
      <c r="CD1328" s="279"/>
      <c r="CE1328" s="279"/>
      <c r="CF1328" s="279"/>
      <c r="CG1328" s="279"/>
      <c r="CH1328" s="279"/>
      <c r="CI1328" s="279"/>
      <c r="CJ1328" s="279"/>
      <c r="CK1328" s="279"/>
      <c r="CL1328" s="279"/>
      <c r="CM1328" s="279"/>
      <c r="CN1328" s="279"/>
      <c r="CO1328" s="279"/>
      <c r="CP1328" s="279"/>
      <c r="CQ1328" s="279"/>
      <c r="CR1328" s="279"/>
      <c r="CS1328" s="279"/>
      <c r="CT1328" s="279"/>
      <c r="CU1328" s="279"/>
      <c r="CV1328" s="279"/>
      <c r="CW1328" s="279"/>
      <c r="CX1328" s="279"/>
      <c r="CY1328" s="279"/>
      <c r="CZ1328" s="279"/>
      <c r="DA1328" s="279"/>
      <c r="DB1328" s="279"/>
      <c r="DC1328" s="279"/>
      <c r="DD1328" s="279"/>
      <c r="DE1328" s="279"/>
      <c r="DF1328" s="279"/>
      <c r="DG1328" s="279"/>
      <c r="DH1328" s="279"/>
      <c r="DI1328" s="279"/>
      <c r="DJ1328" s="279"/>
      <c r="DK1328" s="279"/>
      <c r="DL1328" s="279"/>
      <c r="DM1328" s="279"/>
      <c r="DN1328" s="279"/>
      <c r="DO1328" s="279"/>
      <c r="DP1328" s="279"/>
      <c r="DQ1328" s="279"/>
      <c r="DR1328" s="279"/>
      <c r="DS1328" s="279"/>
      <c r="DT1328" s="279"/>
      <c r="DU1328" s="279"/>
      <c r="DV1328" s="279"/>
      <c r="DW1328" s="279"/>
      <c r="DX1328" s="279"/>
      <c r="DY1328" s="279"/>
      <c r="DZ1328" s="279"/>
      <c r="EA1328" s="279"/>
      <c r="EB1328" s="279"/>
      <c r="EC1328" s="279"/>
      <c r="ED1328" s="279"/>
      <c r="EE1328" s="279"/>
      <c r="EF1328" s="279"/>
      <c r="EG1328" s="279"/>
      <c r="EH1328" s="279"/>
      <c r="EI1328" s="279"/>
      <c r="EJ1328" s="279"/>
      <c r="EK1328" s="279"/>
      <c r="EL1328" s="279"/>
      <c r="EM1328" s="279"/>
      <c r="EN1328" s="279"/>
      <c r="EO1328" s="279"/>
      <c r="EP1328" s="279"/>
      <c r="EQ1328" s="279"/>
      <c r="ER1328" s="279"/>
      <c r="ES1328" s="279"/>
      <c r="ET1328" s="279"/>
      <c r="EU1328" s="279"/>
      <c r="EV1328" s="279"/>
      <c r="EW1328" s="279"/>
      <c r="EX1328" s="279"/>
      <c r="EY1328" s="279"/>
      <c r="EZ1328" s="279"/>
      <c r="FA1328" s="279"/>
      <c r="FB1328" s="279"/>
      <c r="FC1328" s="279"/>
      <c r="FD1328" s="279"/>
      <c r="FE1328" s="279"/>
      <c r="FF1328" s="279"/>
      <c r="FG1328" s="279"/>
      <c r="FH1328" s="279"/>
      <c r="FI1328" s="279"/>
      <c r="FJ1328" s="279"/>
      <c r="FK1328" s="279"/>
      <c r="FL1328" s="279"/>
      <c r="FM1328" s="279"/>
      <c r="FN1328" s="279"/>
      <c r="FO1328" s="279"/>
      <c r="FP1328" s="279"/>
      <c r="FQ1328" s="279"/>
      <c r="FR1328" s="279"/>
      <c r="FS1328" s="279"/>
      <c r="FT1328" s="279"/>
      <c r="FU1328" s="279"/>
      <c r="FV1328" s="279"/>
      <c r="FW1328" s="279"/>
      <c r="FX1328" s="279"/>
      <c r="FY1328" s="279"/>
      <c r="FZ1328" s="279"/>
      <c r="GA1328" s="279"/>
      <c r="GB1328" s="279"/>
      <c r="GC1328" s="279"/>
      <c r="GD1328" s="279"/>
      <c r="GE1328" s="279"/>
      <c r="GF1328" s="279"/>
      <c r="GG1328" s="279"/>
      <c r="GH1328" s="279"/>
      <c r="GI1328" s="279"/>
      <c r="GJ1328" s="279"/>
      <c r="GK1328" s="279"/>
      <c r="GL1328" s="279"/>
      <c r="GM1328" s="279"/>
      <c r="GN1328" s="279"/>
      <c r="GO1328" s="279"/>
      <c r="GP1328" s="279"/>
      <c r="GQ1328" s="279"/>
      <c r="GR1328" s="279"/>
      <c r="GS1328" s="279"/>
      <c r="GT1328" s="279"/>
      <c r="GU1328" s="279"/>
      <c r="GV1328" s="279"/>
      <c r="GW1328" s="279"/>
      <c r="GX1328" s="279"/>
      <c r="GY1328" s="279"/>
      <c r="GZ1328" s="279"/>
      <c r="HA1328" s="279"/>
      <c r="HB1328" s="279"/>
      <c r="HC1328" s="279"/>
      <c r="HD1328" s="279"/>
      <c r="HE1328" s="279"/>
      <c r="HF1328" s="279"/>
      <c r="HG1328" s="279"/>
      <c r="HH1328" s="279"/>
      <c r="HI1328" s="279"/>
      <c r="HJ1328" s="279"/>
      <c r="HK1328" s="279"/>
      <c r="HL1328" s="279"/>
      <c r="HM1328" s="279"/>
      <c r="HN1328" s="279"/>
      <c r="HO1328" s="279"/>
      <c r="HP1328" s="279"/>
      <c r="HQ1328" s="279"/>
      <c r="HR1328" s="279"/>
      <c r="HS1328" s="279"/>
      <c r="HT1328" s="279"/>
      <c r="HU1328" s="279"/>
      <c r="HV1328" s="279"/>
      <c r="HW1328" s="279"/>
      <c r="HX1328" s="279"/>
      <c r="HY1328" s="279"/>
      <c r="HZ1328" s="279"/>
      <c r="IA1328" s="279"/>
      <c r="IB1328" s="279"/>
      <c r="IC1328" s="279"/>
      <c r="ID1328" s="279"/>
      <c r="IE1328" s="279"/>
      <c r="IF1328" s="279"/>
      <c r="IG1328" s="279"/>
      <c r="IH1328" s="279"/>
      <c r="II1328" s="279"/>
      <c r="IJ1328" s="279"/>
      <c r="IK1328" s="279"/>
      <c r="IL1328" s="279"/>
      <c r="IM1328" s="279"/>
      <c r="IN1328" s="279"/>
      <c r="IO1328" s="279"/>
      <c r="IP1328" s="279"/>
      <c r="IQ1328" s="279"/>
      <c r="IR1328" s="279"/>
      <c r="IS1328" s="279"/>
      <c r="IT1328" s="279"/>
      <c r="IU1328" s="279"/>
      <c r="IV1328" s="279"/>
    </row>
    <row r="1329" spans="1:256" s="277" customFormat="1" ht="12.75">
      <c r="A1329" s="273"/>
      <c r="B1329" s="274">
        <v>978117</v>
      </c>
      <c r="C1329" s="273" t="s">
        <v>201</v>
      </c>
      <c r="D1329" s="273" t="s">
        <v>200</v>
      </c>
      <c r="E1329" s="273"/>
      <c r="F1329" s="275"/>
      <c r="G1329" s="275"/>
      <c r="H1329" s="274">
        <v>2910463</v>
      </c>
      <c r="I1329" s="276">
        <v>1988.0426829268292</v>
      </c>
      <c r="K1329" s="278"/>
      <c r="L1329" s="279"/>
      <c r="M1329" s="38">
        <v>492</v>
      </c>
      <c r="N1329" s="279"/>
      <c r="O1329" s="279"/>
      <c r="P1329" s="279"/>
      <c r="Q1329" s="279"/>
      <c r="R1329" s="279"/>
      <c r="S1329" s="279"/>
      <c r="T1329" s="279"/>
      <c r="U1329" s="279"/>
      <c r="V1329" s="279"/>
      <c r="W1329" s="279"/>
      <c r="X1329" s="279"/>
      <c r="Y1329" s="279"/>
      <c r="Z1329" s="279"/>
      <c r="AA1329" s="279"/>
      <c r="AB1329" s="279"/>
      <c r="AC1329" s="279"/>
      <c r="AD1329" s="279"/>
      <c r="AE1329" s="279"/>
      <c r="AF1329" s="279"/>
      <c r="AG1329" s="279"/>
      <c r="AH1329" s="279"/>
      <c r="AI1329" s="279"/>
      <c r="AJ1329" s="279"/>
      <c r="AK1329" s="279"/>
      <c r="AL1329" s="279"/>
      <c r="AM1329" s="279"/>
      <c r="AN1329" s="279"/>
      <c r="AO1329" s="279"/>
      <c r="AP1329" s="279"/>
      <c r="AQ1329" s="279"/>
      <c r="AR1329" s="279"/>
      <c r="AS1329" s="279"/>
      <c r="AT1329" s="279"/>
      <c r="AU1329" s="279"/>
      <c r="AV1329" s="279"/>
      <c r="AW1329" s="279"/>
      <c r="AX1329" s="279"/>
      <c r="AY1329" s="279"/>
      <c r="AZ1329" s="279"/>
      <c r="BA1329" s="279"/>
      <c r="BB1329" s="279"/>
      <c r="BC1329" s="279"/>
      <c r="BD1329" s="279"/>
      <c r="BE1329" s="279"/>
      <c r="BF1329" s="279"/>
      <c r="BG1329" s="279"/>
      <c r="BH1329" s="279"/>
      <c r="BI1329" s="279"/>
      <c r="BJ1329" s="279"/>
      <c r="BK1329" s="279"/>
      <c r="BL1329" s="279"/>
      <c r="BM1329" s="279"/>
      <c r="BN1329" s="279"/>
      <c r="BO1329" s="279"/>
      <c r="BP1329" s="279"/>
      <c r="BQ1329" s="279"/>
      <c r="BR1329" s="279"/>
      <c r="BS1329" s="279"/>
      <c r="BT1329" s="279"/>
      <c r="BU1329" s="279"/>
      <c r="BV1329" s="279"/>
      <c r="BW1329" s="279"/>
      <c r="BX1329" s="279"/>
      <c r="BY1329" s="279"/>
      <c r="BZ1329" s="279"/>
      <c r="CA1329" s="279"/>
      <c r="CB1329" s="279"/>
      <c r="CC1329" s="279"/>
      <c r="CD1329" s="279"/>
      <c r="CE1329" s="279"/>
      <c r="CF1329" s="279"/>
      <c r="CG1329" s="279"/>
      <c r="CH1329" s="279"/>
      <c r="CI1329" s="279"/>
      <c r="CJ1329" s="279"/>
      <c r="CK1329" s="279"/>
      <c r="CL1329" s="279"/>
      <c r="CM1329" s="279"/>
      <c r="CN1329" s="279"/>
      <c r="CO1329" s="279"/>
      <c r="CP1329" s="279"/>
      <c r="CQ1329" s="279"/>
      <c r="CR1329" s="279"/>
      <c r="CS1329" s="279"/>
      <c r="CT1329" s="279"/>
      <c r="CU1329" s="279"/>
      <c r="CV1329" s="279"/>
      <c r="CW1329" s="279"/>
      <c r="CX1329" s="279"/>
      <c r="CY1329" s="279"/>
      <c r="CZ1329" s="279"/>
      <c r="DA1329" s="279"/>
      <c r="DB1329" s="279"/>
      <c r="DC1329" s="279"/>
      <c r="DD1329" s="279"/>
      <c r="DE1329" s="279"/>
      <c r="DF1329" s="279"/>
      <c r="DG1329" s="279"/>
      <c r="DH1329" s="279"/>
      <c r="DI1329" s="279"/>
      <c r="DJ1329" s="279"/>
      <c r="DK1329" s="279"/>
      <c r="DL1329" s="279"/>
      <c r="DM1329" s="279"/>
      <c r="DN1329" s="279"/>
      <c r="DO1329" s="279"/>
      <c r="DP1329" s="279"/>
      <c r="DQ1329" s="279"/>
      <c r="DR1329" s="279"/>
      <c r="DS1329" s="279"/>
      <c r="DT1329" s="279"/>
      <c r="DU1329" s="279"/>
      <c r="DV1329" s="279"/>
      <c r="DW1329" s="279"/>
      <c r="DX1329" s="279"/>
      <c r="DY1329" s="279"/>
      <c r="DZ1329" s="279"/>
      <c r="EA1329" s="279"/>
      <c r="EB1329" s="279"/>
      <c r="EC1329" s="279"/>
      <c r="ED1329" s="279"/>
      <c r="EE1329" s="279"/>
      <c r="EF1329" s="279"/>
      <c r="EG1329" s="279"/>
      <c r="EH1329" s="279"/>
      <c r="EI1329" s="279"/>
      <c r="EJ1329" s="279"/>
      <c r="EK1329" s="279"/>
      <c r="EL1329" s="279"/>
      <c r="EM1329" s="279"/>
      <c r="EN1329" s="279"/>
      <c r="EO1329" s="279"/>
      <c r="EP1329" s="279"/>
      <c r="EQ1329" s="279"/>
      <c r="ER1329" s="279"/>
      <c r="ES1329" s="279"/>
      <c r="ET1329" s="279"/>
      <c r="EU1329" s="279"/>
      <c r="EV1329" s="279"/>
      <c r="EW1329" s="279"/>
      <c r="EX1329" s="279"/>
      <c r="EY1329" s="279"/>
      <c r="EZ1329" s="279"/>
      <c r="FA1329" s="279"/>
      <c r="FB1329" s="279"/>
      <c r="FC1329" s="279"/>
      <c r="FD1329" s="279"/>
      <c r="FE1329" s="279"/>
      <c r="FF1329" s="279"/>
      <c r="FG1329" s="279"/>
      <c r="FH1329" s="279"/>
      <c r="FI1329" s="279"/>
      <c r="FJ1329" s="279"/>
      <c r="FK1329" s="279"/>
      <c r="FL1329" s="279"/>
      <c r="FM1329" s="279"/>
      <c r="FN1329" s="279"/>
      <c r="FO1329" s="279"/>
      <c r="FP1329" s="279"/>
      <c r="FQ1329" s="279"/>
      <c r="FR1329" s="279"/>
      <c r="FS1329" s="279"/>
      <c r="FT1329" s="279"/>
      <c r="FU1329" s="279"/>
      <c r="FV1329" s="279"/>
      <c r="FW1329" s="279"/>
      <c r="FX1329" s="279"/>
      <c r="FY1329" s="279"/>
      <c r="FZ1329" s="279"/>
      <c r="GA1329" s="279"/>
      <c r="GB1329" s="279"/>
      <c r="GC1329" s="279"/>
      <c r="GD1329" s="279"/>
      <c r="GE1329" s="279"/>
      <c r="GF1329" s="279"/>
      <c r="GG1329" s="279"/>
      <c r="GH1329" s="279"/>
      <c r="GI1329" s="279"/>
      <c r="GJ1329" s="279"/>
      <c r="GK1329" s="279"/>
      <c r="GL1329" s="279"/>
      <c r="GM1329" s="279"/>
      <c r="GN1329" s="279"/>
      <c r="GO1329" s="279"/>
      <c r="GP1329" s="279"/>
      <c r="GQ1329" s="279"/>
      <c r="GR1329" s="279"/>
      <c r="GS1329" s="279"/>
      <c r="GT1329" s="279"/>
      <c r="GU1329" s="279"/>
      <c r="GV1329" s="279"/>
      <c r="GW1329" s="279"/>
      <c r="GX1329" s="279"/>
      <c r="GY1329" s="279"/>
      <c r="GZ1329" s="279"/>
      <c r="HA1329" s="279"/>
      <c r="HB1329" s="279"/>
      <c r="HC1329" s="279"/>
      <c r="HD1329" s="279"/>
      <c r="HE1329" s="279"/>
      <c r="HF1329" s="279"/>
      <c r="HG1329" s="279"/>
      <c r="HH1329" s="279"/>
      <c r="HI1329" s="279"/>
      <c r="HJ1329" s="279"/>
      <c r="HK1329" s="279"/>
      <c r="HL1329" s="279"/>
      <c r="HM1329" s="279"/>
      <c r="HN1329" s="279"/>
      <c r="HO1329" s="279"/>
      <c r="HP1329" s="279"/>
      <c r="HQ1329" s="279"/>
      <c r="HR1329" s="279"/>
      <c r="HS1329" s="279"/>
      <c r="HT1329" s="279"/>
      <c r="HU1329" s="279"/>
      <c r="HV1329" s="279"/>
      <c r="HW1329" s="279"/>
      <c r="HX1329" s="279"/>
      <c r="HY1329" s="279"/>
      <c r="HZ1329" s="279"/>
      <c r="IA1329" s="279"/>
      <c r="IB1329" s="279"/>
      <c r="IC1329" s="279"/>
      <c r="ID1329" s="279"/>
      <c r="IE1329" s="279"/>
      <c r="IF1329" s="279"/>
      <c r="IG1329" s="279"/>
      <c r="IH1329" s="279"/>
      <c r="II1329" s="279"/>
      <c r="IJ1329" s="279"/>
      <c r="IK1329" s="279"/>
      <c r="IL1329" s="279"/>
      <c r="IM1329" s="279"/>
      <c r="IN1329" s="279"/>
      <c r="IO1329" s="279"/>
      <c r="IP1329" s="279"/>
      <c r="IQ1329" s="279"/>
      <c r="IR1329" s="279"/>
      <c r="IS1329" s="279"/>
      <c r="IT1329" s="279"/>
      <c r="IU1329" s="279"/>
      <c r="IV1329" s="279"/>
    </row>
    <row r="1330" spans="1:256" s="277" customFormat="1" ht="12.75">
      <c r="A1330" s="273"/>
      <c r="B1330" s="274">
        <v>1557633</v>
      </c>
      <c r="C1330" s="273" t="s">
        <v>201</v>
      </c>
      <c r="D1330" s="273" t="s">
        <v>195</v>
      </c>
      <c r="E1330" s="273"/>
      <c r="F1330" s="275"/>
      <c r="G1330" s="275"/>
      <c r="H1330" s="274">
        <v>1352830</v>
      </c>
      <c r="I1330" s="276">
        <v>3090.5416666666665</v>
      </c>
      <c r="K1330" s="278"/>
      <c r="L1330" s="279"/>
      <c r="M1330" s="38">
        <v>504</v>
      </c>
      <c r="N1330" s="279"/>
      <c r="O1330" s="279"/>
      <c r="P1330" s="279"/>
      <c r="Q1330" s="279"/>
      <c r="R1330" s="279"/>
      <c r="S1330" s="279"/>
      <c r="T1330" s="279"/>
      <c r="U1330" s="279"/>
      <c r="V1330" s="279"/>
      <c r="W1330" s="279"/>
      <c r="X1330" s="279"/>
      <c r="Y1330" s="279"/>
      <c r="Z1330" s="279"/>
      <c r="AA1330" s="279"/>
      <c r="AB1330" s="279"/>
      <c r="AC1330" s="279"/>
      <c r="AD1330" s="279"/>
      <c r="AE1330" s="279"/>
      <c r="AF1330" s="279"/>
      <c r="AG1330" s="279"/>
      <c r="AH1330" s="279"/>
      <c r="AI1330" s="279"/>
      <c r="AJ1330" s="279"/>
      <c r="AK1330" s="279"/>
      <c r="AL1330" s="279"/>
      <c r="AM1330" s="279"/>
      <c r="AN1330" s="279"/>
      <c r="AO1330" s="279"/>
      <c r="AP1330" s="279"/>
      <c r="AQ1330" s="279"/>
      <c r="AR1330" s="279"/>
      <c r="AS1330" s="279"/>
      <c r="AT1330" s="279"/>
      <c r="AU1330" s="279"/>
      <c r="AV1330" s="279"/>
      <c r="AW1330" s="279"/>
      <c r="AX1330" s="279"/>
      <c r="AY1330" s="279"/>
      <c r="AZ1330" s="279"/>
      <c r="BA1330" s="279"/>
      <c r="BB1330" s="279"/>
      <c r="BC1330" s="279"/>
      <c r="BD1330" s="279"/>
      <c r="BE1330" s="279"/>
      <c r="BF1330" s="279"/>
      <c r="BG1330" s="279"/>
      <c r="BH1330" s="279"/>
      <c r="BI1330" s="279"/>
      <c r="BJ1330" s="279"/>
      <c r="BK1330" s="279"/>
      <c r="BL1330" s="279"/>
      <c r="BM1330" s="279"/>
      <c r="BN1330" s="279"/>
      <c r="BO1330" s="279"/>
      <c r="BP1330" s="279"/>
      <c r="BQ1330" s="279"/>
      <c r="BR1330" s="279"/>
      <c r="BS1330" s="279"/>
      <c r="BT1330" s="279"/>
      <c r="BU1330" s="279"/>
      <c r="BV1330" s="279"/>
      <c r="BW1330" s="279"/>
      <c r="BX1330" s="279"/>
      <c r="BY1330" s="279"/>
      <c r="BZ1330" s="279"/>
      <c r="CA1330" s="279"/>
      <c r="CB1330" s="279"/>
      <c r="CC1330" s="279"/>
      <c r="CD1330" s="279"/>
      <c r="CE1330" s="279"/>
      <c r="CF1330" s="279"/>
      <c r="CG1330" s="279"/>
      <c r="CH1330" s="279"/>
      <c r="CI1330" s="279"/>
      <c r="CJ1330" s="279"/>
      <c r="CK1330" s="279"/>
      <c r="CL1330" s="279"/>
      <c r="CM1330" s="279"/>
      <c r="CN1330" s="279"/>
      <c r="CO1330" s="279"/>
      <c r="CP1330" s="279"/>
      <c r="CQ1330" s="279"/>
      <c r="CR1330" s="279"/>
      <c r="CS1330" s="279"/>
      <c r="CT1330" s="279"/>
      <c r="CU1330" s="279"/>
      <c r="CV1330" s="279"/>
      <c r="CW1330" s="279"/>
      <c r="CX1330" s="279"/>
      <c r="CY1330" s="279"/>
      <c r="CZ1330" s="279"/>
      <c r="DA1330" s="279"/>
      <c r="DB1330" s="279"/>
      <c r="DC1330" s="279"/>
      <c r="DD1330" s="279"/>
      <c r="DE1330" s="279"/>
      <c r="DF1330" s="279"/>
      <c r="DG1330" s="279"/>
      <c r="DH1330" s="279"/>
      <c r="DI1330" s="279"/>
      <c r="DJ1330" s="279"/>
      <c r="DK1330" s="279"/>
      <c r="DL1330" s="279"/>
      <c r="DM1330" s="279"/>
      <c r="DN1330" s="279"/>
      <c r="DO1330" s="279"/>
      <c r="DP1330" s="279"/>
      <c r="DQ1330" s="279"/>
      <c r="DR1330" s="279"/>
      <c r="DS1330" s="279"/>
      <c r="DT1330" s="279"/>
      <c r="DU1330" s="279"/>
      <c r="DV1330" s="279"/>
      <c r="DW1330" s="279"/>
      <c r="DX1330" s="279"/>
      <c r="DY1330" s="279"/>
      <c r="DZ1330" s="279"/>
      <c r="EA1330" s="279"/>
      <c r="EB1330" s="279"/>
      <c r="EC1330" s="279"/>
      <c r="ED1330" s="279"/>
      <c r="EE1330" s="279"/>
      <c r="EF1330" s="279"/>
      <c r="EG1330" s="279"/>
      <c r="EH1330" s="279"/>
      <c r="EI1330" s="279"/>
      <c r="EJ1330" s="279"/>
      <c r="EK1330" s="279"/>
      <c r="EL1330" s="279"/>
      <c r="EM1330" s="279"/>
      <c r="EN1330" s="279"/>
      <c r="EO1330" s="279"/>
      <c r="EP1330" s="279"/>
      <c r="EQ1330" s="279"/>
      <c r="ER1330" s="279"/>
      <c r="ES1330" s="279"/>
      <c r="ET1330" s="279"/>
      <c r="EU1330" s="279"/>
      <c r="EV1330" s="279"/>
      <c r="EW1330" s="279"/>
      <c r="EX1330" s="279"/>
      <c r="EY1330" s="279"/>
      <c r="EZ1330" s="279"/>
      <c r="FA1330" s="279"/>
      <c r="FB1330" s="279"/>
      <c r="FC1330" s="279"/>
      <c r="FD1330" s="279"/>
      <c r="FE1330" s="279"/>
      <c r="FF1330" s="279"/>
      <c r="FG1330" s="279"/>
      <c r="FH1330" s="279"/>
      <c r="FI1330" s="279"/>
      <c r="FJ1330" s="279"/>
      <c r="FK1330" s="279"/>
      <c r="FL1330" s="279"/>
      <c r="FM1330" s="279"/>
      <c r="FN1330" s="279"/>
      <c r="FO1330" s="279"/>
      <c r="FP1330" s="279"/>
      <c r="FQ1330" s="279"/>
      <c r="FR1330" s="279"/>
      <c r="FS1330" s="279"/>
      <c r="FT1330" s="279"/>
      <c r="FU1330" s="279"/>
      <c r="FV1330" s="279"/>
      <c r="FW1330" s="279"/>
      <c r="FX1330" s="279"/>
      <c r="FY1330" s="279"/>
      <c r="FZ1330" s="279"/>
      <c r="GA1330" s="279"/>
      <c r="GB1330" s="279"/>
      <c r="GC1330" s="279"/>
      <c r="GD1330" s="279"/>
      <c r="GE1330" s="279"/>
      <c r="GF1330" s="279"/>
      <c r="GG1330" s="279"/>
      <c r="GH1330" s="279"/>
      <c r="GI1330" s="279"/>
      <c r="GJ1330" s="279"/>
      <c r="GK1330" s="279"/>
      <c r="GL1330" s="279"/>
      <c r="GM1330" s="279"/>
      <c r="GN1330" s="279"/>
      <c r="GO1330" s="279"/>
      <c r="GP1330" s="279"/>
      <c r="GQ1330" s="279"/>
      <c r="GR1330" s="279"/>
      <c r="GS1330" s="279"/>
      <c r="GT1330" s="279"/>
      <c r="GU1330" s="279"/>
      <c r="GV1330" s="279"/>
      <c r="GW1330" s="279"/>
      <c r="GX1330" s="279"/>
      <c r="GY1330" s="279"/>
      <c r="GZ1330" s="279"/>
      <c r="HA1330" s="279"/>
      <c r="HB1330" s="279"/>
      <c r="HC1330" s="279"/>
      <c r="HD1330" s="279"/>
      <c r="HE1330" s="279"/>
      <c r="HF1330" s="279"/>
      <c r="HG1330" s="279"/>
      <c r="HH1330" s="279"/>
      <c r="HI1330" s="279"/>
      <c r="HJ1330" s="279"/>
      <c r="HK1330" s="279"/>
      <c r="HL1330" s="279"/>
      <c r="HM1330" s="279"/>
      <c r="HN1330" s="279"/>
      <c r="HO1330" s="279"/>
      <c r="HP1330" s="279"/>
      <c r="HQ1330" s="279"/>
      <c r="HR1330" s="279"/>
      <c r="HS1330" s="279"/>
      <c r="HT1330" s="279"/>
      <c r="HU1330" s="279"/>
      <c r="HV1330" s="279"/>
      <c r="HW1330" s="279"/>
      <c r="HX1330" s="279"/>
      <c r="HY1330" s="279"/>
      <c r="HZ1330" s="279"/>
      <c r="IA1330" s="279"/>
      <c r="IB1330" s="279"/>
      <c r="IC1330" s="279"/>
      <c r="ID1330" s="279"/>
      <c r="IE1330" s="279"/>
      <c r="IF1330" s="279"/>
      <c r="IG1330" s="279"/>
      <c r="IH1330" s="279"/>
      <c r="II1330" s="279"/>
      <c r="IJ1330" s="279"/>
      <c r="IK1330" s="279"/>
      <c r="IL1330" s="279"/>
      <c r="IM1330" s="279"/>
      <c r="IN1330" s="279"/>
      <c r="IO1330" s="279"/>
      <c r="IP1330" s="279"/>
      <c r="IQ1330" s="279"/>
      <c r="IR1330" s="279"/>
      <c r="IS1330" s="279"/>
      <c r="IT1330" s="279"/>
      <c r="IU1330" s="279"/>
      <c r="IV1330" s="279"/>
    </row>
    <row r="1331" spans="1:256" s="277" customFormat="1" ht="12.75">
      <c r="A1331" s="273"/>
      <c r="B1331" s="274">
        <v>1482096</v>
      </c>
      <c r="C1331" s="273" t="s">
        <v>201</v>
      </c>
      <c r="D1331" s="273" t="s">
        <v>196</v>
      </c>
      <c r="E1331" s="273"/>
      <c r="F1331" s="275"/>
      <c r="G1331" s="275"/>
      <c r="H1331" s="274">
        <v>-129266</v>
      </c>
      <c r="I1331" s="276">
        <v>2940.6666666666665</v>
      </c>
      <c r="K1331" s="278"/>
      <c r="L1331" s="279"/>
      <c r="M1331" s="38">
        <v>504</v>
      </c>
      <c r="N1331" s="279"/>
      <c r="O1331" s="279"/>
      <c r="P1331" s="279"/>
      <c r="Q1331" s="279"/>
      <c r="R1331" s="279"/>
      <c r="S1331" s="279"/>
      <c r="T1331" s="279"/>
      <c r="U1331" s="279"/>
      <c r="V1331" s="279"/>
      <c r="W1331" s="279"/>
      <c r="X1331" s="279"/>
      <c r="Y1331" s="279"/>
      <c r="Z1331" s="279"/>
      <c r="AA1331" s="279"/>
      <c r="AB1331" s="279"/>
      <c r="AC1331" s="279"/>
      <c r="AD1331" s="279"/>
      <c r="AE1331" s="279"/>
      <c r="AF1331" s="279"/>
      <c r="AG1331" s="279"/>
      <c r="AH1331" s="279"/>
      <c r="AI1331" s="279"/>
      <c r="AJ1331" s="279"/>
      <c r="AK1331" s="279"/>
      <c r="AL1331" s="279"/>
      <c r="AM1331" s="279"/>
      <c r="AN1331" s="279"/>
      <c r="AO1331" s="279"/>
      <c r="AP1331" s="279"/>
      <c r="AQ1331" s="279"/>
      <c r="AR1331" s="279"/>
      <c r="AS1331" s="279"/>
      <c r="AT1331" s="279"/>
      <c r="AU1331" s="279"/>
      <c r="AV1331" s="279"/>
      <c r="AW1331" s="279"/>
      <c r="AX1331" s="279"/>
      <c r="AY1331" s="279"/>
      <c r="AZ1331" s="279"/>
      <c r="BA1331" s="279"/>
      <c r="BB1331" s="279"/>
      <c r="BC1331" s="279"/>
      <c r="BD1331" s="279"/>
      <c r="BE1331" s="279"/>
      <c r="BF1331" s="279"/>
      <c r="BG1331" s="279"/>
      <c r="BH1331" s="279"/>
      <c r="BI1331" s="279"/>
      <c r="BJ1331" s="279"/>
      <c r="BK1331" s="279"/>
      <c r="BL1331" s="279"/>
      <c r="BM1331" s="279"/>
      <c r="BN1331" s="279"/>
      <c r="BO1331" s="279"/>
      <c r="BP1331" s="279"/>
      <c r="BQ1331" s="279"/>
      <c r="BR1331" s="279"/>
      <c r="BS1331" s="279"/>
      <c r="BT1331" s="279"/>
      <c r="BU1331" s="279"/>
      <c r="BV1331" s="279"/>
      <c r="BW1331" s="279"/>
      <c r="BX1331" s="279"/>
      <c r="BY1331" s="279"/>
      <c r="BZ1331" s="279"/>
      <c r="CA1331" s="279"/>
      <c r="CB1331" s="279"/>
      <c r="CC1331" s="279"/>
      <c r="CD1331" s="279"/>
      <c r="CE1331" s="279"/>
      <c r="CF1331" s="279"/>
      <c r="CG1331" s="279"/>
      <c r="CH1331" s="279"/>
      <c r="CI1331" s="279"/>
      <c r="CJ1331" s="279"/>
      <c r="CK1331" s="279"/>
      <c r="CL1331" s="279"/>
      <c r="CM1331" s="279"/>
      <c r="CN1331" s="279"/>
      <c r="CO1331" s="279"/>
      <c r="CP1331" s="279"/>
      <c r="CQ1331" s="279"/>
      <c r="CR1331" s="279"/>
      <c r="CS1331" s="279"/>
      <c r="CT1331" s="279"/>
      <c r="CU1331" s="279"/>
      <c r="CV1331" s="279"/>
      <c r="CW1331" s="279"/>
      <c r="CX1331" s="279"/>
      <c r="CY1331" s="279"/>
      <c r="CZ1331" s="279"/>
      <c r="DA1331" s="279"/>
      <c r="DB1331" s="279"/>
      <c r="DC1331" s="279"/>
      <c r="DD1331" s="279"/>
      <c r="DE1331" s="279"/>
      <c r="DF1331" s="279"/>
      <c r="DG1331" s="279"/>
      <c r="DH1331" s="279"/>
      <c r="DI1331" s="279"/>
      <c r="DJ1331" s="279"/>
      <c r="DK1331" s="279"/>
      <c r="DL1331" s="279"/>
      <c r="DM1331" s="279"/>
      <c r="DN1331" s="279"/>
      <c r="DO1331" s="279"/>
      <c r="DP1331" s="279"/>
      <c r="DQ1331" s="279"/>
      <c r="DR1331" s="279"/>
      <c r="DS1331" s="279"/>
      <c r="DT1331" s="279"/>
      <c r="DU1331" s="279"/>
      <c r="DV1331" s="279"/>
      <c r="DW1331" s="279"/>
      <c r="DX1331" s="279"/>
      <c r="DY1331" s="279"/>
      <c r="DZ1331" s="279"/>
      <c r="EA1331" s="279"/>
      <c r="EB1331" s="279"/>
      <c r="EC1331" s="279"/>
      <c r="ED1331" s="279"/>
      <c r="EE1331" s="279"/>
      <c r="EF1331" s="279"/>
      <c r="EG1331" s="279"/>
      <c r="EH1331" s="279"/>
      <c r="EI1331" s="279"/>
      <c r="EJ1331" s="279"/>
      <c r="EK1331" s="279"/>
      <c r="EL1331" s="279"/>
      <c r="EM1331" s="279"/>
      <c r="EN1331" s="279"/>
      <c r="EO1331" s="279"/>
      <c r="EP1331" s="279"/>
      <c r="EQ1331" s="279"/>
      <c r="ER1331" s="279"/>
      <c r="ES1331" s="279"/>
      <c r="ET1331" s="279"/>
      <c r="EU1331" s="279"/>
      <c r="EV1331" s="279"/>
      <c r="EW1331" s="279"/>
      <c r="EX1331" s="279"/>
      <c r="EY1331" s="279"/>
      <c r="EZ1331" s="279"/>
      <c r="FA1331" s="279"/>
      <c r="FB1331" s="279"/>
      <c r="FC1331" s="279"/>
      <c r="FD1331" s="279"/>
      <c r="FE1331" s="279"/>
      <c r="FF1331" s="279"/>
      <c r="FG1331" s="279"/>
      <c r="FH1331" s="279"/>
      <c r="FI1331" s="279"/>
      <c r="FJ1331" s="279"/>
      <c r="FK1331" s="279"/>
      <c r="FL1331" s="279"/>
      <c r="FM1331" s="279"/>
      <c r="FN1331" s="279"/>
      <c r="FO1331" s="279"/>
      <c r="FP1331" s="279"/>
      <c r="FQ1331" s="279"/>
      <c r="FR1331" s="279"/>
      <c r="FS1331" s="279"/>
      <c r="FT1331" s="279"/>
      <c r="FU1331" s="279"/>
      <c r="FV1331" s="279"/>
      <c r="FW1331" s="279"/>
      <c r="FX1331" s="279"/>
      <c r="FY1331" s="279"/>
      <c r="FZ1331" s="279"/>
      <c r="GA1331" s="279"/>
      <c r="GB1331" s="279"/>
      <c r="GC1331" s="279"/>
      <c r="GD1331" s="279"/>
      <c r="GE1331" s="279"/>
      <c r="GF1331" s="279"/>
      <c r="GG1331" s="279"/>
      <c r="GH1331" s="279"/>
      <c r="GI1331" s="279"/>
      <c r="GJ1331" s="279"/>
      <c r="GK1331" s="279"/>
      <c r="GL1331" s="279"/>
      <c r="GM1331" s="279"/>
      <c r="GN1331" s="279"/>
      <c r="GO1331" s="279"/>
      <c r="GP1331" s="279"/>
      <c r="GQ1331" s="279"/>
      <c r="GR1331" s="279"/>
      <c r="GS1331" s="279"/>
      <c r="GT1331" s="279"/>
      <c r="GU1331" s="279"/>
      <c r="GV1331" s="279"/>
      <c r="GW1331" s="279"/>
      <c r="GX1331" s="279"/>
      <c r="GY1331" s="279"/>
      <c r="GZ1331" s="279"/>
      <c r="HA1331" s="279"/>
      <c r="HB1331" s="279"/>
      <c r="HC1331" s="279"/>
      <c r="HD1331" s="279"/>
      <c r="HE1331" s="279"/>
      <c r="HF1331" s="279"/>
      <c r="HG1331" s="279"/>
      <c r="HH1331" s="279"/>
      <c r="HI1331" s="279"/>
      <c r="HJ1331" s="279"/>
      <c r="HK1331" s="279"/>
      <c r="HL1331" s="279"/>
      <c r="HM1331" s="279"/>
      <c r="HN1331" s="279"/>
      <c r="HO1331" s="279"/>
      <c r="HP1331" s="279"/>
      <c r="HQ1331" s="279"/>
      <c r="HR1331" s="279"/>
      <c r="HS1331" s="279"/>
      <c r="HT1331" s="279"/>
      <c r="HU1331" s="279"/>
      <c r="HV1331" s="279"/>
      <c r="HW1331" s="279"/>
      <c r="HX1331" s="279"/>
      <c r="HY1331" s="279"/>
      <c r="HZ1331" s="279"/>
      <c r="IA1331" s="279"/>
      <c r="IB1331" s="279"/>
      <c r="IC1331" s="279"/>
      <c r="ID1331" s="279"/>
      <c r="IE1331" s="279"/>
      <c r="IF1331" s="279"/>
      <c r="IG1331" s="279"/>
      <c r="IH1331" s="279"/>
      <c r="II1331" s="279"/>
      <c r="IJ1331" s="279"/>
      <c r="IK1331" s="279"/>
      <c r="IL1331" s="279"/>
      <c r="IM1331" s="279"/>
      <c r="IN1331" s="279"/>
      <c r="IO1331" s="279"/>
      <c r="IP1331" s="279"/>
      <c r="IQ1331" s="279"/>
      <c r="IR1331" s="279"/>
      <c r="IS1331" s="279"/>
      <c r="IT1331" s="279"/>
      <c r="IU1331" s="279"/>
      <c r="IV1331" s="279"/>
    </row>
    <row r="1332" spans="1:256" s="277" customFormat="1" ht="12.75">
      <c r="A1332" s="273"/>
      <c r="B1332" s="274">
        <v>1027252.5</v>
      </c>
      <c r="C1332" s="273" t="s">
        <v>201</v>
      </c>
      <c r="D1332" s="273" t="s">
        <v>213</v>
      </c>
      <c r="E1332" s="273"/>
      <c r="F1332" s="275"/>
      <c r="G1332" s="275"/>
      <c r="H1332" s="274">
        <v>-1156518.5</v>
      </c>
      <c r="I1332" s="276">
        <v>2014.2205882352941</v>
      </c>
      <c r="K1332" s="278"/>
      <c r="L1332" s="279"/>
      <c r="M1332" s="38">
        <v>510</v>
      </c>
      <c r="N1332" s="279"/>
      <c r="O1332" s="279"/>
      <c r="P1332" s="279"/>
      <c r="Q1332" s="279"/>
      <c r="R1332" s="279"/>
      <c r="S1332" s="279"/>
      <c r="T1332" s="279"/>
      <c r="U1332" s="279"/>
      <c r="V1332" s="279"/>
      <c r="W1332" s="279"/>
      <c r="X1332" s="279"/>
      <c r="Y1332" s="279"/>
      <c r="Z1332" s="279"/>
      <c r="AA1332" s="279"/>
      <c r="AB1332" s="279"/>
      <c r="AC1332" s="279"/>
      <c r="AD1332" s="279"/>
      <c r="AE1332" s="279"/>
      <c r="AF1332" s="279"/>
      <c r="AG1332" s="279"/>
      <c r="AH1332" s="279"/>
      <c r="AI1332" s="279"/>
      <c r="AJ1332" s="279"/>
      <c r="AK1332" s="279"/>
      <c r="AL1332" s="279"/>
      <c r="AM1332" s="279"/>
      <c r="AN1332" s="279"/>
      <c r="AO1332" s="279"/>
      <c r="AP1332" s="279"/>
      <c r="AQ1332" s="279"/>
      <c r="AR1332" s="279"/>
      <c r="AS1332" s="279"/>
      <c r="AT1332" s="279"/>
      <c r="AU1332" s="279"/>
      <c r="AV1332" s="279"/>
      <c r="AW1332" s="279"/>
      <c r="AX1332" s="279"/>
      <c r="AY1332" s="279"/>
      <c r="AZ1332" s="279"/>
      <c r="BA1332" s="279"/>
      <c r="BB1332" s="279"/>
      <c r="BC1332" s="279"/>
      <c r="BD1332" s="279"/>
      <c r="BE1332" s="279"/>
      <c r="BF1332" s="279"/>
      <c r="BG1332" s="279"/>
      <c r="BH1332" s="279"/>
      <c r="BI1332" s="279"/>
      <c r="BJ1332" s="279"/>
      <c r="BK1332" s="279"/>
      <c r="BL1332" s="279"/>
      <c r="BM1332" s="279"/>
      <c r="BN1332" s="279"/>
      <c r="BO1332" s="279"/>
      <c r="BP1332" s="279"/>
      <c r="BQ1332" s="279"/>
      <c r="BR1332" s="279"/>
      <c r="BS1332" s="279"/>
      <c r="BT1332" s="279"/>
      <c r="BU1332" s="279"/>
      <c r="BV1332" s="279"/>
      <c r="BW1332" s="279"/>
      <c r="BX1332" s="279"/>
      <c r="BY1332" s="279"/>
      <c r="BZ1332" s="279"/>
      <c r="CA1332" s="279"/>
      <c r="CB1332" s="279"/>
      <c r="CC1332" s="279"/>
      <c r="CD1332" s="279"/>
      <c r="CE1332" s="279"/>
      <c r="CF1332" s="279"/>
      <c r="CG1332" s="279"/>
      <c r="CH1332" s="279"/>
      <c r="CI1332" s="279"/>
      <c r="CJ1332" s="279"/>
      <c r="CK1332" s="279"/>
      <c r="CL1332" s="279"/>
      <c r="CM1332" s="279"/>
      <c r="CN1332" s="279"/>
      <c r="CO1332" s="279"/>
      <c r="CP1332" s="279"/>
      <c r="CQ1332" s="279"/>
      <c r="CR1332" s="279"/>
      <c r="CS1332" s="279"/>
      <c r="CT1332" s="279"/>
      <c r="CU1332" s="279"/>
      <c r="CV1332" s="279"/>
      <c r="CW1332" s="279"/>
      <c r="CX1332" s="279"/>
      <c r="CY1332" s="279"/>
      <c r="CZ1332" s="279"/>
      <c r="DA1332" s="279"/>
      <c r="DB1332" s="279"/>
      <c r="DC1332" s="279"/>
      <c r="DD1332" s="279"/>
      <c r="DE1332" s="279"/>
      <c r="DF1332" s="279"/>
      <c r="DG1332" s="279"/>
      <c r="DH1332" s="279"/>
      <c r="DI1332" s="279"/>
      <c r="DJ1332" s="279"/>
      <c r="DK1332" s="279"/>
      <c r="DL1332" s="279"/>
      <c r="DM1332" s="279"/>
      <c r="DN1332" s="279"/>
      <c r="DO1332" s="279"/>
      <c r="DP1332" s="279"/>
      <c r="DQ1332" s="279"/>
      <c r="DR1332" s="279"/>
      <c r="DS1332" s="279"/>
      <c r="DT1332" s="279"/>
      <c r="DU1332" s="279"/>
      <c r="DV1332" s="279"/>
      <c r="DW1332" s="279"/>
      <c r="DX1332" s="279"/>
      <c r="DY1332" s="279"/>
      <c r="DZ1332" s="279"/>
      <c r="EA1332" s="279"/>
      <c r="EB1332" s="279"/>
      <c r="EC1332" s="279"/>
      <c r="ED1332" s="279"/>
      <c r="EE1332" s="279"/>
      <c r="EF1332" s="279"/>
      <c r="EG1332" s="279"/>
      <c r="EH1332" s="279"/>
      <c r="EI1332" s="279"/>
      <c r="EJ1332" s="279"/>
      <c r="EK1332" s="279"/>
      <c r="EL1332" s="279"/>
      <c r="EM1332" s="279"/>
      <c r="EN1332" s="279"/>
      <c r="EO1332" s="279"/>
      <c r="EP1332" s="279"/>
      <c r="EQ1332" s="279"/>
      <c r="ER1332" s="279"/>
      <c r="ES1332" s="279"/>
      <c r="ET1332" s="279"/>
      <c r="EU1332" s="279"/>
      <c r="EV1332" s="279"/>
      <c r="EW1332" s="279"/>
      <c r="EX1332" s="279"/>
      <c r="EY1332" s="279"/>
      <c r="EZ1332" s="279"/>
      <c r="FA1332" s="279"/>
      <c r="FB1332" s="279"/>
      <c r="FC1332" s="279"/>
      <c r="FD1332" s="279"/>
      <c r="FE1332" s="279"/>
      <c r="FF1332" s="279"/>
      <c r="FG1332" s="279"/>
      <c r="FH1332" s="279"/>
      <c r="FI1332" s="279"/>
      <c r="FJ1332" s="279"/>
      <c r="FK1332" s="279"/>
      <c r="FL1332" s="279"/>
      <c r="FM1332" s="279"/>
      <c r="FN1332" s="279"/>
      <c r="FO1332" s="279"/>
      <c r="FP1332" s="279"/>
      <c r="FQ1332" s="279"/>
      <c r="FR1332" s="279"/>
      <c r="FS1332" s="279"/>
      <c r="FT1332" s="279"/>
      <c r="FU1332" s="279"/>
      <c r="FV1332" s="279"/>
      <c r="FW1332" s="279"/>
      <c r="FX1332" s="279"/>
      <c r="FY1332" s="279"/>
      <c r="FZ1332" s="279"/>
      <c r="GA1332" s="279"/>
      <c r="GB1332" s="279"/>
      <c r="GC1332" s="279"/>
      <c r="GD1332" s="279"/>
      <c r="GE1332" s="279"/>
      <c r="GF1332" s="279"/>
      <c r="GG1332" s="279"/>
      <c r="GH1332" s="279"/>
      <c r="GI1332" s="279"/>
      <c r="GJ1332" s="279"/>
      <c r="GK1332" s="279"/>
      <c r="GL1332" s="279"/>
      <c r="GM1332" s="279"/>
      <c r="GN1332" s="279"/>
      <c r="GO1332" s="279"/>
      <c r="GP1332" s="279"/>
      <c r="GQ1332" s="279"/>
      <c r="GR1332" s="279"/>
      <c r="GS1332" s="279"/>
      <c r="GT1332" s="279"/>
      <c r="GU1332" s="279"/>
      <c r="GV1332" s="279"/>
      <c r="GW1332" s="279"/>
      <c r="GX1332" s="279"/>
      <c r="GY1332" s="279"/>
      <c r="GZ1332" s="279"/>
      <c r="HA1332" s="279"/>
      <c r="HB1332" s="279"/>
      <c r="HC1332" s="279"/>
      <c r="HD1332" s="279"/>
      <c r="HE1332" s="279"/>
      <c r="HF1332" s="279"/>
      <c r="HG1332" s="279"/>
      <c r="HH1332" s="279"/>
      <c r="HI1332" s="279"/>
      <c r="HJ1332" s="279"/>
      <c r="HK1332" s="279"/>
      <c r="HL1332" s="279"/>
      <c r="HM1332" s="279"/>
      <c r="HN1332" s="279"/>
      <c r="HO1332" s="279"/>
      <c r="HP1332" s="279"/>
      <c r="HQ1332" s="279"/>
      <c r="HR1332" s="279"/>
      <c r="HS1332" s="279"/>
      <c r="HT1332" s="279"/>
      <c r="HU1332" s="279"/>
      <c r="HV1332" s="279"/>
      <c r="HW1332" s="279"/>
      <c r="HX1332" s="279"/>
      <c r="HY1332" s="279"/>
      <c r="HZ1332" s="279"/>
      <c r="IA1332" s="279"/>
      <c r="IB1332" s="279"/>
      <c r="IC1332" s="279"/>
      <c r="ID1332" s="279"/>
      <c r="IE1332" s="279"/>
      <c r="IF1332" s="279"/>
      <c r="IG1332" s="279"/>
      <c r="IH1332" s="279"/>
      <c r="II1332" s="279"/>
      <c r="IJ1332" s="279"/>
      <c r="IK1332" s="279"/>
      <c r="IL1332" s="279"/>
      <c r="IM1332" s="279"/>
      <c r="IN1332" s="279"/>
      <c r="IO1332" s="279"/>
      <c r="IP1332" s="279"/>
      <c r="IQ1332" s="279"/>
      <c r="IR1332" s="279"/>
      <c r="IS1332" s="279"/>
      <c r="IT1332" s="279"/>
      <c r="IU1332" s="279"/>
      <c r="IV1332" s="279"/>
    </row>
    <row r="1333" spans="1:13" s="249" customFormat="1" ht="12.75">
      <c r="A1333" s="280"/>
      <c r="B1333" s="281">
        <v>1156518.5</v>
      </c>
      <c r="C1333" s="280" t="s">
        <v>201</v>
      </c>
      <c r="D1333" s="280" t="s">
        <v>212</v>
      </c>
      <c r="E1333" s="280"/>
      <c r="F1333" s="282"/>
      <c r="G1333" s="283"/>
      <c r="H1333" s="281">
        <v>-1285784.5</v>
      </c>
      <c r="I1333" s="284">
        <v>2294.6795634920636</v>
      </c>
      <c r="M1333" s="144">
        <v>504</v>
      </c>
    </row>
    <row r="1334" spans="6:13" ht="12.75">
      <c r="F1334" s="73"/>
      <c r="M1334" s="2"/>
    </row>
    <row r="1335" spans="6:13" ht="12.75">
      <c r="F1335" s="73"/>
      <c r="M1335" s="2"/>
    </row>
    <row r="1336" spans="6:13" ht="12.75">
      <c r="F1336" s="73"/>
      <c r="M1336" s="2"/>
    </row>
    <row r="1337" spans="1:13" s="291" customFormat="1" ht="12.75">
      <c r="A1337" s="285"/>
      <c r="B1337" s="286">
        <v>-73994745.86</v>
      </c>
      <c r="C1337" s="285" t="s">
        <v>188</v>
      </c>
      <c r="D1337" s="285" t="s">
        <v>202</v>
      </c>
      <c r="E1337" s="285"/>
      <c r="F1337" s="287"/>
      <c r="G1337" s="288"/>
      <c r="H1337" s="289">
        <v>73994745.86</v>
      </c>
      <c r="I1337" s="290">
        <v>-147989.49172</v>
      </c>
      <c r="M1337" s="2">
        <v>500</v>
      </c>
    </row>
    <row r="1338" spans="2:13" ht="12.75">
      <c r="B1338" s="286">
        <v>3332212.5</v>
      </c>
      <c r="C1338" s="285" t="s">
        <v>188</v>
      </c>
      <c r="D1338" s="285" t="s">
        <v>198</v>
      </c>
      <c r="F1338" s="73"/>
      <c r="H1338" s="289">
        <v>70662533.36</v>
      </c>
      <c r="I1338" s="290">
        <v>6800.433673469388</v>
      </c>
      <c r="M1338" s="2">
        <v>490</v>
      </c>
    </row>
    <row r="1339" spans="2:13" ht="12.75">
      <c r="B1339" s="286">
        <v>8918578</v>
      </c>
      <c r="C1339" s="285" t="s">
        <v>188</v>
      </c>
      <c r="D1339" s="285" t="s">
        <v>200</v>
      </c>
      <c r="F1339" s="73"/>
      <c r="H1339" s="289">
        <v>61743955.36</v>
      </c>
      <c r="I1339" s="290">
        <v>18127.191056910568</v>
      </c>
      <c r="M1339" s="2">
        <v>492</v>
      </c>
    </row>
    <row r="1340" spans="2:13" ht="12.75">
      <c r="B1340" s="286">
        <v>6610340</v>
      </c>
      <c r="C1340" s="285" t="s">
        <v>188</v>
      </c>
      <c r="D1340" s="285" t="s">
        <v>195</v>
      </c>
      <c r="F1340" s="73"/>
      <c r="H1340" s="289">
        <v>55133615.36</v>
      </c>
      <c r="I1340" s="290">
        <v>13115.753968253968</v>
      </c>
      <c r="M1340" s="38">
        <v>504</v>
      </c>
    </row>
    <row r="1341" spans="2:13" ht="12.75">
      <c r="B1341" s="286">
        <v>3874282.5</v>
      </c>
      <c r="C1341" s="285" t="s">
        <v>188</v>
      </c>
      <c r="D1341" s="285" t="s">
        <v>196</v>
      </c>
      <c r="F1341" s="73"/>
      <c r="H1341" s="289">
        <v>51259332.86</v>
      </c>
      <c r="I1341" s="290">
        <v>7687.068452380952</v>
      </c>
      <c r="M1341" s="38">
        <v>504</v>
      </c>
    </row>
    <row r="1342" spans="2:13" ht="12.75">
      <c r="B1342" s="286">
        <v>4588542.5</v>
      </c>
      <c r="C1342" s="285" t="s">
        <v>188</v>
      </c>
      <c r="D1342" s="285" t="s">
        <v>211</v>
      </c>
      <c r="F1342" s="73"/>
      <c r="H1342" s="289">
        <v>46670790.36</v>
      </c>
      <c r="I1342" s="290">
        <v>8997.142156862745</v>
      </c>
      <c r="M1342" s="38">
        <v>510</v>
      </c>
    </row>
    <row r="1343" spans="1:13" s="297" customFormat="1" ht="12.75">
      <c r="A1343" s="292"/>
      <c r="B1343" s="293">
        <v>-46670790.36</v>
      </c>
      <c r="C1343" s="292" t="s">
        <v>188</v>
      </c>
      <c r="D1343" s="292" t="s">
        <v>212</v>
      </c>
      <c r="E1343" s="292"/>
      <c r="F1343" s="294"/>
      <c r="G1343" s="295"/>
      <c r="H1343" s="293">
        <v>0</v>
      </c>
      <c r="I1343" s="296">
        <v>-92600.77452380952</v>
      </c>
      <c r="M1343" s="144">
        <v>504</v>
      </c>
    </row>
    <row r="1344" spans="6:13" ht="12.75">
      <c r="F1344" s="72"/>
      <c r="M1344" s="2"/>
    </row>
    <row r="1345" ht="12.75" hidden="1">
      <c r="M1345" s="2"/>
    </row>
    <row r="1346" ht="12.75" hidden="1">
      <c r="M1346" s="2"/>
    </row>
    <row r="1347" ht="12.75" hidden="1">
      <c r="M1347" s="2"/>
    </row>
    <row r="1348" ht="12.75" hidden="1">
      <c r="M1348" s="2"/>
    </row>
    <row r="1349" ht="12.75" hidden="1">
      <c r="M1349" s="2"/>
    </row>
    <row r="1350" ht="12.75" hidden="1">
      <c r="M1350" s="2"/>
    </row>
    <row r="1351" ht="12.75" hidden="1">
      <c r="M1351" s="2"/>
    </row>
    <row r="1352" ht="12.75" hidden="1">
      <c r="M1352" s="2"/>
    </row>
    <row r="1353" ht="12.75" hidden="1">
      <c r="M1353" s="2"/>
    </row>
    <row r="1354" ht="12.75" hidden="1">
      <c r="M1354" s="2"/>
    </row>
    <row r="1355" ht="12.75" hidden="1">
      <c r="M1355" s="2"/>
    </row>
    <row r="1356" ht="12.75" hidden="1">
      <c r="M1356" s="2"/>
    </row>
    <row r="1357" ht="12.75" hidden="1">
      <c r="M1357" s="2"/>
    </row>
    <row r="1358" ht="12.75" hidden="1">
      <c r="M1358" s="2"/>
    </row>
    <row r="1359" ht="12.75" hidden="1">
      <c r="M1359" s="2"/>
    </row>
    <row r="1360" ht="12.75" hidden="1">
      <c r="M1360" s="2"/>
    </row>
    <row r="1361" ht="12.75" hidden="1">
      <c r="M1361" s="2"/>
    </row>
    <row r="1362" ht="12.75">
      <c r="M1362" s="2"/>
    </row>
    <row r="1363" spans="1:13" s="304" customFormat="1" ht="12.75">
      <c r="A1363" s="298"/>
      <c r="B1363" s="299"/>
      <c r="C1363" s="300"/>
      <c r="D1363" s="298"/>
      <c r="E1363" s="298"/>
      <c r="F1363" s="301"/>
      <c r="G1363" s="301"/>
      <c r="H1363" s="302"/>
      <c r="I1363" s="303"/>
      <c r="K1363" s="305"/>
      <c r="M1363" s="2"/>
    </row>
    <row r="1364" spans="1:13" s="310" customFormat="1" ht="12.75">
      <c r="A1364" s="306"/>
      <c r="B1364" s="307">
        <v>-4092741</v>
      </c>
      <c r="C1364" s="306" t="s">
        <v>185</v>
      </c>
      <c r="D1364" s="306" t="s">
        <v>202</v>
      </c>
      <c r="E1364" s="306"/>
      <c r="F1364" s="308"/>
      <c r="G1364" s="308"/>
      <c r="H1364" s="307">
        <v>4092741</v>
      </c>
      <c r="I1364" s="309">
        <v>-8185.482</v>
      </c>
      <c r="M1364" s="2">
        <v>500</v>
      </c>
    </row>
    <row r="1365" spans="1:13" s="310" customFormat="1" ht="12.75">
      <c r="A1365" s="306"/>
      <c r="B1365" s="307">
        <v>0</v>
      </c>
      <c r="C1365" s="306" t="s">
        <v>185</v>
      </c>
      <c r="D1365" s="306" t="s">
        <v>198</v>
      </c>
      <c r="E1365" s="306"/>
      <c r="F1365" s="308"/>
      <c r="G1365" s="308"/>
      <c r="H1365" s="307">
        <v>0</v>
      </c>
      <c r="I1365" s="309">
        <v>0</v>
      </c>
      <c r="M1365" s="2">
        <v>490</v>
      </c>
    </row>
    <row r="1366" spans="1:13" s="310" customFormat="1" ht="12.75">
      <c r="A1366" s="306"/>
      <c r="B1366" s="307">
        <v>0</v>
      </c>
      <c r="C1366" s="306" t="s">
        <v>185</v>
      </c>
      <c r="D1366" s="306" t="s">
        <v>194</v>
      </c>
      <c r="E1366" s="306"/>
      <c r="F1366" s="308"/>
      <c r="G1366" s="308"/>
      <c r="H1366" s="307">
        <v>0</v>
      </c>
      <c r="I1366" s="309">
        <v>0</v>
      </c>
      <c r="M1366" s="2">
        <v>492</v>
      </c>
    </row>
    <row r="1367" spans="1:13" s="310" customFormat="1" ht="12.75">
      <c r="A1367" s="306"/>
      <c r="B1367" s="307">
        <v>0</v>
      </c>
      <c r="C1367" s="306" t="s">
        <v>185</v>
      </c>
      <c r="D1367" s="306" t="s">
        <v>195</v>
      </c>
      <c r="E1367" s="306"/>
      <c r="F1367" s="308"/>
      <c r="G1367" s="308"/>
      <c r="H1367" s="307">
        <v>0</v>
      </c>
      <c r="I1367" s="309">
        <v>0</v>
      </c>
      <c r="M1367" s="38">
        <v>504</v>
      </c>
    </row>
    <row r="1368" spans="1:13" s="310" customFormat="1" ht="12.75">
      <c r="A1368" s="306"/>
      <c r="B1368" s="307">
        <v>0</v>
      </c>
      <c r="C1368" s="306" t="s">
        <v>185</v>
      </c>
      <c r="D1368" s="306" t="s">
        <v>196</v>
      </c>
      <c r="E1368" s="306"/>
      <c r="F1368" s="308"/>
      <c r="G1368" s="308"/>
      <c r="H1368" s="307">
        <v>0</v>
      </c>
      <c r="I1368" s="309">
        <v>0</v>
      </c>
      <c r="M1368" s="38">
        <v>504</v>
      </c>
    </row>
    <row r="1369" spans="1:13" s="310" customFormat="1" ht="12.75">
      <c r="A1369" s="306"/>
      <c r="B1369" s="307">
        <v>61000</v>
      </c>
      <c r="C1369" s="306" t="s">
        <v>185</v>
      </c>
      <c r="D1369" s="306" t="s">
        <v>211</v>
      </c>
      <c r="E1369" s="306"/>
      <c r="F1369" s="308"/>
      <c r="G1369" s="308"/>
      <c r="H1369" s="307">
        <v>-61000</v>
      </c>
      <c r="I1369" s="309">
        <v>119.6078431372549</v>
      </c>
      <c r="M1369" s="38">
        <v>510</v>
      </c>
    </row>
    <row r="1370" spans="1:13" s="316" customFormat="1" ht="12.75">
      <c r="A1370" s="311"/>
      <c r="B1370" s="312">
        <v>-4031741</v>
      </c>
      <c r="C1370" s="311" t="s">
        <v>185</v>
      </c>
      <c r="D1370" s="311" t="s">
        <v>212</v>
      </c>
      <c r="E1370" s="311"/>
      <c r="F1370" s="313"/>
      <c r="G1370" s="314"/>
      <c r="H1370" s="312">
        <v>4031741</v>
      </c>
      <c r="I1370" s="315">
        <v>-8228.042857142857</v>
      </c>
      <c r="M1370" s="144">
        <v>490</v>
      </c>
    </row>
    <row r="1371" spans="6:13" ht="12.75">
      <c r="F1371" s="72"/>
      <c r="M1371" s="2"/>
    </row>
    <row r="1372" ht="12.75" hidden="1">
      <c r="M1372" s="2"/>
    </row>
    <row r="1373" ht="12.75" hidden="1">
      <c r="M1373" s="2"/>
    </row>
    <row r="1374" ht="12.75" hidden="1">
      <c r="M1374" s="2"/>
    </row>
    <row r="1375" ht="12.75" hidden="1">
      <c r="M1375" s="2"/>
    </row>
    <row r="1376" ht="12.75" hidden="1">
      <c r="M1376" s="2"/>
    </row>
    <row r="1377" ht="12.75" hidden="1">
      <c r="M1377" s="2"/>
    </row>
    <row r="1378" ht="12.75" hidden="1">
      <c r="M1378" s="2"/>
    </row>
    <row r="1379" ht="12.75" hidden="1">
      <c r="M1379" s="2"/>
    </row>
    <row r="1380" ht="12.75" hidden="1">
      <c r="M1380" s="2"/>
    </row>
    <row r="1381" ht="12.75" hidden="1">
      <c r="M1381" s="2"/>
    </row>
    <row r="1382" ht="12.75" hidden="1">
      <c r="M1382" s="2"/>
    </row>
    <row r="1383" ht="12.75" hidden="1">
      <c r="M1383" s="2"/>
    </row>
    <row r="1384" ht="12.75" hidden="1">
      <c r="M1384" s="2"/>
    </row>
    <row r="1385" ht="12.75" hidden="1">
      <c r="M1385" s="2"/>
    </row>
    <row r="1386" ht="12.75" hidden="1">
      <c r="M1386" s="2"/>
    </row>
    <row r="1387" ht="12.75" hidden="1">
      <c r="M1387" s="2"/>
    </row>
    <row r="1388" ht="12.75" hidden="1">
      <c r="M1388" s="2"/>
    </row>
    <row r="1389" ht="12.75">
      <c r="M1389" s="2"/>
    </row>
    <row r="1390" spans="1:13" s="304" customFormat="1" ht="12.75">
      <c r="A1390" s="298"/>
      <c r="B1390" s="299"/>
      <c r="C1390" s="300"/>
      <c r="D1390" s="298"/>
      <c r="E1390" s="298"/>
      <c r="F1390" s="301"/>
      <c r="G1390" s="301"/>
      <c r="H1390" s="302"/>
      <c r="I1390" s="303"/>
      <c r="K1390" s="305"/>
      <c r="M1390" s="2"/>
    </row>
    <row r="1391" spans="1:13" s="321" customFormat="1" ht="12.75">
      <c r="A1391" s="317"/>
      <c r="B1391" s="318">
        <v>-2620171.5</v>
      </c>
      <c r="C1391" s="317" t="s">
        <v>184</v>
      </c>
      <c r="D1391" s="317" t="s">
        <v>202</v>
      </c>
      <c r="E1391" s="317"/>
      <c r="F1391" s="319"/>
      <c r="G1391" s="319"/>
      <c r="H1391" s="318">
        <v>2620171.5</v>
      </c>
      <c r="I1391" s="320">
        <v>-5240.343</v>
      </c>
      <c r="M1391" s="2">
        <v>500</v>
      </c>
    </row>
    <row r="1392" spans="1:13" s="321" customFormat="1" ht="12.75">
      <c r="A1392" s="317"/>
      <c r="B1392" s="318">
        <v>1797912.5</v>
      </c>
      <c r="C1392" s="317" t="s">
        <v>184</v>
      </c>
      <c r="D1392" s="317" t="s">
        <v>198</v>
      </c>
      <c r="E1392" s="317"/>
      <c r="F1392" s="319"/>
      <c r="G1392" s="319"/>
      <c r="H1392" s="318">
        <v>822259</v>
      </c>
      <c r="I1392" s="320">
        <v>3669.2091836734694</v>
      </c>
      <c r="M1392" s="2">
        <v>490</v>
      </c>
    </row>
    <row r="1393" spans="1:13" s="321" customFormat="1" ht="12.75">
      <c r="A1393" s="317"/>
      <c r="B1393" s="318">
        <v>331500</v>
      </c>
      <c r="C1393" s="317" t="s">
        <v>184</v>
      </c>
      <c r="D1393" s="317" t="s">
        <v>200</v>
      </c>
      <c r="E1393" s="317"/>
      <c r="F1393" s="319"/>
      <c r="G1393" s="319"/>
      <c r="H1393" s="318">
        <v>490759</v>
      </c>
      <c r="I1393" s="320">
        <v>673.780487804878</v>
      </c>
      <c r="M1393" s="2">
        <v>492</v>
      </c>
    </row>
    <row r="1394" spans="1:13" s="321" customFormat="1" ht="12.75">
      <c r="A1394" s="317"/>
      <c r="B1394" s="318">
        <v>286300</v>
      </c>
      <c r="C1394" s="317" t="s">
        <v>184</v>
      </c>
      <c r="D1394" s="317" t="s">
        <v>195</v>
      </c>
      <c r="E1394" s="317"/>
      <c r="F1394" s="319"/>
      <c r="G1394" s="319"/>
      <c r="H1394" s="318">
        <v>204459</v>
      </c>
      <c r="I1394" s="320">
        <v>568.0555555555555</v>
      </c>
      <c r="M1394" s="38">
        <v>504</v>
      </c>
    </row>
    <row r="1395" spans="1:13" s="321" customFormat="1" ht="12.75">
      <c r="A1395" s="317"/>
      <c r="B1395" s="318">
        <v>46700</v>
      </c>
      <c r="C1395" s="317" t="s">
        <v>184</v>
      </c>
      <c r="D1395" s="317" t="s">
        <v>196</v>
      </c>
      <c r="E1395" s="317"/>
      <c r="F1395" s="319"/>
      <c r="G1395" s="319"/>
      <c r="H1395" s="318">
        <v>157759</v>
      </c>
      <c r="I1395" s="320">
        <v>92.65873015873017</v>
      </c>
      <c r="M1395" s="38">
        <v>504</v>
      </c>
    </row>
    <row r="1396" spans="1:13" s="321" customFormat="1" ht="12.75">
      <c r="A1396" s="317"/>
      <c r="B1396" s="318">
        <v>-11456100</v>
      </c>
      <c r="C1396" s="317" t="s">
        <v>184</v>
      </c>
      <c r="D1396" s="317" t="s">
        <v>211</v>
      </c>
      <c r="E1396" s="317"/>
      <c r="F1396" s="319"/>
      <c r="G1396" s="319"/>
      <c r="H1396" s="318">
        <v>11660559</v>
      </c>
      <c r="I1396" s="320">
        <v>-22462.941176470587</v>
      </c>
      <c r="M1396" s="38">
        <v>510</v>
      </c>
    </row>
    <row r="1397" spans="1:13" s="321" customFormat="1" ht="12.75">
      <c r="A1397" s="317"/>
      <c r="B1397" s="318">
        <v>3409482.2</v>
      </c>
      <c r="C1397" s="317" t="s">
        <v>184</v>
      </c>
      <c r="D1397" s="317" t="s">
        <v>211</v>
      </c>
      <c r="E1397" s="317"/>
      <c r="F1397" s="319"/>
      <c r="G1397" s="319"/>
      <c r="H1397" s="318">
        <v>-3251723.2</v>
      </c>
      <c r="I1397" s="320">
        <v>6685.259215686275</v>
      </c>
      <c r="M1397" s="38">
        <v>510</v>
      </c>
    </row>
    <row r="1398" spans="1:13" s="327" customFormat="1" ht="12.75">
      <c r="A1398" s="322"/>
      <c r="B1398" s="323">
        <v>-8204376.8</v>
      </c>
      <c r="C1398" s="322" t="s">
        <v>184</v>
      </c>
      <c r="D1398" s="322" t="s">
        <v>212</v>
      </c>
      <c r="E1398" s="322"/>
      <c r="F1398" s="324"/>
      <c r="G1398" s="325"/>
      <c r="H1398" s="323">
        <v>0</v>
      </c>
      <c r="I1398" s="326">
        <v>-16278.525396825396</v>
      </c>
      <c r="M1398" s="144">
        <v>504</v>
      </c>
    </row>
    <row r="1399" spans="6:13" ht="12.75">
      <c r="F1399" s="72"/>
      <c r="M1399" s="2"/>
    </row>
    <row r="1400" spans="6:13" ht="12.75">
      <c r="F1400" s="72"/>
      <c r="M1400" s="2"/>
    </row>
    <row r="1401" spans="9:13" ht="12.75">
      <c r="I1401" s="23"/>
      <c r="M1401" s="2"/>
    </row>
    <row r="1402" spans="1:13" s="331" customFormat="1" ht="12.75">
      <c r="A1402" s="328"/>
      <c r="B1402" s="329">
        <v>-3369262</v>
      </c>
      <c r="C1402" s="328" t="s">
        <v>187</v>
      </c>
      <c r="D1402" s="328" t="s">
        <v>202</v>
      </c>
      <c r="E1402" s="328"/>
      <c r="F1402" s="330"/>
      <c r="G1402" s="330"/>
      <c r="H1402" s="318">
        <v>3369262</v>
      </c>
      <c r="I1402" s="320">
        <v>-6738.524</v>
      </c>
      <c r="M1402" s="2">
        <v>500</v>
      </c>
    </row>
    <row r="1403" spans="1:13" s="331" customFormat="1" ht="12.75">
      <c r="A1403" s="328"/>
      <c r="B1403" s="329">
        <v>-8199463</v>
      </c>
      <c r="C1403" s="328" t="s">
        <v>187</v>
      </c>
      <c r="D1403" s="328" t="s">
        <v>203</v>
      </c>
      <c r="E1403" s="328"/>
      <c r="F1403" s="330"/>
      <c r="G1403" s="330"/>
      <c r="H1403" s="318">
        <v>11568725</v>
      </c>
      <c r="I1403" s="320">
        <v>-16733.597959183673</v>
      </c>
      <c r="M1403" s="2">
        <v>490</v>
      </c>
    </row>
    <row r="1404" spans="1:13" s="331" customFormat="1" ht="12.75">
      <c r="A1404" s="328"/>
      <c r="B1404" s="329">
        <v>0</v>
      </c>
      <c r="C1404" s="328" t="s">
        <v>187</v>
      </c>
      <c r="D1404" s="328" t="s">
        <v>198</v>
      </c>
      <c r="E1404" s="328"/>
      <c r="F1404" s="330"/>
      <c r="G1404" s="330"/>
      <c r="H1404" s="318">
        <v>11568725</v>
      </c>
      <c r="I1404" s="320">
        <v>0</v>
      </c>
      <c r="M1404" s="2">
        <v>490</v>
      </c>
    </row>
    <row r="1405" spans="1:13" s="331" customFormat="1" ht="12.75">
      <c r="A1405" s="328"/>
      <c r="B1405" s="329">
        <v>1202013</v>
      </c>
      <c r="C1405" s="328" t="s">
        <v>187</v>
      </c>
      <c r="D1405" s="328" t="s">
        <v>194</v>
      </c>
      <c r="E1405" s="328"/>
      <c r="F1405" s="330"/>
      <c r="G1405" s="330"/>
      <c r="H1405" s="318">
        <v>10366712</v>
      </c>
      <c r="I1405" s="320">
        <v>2443.1158536585367</v>
      </c>
      <c r="M1405" s="38">
        <v>492</v>
      </c>
    </row>
    <row r="1406" spans="1:13" s="331" customFormat="1" ht="12.75">
      <c r="A1406" s="328"/>
      <c r="B1406" s="329">
        <v>200000</v>
      </c>
      <c r="C1406" s="328" t="s">
        <v>187</v>
      </c>
      <c r="D1406" s="328" t="s">
        <v>204</v>
      </c>
      <c r="E1406" s="328"/>
      <c r="F1406" s="330"/>
      <c r="G1406" s="330"/>
      <c r="H1406" s="318">
        <v>10166712</v>
      </c>
      <c r="I1406" s="320">
        <v>396.8253968253968</v>
      </c>
      <c r="M1406" s="38">
        <v>504</v>
      </c>
    </row>
    <row r="1407" spans="1:13" s="331" customFormat="1" ht="12.75">
      <c r="A1407" s="328"/>
      <c r="B1407" s="329">
        <v>80000</v>
      </c>
      <c r="C1407" s="328" t="s">
        <v>187</v>
      </c>
      <c r="D1407" s="328" t="s">
        <v>196</v>
      </c>
      <c r="E1407" s="328"/>
      <c r="F1407" s="330"/>
      <c r="G1407" s="330"/>
      <c r="H1407" s="318">
        <v>10086712</v>
      </c>
      <c r="I1407" s="320">
        <v>158.73015873015873</v>
      </c>
      <c r="M1407" s="38">
        <v>504</v>
      </c>
    </row>
    <row r="1408" spans="1:13" s="331" customFormat="1" ht="12.75">
      <c r="A1408" s="328"/>
      <c r="B1408" s="329">
        <v>0</v>
      </c>
      <c r="C1408" s="328" t="s">
        <v>187</v>
      </c>
      <c r="D1408" s="328" t="s">
        <v>211</v>
      </c>
      <c r="E1408" s="328"/>
      <c r="F1408" s="330"/>
      <c r="G1408" s="330"/>
      <c r="H1408" s="318">
        <v>10086712</v>
      </c>
      <c r="I1408" s="320">
        <v>0</v>
      </c>
      <c r="M1408" s="38">
        <v>510</v>
      </c>
    </row>
    <row r="1409" spans="1:13" s="337" customFormat="1" ht="12.75">
      <c r="A1409" s="332"/>
      <c r="B1409" s="333">
        <v>-10086712</v>
      </c>
      <c r="C1409" s="332" t="s">
        <v>187</v>
      </c>
      <c r="D1409" s="332" t="s">
        <v>212</v>
      </c>
      <c r="E1409" s="332"/>
      <c r="F1409" s="334"/>
      <c r="G1409" s="335"/>
      <c r="H1409" s="333"/>
      <c r="I1409" s="336">
        <v>-20013.31746031746</v>
      </c>
      <c r="M1409" s="144">
        <v>504</v>
      </c>
    </row>
    <row r="1410" spans="1:13" s="343" customFormat="1" ht="12.75">
      <c r="A1410" s="338"/>
      <c r="B1410" s="339"/>
      <c r="C1410" s="338"/>
      <c r="D1410" s="338"/>
      <c r="E1410" s="338"/>
      <c r="F1410" s="340"/>
      <c r="G1410" s="341"/>
      <c r="H1410" s="339"/>
      <c r="I1410" s="342"/>
      <c r="M1410" s="2"/>
    </row>
    <row r="1411" spans="1:13" s="343" customFormat="1" ht="12.75">
      <c r="A1411" s="338"/>
      <c r="B1411" s="339"/>
      <c r="C1411" s="338"/>
      <c r="D1411" s="338"/>
      <c r="E1411" s="338"/>
      <c r="F1411" s="340"/>
      <c r="G1411" s="341"/>
      <c r="H1411" s="339"/>
      <c r="I1411" s="342"/>
      <c r="M1411" s="2"/>
    </row>
    <row r="1412" ht="12.75">
      <c r="M1412" s="2"/>
    </row>
    <row r="1413" spans="1:13" s="321" customFormat="1" ht="12.75">
      <c r="A1413" s="317"/>
      <c r="B1413" s="344">
        <v>-9702200</v>
      </c>
      <c r="C1413" s="345" t="s">
        <v>205</v>
      </c>
      <c r="D1413" s="345" t="s">
        <v>203</v>
      </c>
      <c r="E1413" s="345"/>
      <c r="F1413" s="346"/>
      <c r="G1413" s="346"/>
      <c r="H1413" s="344">
        <v>9702200</v>
      </c>
      <c r="I1413" s="347">
        <v>-19404.4</v>
      </c>
      <c r="M1413" s="2">
        <v>500</v>
      </c>
    </row>
    <row r="1414" spans="1:13" s="321" customFormat="1" ht="12.75">
      <c r="A1414" s="317"/>
      <c r="B1414" s="344">
        <v>0</v>
      </c>
      <c r="C1414" s="345" t="s">
        <v>205</v>
      </c>
      <c r="D1414" s="345" t="s">
        <v>198</v>
      </c>
      <c r="E1414" s="345"/>
      <c r="F1414" s="346"/>
      <c r="G1414" s="346"/>
      <c r="H1414" s="344">
        <v>9702200</v>
      </c>
      <c r="I1414" s="347">
        <v>0</v>
      </c>
      <c r="M1414" s="2">
        <v>490</v>
      </c>
    </row>
    <row r="1415" spans="1:13" s="321" customFormat="1" ht="12.75">
      <c r="A1415" s="317"/>
      <c r="B1415" s="344">
        <v>0</v>
      </c>
      <c r="C1415" s="345" t="s">
        <v>205</v>
      </c>
      <c r="D1415" s="345" t="s">
        <v>200</v>
      </c>
      <c r="E1415" s="345"/>
      <c r="F1415" s="346"/>
      <c r="G1415" s="346"/>
      <c r="H1415" s="344">
        <v>9702200</v>
      </c>
      <c r="I1415" s="347">
        <v>0</v>
      </c>
      <c r="M1415" s="2">
        <v>492</v>
      </c>
    </row>
    <row r="1416" spans="1:13" s="321" customFormat="1" ht="12.75">
      <c r="A1416" s="317"/>
      <c r="B1416" s="344">
        <v>0</v>
      </c>
      <c r="C1416" s="345" t="s">
        <v>205</v>
      </c>
      <c r="D1416" s="345" t="s">
        <v>195</v>
      </c>
      <c r="E1416" s="345"/>
      <c r="F1416" s="346"/>
      <c r="G1416" s="346"/>
      <c r="H1416" s="344">
        <v>9702200</v>
      </c>
      <c r="I1416" s="347">
        <v>0</v>
      </c>
      <c r="M1416" s="38">
        <v>504</v>
      </c>
    </row>
    <row r="1417" spans="1:13" s="321" customFormat="1" ht="12.75">
      <c r="A1417" s="317"/>
      <c r="B1417" s="344">
        <v>0</v>
      </c>
      <c r="C1417" s="345" t="s">
        <v>205</v>
      </c>
      <c r="D1417" s="345" t="s">
        <v>196</v>
      </c>
      <c r="E1417" s="345"/>
      <c r="F1417" s="346"/>
      <c r="G1417" s="346"/>
      <c r="H1417" s="344">
        <v>9702200</v>
      </c>
      <c r="I1417" s="347">
        <v>0</v>
      </c>
      <c r="M1417" s="38">
        <v>504</v>
      </c>
    </row>
    <row r="1418" spans="1:13" s="321" customFormat="1" ht="12.75">
      <c r="A1418" s="317"/>
      <c r="B1418" s="344">
        <v>0</v>
      </c>
      <c r="C1418" s="345" t="s">
        <v>205</v>
      </c>
      <c r="D1418" s="345" t="s">
        <v>211</v>
      </c>
      <c r="E1418" s="345"/>
      <c r="F1418" s="346"/>
      <c r="G1418" s="346"/>
      <c r="H1418" s="344">
        <v>9702200</v>
      </c>
      <c r="I1418" s="347">
        <v>0</v>
      </c>
      <c r="M1418" s="38">
        <v>510</v>
      </c>
    </row>
    <row r="1419" spans="1:13" s="327" customFormat="1" ht="12.75">
      <c r="A1419" s="322"/>
      <c r="B1419" s="348">
        <v>-9702200</v>
      </c>
      <c r="C1419" s="349" t="s">
        <v>205</v>
      </c>
      <c r="D1419" s="349" t="s">
        <v>212</v>
      </c>
      <c r="E1419" s="349"/>
      <c r="F1419" s="350"/>
      <c r="G1419" s="351"/>
      <c r="H1419" s="348">
        <v>0</v>
      </c>
      <c r="I1419" s="352">
        <v>-19250.396825396827</v>
      </c>
      <c r="M1419" s="144">
        <v>504</v>
      </c>
    </row>
    <row r="1420" spans="1:13" s="358" customFormat="1" ht="12.75">
      <c r="A1420" s="353"/>
      <c r="B1420" s="354"/>
      <c r="C1420" s="353"/>
      <c r="D1420" s="353"/>
      <c r="E1420" s="353"/>
      <c r="F1420" s="355"/>
      <c r="G1420" s="356"/>
      <c r="H1420" s="354"/>
      <c r="I1420" s="357"/>
      <c r="M1420" s="38"/>
    </row>
    <row r="1421" spans="1:13" s="358" customFormat="1" ht="12.75">
      <c r="A1421" s="353"/>
      <c r="B1421" s="354"/>
      <c r="C1421" s="353"/>
      <c r="D1421" s="353"/>
      <c r="E1421" s="353"/>
      <c r="F1421" s="355"/>
      <c r="G1421" s="356"/>
      <c r="H1421" s="354"/>
      <c r="I1421" s="357"/>
      <c r="M1421" s="38"/>
    </row>
    <row r="1422" spans="1:13" s="358" customFormat="1" ht="12.75">
      <c r="A1422" s="353"/>
      <c r="B1422" s="354"/>
      <c r="C1422" s="353"/>
      <c r="D1422" s="353"/>
      <c r="E1422" s="353"/>
      <c r="F1422" s="355"/>
      <c r="G1422" s="356"/>
      <c r="H1422" s="354"/>
      <c r="I1422" s="357"/>
      <c r="M1422" s="38"/>
    </row>
    <row r="1423" spans="8:13" ht="12.75">
      <c r="H1423" s="354"/>
      <c r="I1423" s="23">
        <v>0</v>
      </c>
      <c r="M1423" s="2">
        <v>500</v>
      </c>
    </row>
    <row r="1424" spans="1:13" s="358" customFormat="1" ht="12.75">
      <c r="A1424" s="353"/>
      <c r="B1424" s="402"/>
      <c r="C1424" s="353"/>
      <c r="D1424" s="353" t="s">
        <v>216</v>
      </c>
      <c r="E1424" s="353"/>
      <c r="F1424" s="356"/>
      <c r="G1424" s="355"/>
      <c r="H1424" s="354"/>
      <c r="I1424" s="403"/>
      <c r="M1424" s="404"/>
    </row>
    <row r="1425" spans="1:13" s="358" customFormat="1" ht="12.75">
      <c r="A1425" s="353" t="s">
        <v>206</v>
      </c>
      <c r="B1425" s="354"/>
      <c r="C1425" s="405"/>
      <c r="D1425" s="353"/>
      <c r="E1425" s="353"/>
      <c r="F1425" s="355"/>
      <c r="G1425" s="355"/>
      <c r="H1425" s="354"/>
      <c r="I1425" s="357"/>
      <c r="K1425" s="406"/>
      <c r="M1425" s="404"/>
    </row>
    <row r="1426" spans="1:11" s="358" customFormat="1" ht="12.75">
      <c r="A1426" s="353"/>
      <c r="B1426" s="354"/>
      <c r="C1426" s="353"/>
      <c r="D1426" s="353"/>
      <c r="E1426" s="353" t="s">
        <v>210</v>
      </c>
      <c r="F1426" s="355"/>
      <c r="G1426" s="355"/>
      <c r="H1426" s="354"/>
      <c r="I1426" s="357"/>
      <c r="K1426" s="406"/>
    </row>
    <row r="1427" spans="1:13" s="358" customFormat="1" ht="12.75">
      <c r="A1427" s="353"/>
      <c r="B1427" s="407">
        <v>-11456100</v>
      </c>
      <c r="C1427" s="354" t="s">
        <v>207</v>
      </c>
      <c r="D1427" s="353"/>
      <c r="E1427" s="353" t="s">
        <v>215</v>
      </c>
      <c r="F1427" s="355"/>
      <c r="G1427" s="355"/>
      <c r="H1427" s="354">
        <v>11456100</v>
      </c>
      <c r="I1427" s="408">
        <v>15000</v>
      </c>
      <c r="K1427" s="409"/>
      <c r="M1427" s="410">
        <v>763.74</v>
      </c>
    </row>
    <row r="1428" spans="1:13" s="358" customFormat="1" ht="12.75">
      <c r="A1428" s="353"/>
      <c r="B1428" s="354">
        <v>0</v>
      </c>
      <c r="C1428" s="353" t="s">
        <v>208</v>
      </c>
      <c r="D1428" s="353"/>
      <c r="E1428" s="353"/>
      <c r="F1428" s="355"/>
      <c r="G1428" s="355" t="s">
        <v>31</v>
      </c>
      <c r="H1428" s="354">
        <v>11456100</v>
      </c>
      <c r="I1428" s="408">
        <v>0</v>
      </c>
      <c r="K1428" s="409"/>
      <c r="M1428" s="410">
        <v>763.74</v>
      </c>
    </row>
    <row r="1429" spans="1:13" s="358" customFormat="1" ht="12.75">
      <c r="A1429" s="353"/>
      <c r="B1429" s="407">
        <v>-11456100</v>
      </c>
      <c r="C1429" s="405" t="s">
        <v>209</v>
      </c>
      <c r="D1429" s="353"/>
      <c r="E1429" s="353"/>
      <c r="F1429" s="355"/>
      <c r="G1429" s="355" t="s">
        <v>31</v>
      </c>
      <c r="H1429" s="354">
        <v>0</v>
      </c>
      <c r="I1429" s="408">
        <v>-15000</v>
      </c>
      <c r="K1429" s="406"/>
      <c r="M1429" s="410">
        <v>763.74</v>
      </c>
    </row>
    <row r="1430" spans="1:13" s="358" customFormat="1" ht="12.75">
      <c r="A1430" s="353"/>
      <c r="B1430" s="407"/>
      <c r="C1430" s="405"/>
      <c r="D1430" s="353"/>
      <c r="E1430" s="353"/>
      <c r="F1430" s="355"/>
      <c r="G1430" s="355"/>
      <c r="H1430" s="354"/>
      <c r="I1430" s="408"/>
      <c r="K1430" s="406"/>
      <c r="M1430" s="410"/>
    </row>
    <row r="1431" spans="1:13" s="279" customFormat="1" ht="12.75">
      <c r="A1431" s="359"/>
      <c r="B1431" s="368"/>
      <c r="C1431" s="366"/>
      <c r="D1431" s="359"/>
      <c r="E1431" s="359"/>
      <c r="F1431" s="362"/>
      <c r="G1431" s="362"/>
      <c r="H1431" s="363"/>
      <c r="I1431" s="369"/>
      <c r="K1431" s="278"/>
      <c r="M1431" s="371"/>
    </row>
    <row r="1432" spans="1:13" s="279" customFormat="1" ht="12.75">
      <c r="A1432" s="359"/>
      <c r="B1432" s="368"/>
      <c r="C1432" s="366"/>
      <c r="D1432" s="359"/>
      <c r="E1432" s="359"/>
      <c r="F1432" s="362"/>
      <c r="G1432" s="362"/>
      <c r="H1432" s="363"/>
      <c r="I1432" s="369"/>
      <c r="K1432" s="278"/>
      <c r="M1432" s="371"/>
    </row>
    <row r="1433" spans="1:13" s="279" customFormat="1" ht="12.75">
      <c r="A1433" s="359"/>
      <c r="B1433" s="360"/>
      <c r="C1433" s="359"/>
      <c r="D1433" s="359" t="s">
        <v>1284</v>
      </c>
      <c r="E1433" s="359"/>
      <c r="F1433" s="361"/>
      <c r="G1433" s="362"/>
      <c r="H1433" s="363"/>
      <c r="I1433" s="364"/>
      <c r="M1433" s="365"/>
    </row>
    <row r="1434" spans="1:13" s="279" customFormat="1" ht="12.75">
      <c r="A1434" s="359" t="s">
        <v>206</v>
      </c>
      <c r="B1434" s="363"/>
      <c r="C1434" s="366"/>
      <c r="D1434" s="359"/>
      <c r="E1434" s="359"/>
      <c r="F1434" s="362"/>
      <c r="G1434" s="362"/>
      <c r="H1434" s="363"/>
      <c r="I1434" s="367"/>
      <c r="K1434" s="278"/>
      <c r="M1434" s="365"/>
    </row>
    <row r="1435" spans="1:11" s="279" customFormat="1" ht="12.75">
      <c r="A1435" s="359"/>
      <c r="B1435" s="363"/>
      <c r="C1435" s="359"/>
      <c r="D1435" s="359"/>
      <c r="E1435" s="359" t="s">
        <v>219</v>
      </c>
      <c r="F1435" s="362"/>
      <c r="G1435" s="362"/>
      <c r="H1435" s="363"/>
      <c r="I1435" s="367"/>
      <c r="K1435" s="278"/>
    </row>
    <row r="1436" spans="1:13" s="279" customFormat="1" ht="12.75">
      <c r="A1436" s="359"/>
      <c r="B1436" s="368">
        <v>-1917808</v>
      </c>
      <c r="C1436" s="363" t="s">
        <v>207</v>
      </c>
      <c r="D1436" s="359"/>
      <c r="E1436" s="359" t="s">
        <v>218</v>
      </c>
      <c r="F1436" s="362"/>
      <c r="G1436" s="362"/>
      <c r="H1436" s="363">
        <v>1917808</v>
      </c>
      <c r="I1436" s="401">
        <v>2923.68</v>
      </c>
      <c r="K1436" s="370"/>
      <c r="M1436" s="371">
        <v>655.9568762655284</v>
      </c>
    </row>
    <row r="1437" spans="1:13" s="279" customFormat="1" ht="12.75">
      <c r="A1437" s="359"/>
      <c r="B1437" s="363">
        <v>10000</v>
      </c>
      <c r="C1437" s="359" t="s">
        <v>208</v>
      </c>
      <c r="D1437" s="359"/>
      <c r="E1437" s="359"/>
      <c r="F1437" s="362"/>
      <c r="G1437" s="362" t="s">
        <v>217</v>
      </c>
      <c r="H1437" s="363">
        <v>1907808</v>
      </c>
      <c r="I1437" s="401">
        <v>15.244904599417668</v>
      </c>
      <c r="K1437" s="370"/>
      <c r="M1437" s="371">
        <v>655.9568762655284</v>
      </c>
    </row>
    <row r="1438" spans="1:13" s="279" customFormat="1" ht="12.75">
      <c r="A1438" s="359"/>
      <c r="B1438" s="368">
        <v>-1907808</v>
      </c>
      <c r="C1438" s="366" t="s">
        <v>209</v>
      </c>
      <c r="D1438" s="359"/>
      <c r="E1438" s="359"/>
      <c r="F1438" s="362"/>
      <c r="G1438" s="362" t="s">
        <v>217</v>
      </c>
      <c r="H1438" s="363">
        <v>0</v>
      </c>
      <c r="I1438" s="401">
        <v>-2908.435095400582</v>
      </c>
      <c r="K1438" s="278"/>
      <c r="M1438" s="371">
        <v>655.9568762655284</v>
      </c>
    </row>
    <row r="1439" spans="1:13" s="277" customFormat="1" ht="12.75">
      <c r="A1439" s="273"/>
      <c r="B1439" s="274"/>
      <c r="C1439" s="273"/>
      <c r="D1439" s="273"/>
      <c r="E1439" s="273"/>
      <c r="F1439" s="372"/>
      <c r="G1439" s="372"/>
      <c r="H1439" s="274">
        <v>0</v>
      </c>
      <c r="I1439" s="373">
        <v>0</v>
      </c>
      <c r="M1439" s="365">
        <v>500</v>
      </c>
    </row>
    <row r="1440" spans="8:13" ht="12.75" hidden="1">
      <c r="H1440" s="5">
        <v>0</v>
      </c>
      <c r="I1440" s="23">
        <v>0</v>
      </c>
      <c r="M1440" s="2">
        <v>500</v>
      </c>
    </row>
    <row r="1441" spans="8:13" ht="12.75" hidden="1">
      <c r="H1441" s="5">
        <v>0</v>
      </c>
      <c r="I1441" s="23">
        <v>0</v>
      </c>
      <c r="M1441" s="2">
        <v>500</v>
      </c>
    </row>
    <row r="1442" spans="8:13" ht="12.75" hidden="1">
      <c r="H1442" s="5">
        <v>0</v>
      </c>
      <c r="I1442" s="23">
        <v>0</v>
      </c>
      <c r="M1442" s="2">
        <v>500</v>
      </c>
    </row>
    <row r="1443" spans="8:13" ht="12.75" hidden="1">
      <c r="H1443" s="5">
        <v>0</v>
      </c>
      <c r="I1443" s="23">
        <v>0</v>
      </c>
      <c r="M1443" s="2">
        <v>500</v>
      </c>
    </row>
    <row r="1444" spans="8:13" ht="12.75" hidden="1">
      <c r="H1444" s="5">
        <v>0</v>
      </c>
      <c r="I1444" s="23">
        <v>0</v>
      </c>
      <c r="M1444" s="2">
        <v>500</v>
      </c>
    </row>
    <row r="1445" spans="8:13" ht="12.75" hidden="1">
      <c r="H1445" s="5">
        <v>0</v>
      </c>
      <c r="I1445" s="23">
        <v>0</v>
      </c>
      <c r="M1445" s="2">
        <v>500</v>
      </c>
    </row>
    <row r="1446" spans="8:13" ht="12.75" hidden="1">
      <c r="H1446" s="5">
        <v>0</v>
      </c>
      <c r="I1446" s="23">
        <v>0</v>
      </c>
      <c r="M1446" s="2">
        <v>500</v>
      </c>
    </row>
    <row r="1447" spans="8:13" ht="12.75" hidden="1">
      <c r="H1447" s="5">
        <v>0</v>
      </c>
      <c r="I1447" s="23">
        <v>0</v>
      </c>
      <c r="M1447" s="2">
        <v>500</v>
      </c>
    </row>
    <row r="1448" spans="8:13" ht="12.75" hidden="1">
      <c r="H1448" s="5">
        <v>0</v>
      </c>
      <c r="I1448" s="23">
        <v>0</v>
      </c>
      <c r="M1448" s="2">
        <v>500</v>
      </c>
    </row>
    <row r="1449" spans="8:13" ht="12.75" hidden="1">
      <c r="H1449" s="5">
        <v>0</v>
      </c>
      <c r="I1449" s="23">
        <v>0</v>
      </c>
      <c r="M1449" s="2">
        <v>500</v>
      </c>
    </row>
    <row r="1450" spans="2:13" ht="12.75" hidden="1">
      <c r="B1450" s="7"/>
      <c r="H1450" s="5">
        <v>0</v>
      </c>
      <c r="I1450" s="23">
        <v>0</v>
      </c>
      <c r="M1450" s="2">
        <v>500</v>
      </c>
    </row>
    <row r="1451" spans="2:13" ht="12.75" hidden="1">
      <c r="B1451" s="6"/>
      <c r="H1451" s="5">
        <v>0</v>
      </c>
      <c r="I1451" s="23">
        <v>0</v>
      </c>
      <c r="M1451" s="2">
        <v>500</v>
      </c>
    </row>
    <row r="1452" spans="2:13" ht="12.75" hidden="1">
      <c r="B1452" s="6"/>
      <c r="H1452" s="5">
        <v>0</v>
      </c>
      <c r="I1452" s="23">
        <v>0</v>
      </c>
      <c r="M1452" s="2">
        <v>500</v>
      </c>
    </row>
    <row r="1453" spans="8:13" ht="12.75" hidden="1">
      <c r="H1453" s="5">
        <v>0</v>
      </c>
      <c r="I1453" s="23">
        <v>0</v>
      </c>
      <c r="M1453" s="2">
        <v>500</v>
      </c>
    </row>
    <row r="1454" spans="2:13" ht="12.75" hidden="1">
      <c r="B1454" s="8"/>
      <c r="H1454" s="5">
        <v>0</v>
      </c>
      <c r="I1454" s="23">
        <v>0</v>
      </c>
      <c r="M1454" s="2">
        <v>500</v>
      </c>
    </row>
    <row r="1455" spans="2:13" ht="12.75" hidden="1">
      <c r="B1455" s="8"/>
      <c r="H1455" s="5">
        <v>0</v>
      </c>
      <c r="I1455" s="23">
        <v>0</v>
      </c>
      <c r="M1455" s="2">
        <v>500</v>
      </c>
    </row>
    <row r="1456" spans="2:13" ht="12.75" hidden="1">
      <c r="B1456" s="8"/>
      <c r="H1456" s="5">
        <v>0</v>
      </c>
      <c r="I1456" s="23">
        <v>0</v>
      </c>
      <c r="M1456" s="2">
        <v>500</v>
      </c>
    </row>
    <row r="1457" spans="2:13" ht="12.75" hidden="1">
      <c r="B1457" s="8"/>
      <c r="H1457" s="5">
        <v>0</v>
      </c>
      <c r="I1457" s="23">
        <v>0</v>
      </c>
      <c r="M1457" s="2">
        <v>500</v>
      </c>
    </row>
    <row r="1458" spans="2:13" ht="12.75" hidden="1">
      <c r="B1458" s="8"/>
      <c r="H1458" s="5">
        <v>0</v>
      </c>
      <c r="I1458" s="23">
        <v>0</v>
      </c>
      <c r="M1458" s="2">
        <v>500</v>
      </c>
    </row>
    <row r="1459" spans="2:13" ht="12.75" hidden="1">
      <c r="B1459" s="8"/>
      <c r="H1459" s="5">
        <v>0</v>
      </c>
      <c r="I1459" s="23">
        <v>0</v>
      </c>
      <c r="M1459" s="2">
        <v>500</v>
      </c>
    </row>
    <row r="1460" spans="2:13" ht="12.75" hidden="1">
      <c r="B1460" s="8"/>
      <c r="H1460" s="5">
        <v>0</v>
      </c>
      <c r="I1460" s="23">
        <v>0</v>
      </c>
      <c r="M1460" s="2">
        <v>500</v>
      </c>
    </row>
    <row r="1461" spans="2:13" ht="12.75" hidden="1">
      <c r="B1461" s="8"/>
      <c r="H1461" s="5">
        <v>0</v>
      </c>
      <c r="I1461" s="23">
        <v>0</v>
      </c>
      <c r="M1461" s="2">
        <v>500</v>
      </c>
    </row>
    <row r="1462" spans="2:13" ht="12.75" hidden="1">
      <c r="B1462" s="8"/>
      <c r="H1462" s="5">
        <v>0</v>
      </c>
      <c r="I1462" s="23">
        <v>0</v>
      </c>
      <c r="M1462" s="2">
        <v>500</v>
      </c>
    </row>
    <row r="1463" spans="2:13" ht="12.75" hidden="1">
      <c r="B1463" s="8"/>
      <c r="H1463" s="5">
        <v>0</v>
      </c>
      <c r="I1463" s="23">
        <v>0</v>
      </c>
      <c r="M1463" s="2">
        <v>500</v>
      </c>
    </row>
    <row r="1464" spans="2:13" ht="12.75" hidden="1">
      <c r="B1464" s="8"/>
      <c r="H1464" s="5">
        <v>0</v>
      </c>
      <c r="I1464" s="23">
        <v>0</v>
      </c>
      <c r="M1464" s="2">
        <v>500</v>
      </c>
    </row>
    <row r="1465" spans="2:13" ht="12.75" hidden="1">
      <c r="B1465" s="8"/>
      <c r="H1465" s="5">
        <v>0</v>
      </c>
      <c r="I1465" s="23">
        <v>0</v>
      </c>
      <c r="M1465" s="2">
        <v>500</v>
      </c>
    </row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2013-07-29T10:29:06Z</dcterms:modified>
  <cp:category/>
  <cp:version/>
  <cp:contentType/>
  <cp:contentStatus/>
</cp:coreProperties>
</file>