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January-06" sheetId="1" r:id="rId1"/>
    <sheet name="January-Only Arcus" sheetId="2" r:id="rId2"/>
  </sheets>
  <definedNames>
    <definedName name="_xlnm.Print_Titles" localSheetId="0">'January-06'!$1:$4</definedName>
    <definedName name="_xlnm.Print_Titles" localSheetId="1">'January-Only Arcus'!$1:$4</definedName>
  </definedNames>
  <calcPr fullCalcOnLoad="1"/>
</workbook>
</file>

<file path=xl/comments1.xml><?xml version="1.0" encoding="utf-8"?>
<comments xmlns="http://schemas.openxmlformats.org/spreadsheetml/2006/main">
  <authors>
    <author>LAGA</author>
    <author>Talla Tene Marius</author>
    <author>horlin e</author>
    <author>user</author>
  </authors>
  <commentList>
    <comment ref="C2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movement from bafut to B`da, circulation in B`da and back with informer John Shu</t>
        </r>
      </text>
    </comment>
    <comment ref="C3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John Shu in Bamenda</t>
        </r>
      </text>
    </comment>
    <comment ref="C5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private car was taken  from d`la to limbe and so no reciept was given</t>
        </r>
      </text>
    </comment>
    <comment ref="C5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took a private car from limbe to D`la with no reciept given</t>
        </r>
      </text>
    </comment>
    <comment ref="C5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 took a private car,no reciept was issued</t>
        </r>
      </text>
    </comment>
    <comment ref="C6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mvan,rondpoint deido,l</t>
        </r>
      </text>
    </comment>
    <comment ref="C6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Rond point deido,limbe-idenau-imbe2450 </t>
        </r>
      </text>
    </comment>
    <comment ref="C9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THOMERS in liumbe</t>
        </r>
      </text>
    </comment>
    <comment ref="C9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thomers after our journeym to the bush-Bomana</t>
        </r>
      </text>
    </comment>
    <comment ref="C123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took a bus which gave no  recit from mbonyebe to d,la</t>
        </r>
      </text>
    </comment>
    <comment ref="C143" authorId="0">
      <text>
        <r>
          <rPr>
            <sz val="8"/>
            <rFont val="Tahoma"/>
            <family val="0"/>
          </rPr>
          <t>i21
lodging for three nights</t>
        </r>
      </text>
    </comment>
    <comment ref="C172" authorId="0">
      <text>
        <r>
          <rPr>
            <b/>
            <sz val="8"/>
            <rFont val="Tahoma"/>
            <family val="0"/>
          </rPr>
          <t>i17
transfer to my phone</t>
        </r>
        <r>
          <rPr>
            <sz val="8"/>
            <rFont val="Tahoma"/>
            <family val="0"/>
          </rPr>
          <t xml:space="preserve">
</t>
        </r>
      </text>
    </comment>
    <comment ref="C180" authorId="0">
      <text>
        <r>
          <rPr>
            <b/>
            <sz val="8"/>
            <rFont val="Tahoma"/>
            <family val="0"/>
          </rPr>
          <t>i17
bankim-nyankong by motor-cycle to and from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>i17
nyankong-buo x 2 by motor-cycle</t>
        </r>
        <r>
          <rPr>
            <sz val="8"/>
            <rFont val="Tahoma"/>
            <family val="0"/>
          </rPr>
          <t xml:space="preserve">
</t>
        </r>
      </text>
    </comment>
    <comment ref="C182" authorId="0">
      <text>
        <r>
          <rPr>
            <b/>
            <sz val="8"/>
            <rFont val="Tahoma"/>
            <family val="0"/>
          </rPr>
          <t>i17
To and from by motor-cycle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i17
local transport for yaounde and bafoussam towns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i17
bankim town</t>
        </r>
        <r>
          <rPr>
            <sz val="8"/>
            <rFont val="Tahoma"/>
            <family val="0"/>
          </rPr>
          <t xml:space="preserve">
</t>
        </r>
      </text>
    </comment>
    <comment ref="C191" authorId="0">
      <text>
        <r>
          <rPr>
            <b/>
            <sz val="8"/>
            <rFont val="Tahoma"/>
            <family val="0"/>
          </rPr>
          <t>i17
bankim town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b/>
            <sz val="8"/>
            <rFont val="Tahoma"/>
            <family val="0"/>
          </rPr>
          <t>i17
feeding with informer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from call box two dealer to contact me</t>
        </r>
      </text>
    </comment>
    <comment ref="C217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from call box two dealer to contact me</t>
        </r>
      </text>
    </comment>
    <comment ref="C230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bafia-bayomen-petit village,petitvillage to bayomen</t>
        </r>
      </text>
    </comment>
    <comment ref="C231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bayomen-bafoussam,kami park to hotel</t>
        </r>
      </text>
    </comment>
    <comment ref="C232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foumban market to malatouem</t>
        </r>
      </text>
    </comment>
    <comment ref="C234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 malatouem-foumban</t>
        </r>
      </text>
    </comment>
    <comment ref="C235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hired a bike from malatouem to mantoum village</t>
        </r>
      </text>
    </comment>
    <comment ref="C299" authorId="0">
      <text>
        <r>
          <rPr>
            <b/>
            <sz val="8"/>
            <rFont val="Tahoma"/>
            <family val="0"/>
          </rPr>
          <t>i17
No ticket because agency closed for the day.I had to take a lutiace-bus by roadside</t>
        </r>
        <r>
          <rPr>
            <sz val="8"/>
            <rFont val="Tahoma"/>
            <family val="0"/>
          </rPr>
          <t xml:space="preserve">
</t>
        </r>
      </text>
    </comment>
    <comment ref="C304" authorId="0">
      <text>
        <r>
          <rPr>
            <b/>
            <sz val="8"/>
            <rFont val="Tahoma"/>
            <family val="0"/>
          </rPr>
          <t>i17
house-office to and from, bamenda town</t>
        </r>
        <r>
          <rPr>
            <sz val="8"/>
            <rFont val="Tahoma"/>
            <family val="0"/>
          </rPr>
          <t xml:space="preserve">
</t>
        </r>
      </text>
    </comment>
    <comment ref="C306" authorId="0">
      <text>
        <r>
          <rPr>
            <b/>
            <sz val="8"/>
            <rFont val="Tahoma"/>
            <family val="0"/>
          </rPr>
          <t>i17
transport by motor-cycle, no ticket(to and from) ie Mamfe-Mbinjong</t>
        </r>
        <r>
          <rPr>
            <sz val="8"/>
            <rFont val="Tahoma"/>
            <family val="0"/>
          </rPr>
          <t xml:space="preserve">
</t>
        </r>
      </text>
    </comment>
    <comment ref="C307" authorId="0">
      <text>
        <r>
          <rPr>
            <b/>
            <sz val="8"/>
            <rFont val="Tahoma"/>
            <family val="0"/>
          </rPr>
          <t>i17
by taxi(clando), to and from. Ie Mamfe-Bachuo</t>
        </r>
        <r>
          <rPr>
            <sz val="8"/>
            <rFont val="Tahoma"/>
            <family val="0"/>
          </rPr>
          <t xml:space="preserve">
</t>
        </r>
      </text>
    </comment>
    <comment ref="C309" authorId="0">
      <text>
        <r>
          <rPr>
            <b/>
            <sz val="8"/>
            <rFont val="Tahoma"/>
            <family val="0"/>
          </rPr>
          <t>i17
Mamfe-Mbinjong, to and from: by motor-cycle, no ticket. With informer(Tanyisong)</t>
        </r>
        <r>
          <rPr>
            <sz val="8"/>
            <rFont val="Tahoma"/>
            <family val="0"/>
          </rPr>
          <t xml:space="preserve">
</t>
        </r>
      </text>
    </comment>
    <comment ref="C310" authorId="0">
      <text>
        <r>
          <rPr>
            <b/>
            <sz val="8"/>
            <rFont val="Tahoma"/>
            <family val="0"/>
          </rPr>
          <t>i17
Mamfe town</t>
        </r>
        <r>
          <rPr>
            <sz val="8"/>
            <rFont val="Tahoma"/>
            <family val="0"/>
          </rPr>
          <t xml:space="preserve">
</t>
        </r>
      </text>
    </comment>
    <comment ref="C311" authorId="0">
      <text>
        <r>
          <rPr>
            <b/>
            <sz val="8"/>
            <rFont val="Tahoma"/>
            <family val="0"/>
          </rPr>
          <t>i17
700 for Mamfe town and 500 for dealer to pay back to village</t>
        </r>
        <r>
          <rPr>
            <sz val="8"/>
            <rFont val="Tahoma"/>
            <family val="0"/>
          </rPr>
          <t xml:space="preserve">
</t>
        </r>
      </text>
    </comment>
    <comment ref="C312" authorId="0">
      <text>
        <r>
          <rPr>
            <b/>
            <sz val="8"/>
            <rFont val="Tahoma"/>
            <family val="0"/>
          </rPr>
          <t>i17
For Bamenda and Yaounde towns</t>
        </r>
        <r>
          <rPr>
            <sz val="8"/>
            <rFont val="Tahoma"/>
            <family val="0"/>
          </rPr>
          <t xml:space="preserve">
</t>
        </r>
      </text>
    </comment>
    <comment ref="C318" authorId="0">
      <text>
        <r>
          <rPr>
            <b/>
            <sz val="8"/>
            <rFont val="Tahoma"/>
            <family val="0"/>
          </rPr>
          <t>i17
lodging for 4 days</t>
        </r>
        <r>
          <rPr>
            <sz val="8"/>
            <rFont val="Tahoma"/>
            <family val="0"/>
          </rPr>
          <t xml:space="preserve">
</t>
        </r>
      </text>
    </comment>
    <comment ref="C35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took a private car from rond point deido to limbe and no reciept was issued</t>
        </r>
      </text>
    </comment>
    <comment ref="C35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took a private car from limbe to douala and no reciept was issued</t>
        </r>
      </text>
    </comment>
    <comment ref="C39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There was no time to waste because of laga meeting at 2pm. I then had ton take a private car which issues no reciepts</t>
        </r>
      </text>
    </comment>
    <comment ref="C39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was hurrying to cacth up with the laga meeting ,so the wa no time to wait for a car at a travelling agency.I then took a private car from B`sam to y`de</t>
        </r>
      </text>
    </comment>
    <comment ref="C447" authorId="0">
      <text>
        <r>
          <rPr>
            <sz val="8"/>
            <rFont val="Tahoma"/>
            <family val="0"/>
          </rPr>
          <t>i21
motor cycle transportation with no reciet.campo-via nkoelong-mvini,park to andfro</t>
        </r>
      </text>
    </comment>
    <comment ref="C48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time was against so I took a private car with nop reciept issued</t>
        </r>
      </text>
    </comment>
    <comment ref="C49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NO receipt issued</t>
        </r>
      </text>
    </comment>
    <comment ref="C50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took an order from ofir when I was in buea to meet martinez</t>
        </r>
      </text>
    </comment>
    <comment ref="C534" authorId="0">
      <text>
        <r>
          <rPr>
            <b/>
            <sz val="8"/>
            <rFont val="Tahoma"/>
            <family val="0"/>
          </rPr>
          <t>i17
yde-obala by motor-cycle.I missed the train and had to take the motor-cycle to catch up my seat and mission in obala.</t>
        </r>
        <r>
          <rPr>
            <sz val="8"/>
            <rFont val="Tahoma"/>
            <family val="0"/>
          </rPr>
          <t xml:space="preserve">
</t>
        </r>
      </text>
    </comment>
    <comment ref="C536" authorId="0">
      <text>
        <r>
          <rPr>
            <b/>
            <sz val="8"/>
            <rFont val="Tahoma"/>
            <family val="0"/>
          </rPr>
          <t>i17
transport by motor- cycle-belabo-goyoum</t>
        </r>
        <r>
          <rPr>
            <sz val="8"/>
            <rFont val="Tahoma"/>
            <family val="0"/>
          </rPr>
          <t xml:space="preserve">
</t>
        </r>
      </text>
    </comment>
    <comment ref="C537" authorId="0">
      <text>
        <r>
          <rPr>
            <b/>
            <sz val="8"/>
            <rFont val="Tahoma"/>
            <family val="0"/>
          </rPr>
          <t>i17
transport by motor- cycle-Goyoum-Belabo</t>
        </r>
        <r>
          <rPr>
            <sz val="8"/>
            <rFont val="Tahoma"/>
            <family val="0"/>
          </rPr>
          <t xml:space="preserve">
</t>
        </r>
      </text>
    </comment>
    <comment ref="C543" authorId="0">
      <text>
        <r>
          <rPr>
            <b/>
            <sz val="8"/>
            <rFont val="Tahoma"/>
            <family val="0"/>
          </rPr>
          <t>i17
lodging for2days</t>
        </r>
        <r>
          <rPr>
            <sz val="8"/>
            <rFont val="Tahoma"/>
            <family val="0"/>
          </rPr>
          <t xml:space="preserve">
</t>
        </r>
      </text>
    </comment>
    <comment ref="C584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house-agency,bafia,bayomen,agency,hotel</t>
        </r>
      </text>
    </comment>
    <comment ref="C585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hired motobike to go to Nga village to bring chimpazee</t>
        </r>
      </text>
    </comment>
    <comment ref="C586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,bafia,bayomen,agency,hotel</t>
        </r>
      </text>
    </comment>
    <comment ref="C589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hired 2  motobikes to go to Nga village to bring bags of indian herm and cocain</t>
        </r>
      </text>
    </comment>
    <comment ref="C60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arrived bafia at 11oclock and took room for 3000,but when the opration failed to take place I then negotiated  and added 3000 instead paying  5000 for  the nigt. So I had a reciept for 6000 instead  of 8000</t>
        </r>
      </text>
    </comment>
    <comment ref="C63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gave it to informer john suh</t>
        </r>
      </text>
    </comment>
    <comment ref="C65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3100 for circulating between b`da town and  bafut  with informer</t>
        </r>
      </text>
    </comment>
    <comment ref="C65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reached b`da at 4am and negotiated for a hotel room with no reciept</t>
        </r>
      </text>
    </comment>
    <comment ref="C685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call-box</t>
        </r>
      </text>
    </comment>
    <comment ref="C704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mamfe-tinto-bingwa</t>
        </r>
      </text>
    </comment>
    <comment ref="C705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bingwa-tinto-mamfe</t>
        </r>
      </text>
    </comment>
    <comment ref="C706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mamfe-town</t>
        </r>
      </text>
    </comment>
    <comment ref="C707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tinto-bingwa-to-fro</t>
        </r>
      </text>
    </comment>
    <comment ref="C708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mamfe-tinto</t>
        </r>
      </text>
    </comment>
    <comment ref="C709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tinto-mamfe</t>
        </r>
      </text>
    </comment>
    <comment ref="C710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mamfe,bamenda town</t>
        </r>
      </text>
    </comment>
    <comment ref="C71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bamenda-bafut-bamenda-bambui-bamenda</t>
        </r>
      </text>
    </comment>
    <comment ref="C765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special taxi from i5`s place after camera training in the night</t>
        </r>
      </text>
    </comment>
    <comment ref="C771" authorId="0">
      <text>
        <r>
          <rPr>
            <sz val="8"/>
            <rFont val="Tahoma"/>
            <family val="0"/>
          </rPr>
          <t>i21
lodging fee for two nights</t>
        </r>
      </text>
    </comment>
    <comment ref="C800" authorId="0">
      <text>
        <r>
          <rPr>
            <sz val="8"/>
            <rFont val="Tahoma"/>
            <family val="0"/>
          </rPr>
          <t>i21
to gare ,to park  and back to gare,to lodging site in belabo</t>
        </r>
      </text>
    </comment>
    <comment ref="C801" authorId="0">
      <text>
        <r>
          <rPr>
            <sz val="8"/>
            <rFont val="Tahoma"/>
            <family val="0"/>
          </rPr>
          <t xml:space="preserve">i21
4000frs for motor byke to kalbe </t>
        </r>
      </text>
    </comment>
    <comment ref="C802" authorId="0">
      <text>
        <r>
          <rPr>
            <sz val="8"/>
            <rFont val="Tahoma"/>
            <family val="0"/>
          </rPr>
          <t>i21
4000frs for motor byke   back-Kalbe is a camp  on the way to wouchaba.</t>
        </r>
      </text>
    </comment>
    <comment ref="C82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i5`s informer in D`la-J.P</t>
        </r>
      </text>
    </comment>
    <comment ref="C65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4500 to informer john to go to bikom to check ivory,</t>
        </r>
      </text>
    </comment>
    <comment ref="C40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arrived Bamenda at 4 am and went and negotiated with the receptionist for a room at the cheaper rate which did nont warant a receipt</t>
        </r>
      </text>
    </comment>
    <comment ref="C6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,idenau,limbe,hotel</t>
        </r>
      </text>
    </comment>
    <comment ref="C6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,limbe-10000 two motorcycles with informer thomers to bush from idenau.no reciept issued</t>
        </r>
      </text>
    </comment>
    <comment ref="C554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Halem-Abdou</t>
        </r>
      </text>
    </comment>
    <comment ref="C57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bought it before I  ,julius,harison,two elements left bafia for y`de in a special taxi</t>
        </r>
      </text>
    </comment>
    <comment ref="C466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ndo`o in campo</t>
        </r>
      </text>
    </comment>
    <comment ref="C84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gave to informer to go check ivory dealer  in bikom</t>
        </r>
      </text>
    </comment>
    <comment ref="C84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movement withen bafut and  b`da with  informer  before  leaving   for  dou</t>
        </r>
      </text>
    </comment>
    <comment ref="C84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taxin for an operation nthat didnnot work</t>
        </r>
      </text>
    </comment>
    <comment ref="C85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arrived  b`da  at 4am  and negotiated  for  a room  with no reciept</t>
        </r>
      </text>
    </comment>
    <comment ref="C86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 informer john suh</t>
        </r>
      </text>
    </comment>
    <comment ref="C86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 informer john suh</t>
        </r>
      </text>
    </comment>
    <comment ref="C90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3elements</t>
        </r>
      </text>
    </comment>
    <comment ref="C91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a taxi  for operation</t>
        </r>
      </text>
    </comment>
    <comment ref="C91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elements</t>
        </r>
      </text>
    </comment>
    <comment ref="C92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3 elements</t>
        </r>
      </text>
    </comment>
    <comment ref="C92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3 elements</t>
        </r>
      </text>
    </comment>
    <comment ref="C976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follow-up foumbot case</t>
        </r>
      </text>
    </comment>
    <comment ref="C980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for bamenda ivory case</t>
        </r>
      </text>
    </comment>
    <comment ref="C1022" authorId="1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MOVING TO FOUBAN WITH FIDELE</t>
        </r>
      </text>
    </comment>
    <comment ref="C1024" authorId="1">
      <text>
        <r>
          <rPr>
            <b/>
            <sz val="8"/>
            <rFont val="Tahoma"/>
            <family val="0"/>
          </rPr>
          <t>Marius:To go back to Yaoundé, i took a car coming from west because of problems that Amigo the local travelling ageny had this day</t>
        </r>
        <r>
          <rPr>
            <sz val="8"/>
            <rFont val="Tahoma"/>
            <family val="0"/>
          </rPr>
          <t xml:space="preserve">
</t>
        </r>
      </text>
    </comment>
    <comment ref="C1025" authorId="1">
      <text>
        <r>
          <rPr>
            <b/>
            <sz val="8"/>
            <rFont val="Tahoma"/>
            <family val="0"/>
          </rPr>
          <t xml:space="preserve"> Marius:As ofir told me, i put fuel in car of Mr Ekono for the trip Bafia Yaoundé</t>
        </r>
        <r>
          <rPr>
            <sz val="8"/>
            <rFont val="Tahoma"/>
            <family val="0"/>
          </rPr>
          <t xml:space="preserve">
</t>
        </r>
      </text>
    </comment>
    <comment ref="E1043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spacial taxi going in the morning and coming back in the evening</t>
        </r>
      </text>
    </comment>
    <comment ref="E1044" authorId="2">
      <text>
        <r>
          <rPr>
            <b/>
            <sz val="8"/>
            <rFont val="Tahoma"/>
            <family val="0"/>
          </rPr>
          <t>horline: transport in douala town</t>
        </r>
        <r>
          <rPr>
            <sz val="8"/>
            <rFont val="Tahoma"/>
            <family val="0"/>
          </rPr>
          <t xml:space="preserve">
</t>
        </r>
      </text>
    </comment>
    <comment ref="C1080" authorId="1">
      <text>
        <r>
          <rPr>
            <b/>
            <sz val="8"/>
            <rFont val="Tahoma"/>
            <family val="0"/>
          </rPr>
          <t>Marius:Local transport in Yaoundé and in Bafia</t>
        </r>
        <r>
          <rPr>
            <sz val="8"/>
            <rFont val="Tahoma"/>
            <family val="0"/>
          </rPr>
          <t xml:space="preserve">
</t>
        </r>
      </text>
    </comment>
    <comment ref="C1084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special taxi home</t>
        </r>
      </text>
    </comment>
    <comment ref="C1091" authorId="1">
      <text>
        <r>
          <rPr>
            <b/>
            <sz val="8"/>
            <rFont val="Tahoma"/>
            <family val="0"/>
          </rPr>
          <t xml:space="preserve"> Marius:lodging in Bafoussam for 3 days</t>
        </r>
        <r>
          <rPr>
            <sz val="8"/>
            <rFont val="Tahoma"/>
            <family val="0"/>
          </rPr>
          <t xml:space="preserve">
</t>
        </r>
      </text>
    </comment>
    <comment ref="C1130" authorId="1">
      <text>
        <r>
          <rPr>
            <b/>
            <sz val="8"/>
            <rFont val="Tahoma"/>
            <family val="0"/>
          </rPr>
          <t>Marius:investigation for Conde cabine</t>
        </r>
        <r>
          <rPr>
            <sz val="8"/>
            <rFont val="Tahoma"/>
            <family val="0"/>
          </rPr>
          <t xml:space="preserve">
</t>
        </r>
      </text>
    </comment>
    <comment ref="C1131" authorId="1">
      <text>
        <r>
          <rPr>
            <b/>
            <sz val="8"/>
            <rFont val="Tahoma"/>
            <family val="0"/>
          </rPr>
          <t>Marius:Citation kakeu conde</t>
        </r>
        <r>
          <rPr>
            <sz val="8"/>
            <rFont val="Tahoma"/>
            <family val="0"/>
          </rPr>
          <t xml:space="preserve">
</t>
        </r>
      </text>
    </comment>
    <comment ref="C1132" authorId="1">
      <text>
        <r>
          <rPr>
            <b/>
            <sz val="8"/>
            <rFont val="Tahoma"/>
            <family val="0"/>
          </rPr>
          <t>Marius:Investigation for Ye Baochung</t>
        </r>
        <r>
          <rPr>
            <sz val="8"/>
            <rFont val="Tahoma"/>
            <family val="0"/>
          </rPr>
          <t xml:space="preserve">
</t>
        </r>
      </text>
    </comment>
    <comment ref="E1143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for kakeu and makan samuel. 2000 f to retyped the jugdment. </t>
        </r>
      </text>
    </comment>
    <comment ref="E1144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for Ngo moussi and Mbei julienne</t>
        </r>
      </text>
    </comment>
    <comment ref="E1145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case of NOUYA CLEMENT</t>
        </r>
      </text>
    </comment>
    <comment ref="F1145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not yet filed</t>
        </r>
      </text>
    </comment>
    <comment ref="C1150" authorId="2">
      <text>
        <r>
          <rPr>
            <b/>
            <sz val="8"/>
            <rFont val="Tahoma"/>
            <family val="0"/>
          </rPr>
          <t>horlin e:</t>
        </r>
        <r>
          <rPr>
            <sz val="8"/>
            <rFont val="Tahoma"/>
            <family val="0"/>
          </rPr>
          <t xml:space="preserve">
letter of the SG MINFOF to DGSN Bamenda</t>
        </r>
      </text>
    </comment>
    <comment ref="C1241" authorId="3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fuel to carry MINFOF and LAGA officials to follow up ape dealer and drug dealer  case in Bafia</t>
        </r>
      </text>
    </comment>
    <comment ref="C1242" authorId="3">
      <text>
        <r>
          <rPr>
            <b/>
            <sz val="8"/>
            <rFont val="Tahoma"/>
            <family val="0"/>
          </rPr>
          <t>vincent: toll gate fee for the car carrying officials to Bafia</t>
        </r>
        <r>
          <rPr>
            <sz val="8"/>
            <rFont val="Tahoma"/>
            <family val="0"/>
          </rPr>
          <t xml:space="preserve">
</t>
        </r>
      </text>
    </comment>
    <comment ref="C1260" authorId="3">
      <text>
        <r>
          <rPr>
            <b/>
            <sz val="8"/>
            <rFont val="Tahoma"/>
            <family val="0"/>
          </rPr>
          <t>vincent:brunchtime show 11:00-11:30am</t>
        </r>
        <r>
          <rPr>
            <sz val="8"/>
            <rFont val="Tahoma"/>
            <family val="0"/>
          </rPr>
          <t xml:space="preserve">
and song on gorilla conservation</t>
        </r>
      </text>
    </comment>
    <comment ref="C1271" authorId="3">
      <text>
        <r>
          <rPr>
            <b/>
            <sz val="8"/>
            <rFont val="Tahoma"/>
            <family val="0"/>
          </rPr>
          <t xml:space="preserve">vincent: radio news feature on a letter from a listener why laws are made to protect animals </t>
        </r>
        <r>
          <rPr>
            <sz val="8"/>
            <rFont val="Tahoma"/>
            <family val="0"/>
          </rPr>
          <t xml:space="preserve">
</t>
        </r>
      </text>
    </comment>
    <comment ref="C1286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in Bali</t>
        </r>
      </text>
    </comment>
    <comment ref="C1287" authorId="3">
      <text>
        <r>
          <rPr>
            <b/>
            <sz val="8"/>
            <rFont val="Tahoma"/>
            <family val="0"/>
          </rPr>
          <t>vincent : different guest speakers</t>
        </r>
        <r>
          <rPr>
            <sz val="8"/>
            <rFont val="Tahoma"/>
            <family val="0"/>
          </rPr>
          <t xml:space="preserve">
</t>
        </r>
      </text>
    </comment>
    <comment ref="C1293" authorId="3">
      <text>
        <r>
          <rPr>
            <b/>
            <sz val="8"/>
            <rFont val="Tahoma"/>
            <family val="0"/>
          </rPr>
          <t>vincent:panorama talk show 5:30-6:00pm, had poor recording</t>
        </r>
        <r>
          <rPr>
            <sz val="8"/>
            <rFont val="Tahoma"/>
            <family val="0"/>
          </rPr>
          <t xml:space="preserve">
</t>
        </r>
      </text>
    </comment>
    <comment ref="C1297" authorId="3">
      <text>
        <r>
          <rPr>
            <b/>
            <sz val="8"/>
            <rFont val="Tahoma"/>
            <family val="0"/>
          </rPr>
          <t>vincent:brunchtime show 11:00am-11:30am, song on gorilla conservation</t>
        </r>
        <r>
          <rPr>
            <sz val="8"/>
            <rFont val="Tahoma"/>
            <family val="0"/>
          </rPr>
          <t xml:space="preserve">
</t>
        </r>
      </text>
    </comment>
    <comment ref="C1301" authorId="3">
      <text>
        <r>
          <rPr>
            <b/>
            <sz val="8"/>
            <rFont val="Tahoma"/>
            <family val="0"/>
          </rPr>
          <t>vincent: brunchtime show 11:00am to11:30 am</t>
        </r>
        <r>
          <rPr>
            <sz val="8"/>
            <rFont val="Tahoma"/>
            <family val="0"/>
          </rPr>
          <t xml:space="preserve">
</t>
        </r>
      </text>
    </comment>
    <comment ref="C1317" authorId="3">
      <text>
        <r>
          <rPr>
            <b/>
            <sz val="8"/>
            <rFont val="Tahoma"/>
            <family val="0"/>
          </rPr>
          <t>vincent: financial report sheets</t>
        </r>
        <r>
          <rPr>
            <sz val="8"/>
            <rFont val="Tahoma"/>
            <family val="0"/>
          </rPr>
          <t xml:space="preserve">
</t>
        </r>
      </text>
    </comment>
    <comment ref="C1318" authorId="3">
      <text>
        <r>
          <rPr>
            <b/>
            <sz val="8"/>
            <rFont val="Tahoma"/>
            <family val="0"/>
          </rPr>
          <t>vincent:english version of wildlife law enforcement booklet for 2 officials of the general delegation for national security</t>
        </r>
        <r>
          <rPr>
            <sz val="8"/>
            <rFont val="Tahoma"/>
            <family val="0"/>
          </rPr>
          <t xml:space="preserve">
</t>
        </r>
      </text>
    </comment>
    <comment ref="C1319" authorId="3">
      <text>
        <r>
          <rPr>
            <b/>
            <sz val="8"/>
            <rFont val="Tahoma"/>
            <family val="0"/>
          </rPr>
          <t>vincent: financial report sheets</t>
        </r>
        <r>
          <rPr>
            <sz val="8"/>
            <rFont val="Tahoma"/>
            <family val="0"/>
          </rPr>
          <t xml:space="preserve">
</t>
        </r>
      </text>
    </comment>
    <comment ref="C1320" authorId="3">
      <text>
        <r>
          <rPr>
            <b/>
            <sz val="8"/>
            <rFont val="Tahoma"/>
            <family val="0"/>
          </rPr>
          <t>vincent:14 copies of LAGA information kits and sample newspapers for Mathew Cassetta</t>
        </r>
        <r>
          <rPr>
            <sz val="8"/>
            <rFont val="Tahoma"/>
            <family val="0"/>
          </rPr>
          <t xml:space="preserve">
</t>
        </r>
      </text>
    </comment>
    <comment ref="C1323" authorId="3">
      <text>
        <r>
          <rPr>
            <b/>
            <sz val="8"/>
            <rFont val="Tahoma"/>
            <family val="0"/>
          </rPr>
          <t>cynthia: 20 copies English ,20 copies French law booklets (600 pages at 15 each)</t>
        </r>
        <r>
          <rPr>
            <sz val="8"/>
            <rFont val="Tahoma"/>
            <family val="0"/>
          </rPr>
          <t xml:space="preserve">
</t>
        </r>
      </text>
    </comment>
    <comment ref="C1324" authorId="3">
      <text>
        <r>
          <rPr>
            <b/>
            <sz val="8"/>
            <rFont val="Tahoma"/>
            <family val="0"/>
          </rPr>
          <t>cynthia:6 pages at 30 frs each CELCOM letters</t>
        </r>
        <r>
          <rPr>
            <sz val="8"/>
            <rFont val="Tahoma"/>
            <family val="0"/>
          </rPr>
          <t xml:space="preserve">
</t>
        </r>
      </text>
    </comment>
    <comment ref="C1325" authorId="3">
      <text>
        <r>
          <rPr>
            <b/>
            <sz val="8"/>
            <rFont val="Tahoma"/>
            <family val="0"/>
          </rPr>
          <t>cynthia:6 pages at 30 frs each CELCOM letters</t>
        </r>
        <r>
          <rPr>
            <sz val="8"/>
            <rFont val="Tahoma"/>
            <family val="0"/>
          </rPr>
          <t xml:space="preserve">
</t>
        </r>
      </text>
    </comment>
    <comment ref="C1326" authorId="3">
      <text>
        <r>
          <rPr>
            <b/>
            <sz val="8"/>
            <rFont val="Tahoma"/>
            <family val="0"/>
          </rPr>
          <t>cynthia: 12 pages at 30 frs each draft copy of magazine</t>
        </r>
        <r>
          <rPr>
            <sz val="8"/>
            <rFont val="Tahoma"/>
            <family val="0"/>
          </rPr>
          <t xml:space="preserve">
</t>
        </r>
      </text>
    </comment>
    <comment ref="C1327" authorId="3">
      <text>
        <r>
          <rPr>
            <b/>
            <sz val="8"/>
            <rFont val="Tahoma"/>
            <family val="0"/>
          </rPr>
          <t>cynthia:6 pages at 30 frs each CELCOM letters</t>
        </r>
        <r>
          <rPr>
            <sz val="8"/>
            <rFont val="Tahoma"/>
            <family val="0"/>
          </rPr>
          <t xml:space="preserve">
</t>
        </r>
      </text>
    </comment>
    <comment ref="C1328" authorId="3">
      <text>
        <r>
          <rPr>
            <b/>
            <sz val="8"/>
            <rFont val="Tahoma"/>
            <family val="0"/>
          </rPr>
          <t>cynthia: 3 pages at 25 frs CV temguoua</t>
        </r>
        <r>
          <rPr>
            <sz val="8"/>
            <rFont val="Tahoma"/>
            <family val="0"/>
          </rPr>
          <t xml:space="preserve">
</t>
        </r>
      </text>
    </comment>
    <comment ref="C1329" authorId="3">
      <text>
        <r>
          <rPr>
            <b/>
            <sz val="8"/>
            <rFont val="Tahoma"/>
            <family val="0"/>
          </rPr>
          <t>cynthia:6 pages at 30 frs each CELCOM letters</t>
        </r>
        <r>
          <rPr>
            <sz val="8"/>
            <rFont val="Tahoma"/>
            <family val="0"/>
          </rPr>
          <t xml:space="preserve">
</t>
        </r>
      </text>
    </comment>
    <comment ref="C1330" authorId="3">
      <text>
        <r>
          <rPr>
            <b/>
            <sz val="8"/>
            <rFont val="Tahoma"/>
            <family val="0"/>
          </rPr>
          <t xml:space="preserve">cynthia: 5 photocopies sign tune for music to use during tv programme, 5french and 5english, photocopies TV news,LAGA_MINFOF paper,3photocopies of printed version of emmanuel jakai's letter </t>
        </r>
        <r>
          <rPr>
            <sz val="8"/>
            <rFont val="Tahoma"/>
            <family val="0"/>
          </rPr>
          <t xml:space="preserve">
</t>
        </r>
      </text>
    </comment>
    <comment ref="C133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operation pictures in Bafia</t>
        </r>
      </text>
    </comment>
    <comment ref="C133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pictures of product caught</t>
        </r>
      </text>
    </comment>
    <comment ref="C145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sending financial report to BHC</t>
        </r>
      </text>
    </comment>
    <comment ref="C145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from temgoua in mamfe, CV etc</t>
        </r>
      </text>
    </comment>
    <comment ref="C146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from bank</t>
        </r>
      </text>
    </comment>
    <comment ref="C148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 for office and 1 for i5</t>
        </r>
      </text>
    </comment>
    <comment ref="C148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40 Articles,40 financial sheet,40 mission sheet,40 french legal registration and 40 Englis h legal registrations</t>
        </r>
      </text>
    </comment>
    <comment ref="C148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 English introduction and 10 french</t>
        </r>
      </text>
    </comment>
    <comment ref="C149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lusaka docy 7pages for the ministry and letter to Elad</t>
        </r>
      </text>
    </comment>
    <comment ref="C151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biz cards for ofir and myself</t>
        </r>
      </text>
    </comment>
    <comment ref="C151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20,000
TOi5
D`la</t>
        </r>
      </text>
    </comment>
    <comment ref="C151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30.000 to i21 in d`la</t>
        </r>
      </text>
    </comment>
    <comment ref="C151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32.000 to i17 in manfe</t>
        </r>
      </text>
    </comment>
    <comment ref="C151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15.000 to i23 in bafia</t>
        </r>
      </text>
    </comment>
    <comment ref="C151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32.000 to temgoua francois</t>
        </r>
      </text>
    </comment>
    <comment ref="C152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15.000 to marius in bafia</t>
        </r>
      </text>
    </comment>
    <comment ref="C152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35.000 to i5 in Bamenda</t>
        </r>
      </text>
    </comment>
    <comment ref="C262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C.V  and other docy for the ministry</t>
        </r>
      </text>
    </comment>
    <comment ref="C1294" authorId="3">
      <text>
        <r>
          <rPr>
            <b/>
            <sz val="8"/>
            <rFont val="Tahoma"/>
            <family val="0"/>
          </rPr>
          <t>vincent: brunchtime show 11:00-11:30am</t>
        </r>
        <r>
          <rPr>
            <sz val="8"/>
            <rFont val="Tahoma"/>
            <family val="0"/>
          </rPr>
          <t xml:space="preserve">
</t>
        </r>
      </text>
    </comment>
    <comment ref="C1292" authorId="3">
      <text>
        <r>
          <rPr>
            <b/>
            <sz val="8"/>
            <rFont val="Tahoma"/>
            <family val="0"/>
          </rPr>
          <t>vincent:moonlight radio show 9:30pm-10:00pm</t>
        </r>
        <r>
          <rPr>
            <sz val="8"/>
            <rFont val="Tahoma"/>
            <family val="0"/>
          </rPr>
          <t xml:space="preserve">
</t>
        </r>
      </text>
    </comment>
    <comment ref="C1300" authorId="0">
      <text>
        <r>
          <rPr>
            <b/>
            <sz val="8"/>
            <rFont val="Tahoma"/>
            <family val="0"/>
          </rPr>
          <t>vin:</t>
        </r>
        <r>
          <rPr>
            <sz val="8"/>
            <rFont val="Tahoma"/>
            <family val="0"/>
          </rPr>
          <t xml:space="preserve">
interview with DR Chi</t>
        </r>
      </text>
    </comment>
    <comment ref="C1285" authorId="3">
      <text>
        <r>
          <rPr>
            <sz val="8"/>
            <rFont val="Tahoma"/>
            <family val="0"/>
          </rPr>
          <t xml:space="preserve">vincent:sensitising traditional and religious leaders on wildlife law enforcement
</t>
        </r>
      </text>
    </comment>
    <comment ref="C58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driver of special  taxi from bafia to y`de  instead of 100000frs  that was supposed take us and  chimpanzee to limbe zoo</t>
        </r>
      </text>
    </comment>
    <comment ref="C90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a car for operation</t>
        </r>
      </text>
    </comment>
    <comment ref="C1266" authorId="3">
      <text>
        <r>
          <rPr>
            <b/>
            <sz val="8"/>
            <rFont val="Tahoma"/>
            <family val="0"/>
          </rPr>
          <t>vincent:moonlight radio show 9:30-10:00pm</t>
        </r>
        <r>
          <rPr>
            <sz val="8"/>
            <rFont val="Tahoma"/>
            <family val="0"/>
          </rPr>
          <t xml:space="preserve">
</t>
        </r>
      </text>
    </comment>
    <comment ref="C1309" authorId="3">
      <text>
        <r>
          <rPr>
            <b/>
            <sz val="8"/>
            <rFont val="Tahoma"/>
            <family val="0"/>
          </rPr>
          <t>cynthia a general decision by LAGA to give Max that amount because of his good work with the media department</t>
        </r>
        <r>
          <rPr>
            <sz val="8"/>
            <rFont val="Tahoma"/>
            <family val="0"/>
          </rPr>
          <t xml:space="preserve">
</t>
        </r>
      </text>
    </comment>
    <comment ref="C93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Brigadier forwork done BAFIA</t>
        </r>
      </text>
    </comment>
    <comment ref="C93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2 days</t>
        </r>
      </text>
    </comment>
    <comment ref="C152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500.000 withdrawn in bamenda in december 27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2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3elements</t>
        </r>
      </text>
    </comment>
    <comment ref="C3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a taxi  for operation</t>
        </r>
      </text>
    </comment>
    <comment ref="C4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elements</t>
        </r>
      </text>
    </comment>
    <comment ref="C5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3 elements</t>
        </r>
      </text>
    </comment>
    <comment ref="C5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3 elements</t>
        </r>
      </text>
    </comment>
    <comment ref="C29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a car for operation</t>
        </r>
      </text>
    </comment>
  </commentList>
</comments>
</file>

<file path=xl/sharedStrings.xml><?xml version="1.0" encoding="utf-8"?>
<sst xmlns="http://schemas.openxmlformats.org/spreadsheetml/2006/main" count="4849" uniqueCount="822">
  <si>
    <t>phone</t>
  </si>
  <si>
    <t>internet</t>
  </si>
  <si>
    <t>361</t>
  </si>
  <si>
    <t>362</t>
  </si>
  <si>
    <t>363</t>
  </si>
  <si>
    <t>365</t>
  </si>
  <si>
    <t>368</t>
  </si>
  <si>
    <t>370</t>
  </si>
  <si>
    <t>388</t>
  </si>
  <si>
    <t>389</t>
  </si>
  <si>
    <t>406</t>
  </si>
  <si>
    <t>407</t>
  </si>
  <si>
    <t>409</t>
  </si>
  <si>
    <t>410</t>
  </si>
  <si>
    <t>411</t>
  </si>
  <si>
    <t>412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</si>
  <si>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</si>
  <si>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</si>
  <si>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</si>
  <si>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</si>
  <si>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</si>
  <si>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</si>
  <si>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</si>
  <si>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</si>
  <si>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The Last Great Ape Organization                                                                                     LAGA</t>
  </si>
  <si>
    <t>investigations</t>
  </si>
  <si>
    <t>communication</t>
  </si>
  <si>
    <t>A-i5-1</t>
  </si>
  <si>
    <t>2/1</t>
  </si>
  <si>
    <t>transport</t>
  </si>
  <si>
    <t>local transport</t>
  </si>
  <si>
    <t>A-i5-r</t>
  </si>
  <si>
    <t>feeding</t>
  </si>
  <si>
    <t>travelling expenses</t>
  </si>
  <si>
    <t>informer fees</t>
  </si>
  <si>
    <t>external assistance</t>
  </si>
  <si>
    <t>Mission A</t>
  </si>
  <si>
    <t>Bamenda-Ivory</t>
  </si>
  <si>
    <t>2-0106</t>
  </si>
  <si>
    <t>Investigations</t>
  </si>
  <si>
    <t>Mission B</t>
  </si>
  <si>
    <t>D`la-Limbe-Ivory</t>
  </si>
  <si>
    <t>5-90106</t>
  </si>
  <si>
    <t>i5</t>
  </si>
  <si>
    <t>B-phone-8</t>
  </si>
  <si>
    <t>4/1</t>
  </si>
  <si>
    <t>B-phone-20</t>
  </si>
  <si>
    <t>6/1</t>
  </si>
  <si>
    <t>julius</t>
  </si>
  <si>
    <t>B-phone-21</t>
  </si>
  <si>
    <t>B-phone-26</t>
  </si>
  <si>
    <t>7/1</t>
  </si>
  <si>
    <t>B-phone-30</t>
  </si>
  <si>
    <t>8/1</t>
  </si>
  <si>
    <t>Y`de-D`la</t>
  </si>
  <si>
    <t>B-i5-2</t>
  </si>
  <si>
    <t>5/1</t>
  </si>
  <si>
    <t>D`la-limbe</t>
  </si>
  <si>
    <t>B-i5-r</t>
  </si>
  <si>
    <t>limbe-D`la</t>
  </si>
  <si>
    <t>D`la-Y`de</t>
  </si>
  <si>
    <t>9/1</t>
  </si>
  <si>
    <t>inter-city transport</t>
  </si>
  <si>
    <t>11/1</t>
  </si>
  <si>
    <t>lodging</t>
  </si>
  <si>
    <t>B-i5-3</t>
  </si>
  <si>
    <t>B-i5-4</t>
  </si>
  <si>
    <t>B-i5-5</t>
  </si>
  <si>
    <t>B-i5-6</t>
  </si>
  <si>
    <t xml:space="preserve">drinks to informer thomer at idenau </t>
  </si>
  <si>
    <t>trust building</t>
  </si>
  <si>
    <t>Mission C</t>
  </si>
  <si>
    <t>Douala-Ivory</t>
  </si>
  <si>
    <t>5-18106</t>
  </si>
  <si>
    <t>i21</t>
  </si>
  <si>
    <t>C-phone-12</t>
  </si>
  <si>
    <t>C-phone-18</t>
  </si>
  <si>
    <t>C-phone-27</t>
  </si>
  <si>
    <t>C-phone-30E</t>
  </si>
  <si>
    <t>temgoua</t>
  </si>
  <si>
    <t>C-phone-30f</t>
  </si>
  <si>
    <t>i17</t>
  </si>
  <si>
    <t>C-phone-30g</t>
  </si>
  <si>
    <t>C-phone-30h</t>
  </si>
  <si>
    <t>C-phone-31</t>
  </si>
  <si>
    <t>12/1</t>
  </si>
  <si>
    <t>C-phone-32</t>
  </si>
  <si>
    <t>C-phone-41</t>
  </si>
  <si>
    <t>13/1</t>
  </si>
  <si>
    <t>C-phone-48</t>
  </si>
  <si>
    <t>16/1</t>
  </si>
  <si>
    <t>hamidou</t>
  </si>
  <si>
    <t>C-phone-58</t>
  </si>
  <si>
    <t>17/1</t>
  </si>
  <si>
    <t>C-phone-62</t>
  </si>
  <si>
    <t>y`de-mbonyebe</t>
  </si>
  <si>
    <t>C-i21-r</t>
  </si>
  <si>
    <t>mbonyebe-d`la</t>
  </si>
  <si>
    <t>d`la-y`de</t>
  </si>
  <si>
    <t>C-i21-2</t>
  </si>
  <si>
    <t>18/1</t>
  </si>
  <si>
    <t>10/1</t>
  </si>
  <si>
    <t>14/1</t>
  </si>
  <si>
    <t>lodgingx3 nights</t>
  </si>
  <si>
    <t>C-i21-1</t>
  </si>
  <si>
    <t>5-8/1</t>
  </si>
  <si>
    <t>15/1</t>
  </si>
  <si>
    <t>Mission D</t>
  </si>
  <si>
    <t>5-08106</t>
  </si>
  <si>
    <t>D-i17-1</t>
  </si>
  <si>
    <t>D-i17-r</t>
  </si>
  <si>
    <t>D-phone-11</t>
  </si>
  <si>
    <t>D-phone-28</t>
  </si>
  <si>
    <t>Yde-Bafoussam</t>
  </si>
  <si>
    <t>D-i17-2</t>
  </si>
  <si>
    <t>Bafoussam-Bankim</t>
  </si>
  <si>
    <t>D-i17-3</t>
  </si>
  <si>
    <t>bankim-nyankong</t>
  </si>
  <si>
    <t>nyankong-buo</t>
  </si>
  <si>
    <t>bankim-magba</t>
  </si>
  <si>
    <t>bankim-bafoussam</t>
  </si>
  <si>
    <t>D-i17-6</t>
  </si>
  <si>
    <t>bafoussam-yaounde</t>
  </si>
  <si>
    <t>D-i17-7</t>
  </si>
  <si>
    <t>D-i17-4</t>
  </si>
  <si>
    <t>D-i17-5</t>
  </si>
  <si>
    <t>Lodging</t>
  </si>
  <si>
    <t>Bankim-Ivory</t>
  </si>
  <si>
    <t>Mission E</t>
  </si>
  <si>
    <t>5-70106</t>
  </si>
  <si>
    <t>E-i23-r</t>
  </si>
  <si>
    <t>i23</t>
  </si>
  <si>
    <t>E-phone-13</t>
  </si>
  <si>
    <t>E-phone-19</t>
  </si>
  <si>
    <t>y`de-bafia</t>
  </si>
  <si>
    <t>E-i23-1</t>
  </si>
  <si>
    <t>b`sam-foumban</t>
  </si>
  <si>
    <t>b`sam-y`de</t>
  </si>
  <si>
    <t>E-i23-4</t>
  </si>
  <si>
    <t>Bafia-Foumban-Ivory</t>
  </si>
  <si>
    <t>E-i23-2</t>
  </si>
  <si>
    <t>E-i23-3</t>
  </si>
  <si>
    <t>drink with informer</t>
  </si>
  <si>
    <t>F-i17-12</t>
  </si>
  <si>
    <t>Mission F</t>
  </si>
  <si>
    <t>Mamfe-Ivory</t>
  </si>
  <si>
    <t>13-20106</t>
  </si>
  <si>
    <t>F-phone-33</t>
  </si>
  <si>
    <t>F</t>
  </si>
  <si>
    <t>F-phone-39</t>
  </si>
  <si>
    <t>F-phone-47</t>
  </si>
  <si>
    <t>yde-bamenda</t>
  </si>
  <si>
    <t>F-i17-8</t>
  </si>
  <si>
    <t>bamenda-mamfe</t>
  </si>
  <si>
    <t>F-i17-10</t>
  </si>
  <si>
    <t>Mamfe-Bamenda</t>
  </si>
  <si>
    <t>F-i17-r</t>
  </si>
  <si>
    <t>Bamenda-yaounde</t>
  </si>
  <si>
    <t>F-i17-13</t>
  </si>
  <si>
    <t>19/1</t>
  </si>
  <si>
    <t>20/1</t>
  </si>
  <si>
    <t>F-i17-9</t>
  </si>
  <si>
    <t>F-i17-11</t>
  </si>
  <si>
    <t>14-17/1</t>
  </si>
  <si>
    <t>F-i17-12a</t>
  </si>
  <si>
    <t>MissionG</t>
  </si>
  <si>
    <t>Limbe-Ivory</t>
  </si>
  <si>
    <t>14-17106</t>
  </si>
  <si>
    <t>G-phone-42</t>
  </si>
  <si>
    <t>G-phone-44</t>
  </si>
  <si>
    <t>G-phone-49-50</t>
  </si>
  <si>
    <t>G-phone-66-67</t>
  </si>
  <si>
    <t>G-i5-7</t>
  </si>
  <si>
    <t>G-i5-r</t>
  </si>
  <si>
    <t>G-i5-10</t>
  </si>
  <si>
    <t>G-i5-8</t>
  </si>
  <si>
    <t>G-i5-9</t>
  </si>
  <si>
    <t>printing</t>
  </si>
  <si>
    <t>office</t>
  </si>
  <si>
    <t>Mission H</t>
  </si>
  <si>
    <t>18-20106</t>
  </si>
  <si>
    <t>H-phone-76</t>
  </si>
  <si>
    <t>B-phone-10</t>
  </si>
  <si>
    <t>Y`de-B`da</t>
  </si>
  <si>
    <t>H-i5-11</t>
  </si>
  <si>
    <t>B`da-B`sam</t>
  </si>
  <si>
    <t>H-i5-r</t>
  </si>
  <si>
    <t>B`sam-Y`de</t>
  </si>
  <si>
    <t>Mission I</t>
  </si>
  <si>
    <t>Campo-Ivory-chimp</t>
  </si>
  <si>
    <t>19-23106</t>
  </si>
  <si>
    <t>I-phone-82</t>
  </si>
  <si>
    <t>y`de-kribi</t>
  </si>
  <si>
    <t>I-i21-3</t>
  </si>
  <si>
    <t>kribi-campo</t>
  </si>
  <si>
    <t>I-i21-4</t>
  </si>
  <si>
    <t>campo-kribi</t>
  </si>
  <si>
    <t>I-i21-5</t>
  </si>
  <si>
    <t>21/1</t>
  </si>
  <si>
    <t>I-i21-6</t>
  </si>
  <si>
    <t>I-i21-7</t>
  </si>
  <si>
    <t>23/1</t>
  </si>
  <si>
    <t>kribi-y`de</t>
  </si>
  <si>
    <t>I-i21-8</t>
  </si>
  <si>
    <t>I-i21-r</t>
  </si>
  <si>
    <t>22/1</t>
  </si>
  <si>
    <t>lodgingx4 nights</t>
  </si>
  <si>
    <t>19-23/1</t>
  </si>
  <si>
    <t>Mission J</t>
  </si>
  <si>
    <t>21-24106</t>
  </si>
  <si>
    <t>J-i5-14</t>
  </si>
  <si>
    <t>J-i5-16</t>
  </si>
  <si>
    <t>J-phone-86</t>
  </si>
  <si>
    <t>J-phone-87-88</t>
  </si>
  <si>
    <t>J-phone-92</t>
  </si>
  <si>
    <t>J-phone-96</t>
  </si>
  <si>
    <t>J-i5-r</t>
  </si>
  <si>
    <t>buea-d`la</t>
  </si>
  <si>
    <t>24/1</t>
  </si>
  <si>
    <t>J-i5-13</t>
  </si>
  <si>
    <t>J-i5-15</t>
  </si>
  <si>
    <t>material</t>
  </si>
  <si>
    <t>J-i5-12</t>
  </si>
  <si>
    <t>recorder battery</t>
  </si>
  <si>
    <t>Mission K</t>
  </si>
  <si>
    <t>East-camrail</t>
  </si>
  <si>
    <t>K-phone-77</t>
  </si>
  <si>
    <t>K-phone-98</t>
  </si>
  <si>
    <t>K-phone-103</t>
  </si>
  <si>
    <t>yde-Belabo</t>
  </si>
  <si>
    <t>K-i17-14</t>
  </si>
  <si>
    <t>Belabo-Yde</t>
  </si>
  <si>
    <t>K-i17-16</t>
  </si>
  <si>
    <t>K-i17-r</t>
  </si>
  <si>
    <t>K-i17-15</t>
  </si>
  <si>
    <t>21-23/1</t>
  </si>
  <si>
    <t>lodgingx2days</t>
  </si>
  <si>
    <t>Mission L</t>
  </si>
  <si>
    <t>Bafia-Drugs-chimp</t>
  </si>
  <si>
    <t>25-29106</t>
  </si>
  <si>
    <t>L-phone-110</t>
  </si>
  <si>
    <t>25/1</t>
  </si>
  <si>
    <t>L-phone-117</t>
  </si>
  <si>
    <t>26/1</t>
  </si>
  <si>
    <t>L-phone-121</t>
  </si>
  <si>
    <t>L-phone-122-123</t>
  </si>
  <si>
    <t>27/1</t>
  </si>
  <si>
    <t>L-phone-128-129</t>
  </si>
  <si>
    <t>L-phone-135-136</t>
  </si>
  <si>
    <t>28/1</t>
  </si>
  <si>
    <t>L-phone-141</t>
  </si>
  <si>
    <t>L-phone-149-150</t>
  </si>
  <si>
    <t>29/1</t>
  </si>
  <si>
    <t>L-i23-5</t>
  </si>
  <si>
    <t>L-i23-r</t>
  </si>
  <si>
    <t>31/1</t>
  </si>
  <si>
    <t>L-i23-6</t>
  </si>
  <si>
    <t>L-i23-7</t>
  </si>
  <si>
    <t>L-i23-8</t>
  </si>
  <si>
    <t>L-i23-10</t>
  </si>
  <si>
    <t>food-chimp</t>
  </si>
  <si>
    <t>L-i23-9</t>
  </si>
  <si>
    <t>Mission M</t>
  </si>
  <si>
    <t>Bamenda</t>
  </si>
  <si>
    <t>24-27106</t>
  </si>
  <si>
    <t>L-i5-25</t>
  </si>
  <si>
    <t>L-i5-r</t>
  </si>
  <si>
    <t>L-i5-26</t>
  </si>
  <si>
    <t xml:space="preserve">drinks to dealer </t>
  </si>
  <si>
    <t>M-phone-102</t>
  </si>
  <si>
    <t>M-phone-105-j</t>
  </si>
  <si>
    <t>M-phone-109</t>
  </si>
  <si>
    <t>M-i5-20</t>
  </si>
  <si>
    <t>M-i5-22</t>
  </si>
  <si>
    <t>M-i5-23</t>
  </si>
  <si>
    <t>M-i5-21</t>
  </si>
  <si>
    <t>b`da-y`de</t>
  </si>
  <si>
    <t>M-i5-24</t>
  </si>
  <si>
    <t>M-i5-r</t>
  </si>
  <si>
    <t>M-i5-18</t>
  </si>
  <si>
    <t>M-i5-17</t>
  </si>
  <si>
    <t>9v battery</t>
  </si>
  <si>
    <t>M-i5-19</t>
  </si>
  <si>
    <t>Mission N</t>
  </si>
  <si>
    <t>Mamfe-Ivory-killer</t>
  </si>
  <si>
    <t>N-phone-105-k</t>
  </si>
  <si>
    <t>N-phone-115</t>
  </si>
  <si>
    <t>N-i17-r</t>
  </si>
  <si>
    <t>y`de-b`da</t>
  </si>
  <si>
    <t>N-i17-17</t>
  </si>
  <si>
    <t>b`da-mamfe</t>
  </si>
  <si>
    <t>N-i17-19</t>
  </si>
  <si>
    <t>manfe-Ekok</t>
  </si>
  <si>
    <t>Ekok-mamfe</t>
  </si>
  <si>
    <t>N-i17-24</t>
  </si>
  <si>
    <t>30/1</t>
  </si>
  <si>
    <t>N-i17-27</t>
  </si>
  <si>
    <t>N-i17-18</t>
  </si>
  <si>
    <t>N-i17-20</t>
  </si>
  <si>
    <t>N-i17-21</t>
  </si>
  <si>
    <t>N-i17-22</t>
  </si>
  <si>
    <t>N-i17-23</t>
  </si>
  <si>
    <t>N-i17-25</t>
  </si>
  <si>
    <t>N-i17-26</t>
  </si>
  <si>
    <t>Mission O</t>
  </si>
  <si>
    <t>Campo-Ivory-Chimp</t>
  </si>
  <si>
    <t>O-i21-12</t>
  </si>
  <si>
    <t>O-i21-10</t>
  </si>
  <si>
    <t>O-i21-11</t>
  </si>
  <si>
    <t>O-i21-9</t>
  </si>
  <si>
    <t>O-i21-r</t>
  </si>
  <si>
    <t>O-i21-14</t>
  </si>
  <si>
    <t>kribi-y,de</t>
  </si>
  <si>
    <t>O-i21-15</t>
  </si>
  <si>
    <t>lodging x2 nights</t>
  </si>
  <si>
    <t>O-i21-13</t>
  </si>
  <si>
    <t>25-26/1</t>
  </si>
  <si>
    <t>Mission P</t>
  </si>
  <si>
    <t>East-Camrail</t>
  </si>
  <si>
    <t>P-phone-160</t>
  </si>
  <si>
    <t>y`de-belabo</t>
  </si>
  <si>
    <t>P-i21-16</t>
  </si>
  <si>
    <t>belabo-y`de</t>
  </si>
  <si>
    <t>P-i21-18</t>
  </si>
  <si>
    <t>01/2</t>
  </si>
  <si>
    <t>P-i21-r</t>
  </si>
  <si>
    <t>2/2</t>
  </si>
  <si>
    <t>P-i21-17</t>
  </si>
  <si>
    <t>30-2106</t>
  </si>
  <si>
    <t>Mission  Q</t>
  </si>
  <si>
    <t>Q-i5-30</t>
  </si>
  <si>
    <t>Q-phone-159</t>
  </si>
  <si>
    <t>informer</t>
  </si>
  <si>
    <t>Q-phone-161</t>
  </si>
  <si>
    <t>Q-phone-162</t>
  </si>
  <si>
    <t>Q-phone-168</t>
  </si>
  <si>
    <t>Q-phone-169-170</t>
  </si>
  <si>
    <t>Q-phone-175</t>
  </si>
  <si>
    <t>Q-i5-27</t>
  </si>
  <si>
    <t>lodgingx4days</t>
  </si>
  <si>
    <t>limbe-fraud</t>
  </si>
  <si>
    <t>2 MINI Dv cassettes</t>
  </si>
  <si>
    <t>56/1</t>
  </si>
  <si>
    <t>2X tear gas</t>
  </si>
  <si>
    <t>Eun-10</t>
  </si>
  <si>
    <t>Eun-11</t>
  </si>
  <si>
    <t>Eun-15</t>
  </si>
  <si>
    <t>P-phone-182</t>
  </si>
  <si>
    <t>1/2</t>
  </si>
  <si>
    <t>Q-phone-183</t>
  </si>
  <si>
    <t>fuel</t>
  </si>
  <si>
    <t>b`foussam-y`de</t>
  </si>
  <si>
    <t>Operations</t>
  </si>
  <si>
    <t>L-Julius-1</t>
  </si>
  <si>
    <t>y`de-bafia x3</t>
  </si>
  <si>
    <t>L-Julius-2-5</t>
  </si>
  <si>
    <t>y`de-b`foussam</t>
  </si>
  <si>
    <t>L-Julius-r</t>
  </si>
  <si>
    <t>b`foussam-b`da</t>
  </si>
  <si>
    <t>Q-Julius-</t>
  </si>
  <si>
    <t>Q-Julius-r</t>
  </si>
  <si>
    <t>Q-i5-r</t>
  </si>
  <si>
    <t>Q-i5-28</t>
  </si>
  <si>
    <t>elementsx5</t>
  </si>
  <si>
    <t>Salaries</t>
  </si>
  <si>
    <t>i23-report</t>
  </si>
  <si>
    <t>i21-report</t>
  </si>
  <si>
    <t>L-phone-133-134</t>
  </si>
  <si>
    <t>L-phone-137</t>
  </si>
  <si>
    <t>L-phone-138-140</t>
  </si>
  <si>
    <t>L-phone-151-152</t>
  </si>
  <si>
    <t>L-Julius-6</t>
  </si>
  <si>
    <t>lodging x3</t>
  </si>
  <si>
    <t>bonus</t>
  </si>
  <si>
    <t>operations</t>
  </si>
  <si>
    <t>Temgoua</t>
  </si>
  <si>
    <t>Julius</t>
  </si>
  <si>
    <t>Operation L</t>
  </si>
  <si>
    <t>L-Julius-7</t>
  </si>
  <si>
    <t>legal</t>
  </si>
  <si>
    <t>hor-5</t>
  </si>
  <si>
    <t>akono phone</t>
  </si>
  <si>
    <t>marius- r</t>
  </si>
  <si>
    <t>fidele phone</t>
  </si>
  <si>
    <t>marius-r</t>
  </si>
  <si>
    <t>marius</t>
  </si>
  <si>
    <t>phone-2</t>
  </si>
  <si>
    <t>phone-4</t>
  </si>
  <si>
    <t>Horline</t>
  </si>
  <si>
    <t>phone-5</t>
  </si>
  <si>
    <t>phone-7</t>
  </si>
  <si>
    <t>phone-9</t>
  </si>
  <si>
    <t>phone-15</t>
  </si>
  <si>
    <t>phone-16</t>
  </si>
  <si>
    <t>phone-22-23</t>
  </si>
  <si>
    <t>phone-29</t>
  </si>
  <si>
    <t>phone-30a-b</t>
  </si>
  <si>
    <t>phone-30I</t>
  </si>
  <si>
    <t>phone-34</t>
  </si>
  <si>
    <t>phone-36-37</t>
  </si>
  <si>
    <t>phone-38</t>
  </si>
  <si>
    <t>phone-45</t>
  </si>
  <si>
    <t>prov.chief west</t>
  </si>
  <si>
    <t>phone-52</t>
  </si>
  <si>
    <t>phone-55-57</t>
  </si>
  <si>
    <t>phone-63-65</t>
  </si>
  <si>
    <t>phone-68-70</t>
  </si>
  <si>
    <t>brigadier-B`da</t>
  </si>
  <si>
    <t>phone-71</t>
  </si>
  <si>
    <t>phone-75</t>
  </si>
  <si>
    <t>phone-78-79</t>
  </si>
  <si>
    <t>phone-80</t>
  </si>
  <si>
    <t>phone-84</t>
  </si>
  <si>
    <t>phone-90-91</t>
  </si>
  <si>
    <t>phone-95</t>
  </si>
  <si>
    <t>phone-97</t>
  </si>
  <si>
    <t>phone-101</t>
  </si>
  <si>
    <t>phone-104</t>
  </si>
  <si>
    <t>phone-105c-e</t>
  </si>
  <si>
    <t>phone-105-h-i</t>
  </si>
  <si>
    <t>phone-107</t>
  </si>
  <si>
    <t>phone-108</t>
  </si>
  <si>
    <t>phone-112</t>
  </si>
  <si>
    <t>phone-119-120</t>
  </si>
  <si>
    <t>phone-130-131</t>
  </si>
  <si>
    <t>phone-143-144</t>
  </si>
  <si>
    <t>phone-157</t>
  </si>
  <si>
    <t>phone-158-158a</t>
  </si>
  <si>
    <t>phone-171-173</t>
  </si>
  <si>
    <t>phone-176-178</t>
  </si>
  <si>
    <t>hor-2</t>
  </si>
  <si>
    <t>hor-9</t>
  </si>
  <si>
    <t>hor-13</t>
  </si>
  <si>
    <t>yde-dla</t>
  </si>
  <si>
    <t>hor-7</t>
  </si>
  <si>
    <t>dla-yde</t>
  </si>
  <si>
    <t>hor-8</t>
  </si>
  <si>
    <t>yde-kribi</t>
  </si>
  <si>
    <t>hor-15</t>
  </si>
  <si>
    <t>kribi-dla</t>
  </si>
  <si>
    <t>hor-17</t>
  </si>
  <si>
    <t>Bfssm- Yaoundé</t>
  </si>
  <si>
    <t>marius-1</t>
  </si>
  <si>
    <t>bamenda-bfssm</t>
  </si>
  <si>
    <t>youndé-bfssm</t>
  </si>
  <si>
    <t>marius-5</t>
  </si>
  <si>
    <t>bfssm-fouban</t>
  </si>
  <si>
    <t>Bfssm-yaoundé</t>
  </si>
  <si>
    <t>marius-7</t>
  </si>
  <si>
    <t>bafia- yaoundé</t>
  </si>
  <si>
    <t xml:space="preserve"> bafia-yaoundé fuel</t>
  </si>
  <si>
    <t>marius-8</t>
  </si>
  <si>
    <t>toll bafia yaoundé</t>
  </si>
  <si>
    <t>marius-9</t>
  </si>
  <si>
    <t>y`de-b`sam</t>
  </si>
  <si>
    <t>tem-1</t>
  </si>
  <si>
    <t>tem-r</t>
  </si>
  <si>
    <t>foumban-b`sam</t>
  </si>
  <si>
    <t>tem-3</t>
  </si>
  <si>
    <t xml:space="preserve"> transport</t>
  </si>
  <si>
    <t>hor-r</t>
  </si>
  <si>
    <t>ho-r</t>
  </si>
  <si>
    <t>tem-2</t>
  </si>
  <si>
    <t>hor-16</t>
  </si>
  <si>
    <t>hor-18</t>
  </si>
  <si>
    <t>lodging x3days</t>
  </si>
  <si>
    <t>marius-6</t>
  </si>
  <si>
    <t>jail visit kribi</t>
  </si>
  <si>
    <t>jail visit Garoua</t>
  </si>
  <si>
    <t>Akono Ebolowa sangmelima</t>
  </si>
  <si>
    <t>akono feedings</t>
  </si>
  <si>
    <t>akono sangmelima-ebolowa</t>
  </si>
  <si>
    <t>fidele Bfssm-fouban</t>
  </si>
  <si>
    <t>fidele feedings</t>
  </si>
  <si>
    <t>fidele fouban-bfssm</t>
  </si>
  <si>
    <t>fidele bafssm-bamenda</t>
  </si>
  <si>
    <t>fidele bfssm-bamenda</t>
  </si>
  <si>
    <t>fidele bamenda-bfssm</t>
  </si>
  <si>
    <t>jail visit garoua</t>
  </si>
  <si>
    <t>fidele bfssm bamenda</t>
  </si>
  <si>
    <t>akono ebolowa Djoum</t>
  </si>
  <si>
    <t>Djoum Ebolowa</t>
  </si>
  <si>
    <t>akono ebolowa sangmelima</t>
  </si>
  <si>
    <t>akono feeding</t>
  </si>
  <si>
    <t>fidele fees</t>
  </si>
  <si>
    <t>akono fees</t>
  </si>
  <si>
    <t>mohamadou fees</t>
  </si>
  <si>
    <t>ip essomba fees</t>
  </si>
  <si>
    <t>lawyer bonus-Kribi</t>
  </si>
  <si>
    <t>Me maurice to Kribi</t>
  </si>
  <si>
    <t>court fees</t>
  </si>
  <si>
    <t>extract of judgement  letter</t>
  </si>
  <si>
    <t>LF5</t>
  </si>
  <si>
    <t>LF6</t>
  </si>
  <si>
    <t>tax registration</t>
  </si>
  <si>
    <t>LF7</t>
  </si>
  <si>
    <t>english courses</t>
  </si>
  <si>
    <t>LAGA Family</t>
  </si>
  <si>
    <t>marius-2</t>
  </si>
  <si>
    <t>picture for passport</t>
  </si>
  <si>
    <t>marius-3</t>
  </si>
  <si>
    <t>passport fees</t>
  </si>
  <si>
    <t>marius-4</t>
  </si>
  <si>
    <t>mail sending</t>
  </si>
  <si>
    <t>hor-1</t>
  </si>
  <si>
    <t>envellopes</t>
  </si>
  <si>
    <t>photocopy</t>
  </si>
  <si>
    <t>agenda</t>
  </si>
  <si>
    <t>hor-3</t>
  </si>
  <si>
    <t>hor-4</t>
  </si>
  <si>
    <t>hor4</t>
  </si>
  <si>
    <t>hor-6</t>
  </si>
  <si>
    <t>light folders</t>
  </si>
  <si>
    <t>hor-10</t>
  </si>
  <si>
    <t xml:space="preserve">folders </t>
  </si>
  <si>
    <t>math set</t>
  </si>
  <si>
    <t>notebook</t>
  </si>
  <si>
    <t>hor-11</t>
  </si>
  <si>
    <t>hor-12</t>
  </si>
  <si>
    <t>marius-10</t>
  </si>
  <si>
    <t>fiscal stamp for legalization of passport receipt</t>
  </si>
  <si>
    <t>3/1</t>
  </si>
  <si>
    <t>Marius</t>
  </si>
  <si>
    <t>legal adv 1</t>
  </si>
  <si>
    <t>legal adv 2</t>
  </si>
  <si>
    <t>salaries</t>
  </si>
  <si>
    <t>vin-10</t>
  </si>
  <si>
    <t>Media</t>
  </si>
  <si>
    <t>media</t>
  </si>
  <si>
    <t>vin-3</t>
  </si>
  <si>
    <t>vin-5</t>
  </si>
  <si>
    <t>cynthia</t>
  </si>
  <si>
    <t>phone-3</t>
  </si>
  <si>
    <t>phone-51</t>
  </si>
  <si>
    <t>vincent</t>
  </si>
  <si>
    <t>phone-53</t>
  </si>
  <si>
    <t>phone-59</t>
  </si>
  <si>
    <t>phone-73</t>
  </si>
  <si>
    <t>phone-85</t>
  </si>
  <si>
    <t>phone-89</t>
  </si>
  <si>
    <t>phone-105-f</t>
  </si>
  <si>
    <t>phone-105-g</t>
  </si>
  <si>
    <t>phone-118</t>
  </si>
  <si>
    <t>phone-124-a</t>
  </si>
  <si>
    <t>phone-125</t>
  </si>
  <si>
    <t>phone-155</t>
  </si>
  <si>
    <t>phone-156</t>
  </si>
  <si>
    <t>phone-174</t>
  </si>
  <si>
    <t>vin-r</t>
  </si>
  <si>
    <t>1/1</t>
  </si>
  <si>
    <t>vin-11</t>
  </si>
  <si>
    <t>toll gate-bafia</t>
  </si>
  <si>
    <t>vin-12</t>
  </si>
  <si>
    <t>cyn-r</t>
  </si>
  <si>
    <t xml:space="preserve">taiping 4 </t>
  </si>
  <si>
    <t>Radio news flash F</t>
  </si>
  <si>
    <t xml:space="preserve">taiping 4   </t>
  </si>
  <si>
    <t>Bonuses scaled to results</t>
  </si>
  <si>
    <t>taiping4</t>
  </si>
  <si>
    <t>wildlife law enforcement</t>
  </si>
  <si>
    <t>The Herald newspaper</t>
  </si>
  <si>
    <t>Radio news flash E</t>
  </si>
  <si>
    <t xml:space="preserve">wildlife law enforcement  </t>
  </si>
  <si>
    <t>Radio news feature E</t>
  </si>
  <si>
    <t>Recording News flash</t>
  </si>
  <si>
    <t>vin-8</t>
  </si>
  <si>
    <t>Radio talkshow F</t>
  </si>
  <si>
    <t>x2 A4 envelopes</t>
  </si>
  <si>
    <t>vin-2</t>
  </si>
  <si>
    <t>photocopies</t>
  </si>
  <si>
    <t>x5 envelopes</t>
  </si>
  <si>
    <t>vin-4</t>
  </si>
  <si>
    <t>vin-6</t>
  </si>
  <si>
    <t>vin-7</t>
  </si>
  <si>
    <t>vin-9</t>
  </si>
  <si>
    <t>x 1A5 Envelope</t>
  </si>
  <si>
    <t>x1 The Herald newspaper</t>
  </si>
  <si>
    <t>600xphotocopy</t>
  </si>
  <si>
    <t>cyn-1</t>
  </si>
  <si>
    <t>cyn-2</t>
  </si>
  <si>
    <t>cyn-3</t>
  </si>
  <si>
    <t>cyn-5</t>
  </si>
  <si>
    <t>typing</t>
  </si>
  <si>
    <t>Eun-12</t>
  </si>
  <si>
    <t>printing-photos</t>
  </si>
  <si>
    <t>Eun-32</t>
  </si>
  <si>
    <t>picturesx 8</t>
  </si>
  <si>
    <t>x1 reel-reel tape</t>
  </si>
  <si>
    <t>vin-1</t>
  </si>
  <si>
    <t>x5 audio cassettes</t>
  </si>
  <si>
    <t>x5 pairs of batteries</t>
  </si>
  <si>
    <t>design-max</t>
  </si>
  <si>
    <t>cyn-4</t>
  </si>
  <si>
    <t>media assistant</t>
  </si>
  <si>
    <t>media officer</t>
  </si>
  <si>
    <t>Management</t>
  </si>
  <si>
    <t>management</t>
  </si>
  <si>
    <t>ofir-1</t>
  </si>
  <si>
    <t>ofir-3-4</t>
  </si>
  <si>
    <t>ofir-5-a</t>
  </si>
  <si>
    <t>ofir-6-7</t>
  </si>
  <si>
    <t>ofir-8-a</t>
  </si>
  <si>
    <t>ofir-9-a</t>
  </si>
  <si>
    <t>ofir-10-a</t>
  </si>
  <si>
    <t>Eunice</t>
  </si>
  <si>
    <t>phone-1</t>
  </si>
  <si>
    <t>phone-6</t>
  </si>
  <si>
    <t>phone-14</t>
  </si>
  <si>
    <t>phone-17</t>
  </si>
  <si>
    <t>phone-24</t>
  </si>
  <si>
    <t>phone-25</t>
  </si>
  <si>
    <t>phone-30c-d</t>
  </si>
  <si>
    <t>phone-35</t>
  </si>
  <si>
    <t>phone-40</t>
  </si>
  <si>
    <t>phone-43</t>
  </si>
  <si>
    <t>phone-46</t>
  </si>
  <si>
    <t>ofir</t>
  </si>
  <si>
    <t>phone-54</t>
  </si>
  <si>
    <t>phone-60</t>
  </si>
  <si>
    <t>phone-61</t>
  </si>
  <si>
    <t>phone-72</t>
  </si>
  <si>
    <t>phone-74</t>
  </si>
  <si>
    <t>phone-81</t>
  </si>
  <si>
    <t>phone-83</t>
  </si>
  <si>
    <t>phone-94</t>
  </si>
  <si>
    <t>phone-99</t>
  </si>
  <si>
    <t>phone-100</t>
  </si>
  <si>
    <t>phone-105</t>
  </si>
  <si>
    <t>phone-105b</t>
  </si>
  <si>
    <t>phone-106</t>
  </si>
  <si>
    <t>phone-110a</t>
  </si>
  <si>
    <t>phone-113-114</t>
  </si>
  <si>
    <t>phone-116</t>
  </si>
  <si>
    <t>phone-126-127</t>
  </si>
  <si>
    <t>phone-132</t>
  </si>
  <si>
    <t>phone-142</t>
  </si>
  <si>
    <t>phone-145-146</t>
  </si>
  <si>
    <t>phone-153-154</t>
  </si>
  <si>
    <t>phone-164-165</t>
  </si>
  <si>
    <t>phone-166-167</t>
  </si>
  <si>
    <t>phone-179-180a</t>
  </si>
  <si>
    <t>phone-181</t>
  </si>
  <si>
    <t>ofir-r</t>
  </si>
  <si>
    <t>ofir-2</t>
  </si>
  <si>
    <t>ofir-4a</t>
  </si>
  <si>
    <t>ofir-4b</t>
  </si>
  <si>
    <t>medication</t>
  </si>
  <si>
    <t>Operation</t>
  </si>
  <si>
    <t>chimp-rescue</t>
  </si>
  <si>
    <t>ofir-11</t>
  </si>
  <si>
    <t>ofir-12</t>
  </si>
  <si>
    <t>ofir-13</t>
  </si>
  <si>
    <t>salary+management</t>
  </si>
  <si>
    <t>rent-Director House</t>
  </si>
  <si>
    <t>office-r</t>
  </si>
  <si>
    <t>Director</t>
  </si>
  <si>
    <t>salary</t>
  </si>
  <si>
    <t>ofir-report</t>
  </si>
  <si>
    <t>Office</t>
  </si>
  <si>
    <t>phone-93</t>
  </si>
  <si>
    <t>phone-105a</t>
  </si>
  <si>
    <t>phone-111</t>
  </si>
  <si>
    <t>phone-147-148</t>
  </si>
  <si>
    <t>Eun-1b</t>
  </si>
  <si>
    <t>Eun-6</t>
  </si>
  <si>
    <t>Eun-11a</t>
  </si>
  <si>
    <t>Eun-25</t>
  </si>
  <si>
    <t>Fax received</t>
  </si>
  <si>
    <t>Eun-26</t>
  </si>
  <si>
    <t>Eun-27</t>
  </si>
  <si>
    <t>Eun-r</t>
  </si>
  <si>
    <t>pens x10</t>
  </si>
  <si>
    <t>Eun-1</t>
  </si>
  <si>
    <t>packet diskette</t>
  </si>
  <si>
    <t>Eun-2</t>
  </si>
  <si>
    <t>Agenda x2</t>
  </si>
  <si>
    <t>Eun-3</t>
  </si>
  <si>
    <t>200Xphotocopy</t>
  </si>
  <si>
    <t>Eun-4</t>
  </si>
  <si>
    <t>Eun-5</t>
  </si>
  <si>
    <t>toilet paper</t>
  </si>
  <si>
    <t>Eun-8</t>
  </si>
  <si>
    <t>marker 3</t>
  </si>
  <si>
    <t>Eun-9</t>
  </si>
  <si>
    <t>folder x2</t>
  </si>
  <si>
    <t>rim of papers</t>
  </si>
  <si>
    <t>plastic sleeves</t>
  </si>
  <si>
    <t>Eun-14</t>
  </si>
  <si>
    <t>distributor</t>
  </si>
  <si>
    <t>Eun-18</t>
  </si>
  <si>
    <t>Eun-19</t>
  </si>
  <si>
    <t>toilet bulb</t>
  </si>
  <si>
    <t>Eun-22</t>
  </si>
  <si>
    <t>Eun-23</t>
  </si>
  <si>
    <t>pencil</t>
  </si>
  <si>
    <t>toilet spray</t>
  </si>
  <si>
    <t>Eun-24</t>
  </si>
  <si>
    <t>air freshner</t>
  </si>
  <si>
    <t>infor note</t>
  </si>
  <si>
    <t>envelopesx3</t>
  </si>
  <si>
    <t>note book</t>
  </si>
  <si>
    <t>Eun-28</t>
  </si>
  <si>
    <t>Eun-29</t>
  </si>
  <si>
    <t>biz cards</t>
  </si>
  <si>
    <t>Eun-30</t>
  </si>
  <si>
    <t xml:space="preserve">transfer charges </t>
  </si>
  <si>
    <t>Express Union</t>
  </si>
  <si>
    <t>Eun-7</t>
  </si>
  <si>
    <t>Eun-10b</t>
  </si>
  <si>
    <t>Eun-13</t>
  </si>
  <si>
    <t>Eun-31</t>
  </si>
  <si>
    <t>Eun-33</t>
  </si>
  <si>
    <t>Eun-34</t>
  </si>
  <si>
    <t>Eun-35</t>
  </si>
  <si>
    <t>water-snec</t>
  </si>
  <si>
    <t>rents+bills</t>
  </si>
  <si>
    <t>office-report</t>
  </si>
  <si>
    <t>electricity-sonel</t>
  </si>
  <si>
    <t>rent office</t>
  </si>
  <si>
    <t>House-rep</t>
  </si>
  <si>
    <t>drinks</t>
  </si>
  <si>
    <t>laga meeting</t>
  </si>
  <si>
    <t>food</t>
  </si>
  <si>
    <t>Eun-17</t>
  </si>
  <si>
    <t>Eun-1a</t>
  </si>
  <si>
    <t>Mission E1</t>
  </si>
  <si>
    <t>Ekok</t>
  </si>
  <si>
    <t>E1-tem-r</t>
  </si>
  <si>
    <t>ekok-mamfe</t>
  </si>
  <si>
    <t>mamfe-ekok</t>
  </si>
  <si>
    <t>fax</t>
  </si>
  <si>
    <t>24-26106</t>
  </si>
  <si>
    <t>E1-tem-6</t>
  </si>
  <si>
    <t>ivory bamenda and apes</t>
  </si>
  <si>
    <t xml:space="preserve">ivory bamenda </t>
  </si>
  <si>
    <t>ivory bamenda and wildlife law enforcement</t>
  </si>
  <si>
    <t>Radio feature E</t>
  </si>
  <si>
    <t xml:space="preserve">south west wildlife law enforcement  </t>
  </si>
  <si>
    <t>lowland gorilla conservation</t>
  </si>
  <si>
    <t xml:space="preserve">Radio news feature  </t>
  </si>
  <si>
    <t>CITES</t>
  </si>
  <si>
    <t xml:space="preserve">Health and Apes local chiefs  </t>
  </si>
  <si>
    <t>Health and Apes</t>
  </si>
  <si>
    <t>WEST minfof delegate and  Apes</t>
  </si>
  <si>
    <t>Bafia chimpanzee/drug dealer</t>
  </si>
  <si>
    <t>Radio talkshow E</t>
  </si>
  <si>
    <t>Bafia-Yaounde</t>
  </si>
  <si>
    <t>Apes and Drugs - Bafia</t>
  </si>
  <si>
    <t>medication emergency Motek</t>
  </si>
  <si>
    <t>inv. Conde Me Nangna</t>
  </si>
  <si>
    <t>Citation Conde Me Nangna</t>
  </si>
  <si>
    <t>Inv. Bauchun Me Nangna</t>
  </si>
  <si>
    <t>Me maurice 25%</t>
  </si>
  <si>
    <t>lawyer bonus-Bafang</t>
  </si>
  <si>
    <t>lawyer bonus-Bafia</t>
  </si>
  <si>
    <t>Me Kamte</t>
  </si>
  <si>
    <t>Lawyer Bonuses</t>
  </si>
  <si>
    <t xml:space="preserve"> local chiefs wildlife law enforcement</t>
  </si>
  <si>
    <t>Ivory Bamenda</t>
  </si>
  <si>
    <t>Bonuses to LAGA media officer scaled to results</t>
  </si>
  <si>
    <t>Intensified campaign</t>
  </si>
  <si>
    <t>Editing Cost</t>
  </si>
  <si>
    <t>LB-1</t>
  </si>
  <si>
    <t>LB-2</t>
  </si>
  <si>
    <t>LB-3</t>
  </si>
  <si>
    <t>Bonus MINFOF Brigade</t>
  </si>
  <si>
    <t>Police Bonusx3</t>
  </si>
  <si>
    <t>bonuses</t>
  </si>
  <si>
    <t>Bank charges</t>
  </si>
  <si>
    <t>UNICS</t>
  </si>
  <si>
    <t>bank file</t>
  </si>
  <si>
    <t>30/12</t>
  </si>
  <si>
    <t>Afriland</t>
  </si>
  <si>
    <t xml:space="preserve">bank charges </t>
  </si>
  <si>
    <t>transfer Bamenda</t>
  </si>
  <si>
    <t>LAGA family</t>
  </si>
  <si>
    <t>LAGA Family - Investing in team spirit and professional level</t>
  </si>
  <si>
    <t>Born Free</t>
  </si>
  <si>
    <t>Used</t>
  </si>
  <si>
    <t>FWS</t>
  </si>
  <si>
    <t>World Bank</t>
  </si>
  <si>
    <t>AWI</t>
  </si>
  <si>
    <t xml:space="preserve">Used </t>
  </si>
  <si>
    <t>BHC</t>
  </si>
  <si>
    <t>WSPA</t>
  </si>
  <si>
    <t>Bank file</t>
  </si>
  <si>
    <t>The World Bank</t>
  </si>
  <si>
    <t>Check</t>
  </si>
  <si>
    <t xml:space="preserve">Advance payments  </t>
  </si>
  <si>
    <t>Guarantee</t>
  </si>
  <si>
    <t>equipping office</t>
  </si>
  <si>
    <t>722</t>
  </si>
  <si>
    <t>723</t>
  </si>
  <si>
    <t>(Normal Rate on day of transaction=540)</t>
  </si>
  <si>
    <t>Money transferred to the Bank</t>
  </si>
  <si>
    <t>Bank commission</t>
  </si>
  <si>
    <t>tax</t>
  </si>
  <si>
    <t>Transaction to the account</t>
  </si>
  <si>
    <t xml:space="preserve">      TOTAL EXPENDITURE JANUARY</t>
  </si>
  <si>
    <t>January</t>
  </si>
  <si>
    <t>Balance end 2005</t>
  </si>
  <si>
    <t>Donated February</t>
  </si>
  <si>
    <t>Used January</t>
  </si>
  <si>
    <t>Passing to February</t>
  </si>
  <si>
    <t>balance end 2005</t>
  </si>
  <si>
    <t>Used February</t>
  </si>
  <si>
    <t>Donated January</t>
  </si>
  <si>
    <t xml:space="preserve">FINANCIAL REPORT      -      JANUARY 2006        </t>
  </si>
  <si>
    <t>15/12</t>
  </si>
  <si>
    <t>31/12</t>
  </si>
  <si>
    <t>$1=540CFA</t>
  </si>
  <si>
    <t>Donated December</t>
  </si>
  <si>
    <t>Nyoh</t>
  </si>
  <si>
    <t>Magistrate adviser</t>
  </si>
  <si>
    <t>ex. Rate =545.201</t>
  </si>
  <si>
    <t>Arcus transaction - detailed</t>
  </si>
  <si>
    <t>Arcus</t>
  </si>
  <si>
    <t>17 investigations, 7 provinces</t>
  </si>
  <si>
    <t>1 operation - drugs and apes</t>
  </si>
  <si>
    <t>follow up of 26 cases</t>
  </si>
  <si>
    <t>25 media pieces</t>
  </si>
  <si>
    <t xml:space="preserve">FINANCIAL REPORT      -      JANUARY 2006 - Arcus     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</si>
</sst>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m/d;@"/>
    <numFmt numFmtId="194" formatCode="#,##0\ _€"/>
    <numFmt numFmtId="195" formatCode="#,##0.00\ &quot;€&quot;"/>
    <numFmt numFmtId="196" formatCode="d/m;@"/>
    <numFmt numFmtId="197" formatCode="&quot;$&quot;#,##0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53"/>
      <name val="Arial"/>
      <family val="2"/>
    </font>
    <font>
      <sz val="8"/>
      <name val="Arial"/>
      <family val="0"/>
    </font>
    <font>
      <sz val="10"/>
      <color indexed="20"/>
      <name val="Arial"/>
      <family val="0"/>
    </font>
    <font>
      <sz val="10"/>
      <color indexed="19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sz val="8"/>
      <color indexed="50"/>
      <name val="Arial"/>
      <family val="2"/>
    </font>
    <font>
      <b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Alignment="1">
      <alignment horizontal="left"/>
    </xf>
    <xf numFmtId="193" fontId="0" fillId="0" borderId="0" xfId="0" applyNumberFormat="1" applyFont="1" applyFill="1" applyAlignment="1">
      <alignment horizontal="center"/>
    </xf>
    <xf numFmtId="193" fontId="0" fillId="0" borderId="0" xfId="0" applyNumberFormat="1" applyAlignment="1">
      <alignment horizontal="center"/>
    </xf>
    <xf numFmtId="193" fontId="0" fillId="0" borderId="0" xfId="0" applyNumberFormat="1" applyFill="1" applyAlignment="1">
      <alignment horizontal="center"/>
    </xf>
    <xf numFmtId="193" fontId="0" fillId="0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Border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2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94" fontId="0" fillId="0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95" fontId="0" fillId="0" borderId="0" xfId="0" applyNumberFormat="1" applyFont="1" applyFill="1" applyAlignment="1">
      <alignment/>
    </xf>
    <xf numFmtId="49" fontId="0" fillId="0" borderId="0" xfId="0" applyNumberFormat="1" applyBorder="1" applyAlignment="1">
      <alignment horizontal="center" shrinkToFit="1"/>
    </xf>
    <xf numFmtId="196" fontId="0" fillId="0" borderId="0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2" xfId="0" applyNumberFormat="1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192" fontId="0" fillId="0" borderId="2" xfId="0" applyNumberFormat="1" applyFill="1" applyBorder="1" applyAlignment="1">
      <alignment/>
    </xf>
    <xf numFmtId="49" fontId="0" fillId="2" borderId="0" xfId="0" applyNumberFormat="1" applyFill="1" applyAlignment="1">
      <alignment horizontal="left"/>
    </xf>
    <xf numFmtId="3" fontId="3" fillId="2" borderId="0" xfId="0" applyNumberFormat="1" applyFont="1" applyFill="1" applyAlignment="1">
      <alignment/>
    </xf>
    <xf numFmtId="19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10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3" fontId="10" fillId="0" borderId="0" xfId="0" applyNumberFormat="1" applyFont="1" applyAlignment="1">
      <alignment/>
    </xf>
    <xf numFmtId="3" fontId="16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/>
    </xf>
    <xf numFmtId="192" fontId="11" fillId="2" borderId="0" xfId="0" applyNumberFormat="1" applyFont="1" applyFill="1" applyAlignment="1">
      <alignment/>
    </xf>
    <xf numFmtId="192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192" fontId="11" fillId="2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192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9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/>
    </xf>
    <xf numFmtId="192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3" fontId="2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center"/>
    </xf>
    <xf numFmtId="3" fontId="26" fillId="2" borderId="0" xfId="0" applyNumberFormat="1" applyFont="1" applyFill="1" applyAlignment="1">
      <alignment/>
    </xf>
    <xf numFmtId="192" fontId="26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192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97" fontId="24" fillId="0" borderId="0" xfId="0" applyNumberFormat="1" applyFont="1" applyFill="1" applyAlignment="1">
      <alignment/>
    </xf>
    <xf numFmtId="192" fontId="24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192" fontId="26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190" fontId="24" fillId="0" borderId="0" xfId="0" applyNumberFormat="1" applyFont="1" applyAlignment="1">
      <alignment/>
    </xf>
    <xf numFmtId="3" fontId="29" fillId="2" borderId="0" xfId="0" applyNumberFormat="1" applyFont="1" applyFill="1" applyAlignment="1">
      <alignment/>
    </xf>
    <xf numFmtId="3" fontId="14" fillId="0" borderId="0" xfId="0" applyNumberFormat="1" applyFont="1" applyAlignment="1" quotePrefix="1">
      <alignment/>
    </xf>
    <xf numFmtId="3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3" fontId="3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3" fontId="30" fillId="0" borderId="2" xfId="0" applyNumberFormat="1" applyFont="1" applyBorder="1" applyAlignment="1">
      <alignment/>
    </xf>
    <xf numFmtId="3" fontId="24" fillId="2" borderId="0" xfId="0" applyNumberFormat="1" applyFont="1" applyFill="1" applyAlignment="1">
      <alignment/>
    </xf>
    <xf numFmtId="3" fontId="24" fillId="0" borderId="0" xfId="0" applyNumberFormat="1" applyFont="1" applyAlignment="1" quotePrefix="1">
      <alignment/>
    </xf>
    <xf numFmtId="3" fontId="30" fillId="2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1" fontId="3" fillId="2" borderId="0" xfId="0" applyNumberFormat="1" applyFont="1" applyFill="1" applyAlignment="1">
      <alignment/>
    </xf>
    <xf numFmtId="190" fontId="14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10" fillId="0" borderId="0" xfId="0" applyNumberFormat="1" applyFont="1" applyAlignment="1" quotePrefix="1">
      <alignment/>
    </xf>
    <xf numFmtId="3" fontId="32" fillId="2" borderId="0" xfId="0" applyNumberFormat="1" applyFont="1" applyFill="1" applyAlignment="1">
      <alignment/>
    </xf>
    <xf numFmtId="3" fontId="10" fillId="0" borderId="0" xfId="0" applyNumberFormat="1" applyFont="1" applyFill="1" applyAlignment="1" quotePrefix="1">
      <alignment/>
    </xf>
    <xf numFmtId="3" fontId="33" fillId="0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Alignment="1" quotePrefix="1">
      <alignment/>
    </xf>
    <xf numFmtId="3" fontId="33" fillId="2" borderId="0" xfId="0" applyNumberFormat="1" applyFont="1" applyFill="1" applyAlignment="1">
      <alignment/>
    </xf>
    <xf numFmtId="190" fontId="33" fillId="0" borderId="0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92" fontId="1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2"/>
  <sheetViews>
    <sheetView workbookViewId="0" topLeftCell="A1">
      <pane ySplit="5" topLeftCell="BM12" activePane="bottomLeft" state="frozen"/>
      <selection pane="topLeft" activeCell="A1" sqref="A1"/>
      <selection pane="bottomLeft" activeCell="F18" sqref="F18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7" t="s">
        <v>24</v>
      </c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253" t="s">
        <v>807</v>
      </c>
      <c r="C2" s="253"/>
      <c r="D2" s="253"/>
      <c r="E2" s="253"/>
      <c r="F2" s="253"/>
      <c r="G2" s="253"/>
      <c r="H2" s="253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16</v>
      </c>
      <c r="C4" s="18" t="s">
        <v>22</v>
      </c>
      <c r="D4" s="18" t="s">
        <v>17</v>
      </c>
      <c r="E4" s="18" t="s">
        <v>23</v>
      </c>
      <c r="F4" s="18" t="s">
        <v>18</v>
      </c>
      <c r="G4" s="16" t="s">
        <v>20</v>
      </c>
      <c r="H4" s="19" t="s">
        <v>19</v>
      </c>
      <c r="I4" s="20" t="s">
        <v>21</v>
      </c>
    </row>
    <row r="5" spans="1:11" ht="18.75" customHeight="1">
      <c r="A5" s="23"/>
      <c r="B5" s="23" t="s">
        <v>810</v>
      </c>
      <c r="C5" s="23"/>
      <c r="D5" s="23"/>
      <c r="E5" s="23"/>
      <c r="F5" s="28"/>
      <c r="G5" s="26"/>
      <c r="H5" s="24">
        <v>0</v>
      </c>
      <c r="I5" s="25">
        <v>540</v>
      </c>
      <c r="K5" s="2">
        <v>540</v>
      </c>
    </row>
    <row r="6" spans="2:11" ht="12.75">
      <c r="B6" s="29"/>
      <c r="C6" s="12"/>
      <c r="D6" s="12"/>
      <c r="E6" s="12"/>
      <c r="F6" s="30"/>
      <c r="H6" s="6">
        <f>H5-B6</f>
        <v>0</v>
      </c>
      <c r="I6" s="22">
        <f>+B6/K6</f>
        <v>0</v>
      </c>
      <c r="K6" s="2">
        <v>540</v>
      </c>
    </row>
    <row r="7" spans="2:11" ht="12.75">
      <c r="B7" s="29"/>
      <c r="C7" s="12"/>
      <c r="D7" s="12"/>
      <c r="E7" s="12"/>
      <c r="F7" s="30"/>
      <c r="I7" s="22"/>
      <c r="K7" s="2"/>
    </row>
    <row r="8" spans="1:11" s="246" customFormat="1" ht="12.75">
      <c r="A8" s="240"/>
      <c r="B8" s="251">
        <v>1722100</v>
      </c>
      <c r="C8" s="241"/>
      <c r="D8" s="250" t="s">
        <v>39</v>
      </c>
      <c r="E8" s="252" t="s">
        <v>817</v>
      </c>
      <c r="F8" s="242"/>
      <c r="G8" s="243"/>
      <c r="H8" s="244">
        <v>-1722100</v>
      </c>
      <c r="I8" s="245">
        <v>3189.074074074074</v>
      </c>
      <c r="K8" s="246">
        <v>540</v>
      </c>
    </row>
    <row r="9" spans="1:11" s="246" customFormat="1" ht="12.75">
      <c r="A9" s="240"/>
      <c r="B9" s="251">
        <v>650805</v>
      </c>
      <c r="C9" s="241"/>
      <c r="D9" s="250" t="s">
        <v>352</v>
      </c>
      <c r="E9" s="252" t="s">
        <v>818</v>
      </c>
      <c r="F9" s="242"/>
      <c r="G9" s="243"/>
      <c r="H9" s="244">
        <v>-650805</v>
      </c>
      <c r="I9" s="245">
        <v>1205.1944444444443</v>
      </c>
      <c r="K9" s="246">
        <v>540</v>
      </c>
    </row>
    <row r="10" spans="1:11" s="246" customFormat="1" ht="12.75">
      <c r="A10" s="240"/>
      <c r="B10" s="251">
        <v>1590275</v>
      </c>
      <c r="C10" s="241"/>
      <c r="D10" s="250" t="s">
        <v>379</v>
      </c>
      <c r="E10" s="252" t="s">
        <v>819</v>
      </c>
      <c r="F10" s="242"/>
      <c r="G10" s="243"/>
      <c r="H10" s="244">
        <v>-1590275</v>
      </c>
      <c r="I10" s="245">
        <v>2944.953703703704</v>
      </c>
      <c r="K10" s="246">
        <v>540</v>
      </c>
    </row>
    <row r="11" spans="1:11" s="246" customFormat="1" ht="12.75">
      <c r="A11" s="240"/>
      <c r="B11" s="251">
        <v>864490</v>
      </c>
      <c r="C11" s="241"/>
      <c r="D11" s="250" t="s">
        <v>527</v>
      </c>
      <c r="E11" s="252" t="s">
        <v>820</v>
      </c>
      <c r="F11" s="242"/>
      <c r="G11" s="243"/>
      <c r="H11" s="244">
        <v>-864490</v>
      </c>
      <c r="I11" s="245">
        <v>1600.9074074074074</v>
      </c>
      <c r="K11" s="246">
        <v>540</v>
      </c>
    </row>
    <row r="12" spans="1:11" s="246" customFormat="1" ht="12.75">
      <c r="A12" s="240"/>
      <c r="B12" s="251">
        <v>1455100</v>
      </c>
      <c r="C12" s="241"/>
      <c r="D12" s="250" t="s">
        <v>595</v>
      </c>
      <c r="E12" s="241"/>
      <c r="F12" s="242"/>
      <c r="G12" s="243"/>
      <c r="H12" s="244">
        <v>-1455100</v>
      </c>
      <c r="I12" s="245">
        <v>2694.6296296296296</v>
      </c>
      <c r="K12" s="246">
        <v>540</v>
      </c>
    </row>
    <row r="13" spans="1:11" s="246" customFormat="1" ht="12.75">
      <c r="A13" s="240"/>
      <c r="B13" s="251">
        <v>238961</v>
      </c>
      <c r="C13" s="241"/>
      <c r="D13" s="250" t="s">
        <v>658</v>
      </c>
      <c r="E13" s="241"/>
      <c r="F13" s="242"/>
      <c r="G13" s="243"/>
      <c r="H13" s="244">
        <v>-238961</v>
      </c>
      <c r="I13" s="245">
        <v>442.52037037037036</v>
      </c>
      <c r="K13" s="246">
        <v>540</v>
      </c>
    </row>
    <row r="14" spans="1:11" s="246" customFormat="1" ht="12.75">
      <c r="A14" s="240"/>
      <c r="B14" s="251">
        <v>93250</v>
      </c>
      <c r="C14" s="241"/>
      <c r="D14" s="250" t="s">
        <v>776</v>
      </c>
      <c r="E14" s="241"/>
      <c r="F14" s="242"/>
      <c r="G14" s="243"/>
      <c r="H14" s="244"/>
      <c r="I14" s="245">
        <v>172.6851851851852</v>
      </c>
      <c r="K14" s="246">
        <v>540</v>
      </c>
    </row>
    <row r="15" spans="1:11" s="246" customFormat="1" ht="12.75">
      <c r="A15" s="240" t="s">
        <v>3</v>
      </c>
      <c r="B15" s="247">
        <f>SUM(B8:B14)</f>
        <v>6614981</v>
      </c>
      <c r="C15" s="248" t="s">
        <v>798</v>
      </c>
      <c r="D15" s="240"/>
      <c r="E15" s="240"/>
      <c r="F15" s="243"/>
      <c r="G15" s="243"/>
      <c r="H15" s="244">
        <v>0</v>
      </c>
      <c r="I15" s="249">
        <f>+B15/K15</f>
        <v>12249.964814814815</v>
      </c>
      <c r="K15" s="246">
        <v>540</v>
      </c>
    </row>
    <row r="16" spans="2:11" ht="12.75">
      <c r="B16" s="29"/>
      <c r="C16" s="12"/>
      <c r="D16" s="12"/>
      <c r="E16" s="12"/>
      <c r="F16" s="30"/>
      <c r="I16" s="22"/>
      <c r="K16" s="2"/>
    </row>
    <row r="17" spans="2:11" ht="12.75">
      <c r="B17" s="29"/>
      <c r="C17" s="12"/>
      <c r="D17" s="12"/>
      <c r="E17" s="12"/>
      <c r="F17" s="30"/>
      <c r="I17" s="22"/>
      <c r="K17" s="2"/>
    </row>
    <row r="18" spans="2:11" ht="12.75">
      <c r="B18" s="29"/>
      <c r="C18" s="12"/>
      <c r="D18" s="12"/>
      <c r="E18" s="12"/>
      <c r="F18" s="30"/>
      <c r="I18" s="22"/>
      <c r="K18" s="2"/>
    </row>
    <row r="19" spans="2:11" ht="12.75">
      <c r="B19" s="29"/>
      <c r="C19" s="12"/>
      <c r="D19" s="12"/>
      <c r="E19" s="12"/>
      <c r="F19" s="30"/>
      <c r="H19" s="6">
        <f>H6-B19</f>
        <v>0</v>
      </c>
      <c r="I19" s="22">
        <f>+B19/K19</f>
        <v>0</v>
      </c>
      <c r="K19" s="2">
        <v>540</v>
      </c>
    </row>
    <row r="20" spans="2:11" ht="12.75">
      <c r="B20" s="29"/>
      <c r="C20" s="12"/>
      <c r="D20" s="12"/>
      <c r="E20" s="12"/>
      <c r="F20" s="30"/>
      <c r="H20" s="6">
        <f>H19-B20</f>
        <v>0</v>
      </c>
      <c r="I20" s="22">
        <f>+B20/K20</f>
        <v>0</v>
      </c>
      <c r="K20" s="2">
        <v>540</v>
      </c>
    </row>
    <row r="21" spans="1:11" s="55" customFormat="1" ht="13.5" thickBot="1">
      <c r="A21" s="49"/>
      <c r="B21" s="48">
        <f>+B23+B43+B101+B167+B212+B260+B287+B340+B387+B429+B474+B517+B562+B629+B678+B749+B787+B819+B879+B875</f>
        <v>1722100</v>
      </c>
      <c r="C21" s="49"/>
      <c r="D21" s="50" t="s">
        <v>39</v>
      </c>
      <c r="E21" s="49"/>
      <c r="F21" s="51"/>
      <c r="G21" s="52"/>
      <c r="H21" s="53">
        <f>H20-B21</f>
        <v>-1722100</v>
      </c>
      <c r="I21" s="54">
        <f>+B21/K21</f>
        <v>3189.074074074074</v>
      </c>
      <c r="K21" s="2">
        <v>540</v>
      </c>
    </row>
    <row r="22" spans="2:11" ht="12.75">
      <c r="B22" s="29"/>
      <c r="C22" s="12"/>
      <c r="D22" s="12"/>
      <c r="E22" s="12"/>
      <c r="F22" s="30"/>
      <c r="H22" s="6">
        <v>0</v>
      </c>
      <c r="I22" s="22">
        <f>+B22/K22</f>
        <v>0</v>
      </c>
      <c r="K22" s="2">
        <v>540</v>
      </c>
    </row>
    <row r="23" spans="1:11" s="45" customFormat="1" ht="12.75">
      <c r="A23" s="11"/>
      <c r="B23" s="220">
        <f>+B26+B30+B34+B38</f>
        <v>9650</v>
      </c>
      <c r="C23" s="47" t="s">
        <v>36</v>
      </c>
      <c r="D23" s="46" t="s">
        <v>38</v>
      </c>
      <c r="E23" s="47" t="s">
        <v>37</v>
      </c>
      <c r="F23" s="18"/>
      <c r="G23" s="18"/>
      <c r="H23" s="41">
        <f>H22-B23</f>
        <v>-9650</v>
      </c>
      <c r="I23" s="44">
        <f aca="true" t="shared" si="0" ref="I23:I89">+B23/K23</f>
        <v>17.87037037037037</v>
      </c>
      <c r="K23" s="2">
        <v>540</v>
      </c>
    </row>
    <row r="24" spans="2:11" ht="12.75">
      <c r="B24" s="98"/>
      <c r="D24" s="12"/>
      <c r="G24" s="31"/>
      <c r="H24" s="6">
        <v>0</v>
      </c>
      <c r="I24" s="22">
        <f t="shared" si="0"/>
        <v>0</v>
      </c>
      <c r="K24" s="2">
        <v>540</v>
      </c>
    </row>
    <row r="25" spans="2:11" ht="12.75">
      <c r="B25" s="121">
        <v>2500</v>
      </c>
      <c r="C25" s="1" t="s">
        <v>0</v>
      </c>
      <c r="D25" s="12" t="s">
        <v>25</v>
      </c>
      <c r="E25" s="1" t="s">
        <v>26</v>
      </c>
      <c r="F25" s="27" t="s">
        <v>27</v>
      </c>
      <c r="G25" s="27" t="s">
        <v>28</v>
      </c>
      <c r="H25" s="6">
        <f>H24-B25</f>
        <v>-2500</v>
      </c>
      <c r="I25" s="22">
        <f t="shared" si="0"/>
        <v>4.62962962962963</v>
      </c>
      <c r="K25" s="2">
        <v>540</v>
      </c>
    </row>
    <row r="26" spans="1:11" s="45" customFormat="1" ht="12.75">
      <c r="A26" s="11"/>
      <c r="B26" s="220">
        <v>2500</v>
      </c>
      <c r="C26" s="42" t="s">
        <v>0</v>
      </c>
      <c r="D26" s="11"/>
      <c r="E26" s="42"/>
      <c r="F26" s="43"/>
      <c r="G26" s="43"/>
      <c r="H26" s="41">
        <v>0</v>
      </c>
      <c r="I26" s="44">
        <f t="shared" si="0"/>
        <v>4.62962962962963</v>
      </c>
      <c r="K26" s="2">
        <v>540</v>
      </c>
    </row>
    <row r="27" spans="2:11" ht="12.75">
      <c r="B27" s="98"/>
      <c r="C27" s="12"/>
      <c r="D27" s="12"/>
      <c r="E27" s="12"/>
      <c r="F27" s="30"/>
      <c r="G27" s="30"/>
      <c r="H27" s="6">
        <f>H26-B27</f>
        <v>0</v>
      </c>
      <c r="I27" s="22">
        <f t="shared" si="0"/>
        <v>0</v>
      </c>
      <c r="K27" s="2">
        <v>540</v>
      </c>
    </row>
    <row r="28" spans="1:11" s="15" customFormat="1" ht="12.75">
      <c r="A28" s="12"/>
      <c r="B28" s="98"/>
      <c r="C28" s="12"/>
      <c r="D28" s="12"/>
      <c r="E28" s="12"/>
      <c r="F28" s="30"/>
      <c r="G28" s="30"/>
      <c r="H28" s="6">
        <f>H27-B28</f>
        <v>0</v>
      </c>
      <c r="I28" s="39">
        <f t="shared" si="0"/>
        <v>0</v>
      </c>
      <c r="K28" s="2">
        <v>540</v>
      </c>
    </row>
    <row r="29" spans="2:11" ht="12.75">
      <c r="B29" s="98">
        <v>3150</v>
      </c>
      <c r="C29" s="12" t="s">
        <v>29</v>
      </c>
      <c r="D29" s="12" t="s">
        <v>25</v>
      </c>
      <c r="E29" s="12" t="s">
        <v>30</v>
      </c>
      <c r="F29" s="27" t="s">
        <v>31</v>
      </c>
      <c r="G29" s="30" t="s">
        <v>28</v>
      </c>
      <c r="H29" s="6">
        <f>H28-B29</f>
        <v>-3150</v>
      </c>
      <c r="I29" s="22">
        <f t="shared" si="0"/>
        <v>5.833333333333333</v>
      </c>
      <c r="K29" s="2">
        <v>540</v>
      </c>
    </row>
    <row r="30" spans="1:11" s="45" customFormat="1" ht="12.75">
      <c r="A30" s="11"/>
      <c r="B30" s="220">
        <v>3150</v>
      </c>
      <c r="C30" s="11"/>
      <c r="D30" s="11"/>
      <c r="E30" s="11" t="s">
        <v>30</v>
      </c>
      <c r="F30" s="18"/>
      <c r="G30" s="18"/>
      <c r="H30" s="41">
        <v>0</v>
      </c>
      <c r="I30" s="44">
        <f t="shared" si="0"/>
        <v>5.833333333333333</v>
      </c>
      <c r="K30" s="2">
        <v>540</v>
      </c>
    </row>
    <row r="31" spans="2:11" ht="12.75">
      <c r="B31" s="121"/>
      <c r="H31" s="6">
        <f>H30-B31</f>
        <v>0</v>
      </c>
      <c r="I31" s="22">
        <f t="shared" si="0"/>
        <v>0</v>
      </c>
      <c r="K31" s="2">
        <v>540</v>
      </c>
    </row>
    <row r="32" spans="2:12" ht="12.75">
      <c r="B32" s="230"/>
      <c r="C32" s="36"/>
      <c r="D32" s="36"/>
      <c r="E32" s="36"/>
      <c r="F32" s="36"/>
      <c r="G32" s="37"/>
      <c r="H32" s="6">
        <f>H31-B32</f>
        <v>0</v>
      </c>
      <c r="I32" s="22">
        <f t="shared" si="0"/>
        <v>0</v>
      </c>
      <c r="J32" s="35"/>
      <c r="K32" s="2">
        <v>540</v>
      </c>
      <c r="L32" s="38">
        <v>500</v>
      </c>
    </row>
    <row r="33" spans="2:11" ht="12.75">
      <c r="B33" s="121">
        <v>2000</v>
      </c>
      <c r="C33" s="1" t="s">
        <v>32</v>
      </c>
      <c r="D33" s="12" t="s">
        <v>25</v>
      </c>
      <c r="E33" s="1" t="s">
        <v>33</v>
      </c>
      <c r="F33" s="27" t="s">
        <v>31</v>
      </c>
      <c r="G33" s="27" t="s">
        <v>28</v>
      </c>
      <c r="H33" s="6">
        <f aca="true" t="shared" si="1" ref="H33:H41">H32-B33</f>
        <v>-2000</v>
      </c>
      <c r="I33" s="22">
        <f t="shared" si="0"/>
        <v>3.7037037037037037</v>
      </c>
      <c r="K33" s="2">
        <v>540</v>
      </c>
    </row>
    <row r="34" spans="1:11" s="45" customFormat="1" ht="12.75">
      <c r="A34" s="11"/>
      <c r="B34" s="220">
        <v>2000</v>
      </c>
      <c r="C34" s="11" t="s">
        <v>32</v>
      </c>
      <c r="D34" s="11"/>
      <c r="E34" s="11"/>
      <c r="F34" s="18"/>
      <c r="G34" s="18"/>
      <c r="H34" s="41">
        <v>0</v>
      </c>
      <c r="I34" s="44">
        <f t="shared" si="0"/>
        <v>3.7037037037037037</v>
      </c>
      <c r="K34" s="2">
        <v>540</v>
      </c>
    </row>
    <row r="35" spans="2:11" ht="12.75">
      <c r="B35" s="121"/>
      <c r="H35" s="6">
        <f t="shared" si="1"/>
        <v>0</v>
      </c>
      <c r="I35" s="22">
        <f t="shared" si="0"/>
        <v>0</v>
      </c>
      <c r="K35" s="2">
        <v>540</v>
      </c>
    </row>
    <row r="36" spans="2:11" ht="12.75">
      <c r="B36" s="121"/>
      <c r="H36" s="6">
        <f t="shared" si="1"/>
        <v>0</v>
      </c>
      <c r="I36" s="22">
        <f t="shared" si="0"/>
        <v>0</v>
      </c>
      <c r="K36" s="2">
        <v>540</v>
      </c>
    </row>
    <row r="37" spans="2:11" ht="12.75">
      <c r="B37" s="121">
        <v>2000</v>
      </c>
      <c r="C37" s="1" t="s">
        <v>34</v>
      </c>
      <c r="D37" s="12" t="s">
        <v>25</v>
      </c>
      <c r="E37" s="1" t="s">
        <v>35</v>
      </c>
      <c r="F37" s="27" t="s">
        <v>31</v>
      </c>
      <c r="G37" s="27" t="s">
        <v>28</v>
      </c>
      <c r="H37" s="6">
        <f t="shared" si="1"/>
        <v>-2000</v>
      </c>
      <c r="I37" s="22">
        <f t="shared" si="0"/>
        <v>3.7037037037037037</v>
      </c>
      <c r="K37" s="2">
        <v>540</v>
      </c>
    </row>
    <row r="38" spans="1:11" s="45" customFormat="1" ht="12.75">
      <c r="A38" s="11"/>
      <c r="B38" s="220">
        <v>2000</v>
      </c>
      <c r="C38" s="11"/>
      <c r="D38" s="11"/>
      <c r="E38" s="11"/>
      <c r="F38" s="18"/>
      <c r="G38" s="18"/>
      <c r="H38" s="41">
        <v>0</v>
      </c>
      <c r="I38" s="44">
        <f t="shared" si="0"/>
        <v>3.7037037037037037</v>
      </c>
      <c r="K38" s="2">
        <v>540</v>
      </c>
    </row>
    <row r="39" spans="2:11" ht="12.75">
      <c r="B39" s="121"/>
      <c r="H39" s="6">
        <f t="shared" si="1"/>
        <v>0</v>
      </c>
      <c r="I39" s="22">
        <f t="shared" si="0"/>
        <v>0</v>
      </c>
      <c r="K39" s="2">
        <v>540</v>
      </c>
    </row>
    <row r="40" spans="2:11" ht="12.75">
      <c r="B40" s="121"/>
      <c r="H40" s="6">
        <f t="shared" si="1"/>
        <v>0</v>
      </c>
      <c r="I40" s="22">
        <f t="shared" si="0"/>
        <v>0</v>
      </c>
      <c r="K40" s="2">
        <v>540</v>
      </c>
    </row>
    <row r="41" spans="2:11" ht="12.75">
      <c r="B41" s="121"/>
      <c r="H41" s="6">
        <f t="shared" si="1"/>
        <v>0</v>
      </c>
      <c r="I41" s="22">
        <f t="shared" si="0"/>
        <v>0</v>
      </c>
      <c r="K41" s="2">
        <v>540</v>
      </c>
    </row>
    <row r="42" spans="2:11" ht="12.75">
      <c r="B42" s="121"/>
      <c r="H42" s="6">
        <f aca="true" t="shared" si="2" ref="H42:H120">H41-B42</f>
        <v>0</v>
      </c>
      <c r="I42" s="22">
        <f t="shared" si="0"/>
        <v>0</v>
      </c>
      <c r="K42" s="2">
        <v>540</v>
      </c>
    </row>
    <row r="43" spans="1:11" s="45" customFormat="1" ht="12.75">
      <c r="A43" s="11"/>
      <c r="B43" s="220">
        <f>+B52+B59+B71+B79+B87+B91+B95</f>
        <v>88300</v>
      </c>
      <c r="C43" s="47" t="s">
        <v>40</v>
      </c>
      <c r="D43" s="46" t="s">
        <v>42</v>
      </c>
      <c r="E43" s="47" t="s">
        <v>41</v>
      </c>
      <c r="F43" s="18"/>
      <c r="G43" s="18"/>
      <c r="H43" s="41">
        <f t="shared" si="2"/>
        <v>-88300</v>
      </c>
      <c r="I43" s="44">
        <f t="shared" si="0"/>
        <v>163.5185185185185</v>
      </c>
      <c r="K43" s="2">
        <v>540</v>
      </c>
    </row>
    <row r="44" spans="2:11" ht="12.75">
      <c r="B44" s="121"/>
      <c r="H44" s="6">
        <v>0</v>
      </c>
      <c r="I44" s="22">
        <f t="shared" si="0"/>
        <v>0</v>
      </c>
      <c r="K44" s="2">
        <v>540</v>
      </c>
    </row>
    <row r="45" spans="2:11" ht="12.75">
      <c r="B45" s="121"/>
      <c r="H45" s="6">
        <f t="shared" si="2"/>
        <v>0</v>
      </c>
      <c r="I45" s="22">
        <f t="shared" si="0"/>
        <v>0</v>
      </c>
      <c r="K45" s="2">
        <v>540</v>
      </c>
    </row>
    <row r="46" spans="2:11" ht="12.75">
      <c r="B46" s="230">
        <v>5000</v>
      </c>
      <c r="C46" s="32" t="s">
        <v>0</v>
      </c>
      <c r="D46" s="36" t="s">
        <v>25</v>
      </c>
      <c r="E46" s="36" t="s">
        <v>43</v>
      </c>
      <c r="F46" s="31" t="s">
        <v>44</v>
      </c>
      <c r="G46" s="27" t="s">
        <v>45</v>
      </c>
      <c r="H46" s="6">
        <f t="shared" si="2"/>
        <v>-5000</v>
      </c>
      <c r="I46" s="22">
        <f t="shared" si="0"/>
        <v>9.25925925925926</v>
      </c>
      <c r="K46" s="2">
        <v>540</v>
      </c>
    </row>
    <row r="47" spans="2:11" ht="12.75">
      <c r="B47" s="121">
        <v>5000</v>
      </c>
      <c r="C47" s="32" t="s">
        <v>0</v>
      </c>
      <c r="D47" s="1" t="s">
        <v>25</v>
      </c>
      <c r="E47" s="1" t="s">
        <v>43</v>
      </c>
      <c r="F47" s="27" t="s">
        <v>46</v>
      </c>
      <c r="G47" s="27" t="s">
        <v>47</v>
      </c>
      <c r="H47" s="6">
        <f t="shared" si="2"/>
        <v>-10000</v>
      </c>
      <c r="I47" s="22">
        <f t="shared" si="0"/>
        <v>9.25925925925926</v>
      </c>
      <c r="K47" s="2">
        <v>540</v>
      </c>
    </row>
    <row r="48" spans="2:11" ht="12.75">
      <c r="B48" s="121">
        <v>2000</v>
      </c>
      <c r="C48" s="32" t="s">
        <v>0</v>
      </c>
      <c r="D48" s="1" t="s">
        <v>25</v>
      </c>
      <c r="E48" s="1" t="s">
        <v>48</v>
      </c>
      <c r="F48" s="27" t="s">
        <v>49</v>
      </c>
      <c r="G48" s="27" t="s">
        <v>47</v>
      </c>
      <c r="H48" s="6">
        <f t="shared" si="2"/>
        <v>-12000</v>
      </c>
      <c r="I48" s="22">
        <f t="shared" si="0"/>
        <v>3.7037037037037037</v>
      </c>
      <c r="K48" s="2">
        <v>540</v>
      </c>
    </row>
    <row r="49" spans="2:11" ht="12.75">
      <c r="B49" s="121">
        <v>2500</v>
      </c>
      <c r="C49" s="32" t="s">
        <v>0</v>
      </c>
      <c r="D49" s="1" t="s">
        <v>25</v>
      </c>
      <c r="E49" s="1" t="s">
        <v>43</v>
      </c>
      <c r="F49" s="57" t="s">
        <v>50</v>
      </c>
      <c r="G49" s="27" t="s">
        <v>51</v>
      </c>
      <c r="H49" s="6">
        <f t="shared" si="2"/>
        <v>-14500</v>
      </c>
      <c r="I49" s="22">
        <f t="shared" si="0"/>
        <v>4.62962962962963</v>
      </c>
      <c r="K49" s="2">
        <v>540</v>
      </c>
    </row>
    <row r="50" spans="2:11" ht="12.75">
      <c r="B50" s="121">
        <v>5000</v>
      </c>
      <c r="C50" s="32" t="s">
        <v>0</v>
      </c>
      <c r="D50" s="1" t="s">
        <v>25</v>
      </c>
      <c r="E50" s="1" t="s">
        <v>43</v>
      </c>
      <c r="F50" s="57" t="s">
        <v>52</v>
      </c>
      <c r="G50" s="27" t="s">
        <v>53</v>
      </c>
      <c r="H50" s="6">
        <f t="shared" si="2"/>
        <v>-19500</v>
      </c>
      <c r="I50" s="22">
        <f t="shared" si="0"/>
        <v>9.25925925925926</v>
      </c>
      <c r="K50" s="2">
        <v>540</v>
      </c>
    </row>
    <row r="51" spans="2:11" ht="12.75">
      <c r="B51" s="121">
        <v>5000</v>
      </c>
      <c r="C51" s="32" t="s">
        <v>0</v>
      </c>
      <c r="D51" s="1" t="s">
        <v>25</v>
      </c>
      <c r="E51" s="1" t="s">
        <v>79</v>
      </c>
      <c r="F51" s="31" t="s">
        <v>182</v>
      </c>
      <c r="G51" s="27" t="s">
        <v>45</v>
      </c>
      <c r="H51" s="6">
        <f t="shared" si="2"/>
        <v>-24500</v>
      </c>
      <c r="I51" s="22">
        <f t="shared" si="0"/>
        <v>9.25925925925926</v>
      </c>
      <c r="K51" s="2">
        <v>540</v>
      </c>
    </row>
    <row r="52" spans="1:11" s="45" customFormat="1" ht="12.75">
      <c r="A52" s="11"/>
      <c r="B52" s="220">
        <f>SUM(B46:B51)</f>
        <v>24500</v>
      </c>
      <c r="C52" s="11" t="s">
        <v>0</v>
      </c>
      <c r="D52" s="11"/>
      <c r="E52" s="11"/>
      <c r="F52" s="18"/>
      <c r="G52" s="18"/>
      <c r="H52" s="41">
        <v>0</v>
      </c>
      <c r="I52" s="44">
        <f t="shared" si="0"/>
        <v>45.370370370370374</v>
      </c>
      <c r="K52" s="2">
        <v>540</v>
      </c>
    </row>
    <row r="53" spans="2:11" ht="12.75">
      <c r="B53" s="121"/>
      <c r="H53" s="6">
        <f t="shared" si="2"/>
        <v>0</v>
      </c>
      <c r="I53" s="22">
        <f t="shared" si="0"/>
        <v>0</v>
      </c>
      <c r="K53" s="2">
        <v>540</v>
      </c>
    </row>
    <row r="54" spans="2:11" ht="12.75">
      <c r="B54" s="121"/>
      <c r="H54" s="6">
        <f t="shared" si="2"/>
        <v>0</v>
      </c>
      <c r="I54" s="22">
        <f t="shared" si="0"/>
        <v>0</v>
      </c>
      <c r="K54" s="2">
        <v>540</v>
      </c>
    </row>
    <row r="55" spans="2:11" ht="12.75">
      <c r="B55" s="121">
        <v>2500</v>
      </c>
      <c r="C55" s="1" t="s">
        <v>54</v>
      </c>
      <c r="D55" s="12" t="s">
        <v>25</v>
      </c>
      <c r="E55" s="1" t="s">
        <v>33</v>
      </c>
      <c r="F55" s="27" t="s">
        <v>55</v>
      </c>
      <c r="G55" s="27" t="s">
        <v>56</v>
      </c>
      <c r="H55" s="6">
        <f t="shared" si="2"/>
        <v>-2500</v>
      </c>
      <c r="I55" s="22">
        <f t="shared" si="0"/>
        <v>4.62962962962963</v>
      </c>
      <c r="K55" s="2">
        <v>540</v>
      </c>
    </row>
    <row r="56" spans="2:11" ht="12.75">
      <c r="B56" s="121">
        <v>2000</v>
      </c>
      <c r="C56" s="12" t="s">
        <v>57</v>
      </c>
      <c r="D56" s="1" t="s">
        <v>25</v>
      </c>
      <c r="E56" s="1" t="s">
        <v>33</v>
      </c>
      <c r="F56" s="27" t="s">
        <v>58</v>
      </c>
      <c r="G56" s="27" t="s">
        <v>56</v>
      </c>
      <c r="H56" s="6">
        <f t="shared" si="2"/>
        <v>-4500</v>
      </c>
      <c r="I56" s="22">
        <f t="shared" si="0"/>
        <v>3.7037037037037037</v>
      </c>
      <c r="K56" s="2">
        <v>540</v>
      </c>
    </row>
    <row r="57" spans="2:11" ht="12.75">
      <c r="B57" s="121">
        <v>1650</v>
      </c>
      <c r="C57" s="12" t="s">
        <v>59</v>
      </c>
      <c r="D57" s="12" t="s">
        <v>25</v>
      </c>
      <c r="E57" s="1" t="s">
        <v>33</v>
      </c>
      <c r="F57" s="27" t="s">
        <v>58</v>
      </c>
      <c r="G57" s="27" t="s">
        <v>56</v>
      </c>
      <c r="H57" s="6">
        <f t="shared" si="2"/>
        <v>-6150</v>
      </c>
      <c r="I57" s="22">
        <f t="shared" si="0"/>
        <v>3.0555555555555554</v>
      </c>
      <c r="K57" s="2">
        <v>540</v>
      </c>
    </row>
    <row r="58" spans="2:11" ht="12.75">
      <c r="B58" s="121">
        <v>2500</v>
      </c>
      <c r="C58" s="1" t="s">
        <v>60</v>
      </c>
      <c r="D58" s="12" t="s">
        <v>25</v>
      </c>
      <c r="E58" s="1" t="s">
        <v>33</v>
      </c>
      <c r="F58" s="27" t="s">
        <v>58</v>
      </c>
      <c r="G58" s="27" t="s">
        <v>61</v>
      </c>
      <c r="H58" s="6">
        <f t="shared" si="2"/>
        <v>-8650</v>
      </c>
      <c r="I58" s="22">
        <f t="shared" si="0"/>
        <v>4.62962962962963</v>
      </c>
      <c r="K58" s="2">
        <v>540</v>
      </c>
    </row>
    <row r="59" spans="1:11" s="45" customFormat="1" ht="12.75">
      <c r="A59" s="11"/>
      <c r="B59" s="220">
        <f>SUM(B55:B58)</f>
        <v>8650</v>
      </c>
      <c r="C59" s="11" t="s">
        <v>62</v>
      </c>
      <c r="D59" s="11"/>
      <c r="E59" s="11"/>
      <c r="F59" s="18"/>
      <c r="G59" s="18"/>
      <c r="H59" s="41">
        <v>0</v>
      </c>
      <c r="I59" s="44">
        <f t="shared" si="0"/>
        <v>16.01851851851852</v>
      </c>
      <c r="K59" s="2">
        <v>540</v>
      </c>
    </row>
    <row r="60" spans="2:11" ht="12.75">
      <c r="B60" s="121"/>
      <c r="H60" s="6">
        <f t="shared" si="2"/>
        <v>0</v>
      </c>
      <c r="I60" s="22">
        <f t="shared" si="0"/>
        <v>0</v>
      </c>
      <c r="K60" s="2">
        <v>540</v>
      </c>
    </row>
    <row r="61" spans="2:11" ht="12.75">
      <c r="B61" s="121"/>
      <c r="H61" s="6">
        <f t="shared" si="2"/>
        <v>0</v>
      </c>
      <c r="I61" s="22">
        <f t="shared" si="0"/>
        <v>0</v>
      </c>
      <c r="K61" s="2">
        <v>540</v>
      </c>
    </row>
    <row r="62" spans="2:11" ht="12.75">
      <c r="B62" s="230">
        <v>400</v>
      </c>
      <c r="C62" s="36" t="s">
        <v>29</v>
      </c>
      <c r="D62" s="12" t="s">
        <v>25</v>
      </c>
      <c r="E62" s="36" t="s">
        <v>30</v>
      </c>
      <c r="F62" s="27" t="s">
        <v>58</v>
      </c>
      <c r="G62" s="27" t="s">
        <v>45</v>
      </c>
      <c r="H62" s="6">
        <f t="shared" si="2"/>
        <v>-400</v>
      </c>
      <c r="I62" s="22">
        <f t="shared" si="0"/>
        <v>0.7407407407407407</v>
      </c>
      <c r="K62" s="2">
        <v>540</v>
      </c>
    </row>
    <row r="63" spans="2:11" ht="12.75">
      <c r="B63" s="121">
        <v>1000</v>
      </c>
      <c r="C63" s="12" t="s">
        <v>29</v>
      </c>
      <c r="D63" s="12" t="s">
        <v>25</v>
      </c>
      <c r="E63" s="1" t="s">
        <v>30</v>
      </c>
      <c r="F63" s="27" t="s">
        <v>58</v>
      </c>
      <c r="G63" s="27" t="s">
        <v>56</v>
      </c>
      <c r="H63" s="6">
        <f t="shared" si="2"/>
        <v>-1400</v>
      </c>
      <c r="I63" s="22">
        <f t="shared" si="0"/>
        <v>1.8518518518518519</v>
      </c>
      <c r="K63" s="2">
        <v>540</v>
      </c>
    </row>
    <row r="64" spans="2:11" ht="12.75">
      <c r="B64" s="121">
        <v>1800</v>
      </c>
      <c r="C64" s="12" t="s">
        <v>29</v>
      </c>
      <c r="D64" s="12" t="s">
        <v>25</v>
      </c>
      <c r="E64" s="1" t="s">
        <v>30</v>
      </c>
      <c r="F64" s="27" t="s">
        <v>58</v>
      </c>
      <c r="G64" s="27" t="s">
        <v>56</v>
      </c>
      <c r="H64" s="6">
        <f t="shared" si="2"/>
        <v>-3200</v>
      </c>
      <c r="I64" s="22">
        <f t="shared" si="0"/>
        <v>3.3333333333333335</v>
      </c>
      <c r="K64" s="2">
        <v>540</v>
      </c>
    </row>
    <row r="65" spans="2:11" ht="12.75">
      <c r="B65" s="121">
        <v>1600</v>
      </c>
      <c r="C65" s="1" t="s">
        <v>29</v>
      </c>
      <c r="D65" s="12" t="s">
        <v>25</v>
      </c>
      <c r="E65" s="1" t="s">
        <v>30</v>
      </c>
      <c r="F65" s="27" t="s">
        <v>58</v>
      </c>
      <c r="G65" s="27" t="s">
        <v>47</v>
      </c>
      <c r="H65" s="6">
        <f t="shared" si="2"/>
        <v>-4800</v>
      </c>
      <c r="I65" s="22">
        <f t="shared" si="0"/>
        <v>2.962962962962963</v>
      </c>
      <c r="K65" s="2">
        <v>540</v>
      </c>
    </row>
    <row r="66" spans="2:11" ht="12.75">
      <c r="B66" s="121">
        <v>1350</v>
      </c>
      <c r="C66" s="1" t="s">
        <v>29</v>
      </c>
      <c r="D66" s="12" t="s">
        <v>25</v>
      </c>
      <c r="E66" s="1" t="s">
        <v>30</v>
      </c>
      <c r="F66" s="27" t="s">
        <v>58</v>
      </c>
      <c r="G66" s="27" t="s">
        <v>51</v>
      </c>
      <c r="H66" s="6">
        <f t="shared" si="2"/>
        <v>-6150</v>
      </c>
      <c r="I66" s="22">
        <f t="shared" si="0"/>
        <v>2.5</v>
      </c>
      <c r="K66" s="2">
        <v>540</v>
      </c>
    </row>
    <row r="67" spans="2:11" ht="12.75">
      <c r="B67" s="121">
        <v>10000</v>
      </c>
      <c r="C67" s="12" t="s">
        <v>29</v>
      </c>
      <c r="D67" s="12" t="s">
        <v>25</v>
      </c>
      <c r="E67" s="1" t="s">
        <v>30</v>
      </c>
      <c r="F67" s="27" t="s">
        <v>58</v>
      </c>
      <c r="G67" s="27" t="s">
        <v>51</v>
      </c>
      <c r="H67" s="6">
        <f t="shared" si="2"/>
        <v>-16150</v>
      </c>
      <c r="I67" s="22">
        <f t="shared" si="0"/>
        <v>18.51851851851852</v>
      </c>
      <c r="K67" s="2">
        <v>540</v>
      </c>
    </row>
    <row r="68" spans="2:11" ht="12.75">
      <c r="B68" s="121">
        <v>2400</v>
      </c>
      <c r="C68" s="12" t="s">
        <v>29</v>
      </c>
      <c r="D68" s="12" t="s">
        <v>25</v>
      </c>
      <c r="E68" s="1" t="s">
        <v>30</v>
      </c>
      <c r="F68" s="27" t="s">
        <v>58</v>
      </c>
      <c r="G68" s="27" t="s">
        <v>53</v>
      </c>
      <c r="H68" s="6">
        <f t="shared" si="2"/>
        <v>-18550</v>
      </c>
      <c r="I68" s="22">
        <f t="shared" si="0"/>
        <v>4.444444444444445</v>
      </c>
      <c r="K68" s="2">
        <v>540</v>
      </c>
    </row>
    <row r="69" spans="2:11" ht="12.75">
      <c r="B69" s="121">
        <v>1200</v>
      </c>
      <c r="C69" s="1" t="s">
        <v>29</v>
      </c>
      <c r="D69" s="12" t="s">
        <v>25</v>
      </c>
      <c r="E69" s="1" t="s">
        <v>30</v>
      </c>
      <c r="F69" s="27" t="s">
        <v>58</v>
      </c>
      <c r="G69" s="27" t="s">
        <v>61</v>
      </c>
      <c r="H69" s="6">
        <f t="shared" si="2"/>
        <v>-19750</v>
      </c>
      <c r="I69" s="22">
        <f t="shared" si="0"/>
        <v>2.2222222222222223</v>
      </c>
      <c r="K69" s="2">
        <v>540</v>
      </c>
    </row>
    <row r="70" spans="2:11" ht="12.75">
      <c r="B70" s="121">
        <v>400</v>
      </c>
      <c r="C70" s="1" t="s">
        <v>29</v>
      </c>
      <c r="D70" s="12" t="s">
        <v>25</v>
      </c>
      <c r="E70" s="1" t="s">
        <v>30</v>
      </c>
      <c r="F70" s="27" t="s">
        <v>58</v>
      </c>
      <c r="G70" s="27" t="s">
        <v>63</v>
      </c>
      <c r="H70" s="6">
        <f t="shared" si="2"/>
        <v>-20150</v>
      </c>
      <c r="I70" s="22">
        <f t="shared" si="0"/>
        <v>0.7407407407407407</v>
      </c>
      <c r="K70" s="2">
        <v>540</v>
      </c>
    </row>
    <row r="71" spans="1:11" s="45" customFormat="1" ht="12.75">
      <c r="A71" s="11"/>
      <c r="B71" s="220">
        <f>SUM(B62:B70)</f>
        <v>20150</v>
      </c>
      <c r="C71" s="11"/>
      <c r="D71" s="11"/>
      <c r="E71" s="11"/>
      <c r="F71" s="18"/>
      <c r="G71" s="18"/>
      <c r="H71" s="41">
        <v>0</v>
      </c>
      <c r="I71" s="44">
        <f t="shared" si="0"/>
        <v>37.31481481481482</v>
      </c>
      <c r="K71" s="2">
        <v>540</v>
      </c>
    </row>
    <row r="72" spans="2:11" ht="12.75">
      <c r="B72" s="121"/>
      <c r="H72" s="6">
        <f t="shared" si="2"/>
        <v>0</v>
      </c>
      <c r="I72" s="22">
        <f t="shared" si="0"/>
        <v>0</v>
      </c>
      <c r="K72" s="2">
        <v>540</v>
      </c>
    </row>
    <row r="73" spans="2:11" ht="12.75">
      <c r="B73" s="121"/>
      <c r="H73" s="6">
        <f t="shared" si="2"/>
        <v>0</v>
      </c>
      <c r="I73" s="22">
        <f t="shared" si="0"/>
        <v>0</v>
      </c>
      <c r="K73" s="2">
        <v>540</v>
      </c>
    </row>
    <row r="74" spans="2:11" ht="12.75">
      <c r="B74" s="121"/>
      <c r="H74" s="6">
        <f t="shared" si="2"/>
        <v>0</v>
      </c>
      <c r="I74" s="22">
        <f t="shared" si="0"/>
        <v>0</v>
      </c>
      <c r="K74" s="2">
        <v>540</v>
      </c>
    </row>
    <row r="75" spans="2:11" ht="12.75">
      <c r="B75" s="121">
        <v>5000</v>
      </c>
      <c r="C75" s="1" t="s">
        <v>64</v>
      </c>
      <c r="D75" s="12" t="s">
        <v>25</v>
      </c>
      <c r="E75" s="1" t="s">
        <v>33</v>
      </c>
      <c r="F75" s="27" t="s">
        <v>65</v>
      </c>
      <c r="G75" s="27" t="s">
        <v>56</v>
      </c>
      <c r="H75" s="6">
        <f t="shared" si="2"/>
        <v>-5000</v>
      </c>
      <c r="I75" s="22">
        <f t="shared" si="0"/>
        <v>9.25925925925926</v>
      </c>
      <c r="K75" s="2">
        <v>540</v>
      </c>
    </row>
    <row r="76" spans="2:11" ht="12.75">
      <c r="B76" s="121">
        <v>5000</v>
      </c>
      <c r="C76" s="1" t="s">
        <v>64</v>
      </c>
      <c r="D76" s="12" t="s">
        <v>25</v>
      </c>
      <c r="E76" s="1" t="s">
        <v>33</v>
      </c>
      <c r="F76" s="27" t="s">
        <v>66</v>
      </c>
      <c r="G76" s="27" t="s">
        <v>47</v>
      </c>
      <c r="H76" s="6">
        <f t="shared" si="2"/>
        <v>-10000</v>
      </c>
      <c r="I76" s="22">
        <f t="shared" si="0"/>
        <v>9.25925925925926</v>
      </c>
      <c r="K76" s="2">
        <v>540</v>
      </c>
    </row>
    <row r="77" spans="2:11" ht="12.75">
      <c r="B77" s="121">
        <v>5000</v>
      </c>
      <c r="C77" s="1" t="s">
        <v>64</v>
      </c>
      <c r="D77" s="12" t="s">
        <v>25</v>
      </c>
      <c r="E77" s="1" t="s">
        <v>33</v>
      </c>
      <c r="F77" s="27" t="s">
        <v>67</v>
      </c>
      <c r="G77" s="27" t="s">
        <v>51</v>
      </c>
      <c r="H77" s="6">
        <f t="shared" si="2"/>
        <v>-15000</v>
      </c>
      <c r="I77" s="22">
        <f t="shared" si="0"/>
        <v>9.25925925925926</v>
      </c>
      <c r="K77" s="2">
        <v>540</v>
      </c>
    </row>
    <row r="78" spans="2:11" ht="12.75">
      <c r="B78" s="121">
        <v>5000</v>
      </c>
      <c r="C78" s="1" t="s">
        <v>64</v>
      </c>
      <c r="D78" s="12" t="s">
        <v>25</v>
      </c>
      <c r="E78" s="1" t="s">
        <v>33</v>
      </c>
      <c r="F78" s="27" t="s">
        <v>68</v>
      </c>
      <c r="G78" s="27" t="s">
        <v>53</v>
      </c>
      <c r="H78" s="6">
        <f t="shared" si="2"/>
        <v>-20000</v>
      </c>
      <c r="I78" s="22">
        <f t="shared" si="0"/>
        <v>9.25925925925926</v>
      </c>
      <c r="K78" s="2">
        <v>540</v>
      </c>
    </row>
    <row r="79" spans="1:11" s="45" customFormat="1" ht="12.75">
      <c r="A79" s="11"/>
      <c r="B79" s="220">
        <f>SUM(B75:B78)</f>
        <v>20000</v>
      </c>
      <c r="C79" s="11" t="s">
        <v>64</v>
      </c>
      <c r="D79" s="11"/>
      <c r="E79" s="11"/>
      <c r="F79" s="18"/>
      <c r="G79" s="18"/>
      <c r="H79" s="41">
        <v>0</v>
      </c>
      <c r="I79" s="44">
        <f t="shared" si="0"/>
        <v>37.03703703703704</v>
      </c>
      <c r="K79" s="2">
        <v>540</v>
      </c>
    </row>
    <row r="80" spans="2:11" ht="12.75">
      <c r="B80" s="121"/>
      <c r="H80" s="6">
        <f t="shared" si="2"/>
        <v>0</v>
      </c>
      <c r="I80" s="22">
        <f t="shared" si="0"/>
        <v>0</v>
      </c>
      <c r="K80" s="2">
        <v>540</v>
      </c>
    </row>
    <row r="81" spans="2:11" ht="12.75">
      <c r="B81" s="121"/>
      <c r="H81" s="6">
        <f t="shared" si="2"/>
        <v>0</v>
      </c>
      <c r="I81" s="22">
        <f t="shared" si="0"/>
        <v>0</v>
      </c>
      <c r="K81" s="2">
        <v>540</v>
      </c>
    </row>
    <row r="82" spans="2:11" ht="12.75">
      <c r="B82" s="121">
        <v>2000</v>
      </c>
      <c r="C82" s="1" t="s">
        <v>32</v>
      </c>
      <c r="D82" s="12" t="s">
        <v>25</v>
      </c>
      <c r="E82" s="1" t="s">
        <v>33</v>
      </c>
      <c r="F82" s="27" t="s">
        <v>58</v>
      </c>
      <c r="G82" s="27" t="s">
        <v>56</v>
      </c>
      <c r="H82" s="6">
        <f t="shared" si="2"/>
        <v>-2000</v>
      </c>
      <c r="I82" s="22">
        <f t="shared" si="0"/>
        <v>3.7037037037037037</v>
      </c>
      <c r="K82" s="2">
        <v>540</v>
      </c>
    </row>
    <row r="83" spans="2:11" ht="12.75">
      <c r="B83" s="121">
        <v>2000</v>
      </c>
      <c r="C83" s="1" t="s">
        <v>32</v>
      </c>
      <c r="D83" s="12" t="s">
        <v>25</v>
      </c>
      <c r="E83" s="1" t="s">
        <v>33</v>
      </c>
      <c r="F83" s="27" t="s">
        <v>58</v>
      </c>
      <c r="G83" s="27" t="s">
        <v>47</v>
      </c>
      <c r="H83" s="6">
        <f t="shared" si="2"/>
        <v>-4000</v>
      </c>
      <c r="I83" s="22">
        <f t="shared" si="0"/>
        <v>3.7037037037037037</v>
      </c>
      <c r="K83" s="2">
        <v>540</v>
      </c>
    </row>
    <row r="84" spans="2:11" ht="12.75">
      <c r="B84" s="121">
        <v>2000</v>
      </c>
      <c r="C84" s="1" t="s">
        <v>32</v>
      </c>
      <c r="D84" s="12" t="s">
        <v>25</v>
      </c>
      <c r="E84" s="1" t="s">
        <v>33</v>
      </c>
      <c r="F84" s="27" t="s">
        <v>58</v>
      </c>
      <c r="G84" s="27" t="s">
        <v>51</v>
      </c>
      <c r="H84" s="6">
        <f t="shared" si="2"/>
        <v>-6000</v>
      </c>
      <c r="I84" s="22">
        <f t="shared" si="0"/>
        <v>3.7037037037037037</v>
      </c>
      <c r="K84" s="2">
        <v>540</v>
      </c>
    </row>
    <row r="85" spans="2:11" ht="12.75">
      <c r="B85" s="121">
        <v>2000</v>
      </c>
      <c r="C85" s="1" t="s">
        <v>32</v>
      </c>
      <c r="D85" s="12" t="s">
        <v>25</v>
      </c>
      <c r="E85" s="1" t="s">
        <v>33</v>
      </c>
      <c r="F85" s="27" t="s">
        <v>58</v>
      </c>
      <c r="G85" s="27" t="s">
        <v>53</v>
      </c>
      <c r="H85" s="6">
        <f t="shared" si="2"/>
        <v>-8000</v>
      </c>
      <c r="I85" s="22">
        <f t="shared" si="0"/>
        <v>3.7037037037037037</v>
      </c>
      <c r="K85" s="2">
        <v>540</v>
      </c>
    </row>
    <row r="86" spans="2:11" ht="12.75">
      <c r="B86" s="121">
        <v>2000</v>
      </c>
      <c r="C86" s="1" t="s">
        <v>32</v>
      </c>
      <c r="D86" s="12" t="s">
        <v>25</v>
      </c>
      <c r="E86" s="1" t="s">
        <v>33</v>
      </c>
      <c r="F86" s="27" t="s">
        <v>58</v>
      </c>
      <c r="G86" s="27" t="s">
        <v>61</v>
      </c>
      <c r="H86" s="6">
        <f t="shared" si="2"/>
        <v>-10000</v>
      </c>
      <c r="I86" s="22">
        <f t="shared" si="0"/>
        <v>3.7037037037037037</v>
      </c>
      <c r="K86" s="2">
        <v>540</v>
      </c>
    </row>
    <row r="87" spans="1:11" s="45" customFormat="1" ht="12.75">
      <c r="A87" s="11"/>
      <c r="B87" s="220">
        <f>SUM(B82:B86)</f>
        <v>10000</v>
      </c>
      <c r="C87" s="11" t="s">
        <v>32</v>
      </c>
      <c r="D87" s="11"/>
      <c r="E87" s="11"/>
      <c r="F87" s="18"/>
      <c r="G87" s="18"/>
      <c r="H87" s="41">
        <v>0</v>
      </c>
      <c r="I87" s="44">
        <f t="shared" si="0"/>
        <v>18.51851851851852</v>
      </c>
      <c r="K87" s="2">
        <v>540</v>
      </c>
    </row>
    <row r="88" spans="2:11" ht="12.75">
      <c r="B88" s="121"/>
      <c r="H88" s="6">
        <f t="shared" si="2"/>
        <v>0</v>
      </c>
      <c r="I88" s="22">
        <f t="shared" si="0"/>
        <v>0</v>
      </c>
      <c r="K88" s="2">
        <v>540</v>
      </c>
    </row>
    <row r="89" spans="2:11" ht="12.75">
      <c r="B89" s="121"/>
      <c r="H89" s="6">
        <f t="shared" si="2"/>
        <v>0</v>
      </c>
      <c r="I89" s="22">
        <f t="shared" si="0"/>
        <v>0</v>
      </c>
      <c r="K89" s="2">
        <v>540</v>
      </c>
    </row>
    <row r="90" spans="2:11" ht="12.75">
      <c r="B90" s="98">
        <v>1000</v>
      </c>
      <c r="C90" s="12" t="s">
        <v>69</v>
      </c>
      <c r="D90" s="12" t="s">
        <v>25</v>
      </c>
      <c r="E90" s="1" t="s">
        <v>70</v>
      </c>
      <c r="F90" s="27" t="s">
        <v>58</v>
      </c>
      <c r="G90" s="27" t="s">
        <v>56</v>
      </c>
      <c r="H90" s="6">
        <f t="shared" si="2"/>
        <v>-1000</v>
      </c>
      <c r="I90" s="22">
        <f aca="true" t="shared" si="3" ref="I90:I152">+B90/K90</f>
        <v>1.8518518518518519</v>
      </c>
      <c r="K90" s="2">
        <v>540</v>
      </c>
    </row>
    <row r="91" spans="1:11" s="45" customFormat="1" ht="12.75">
      <c r="A91" s="11"/>
      <c r="B91" s="220">
        <v>1000</v>
      </c>
      <c r="C91" s="11"/>
      <c r="D91" s="11"/>
      <c r="E91" s="11" t="s">
        <v>70</v>
      </c>
      <c r="F91" s="18"/>
      <c r="G91" s="18"/>
      <c r="H91" s="41">
        <v>0</v>
      </c>
      <c r="I91" s="44">
        <f t="shared" si="3"/>
        <v>1.8518518518518519</v>
      </c>
      <c r="K91" s="2">
        <v>540</v>
      </c>
    </row>
    <row r="92" spans="2:11" ht="12.75">
      <c r="B92" s="121"/>
      <c r="H92" s="6">
        <f t="shared" si="2"/>
        <v>0</v>
      </c>
      <c r="I92" s="22">
        <f t="shared" si="3"/>
        <v>0</v>
      </c>
      <c r="K92" s="2">
        <v>540</v>
      </c>
    </row>
    <row r="93" spans="2:11" ht="12.75">
      <c r="B93" s="121"/>
      <c r="H93" s="6">
        <f t="shared" si="2"/>
        <v>0</v>
      </c>
      <c r="I93" s="22">
        <f t="shared" si="3"/>
        <v>0</v>
      </c>
      <c r="K93" s="2">
        <v>540</v>
      </c>
    </row>
    <row r="94" spans="2:11" ht="12.75">
      <c r="B94" s="121">
        <v>4000</v>
      </c>
      <c r="C94" s="1" t="s">
        <v>34</v>
      </c>
      <c r="D94" s="12" t="s">
        <v>25</v>
      </c>
      <c r="E94" s="1" t="s">
        <v>35</v>
      </c>
      <c r="F94" s="27" t="s">
        <v>58</v>
      </c>
      <c r="G94" s="27" t="s">
        <v>53</v>
      </c>
      <c r="H94" s="6">
        <f t="shared" si="2"/>
        <v>-4000</v>
      </c>
      <c r="I94" s="22">
        <f t="shared" si="3"/>
        <v>7.407407407407407</v>
      </c>
      <c r="K94" s="2">
        <v>540</v>
      </c>
    </row>
    <row r="95" spans="1:11" s="45" customFormat="1" ht="12.75">
      <c r="A95" s="11"/>
      <c r="B95" s="220">
        <v>4000</v>
      </c>
      <c r="C95" s="11"/>
      <c r="D95" s="11"/>
      <c r="E95" s="11" t="s">
        <v>35</v>
      </c>
      <c r="F95" s="18"/>
      <c r="G95" s="18"/>
      <c r="H95" s="41">
        <v>0</v>
      </c>
      <c r="I95" s="44">
        <f t="shared" si="3"/>
        <v>7.407407407407407</v>
      </c>
      <c r="K95" s="2">
        <v>540</v>
      </c>
    </row>
    <row r="96" spans="2:11" ht="12.75">
      <c r="B96" s="121"/>
      <c r="H96" s="6">
        <f t="shared" si="2"/>
        <v>0</v>
      </c>
      <c r="I96" s="22">
        <f t="shared" si="3"/>
        <v>0</v>
      </c>
      <c r="K96" s="2">
        <v>540</v>
      </c>
    </row>
    <row r="97" spans="2:11" ht="12.75">
      <c r="B97" s="121"/>
      <c r="H97" s="6">
        <f t="shared" si="2"/>
        <v>0</v>
      </c>
      <c r="I97" s="22">
        <f t="shared" si="3"/>
        <v>0</v>
      </c>
      <c r="K97" s="2">
        <v>540</v>
      </c>
    </row>
    <row r="98" spans="2:11" ht="12.75">
      <c r="B98" s="121"/>
      <c r="H98" s="6">
        <f t="shared" si="2"/>
        <v>0</v>
      </c>
      <c r="I98" s="22">
        <f t="shared" si="3"/>
        <v>0</v>
      </c>
      <c r="K98" s="2">
        <v>540</v>
      </c>
    </row>
    <row r="99" spans="2:11" ht="12.75">
      <c r="B99" s="121"/>
      <c r="H99" s="6">
        <f t="shared" si="2"/>
        <v>0</v>
      </c>
      <c r="I99" s="22">
        <f t="shared" si="3"/>
        <v>0</v>
      </c>
      <c r="K99" s="2">
        <v>540</v>
      </c>
    </row>
    <row r="100" spans="2:11" ht="12.75">
      <c r="B100" s="121"/>
      <c r="H100" s="6">
        <f t="shared" si="2"/>
        <v>0</v>
      </c>
      <c r="I100" s="22">
        <f t="shared" si="3"/>
        <v>0</v>
      </c>
      <c r="K100" s="2">
        <v>540</v>
      </c>
    </row>
    <row r="101" spans="1:11" s="45" customFormat="1" ht="12.75">
      <c r="A101" s="11"/>
      <c r="B101" s="220">
        <f>+B119+B125+B140+B144+B161</f>
        <v>94800</v>
      </c>
      <c r="C101" s="41"/>
      <c r="D101" s="47" t="s">
        <v>71</v>
      </c>
      <c r="E101" s="46" t="s">
        <v>73</v>
      </c>
      <c r="F101" s="47" t="s">
        <v>72</v>
      </c>
      <c r="G101" s="18"/>
      <c r="H101" s="41">
        <f t="shared" si="2"/>
        <v>-94800</v>
      </c>
      <c r="I101" s="44">
        <f t="shared" si="3"/>
        <v>175.55555555555554</v>
      </c>
      <c r="K101" s="2">
        <v>540</v>
      </c>
    </row>
    <row r="102" spans="2:11" ht="12.75">
      <c r="B102" s="121"/>
      <c r="H102" s="6">
        <f t="shared" si="2"/>
        <v>-94800</v>
      </c>
      <c r="I102" s="22">
        <f t="shared" si="3"/>
        <v>0</v>
      </c>
      <c r="K102" s="2">
        <v>540</v>
      </c>
    </row>
    <row r="103" spans="2:11" ht="12.75">
      <c r="B103" s="121"/>
      <c r="H103" s="6">
        <f t="shared" si="2"/>
        <v>-94800</v>
      </c>
      <c r="I103" s="22">
        <f t="shared" si="3"/>
        <v>0</v>
      </c>
      <c r="K103" s="2">
        <v>540</v>
      </c>
    </row>
    <row r="104" spans="2:11" ht="12.75">
      <c r="B104" s="121"/>
      <c r="H104" s="6">
        <f t="shared" si="2"/>
        <v>-94800</v>
      </c>
      <c r="I104" s="22">
        <f t="shared" si="3"/>
        <v>0</v>
      </c>
      <c r="K104" s="2">
        <v>540</v>
      </c>
    </row>
    <row r="105" spans="2:11" ht="12.75">
      <c r="B105" s="121">
        <v>2500</v>
      </c>
      <c r="C105" s="32" t="s">
        <v>0</v>
      </c>
      <c r="D105" s="1" t="s">
        <v>25</v>
      </c>
      <c r="E105" s="1" t="s">
        <v>74</v>
      </c>
      <c r="F105" s="31" t="s">
        <v>75</v>
      </c>
      <c r="G105" s="27" t="s">
        <v>45</v>
      </c>
      <c r="H105" s="6">
        <f t="shared" si="2"/>
        <v>-97300</v>
      </c>
      <c r="I105" s="22">
        <f t="shared" si="3"/>
        <v>4.62962962962963</v>
      </c>
      <c r="K105" s="2">
        <v>540</v>
      </c>
    </row>
    <row r="106" spans="2:11" ht="12.75">
      <c r="B106" s="121">
        <v>2500</v>
      </c>
      <c r="C106" s="32" t="s">
        <v>0</v>
      </c>
      <c r="D106" s="1" t="s">
        <v>25</v>
      </c>
      <c r="E106" s="1" t="s">
        <v>74</v>
      </c>
      <c r="F106" s="27" t="s">
        <v>76</v>
      </c>
      <c r="G106" s="27" t="s">
        <v>47</v>
      </c>
      <c r="H106" s="6">
        <f t="shared" si="2"/>
        <v>-99800</v>
      </c>
      <c r="I106" s="22">
        <f t="shared" si="3"/>
        <v>4.62962962962963</v>
      </c>
      <c r="K106" s="2">
        <v>540</v>
      </c>
    </row>
    <row r="107" spans="2:11" ht="12.75">
      <c r="B107" s="121">
        <v>5000</v>
      </c>
      <c r="C107" s="32" t="s">
        <v>0</v>
      </c>
      <c r="D107" s="1" t="s">
        <v>25</v>
      </c>
      <c r="E107" s="1" t="s">
        <v>74</v>
      </c>
      <c r="F107" s="57" t="s">
        <v>77</v>
      </c>
      <c r="G107" s="27" t="s">
        <v>51</v>
      </c>
      <c r="H107" s="6">
        <f t="shared" si="2"/>
        <v>-104800</v>
      </c>
      <c r="I107" s="22">
        <f t="shared" si="3"/>
        <v>9.25925925925926</v>
      </c>
      <c r="K107" s="2">
        <v>540</v>
      </c>
    </row>
    <row r="108" spans="2:11" ht="12.75">
      <c r="B108" s="121">
        <v>5000</v>
      </c>
      <c r="C108" s="32" t="s">
        <v>0</v>
      </c>
      <c r="D108" s="1" t="s">
        <v>25</v>
      </c>
      <c r="E108" s="1" t="s">
        <v>74</v>
      </c>
      <c r="F108" s="57" t="s">
        <v>78</v>
      </c>
      <c r="G108" s="27" t="s">
        <v>63</v>
      </c>
      <c r="H108" s="6">
        <f t="shared" si="2"/>
        <v>-109800</v>
      </c>
      <c r="I108" s="22">
        <f t="shared" si="3"/>
        <v>9.25925925925926</v>
      </c>
      <c r="K108" s="2">
        <v>540</v>
      </c>
    </row>
    <row r="109" spans="2:11" ht="12.75">
      <c r="B109" s="121">
        <v>2000</v>
      </c>
      <c r="C109" s="32" t="s">
        <v>0</v>
      </c>
      <c r="D109" s="1" t="s">
        <v>25</v>
      </c>
      <c r="E109" s="1" t="s">
        <v>79</v>
      </c>
      <c r="F109" s="57" t="s">
        <v>80</v>
      </c>
      <c r="G109" s="27" t="s">
        <v>63</v>
      </c>
      <c r="H109" s="6">
        <f t="shared" si="2"/>
        <v>-111800</v>
      </c>
      <c r="I109" s="22">
        <f t="shared" si="3"/>
        <v>3.7037037037037037</v>
      </c>
      <c r="K109" s="2">
        <v>540</v>
      </c>
    </row>
    <row r="110" spans="2:11" ht="12.75">
      <c r="B110" s="121">
        <v>2500</v>
      </c>
      <c r="C110" s="32" t="s">
        <v>0</v>
      </c>
      <c r="D110" s="1" t="s">
        <v>25</v>
      </c>
      <c r="E110" s="1" t="s">
        <v>81</v>
      </c>
      <c r="F110" s="57" t="s">
        <v>82</v>
      </c>
      <c r="G110" s="27" t="s">
        <v>63</v>
      </c>
      <c r="H110" s="6">
        <f t="shared" si="2"/>
        <v>-114300</v>
      </c>
      <c r="I110" s="22">
        <f t="shared" si="3"/>
        <v>4.62962962962963</v>
      </c>
      <c r="K110" s="2">
        <v>540</v>
      </c>
    </row>
    <row r="111" spans="2:11" ht="12.75">
      <c r="B111" s="121">
        <v>2500</v>
      </c>
      <c r="C111" s="32" t="s">
        <v>0</v>
      </c>
      <c r="D111" s="1" t="s">
        <v>25</v>
      </c>
      <c r="E111" s="1" t="s">
        <v>43</v>
      </c>
      <c r="F111" s="57" t="s">
        <v>83</v>
      </c>
      <c r="G111" s="27" t="s">
        <v>63</v>
      </c>
      <c r="H111" s="6">
        <f t="shared" si="2"/>
        <v>-116800</v>
      </c>
      <c r="I111" s="22">
        <f t="shared" si="3"/>
        <v>4.62962962962963</v>
      </c>
      <c r="K111" s="2">
        <v>540</v>
      </c>
    </row>
    <row r="112" spans="2:11" ht="12.75">
      <c r="B112" s="121">
        <v>2500</v>
      </c>
      <c r="C112" s="32" t="s">
        <v>0</v>
      </c>
      <c r="D112" s="1" t="s">
        <v>25</v>
      </c>
      <c r="E112" s="1" t="s">
        <v>43</v>
      </c>
      <c r="F112" s="57" t="s">
        <v>84</v>
      </c>
      <c r="G112" s="27" t="s">
        <v>85</v>
      </c>
      <c r="H112" s="6">
        <f t="shared" si="2"/>
        <v>-119300</v>
      </c>
      <c r="I112" s="22">
        <f t="shared" si="3"/>
        <v>4.62962962962963</v>
      </c>
      <c r="K112" s="2">
        <v>540</v>
      </c>
    </row>
    <row r="113" spans="2:11" ht="12.75">
      <c r="B113" s="121">
        <v>2500</v>
      </c>
      <c r="C113" s="32" t="s">
        <v>0</v>
      </c>
      <c r="D113" s="1" t="s">
        <v>25</v>
      </c>
      <c r="E113" s="1" t="s">
        <v>74</v>
      </c>
      <c r="F113" s="57" t="s">
        <v>86</v>
      </c>
      <c r="G113" s="27" t="s">
        <v>85</v>
      </c>
      <c r="H113" s="6">
        <f t="shared" si="2"/>
        <v>-121800</v>
      </c>
      <c r="I113" s="22">
        <f t="shared" si="3"/>
        <v>4.62962962962963</v>
      </c>
      <c r="K113" s="2">
        <v>540</v>
      </c>
    </row>
    <row r="114" spans="2:11" ht="12.75">
      <c r="B114" s="121">
        <v>2500</v>
      </c>
      <c r="C114" s="32" t="s">
        <v>0</v>
      </c>
      <c r="D114" s="1" t="s">
        <v>25</v>
      </c>
      <c r="E114" s="1" t="s">
        <v>43</v>
      </c>
      <c r="F114" s="57" t="s">
        <v>86</v>
      </c>
      <c r="G114" s="27" t="s">
        <v>85</v>
      </c>
      <c r="H114" s="6">
        <f t="shared" si="2"/>
        <v>-124300</v>
      </c>
      <c r="I114" s="22">
        <f t="shared" si="3"/>
        <v>4.62962962962963</v>
      </c>
      <c r="K114" s="2">
        <v>540</v>
      </c>
    </row>
    <row r="115" spans="2:11" ht="12.75">
      <c r="B115" s="121">
        <v>5000</v>
      </c>
      <c r="C115" s="1" t="s">
        <v>0</v>
      </c>
      <c r="D115" s="1" t="s">
        <v>25</v>
      </c>
      <c r="E115" s="1" t="s">
        <v>74</v>
      </c>
      <c r="F115" s="57" t="s">
        <v>87</v>
      </c>
      <c r="G115" s="27" t="s">
        <v>88</v>
      </c>
      <c r="H115" s="6">
        <f t="shared" si="2"/>
        <v>-129300</v>
      </c>
      <c r="I115" s="22">
        <f t="shared" si="3"/>
        <v>9.25925925925926</v>
      </c>
      <c r="K115" s="2">
        <v>540</v>
      </c>
    </row>
    <row r="116" spans="2:11" ht="12.75">
      <c r="B116" s="121">
        <v>5000</v>
      </c>
      <c r="C116" s="1" t="s">
        <v>0</v>
      </c>
      <c r="D116" s="1" t="s">
        <v>25</v>
      </c>
      <c r="E116" s="1" t="s">
        <v>74</v>
      </c>
      <c r="F116" s="57" t="s">
        <v>89</v>
      </c>
      <c r="G116" s="27" t="s">
        <v>90</v>
      </c>
      <c r="H116" s="6">
        <f t="shared" si="2"/>
        <v>-134300</v>
      </c>
      <c r="I116" s="22">
        <f t="shared" si="3"/>
        <v>9.25925925925926</v>
      </c>
      <c r="K116" s="2">
        <v>540</v>
      </c>
    </row>
    <row r="117" spans="2:11" ht="12.75">
      <c r="B117" s="121">
        <v>5000</v>
      </c>
      <c r="C117" s="1" t="s">
        <v>0</v>
      </c>
      <c r="D117" s="1" t="s">
        <v>25</v>
      </c>
      <c r="E117" s="1" t="s">
        <v>91</v>
      </c>
      <c r="F117" s="57" t="s">
        <v>92</v>
      </c>
      <c r="G117" s="27" t="s">
        <v>93</v>
      </c>
      <c r="H117" s="6">
        <f t="shared" si="2"/>
        <v>-139300</v>
      </c>
      <c r="I117" s="22">
        <f t="shared" si="3"/>
        <v>9.25925925925926</v>
      </c>
      <c r="K117" s="2">
        <v>540</v>
      </c>
    </row>
    <row r="118" spans="2:11" ht="12.75">
      <c r="B118" s="121">
        <v>2000</v>
      </c>
      <c r="C118" s="1" t="s">
        <v>0</v>
      </c>
      <c r="D118" s="1" t="s">
        <v>25</v>
      </c>
      <c r="E118" s="1" t="s">
        <v>79</v>
      </c>
      <c r="F118" s="57" t="s">
        <v>94</v>
      </c>
      <c r="G118" s="27" t="s">
        <v>93</v>
      </c>
      <c r="H118" s="6">
        <f t="shared" si="2"/>
        <v>-141300</v>
      </c>
      <c r="I118" s="22">
        <f t="shared" si="3"/>
        <v>3.7037037037037037</v>
      </c>
      <c r="K118" s="2">
        <v>540</v>
      </c>
    </row>
    <row r="119" spans="1:11" s="45" customFormat="1" ht="12.75">
      <c r="A119" s="11"/>
      <c r="B119" s="220">
        <f>SUM(B105:B118)</f>
        <v>46500</v>
      </c>
      <c r="C119" s="11" t="s">
        <v>0</v>
      </c>
      <c r="D119" s="11"/>
      <c r="E119" s="11"/>
      <c r="F119" s="18"/>
      <c r="G119" s="18"/>
      <c r="H119" s="41">
        <v>0</v>
      </c>
      <c r="I119" s="44">
        <f t="shared" si="3"/>
        <v>86.11111111111111</v>
      </c>
      <c r="K119" s="2">
        <v>540</v>
      </c>
    </row>
    <row r="120" spans="2:11" ht="12.75">
      <c r="B120" s="231"/>
      <c r="H120" s="6">
        <f t="shared" si="2"/>
        <v>0</v>
      </c>
      <c r="I120" s="22">
        <f t="shared" si="3"/>
        <v>0</v>
      </c>
      <c r="K120" s="2">
        <v>540</v>
      </c>
    </row>
    <row r="121" spans="2:11" ht="12.75">
      <c r="B121" s="121"/>
      <c r="C121" s="3"/>
      <c r="H121" s="6">
        <f aca="true" t="shared" si="4" ref="H121:H183">H120-B121</f>
        <v>0</v>
      </c>
      <c r="I121" s="22">
        <f t="shared" si="3"/>
        <v>0</v>
      </c>
      <c r="K121" s="2">
        <v>540</v>
      </c>
    </row>
    <row r="122" spans="2:11" ht="12.75">
      <c r="B122" s="98">
        <v>1500</v>
      </c>
      <c r="C122" s="32" t="s">
        <v>95</v>
      </c>
      <c r="D122" s="12" t="s">
        <v>25</v>
      </c>
      <c r="E122" s="32" t="s">
        <v>33</v>
      </c>
      <c r="F122" s="31" t="s">
        <v>96</v>
      </c>
      <c r="G122" s="31" t="s">
        <v>56</v>
      </c>
      <c r="H122" s="6">
        <f t="shared" si="4"/>
        <v>-1500</v>
      </c>
      <c r="I122" s="22">
        <f t="shared" si="3"/>
        <v>2.7777777777777777</v>
      </c>
      <c r="K122" s="2">
        <v>540</v>
      </c>
    </row>
    <row r="123" spans="2:11" ht="12.75">
      <c r="B123" s="98">
        <v>1500</v>
      </c>
      <c r="C123" s="33" t="s">
        <v>97</v>
      </c>
      <c r="D123" s="12" t="s">
        <v>25</v>
      </c>
      <c r="E123" s="33" t="s">
        <v>33</v>
      </c>
      <c r="F123" s="31" t="s">
        <v>96</v>
      </c>
      <c r="G123" s="34" t="s">
        <v>56</v>
      </c>
      <c r="H123" s="6">
        <f t="shared" si="4"/>
        <v>-3000</v>
      </c>
      <c r="I123" s="22">
        <f t="shared" si="3"/>
        <v>2.7777777777777777</v>
      </c>
      <c r="K123" s="2">
        <v>540</v>
      </c>
    </row>
    <row r="124" spans="2:11" ht="12.75">
      <c r="B124" s="121">
        <v>2500</v>
      </c>
      <c r="C124" s="1" t="s">
        <v>98</v>
      </c>
      <c r="D124" s="12" t="s">
        <v>25</v>
      </c>
      <c r="E124" s="1" t="s">
        <v>33</v>
      </c>
      <c r="F124" s="31" t="s">
        <v>99</v>
      </c>
      <c r="G124" s="27" t="s">
        <v>100</v>
      </c>
      <c r="H124" s="6">
        <f t="shared" si="4"/>
        <v>-5500</v>
      </c>
      <c r="I124" s="22">
        <f t="shared" si="3"/>
        <v>4.62962962962963</v>
      </c>
      <c r="K124" s="2">
        <v>540</v>
      </c>
    </row>
    <row r="125" spans="1:11" s="45" customFormat="1" ht="12.75">
      <c r="A125" s="11"/>
      <c r="B125" s="220">
        <f>SUM(B122:B124)</f>
        <v>5500</v>
      </c>
      <c r="C125" s="11" t="s">
        <v>62</v>
      </c>
      <c r="D125" s="11"/>
      <c r="E125" s="11"/>
      <c r="F125" s="18"/>
      <c r="G125" s="18"/>
      <c r="H125" s="41">
        <v>0</v>
      </c>
      <c r="I125" s="44">
        <f t="shared" si="3"/>
        <v>10.185185185185185</v>
      </c>
      <c r="K125" s="2">
        <v>540</v>
      </c>
    </row>
    <row r="126" spans="2:11" ht="12.75">
      <c r="B126" s="121"/>
      <c r="H126" s="6">
        <f t="shared" si="4"/>
        <v>0</v>
      </c>
      <c r="I126" s="22">
        <f t="shared" si="3"/>
        <v>0</v>
      </c>
      <c r="K126" s="2">
        <v>540</v>
      </c>
    </row>
    <row r="127" spans="2:11" ht="12.75">
      <c r="B127" s="121"/>
      <c r="H127" s="6">
        <f t="shared" si="4"/>
        <v>0</v>
      </c>
      <c r="I127" s="22">
        <f t="shared" si="3"/>
        <v>0</v>
      </c>
      <c r="K127" s="2">
        <v>540</v>
      </c>
    </row>
    <row r="128" spans="2:11" ht="12.75">
      <c r="B128" s="121"/>
      <c r="H128" s="6">
        <f t="shared" si="4"/>
        <v>0</v>
      </c>
      <c r="I128" s="22">
        <f t="shared" si="3"/>
        <v>0</v>
      </c>
      <c r="K128" s="2">
        <v>540</v>
      </c>
    </row>
    <row r="129" spans="2:11" ht="12.75">
      <c r="B129" s="98">
        <v>500</v>
      </c>
      <c r="C129" s="12" t="s">
        <v>29</v>
      </c>
      <c r="D129" s="12" t="s">
        <v>25</v>
      </c>
      <c r="E129" s="12" t="s">
        <v>30</v>
      </c>
      <c r="F129" s="31" t="s">
        <v>96</v>
      </c>
      <c r="G129" s="30" t="s">
        <v>56</v>
      </c>
      <c r="H129" s="6">
        <f t="shared" si="4"/>
        <v>-500</v>
      </c>
      <c r="I129" s="22">
        <f t="shared" si="3"/>
        <v>0.9259259259259259</v>
      </c>
      <c r="K129" s="2">
        <v>540</v>
      </c>
    </row>
    <row r="130" spans="2:11" ht="12.75">
      <c r="B130" s="121">
        <v>800</v>
      </c>
      <c r="C130" s="1" t="s">
        <v>29</v>
      </c>
      <c r="D130" s="12" t="s">
        <v>25</v>
      </c>
      <c r="E130" s="1" t="s">
        <v>30</v>
      </c>
      <c r="F130" s="31" t="s">
        <v>96</v>
      </c>
      <c r="G130" s="27" t="s">
        <v>47</v>
      </c>
      <c r="H130" s="6">
        <f t="shared" si="4"/>
        <v>-1300</v>
      </c>
      <c r="I130" s="22">
        <f t="shared" si="3"/>
        <v>1.4814814814814814</v>
      </c>
      <c r="K130" s="2">
        <v>540</v>
      </c>
    </row>
    <row r="131" spans="2:11" ht="12.75">
      <c r="B131" s="121">
        <v>400</v>
      </c>
      <c r="C131" s="1" t="s">
        <v>29</v>
      </c>
      <c r="D131" s="12" t="s">
        <v>25</v>
      </c>
      <c r="E131" s="1" t="s">
        <v>30</v>
      </c>
      <c r="F131" s="31" t="s">
        <v>96</v>
      </c>
      <c r="G131" s="27" t="s">
        <v>51</v>
      </c>
      <c r="H131" s="6">
        <f t="shared" si="4"/>
        <v>-1700</v>
      </c>
      <c r="I131" s="22">
        <f t="shared" si="3"/>
        <v>0.7407407407407407</v>
      </c>
      <c r="K131" s="2">
        <v>540</v>
      </c>
    </row>
    <row r="132" spans="2:11" ht="12.75">
      <c r="B132" s="121">
        <v>350</v>
      </c>
      <c r="C132" s="1" t="s">
        <v>29</v>
      </c>
      <c r="D132" s="12" t="s">
        <v>25</v>
      </c>
      <c r="E132" s="1" t="s">
        <v>30</v>
      </c>
      <c r="F132" s="31" t="s">
        <v>96</v>
      </c>
      <c r="G132" s="27" t="s">
        <v>61</v>
      </c>
      <c r="H132" s="6">
        <f t="shared" si="4"/>
        <v>-2050</v>
      </c>
      <c r="I132" s="22">
        <f t="shared" si="3"/>
        <v>0.6481481481481481</v>
      </c>
      <c r="K132" s="2">
        <v>540</v>
      </c>
    </row>
    <row r="133" spans="2:11" ht="12.75">
      <c r="B133" s="121">
        <v>800</v>
      </c>
      <c r="C133" s="1" t="s">
        <v>29</v>
      </c>
      <c r="D133" s="12" t="s">
        <v>25</v>
      </c>
      <c r="E133" s="1" t="s">
        <v>30</v>
      </c>
      <c r="F133" s="31" t="s">
        <v>96</v>
      </c>
      <c r="G133" s="27" t="s">
        <v>101</v>
      </c>
      <c r="H133" s="6">
        <f t="shared" si="4"/>
        <v>-2850</v>
      </c>
      <c r="I133" s="22">
        <f t="shared" si="3"/>
        <v>1.4814814814814814</v>
      </c>
      <c r="K133" s="2">
        <v>540</v>
      </c>
    </row>
    <row r="134" spans="2:11" ht="12.75">
      <c r="B134" s="121">
        <v>600</v>
      </c>
      <c r="C134" s="1" t="s">
        <v>29</v>
      </c>
      <c r="D134" s="12" t="s">
        <v>25</v>
      </c>
      <c r="E134" s="1" t="s">
        <v>30</v>
      </c>
      <c r="F134" s="31" t="s">
        <v>96</v>
      </c>
      <c r="G134" s="27" t="s">
        <v>63</v>
      </c>
      <c r="H134" s="6">
        <f t="shared" si="4"/>
        <v>-3450</v>
      </c>
      <c r="I134" s="22">
        <f t="shared" si="3"/>
        <v>1.1111111111111112</v>
      </c>
      <c r="K134" s="2">
        <v>540</v>
      </c>
    </row>
    <row r="135" spans="2:11" ht="12.75">
      <c r="B135" s="121">
        <v>450</v>
      </c>
      <c r="C135" s="1" t="s">
        <v>29</v>
      </c>
      <c r="D135" s="12" t="s">
        <v>25</v>
      </c>
      <c r="E135" s="1" t="s">
        <v>30</v>
      </c>
      <c r="F135" s="31" t="s">
        <v>96</v>
      </c>
      <c r="G135" s="27" t="s">
        <v>85</v>
      </c>
      <c r="H135" s="6">
        <f t="shared" si="4"/>
        <v>-3900</v>
      </c>
      <c r="I135" s="22">
        <f t="shared" si="3"/>
        <v>0.8333333333333334</v>
      </c>
      <c r="K135" s="2">
        <v>540</v>
      </c>
    </row>
    <row r="136" spans="2:11" ht="12.75">
      <c r="B136" s="121">
        <v>400</v>
      </c>
      <c r="C136" s="1" t="s">
        <v>29</v>
      </c>
      <c r="D136" s="12" t="s">
        <v>25</v>
      </c>
      <c r="E136" s="1" t="s">
        <v>30</v>
      </c>
      <c r="F136" s="31" t="s">
        <v>96</v>
      </c>
      <c r="G136" s="27" t="s">
        <v>88</v>
      </c>
      <c r="H136" s="6">
        <f t="shared" si="4"/>
        <v>-4300</v>
      </c>
      <c r="I136" s="22">
        <f t="shared" si="3"/>
        <v>0.7407407407407407</v>
      </c>
      <c r="K136" s="2">
        <v>540</v>
      </c>
    </row>
    <row r="137" spans="2:11" ht="12.75">
      <c r="B137" s="121">
        <v>600</v>
      </c>
      <c r="C137" s="1" t="s">
        <v>29</v>
      </c>
      <c r="D137" s="12" t="s">
        <v>25</v>
      </c>
      <c r="E137" s="1" t="s">
        <v>30</v>
      </c>
      <c r="F137" s="31" t="s">
        <v>96</v>
      </c>
      <c r="G137" s="27" t="s">
        <v>102</v>
      </c>
      <c r="H137" s="6">
        <f t="shared" si="4"/>
        <v>-4900</v>
      </c>
      <c r="I137" s="22">
        <f t="shared" si="3"/>
        <v>1.1111111111111112</v>
      </c>
      <c r="K137" s="2">
        <v>540</v>
      </c>
    </row>
    <row r="138" spans="2:11" ht="12.75">
      <c r="B138" s="121">
        <v>550</v>
      </c>
      <c r="C138" s="1" t="s">
        <v>29</v>
      </c>
      <c r="D138" s="12" t="s">
        <v>25</v>
      </c>
      <c r="E138" s="1" t="s">
        <v>30</v>
      </c>
      <c r="F138" s="31" t="s">
        <v>96</v>
      </c>
      <c r="G138" s="27" t="s">
        <v>90</v>
      </c>
      <c r="H138" s="6">
        <f t="shared" si="4"/>
        <v>-5450</v>
      </c>
      <c r="I138" s="22">
        <f t="shared" si="3"/>
        <v>1.0185185185185186</v>
      </c>
      <c r="K138" s="2">
        <v>540</v>
      </c>
    </row>
    <row r="139" spans="2:11" ht="12.75">
      <c r="B139" s="121">
        <v>350</v>
      </c>
      <c r="C139" s="1" t="s">
        <v>29</v>
      </c>
      <c r="D139" s="12" t="s">
        <v>25</v>
      </c>
      <c r="E139" s="1" t="s">
        <v>30</v>
      </c>
      <c r="F139" s="31" t="s">
        <v>96</v>
      </c>
      <c r="G139" s="27" t="s">
        <v>93</v>
      </c>
      <c r="H139" s="6">
        <f t="shared" si="4"/>
        <v>-5800</v>
      </c>
      <c r="I139" s="22">
        <f t="shared" si="3"/>
        <v>0.6481481481481481</v>
      </c>
      <c r="K139" s="2">
        <v>540</v>
      </c>
    </row>
    <row r="140" spans="1:11" s="45" customFormat="1" ht="12.75">
      <c r="A140" s="11"/>
      <c r="B140" s="220">
        <f>SUM(B129:B139)</f>
        <v>5800</v>
      </c>
      <c r="C140" s="11"/>
      <c r="D140" s="11"/>
      <c r="E140" s="11" t="s">
        <v>30</v>
      </c>
      <c r="F140" s="18"/>
      <c r="G140" s="18"/>
      <c r="H140" s="41">
        <v>0</v>
      </c>
      <c r="I140" s="44">
        <f t="shared" si="3"/>
        <v>10.74074074074074</v>
      </c>
      <c r="K140" s="2">
        <v>540</v>
      </c>
    </row>
    <row r="141" spans="2:11" ht="12.75">
      <c r="B141" s="232"/>
      <c r="H141" s="6">
        <f t="shared" si="4"/>
        <v>0</v>
      </c>
      <c r="I141" s="22">
        <f t="shared" si="3"/>
        <v>0</v>
      </c>
      <c r="K141" s="2">
        <v>540</v>
      </c>
    </row>
    <row r="142" spans="2:11" ht="12.75">
      <c r="B142" s="232"/>
      <c r="H142" s="6">
        <f t="shared" si="4"/>
        <v>0</v>
      </c>
      <c r="I142" s="22">
        <f t="shared" si="3"/>
        <v>0</v>
      </c>
      <c r="K142" s="2">
        <v>540</v>
      </c>
    </row>
    <row r="143" spans="2:11" ht="12.75">
      <c r="B143" s="121">
        <v>9000</v>
      </c>
      <c r="C143" s="1" t="s">
        <v>103</v>
      </c>
      <c r="D143" s="12" t="s">
        <v>25</v>
      </c>
      <c r="E143" s="1" t="s">
        <v>33</v>
      </c>
      <c r="F143" s="31" t="s">
        <v>104</v>
      </c>
      <c r="G143" s="27" t="s">
        <v>105</v>
      </c>
      <c r="H143" s="6">
        <f t="shared" si="4"/>
        <v>-9000</v>
      </c>
      <c r="I143" s="22">
        <f t="shared" si="3"/>
        <v>16.666666666666668</v>
      </c>
      <c r="K143" s="2">
        <v>540</v>
      </c>
    </row>
    <row r="144" spans="1:11" s="45" customFormat="1" ht="12.75">
      <c r="A144" s="11"/>
      <c r="B144" s="220">
        <v>9000</v>
      </c>
      <c r="C144" s="11" t="s">
        <v>64</v>
      </c>
      <c r="D144" s="11"/>
      <c r="E144" s="11"/>
      <c r="F144" s="18"/>
      <c r="G144" s="18"/>
      <c r="H144" s="41">
        <v>0</v>
      </c>
      <c r="I144" s="44">
        <f t="shared" si="3"/>
        <v>16.666666666666668</v>
      </c>
      <c r="K144" s="2">
        <v>540</v>
      </c>
    </row>
    <row r="145" spans="2:11" ht="12.75">
      <c r="B145" s="121"/>
      <c r="H145" s="6">
        <f t="shared" si="4"/>
        <v>0</v>
      </c>
      <c r="I145" s="22">
        <f t="shared" si="3"/>
        <v>0</v>
      </c>
      <c r="K145" s="2">
        <v>540</v>
      </c>
    </row>
    <row r="146" spans="2:11" ht="12.75">
      <c r="B146" s="121"/>
      <c r="H146" s="6">
        <f t="shared" si="4"/>
        <v>0</v>
      </c>
      <c r="I146" s="22">
        <f t="shared" si="3"/>
        <v>0</v>
      </c>
      <c r="K146" s="2">
        <v>540</v>
      </c>
    </row>
    <row r="147" spans="2:11" ht="12.75">
      <c r="B147" s="98">
        <v>2000</v>
      </c>
      <c r="C147" s="12" t="s">
        <v>32</v>
      </c>
      <c r="D147" s="12" t="s">
        <v>25</v>
      </c>
      <c r="E147" s="12" t="s">
        <v>33</v>
      </c>
      <c r="F147" s="31" t="s">
        <v>96</v>
      </c>
      <c r="G147" s="30" t="s">
        <v>56</v>
      </c>
      <c r="H147" s="6">
        <f t="shared" si="4"/>
        <v>-2000</v>
      </c>
      <c r="I147" s="22">
        <f t="shared" si="3"/>
        <v>3.7037037037037037</v>
      </c>
      <c r="K147" s="2">
        <v>540</v>
      </c>
    </row>
    <row r="148" spans="2:11" ht="12.75">
      <c r="B148" s="121">
        <v>2000</v>
      </c>
      <c r="C148" s="1" t="s">
        <v>32</v>
      </c>
      <c r="D148" s="12" t="s">
        <v>25</v>
      </c>
      <c r="E148" s="1" t="s">
        <v>33</v>
      </c>
      <c r="F148" s="31" t="s">
        <v>96</v>
      </c>
      <c r="G148" s="27" t="s">
        <v>47</v>
      </c>
      <c r="H148" s="6">
        <f t="shared" si="4"/>
        <v>-4000</v>
      </c>
      <c r="I148" s="22">
        <f t="shared" si="3"/>
        <v>3.7037037037037037</v>
      </c>
      <c r="K148" s="2">
        <v>540</v>
      </c>
    </row>
    <row r="149" spans="2:11" ht="12.75">
      <c r="B149" s="230">
        <v>2000</v>
      </c>
      <c r="C149" s="36" t="s">
        <v>32</v>
      </c>
      <c r="D149" s="12" t="s">
        <v>25</v>
      </c>
      <c r="E149" s="36" t="s">
        <v>33</v>
      </c>
      <c r="F149" s="31" t="s">
        <v>96</v>
      </c>
      <c r="G149" s="27" t="s">
        <v>51</v>
      </c>
      <c r="H149" s="6">
        <f t="shared" si="4"/>
        <v>-6000</v>
      </c>
      <c r="I149" s="22">
        <f t="shared" si="3"/>
        <v>3.7037037037037037</v>
      </c>
      <c r="K149" s="2">
        <v>540</v>
      </c>
    </row>
    <row r="150" spans="2:11" ht="12.75">
      <c r="B150" s="121">
        <v>2000</v>
      </c>
      <c r="C150" s="1" t="s">
        <v>32</v>
      </c>
      <c r="D150" s="12" t="s">
        <v>25</v>
      </c>
      <c r="E150" s="1" t="s">
        <v>33</v>
      </c>
      <c r="F150" s="31" t="s">
        <v>96</v>
      </c>
      <c r="G150" s="27" t="s">
        <v>53</v>
      </c>
      <c r="H150" s="6">
        <f t="shared" si="4"/>
        <v>-8000</v>
      </c>
      <c r="I150" s="22">
        <f t="shared" si="3"/>
        <v>3.7037037037037037</v>
      </c>
      <c r="K150" s="2">
        <v>540</v>
      </c>
    </row>
    <row r="151" spans="2:11" ht="12.75">
      <c r="B151" s="121">
        <v>2000</v>
      </c>
      <c r="C151" s="1" t="s">
        <v>32</v>
      </c>
      <c r="D151" s="12" t="s">
        <v>25</v>
      </c>
      <c r="E151" s="1" t="s">
        <v>33</v>
      </c>
      <c r="F151" s="31" t="s">
        <v>96</v>
      </c>
      <c r="G151" s="27" t="s">
        <v>61</v>
      </c>
      <c r="H151" s="6">
        <f t="shared" si="4"/>
        <v>-10000</v>
      </c>
      <c r="I151" s="22">
        <f t="shared" si="3"/>
        <v>3.7037037037037037</v>
      </c>
      <c r="K151" s="2">
        <v>540</v>
      </c>
    </row>
    <row r="152" spans="2:11" ht="12.75">
      <c r="B152" s="121">
        <v>2000</v>
      </c>
      <c r="C152" s="1" t="s">
        <v>32</v>
      </c>
      <c r="D152" s="12" t="s">
        <v>25</v>
      </c>
      <c r="E152" s="1" t="s">
        <v>33</v>
      </c>
      <c r="F152" s="31" t="s">
        <v>96</v>
      </c>
      <c r="G152" s="27" t="s">
        <v>101</v>
      </c>
      <c r="H152" s="6">
        <f t="shared" si="4"/>
        <v>-12000</v>
      </c>
      <c r="I152" s="22">
        <f t="shared" si="3"/>
        <v>3.7037037037037037</v>
      </c>
      <c r="K152" s="2">
        <v>540</v>
      </c>
    </row>
    <row r="153" spans="2:11" ht="12.75">
      <c r="B153" s="121">
        <v>2000</v>
      </c>
      <c r="C153" s="1" t="s">
        <v>32</v>
      </c>
      <c r="D153" s="12" t="s">
        <v>25</v>
      </c>
      <c r="E153" s="1" t="s">
        <v>33</v>
      </c>
      <c r="F153" s="31" t="s">
        <v>96</v>
      </c>
      <c r="G153" s="27" t="s">
        <v>63</v>
      </c>
      <c r="H153" s="6">
        <f t="shared" si="4"/>
        <v>-14000</v>
      </c>
      <c r="I153" s="22">
        <f aca="true" t="shared" si="5" ref="I153:I214">+B153/K153</f>
        <v>3.7037037037037037</v>
      </c>
      <c r="K153" s="2">
        <v>540</v>
      </c>
    </row>
    <row r="154" spans="2:11" ht="12.75">
      <c r="B154" s="121">
        <v>2000</v>
      </c>
      <c r="C154" s="1" t="s">
        <v>32</v>
      </c>
      <c r="D154" s="12" t="s">
        <v>25</v>
      </c>
      <c r="E154" s="1" t="s">
        <v>33</v>
      </c>
      <c r="F154" s="31" t="s">
        <v>96</v>
      </c>
      <c r="G154" s="27" t="s">
        <v>85</v>
      </c>
      <c r="H154" s="6">
        <f t="shared" si="4"/>
        <v>-16000</v>
      </c>
      <c r="I154" s="22">
        <f t="shared" si="5"/>
        <v>3.7037037037037037</v>
      </c>
      <c r="K154" s="2">
        <v>540</v>
      </c>
    </row>
    <row r="155" spans="2:11" ht="12.75">
      <c r="B155" s="121">
        <v>2000</v>
      </c>
      <c r="C155" s="1" t="s">
        <v>32</v>
      </c>
      <c r="D155" s="12" t="s">
        <v>25</v>
      </c>
      <c r="E155" s="1" t="s">
        <v>33</v>
      </c>
      <c r="F155" s="31" t="s">
        <v>96</v>
      </c>
      <c r="G155" s="27" t="s">
        <v>88</v>
      </c>
      <c r="H155" s="6">
        <f t="shared" si="4"/>
        <v>-18000</v>
      </c>
      <c r="I155" s="22">
        <f t="shared" si="5"/>
        <v>3.7037037037037037</v>
      </c>
      <c r="K155" s="2">
        <v>540</v>
      </c>
    </row>
    <row r="156" spans="2:11" ht="12.75">
      <c r="B156" s="121">
        <v>2000</v>
      </c>
      <c r="C156" s="1" t="s">
        <v>32</v>
      </c>
      <c r="D156" s="12" t="s">
        <v>25</v>
      </c>
      <c r="E156" s="1" t="s">
        <v>33</v>
      </c>
      <c r="F156" s="31" t="s">
        <v>96</v>
      </c>
      <c r="G156" s="27" t="s">
        <v>102</v>
      </c>
      <c r="H156" s="6">
        <f t="shared" si="4"/>
        <v>-20000</v>
      </c>
      <c r="I156" s="22">
        <f t="shared" si="5"/>
        <v>3.7037037037037037</v>
      </c>
      <c r="K156" s="2">
        <v>540</v>
      </c>
    </row>
    <row r="157" spans="2:11" ht="12.75">
      <c r="B157" s="121">
        <v>2000</v>
      </c>
      <c r="C157" s="1" t="s">
        <v>32</v>
      </c>
      <c r="D157" s="12" t="s">
        <v>25</v>
      </c>
      <c r="E157" s="1" t="s">
        <v>33</v>
      </c>
      <c r="F157" s="31" t="s">
        <v>96</v>
      </c>
      <c r="G157" s="27" t="s">
        <v>106</v>
      </c>
      <c r="H157" s="6">
        <f t="shared" si="4"/>
        <v>-22000</v>
      </c>
      <c r="I157" s="22">
        <f t="shared" si="5"/>
        <v>3.7037037037037037</v>
      </c>
      <c r="K157" s="2">
        <v>540</v>
      </c>
    </row>
    <row r="158" spans="2:11" ht="12.75">
      <c r="B158" s="121">
        <v>2000</v>
      </c>
      <c r="C158" s="1" t="s">
        <v>32</v>
      </c>
      <c r="D158" s="12" t="s">
        <v>25</v>
      </c>
      <c r="E158" s="1" t="s">
        <v>33</v>
      </c>
      <c r="F158" s="31" t="s">
        <v>96</v>
      </c>
      <c r="G158" s="27" t="s">
        <v>90</v>
      </c>
      <c r="H158" s="6">
        <f t="shared" si="4"/>
        <v>-24000</v>
      </c>
      <c r="I158" s="22">
        <f t="shared" si="5"/>
        <v>3.7037037037037037</v>
      </c>
      <c r="K158" s="2">
        <v>540</v>
      </c>
    </row>
    <row r="159" spans="2:11" ht="12.75">
      <c r="B159" s="121">
        <v>2000</v>
      </c>
      <c r="C159" s="1" t="s">
        <v>32</v>
      </c>
      <c r="D159" s="12" t="s">
        <v>25</v>
      </c>
      <c r="E159" s="1" t="s">
        <v>33</v>
      </c>
      <c r="F159" s="31" t="s">
        <v>96</v>
      </c>
      <c r="G159" s="27" t="s">
        <v>93</v>
      </c>
      <c r="H159" s="6">
        <f t="shared" si="4"/>
        <v>-26000</v>
      </c>
      <c r="I159" s="22">
        <f t="shared" si="5"/>
        <v>3.7037037037037037</v>
      </c>
      <c r="K159" s="2">
        <v>540</v>
      </c>
    </row>
    <row r="160" spans="2:11" ht="12.75">
      <c r="B160" s="121">
        <v>2000</v>
      </c>
      <c r="C160" s="1" t="s">
        <v>32</v>
      </c>
      <c r="D160" s="12" t="s">
        <v>25</v>
      </c>
      <c r="E160" s="1" t="s">
        <v>33</v>
      </c>
      <c r="F160" s="31" t="s">
        <v>96</v>
      </c>
      <c r="G160" s="27" t="s">
        <v>100</v>
      </c>
      <c r="H160" s="6">
        <f t="shared" si="4"/>
        <v>-28000</v>
      </c>
      <c r="I160" s="22">
        <f t="shared" si="5"/>
        <v>3.7037037037037037</v>
      </c>
      <c r="K160" s="2">
        <v>540</v>
      </c>
    </row>
    <row r="161" spans="1:11" s="45" customFormat="1" ht="12.75">
      <c r="A161" s="11"/>
      <c r="B161" s="220">
        <f>SUM(B147:B160)</f>
        <v>28000</v>
      </c>
      <c r="C161" s="11" t="s">
        <v>32</v>
      </c>
      <c r="D161" s="11"/>
      <c r="E161" s="11"/>
      <c r="F161" s="18"/>
      <c r="G161" s="18"/>
      <c r="H161" s="41">
        <v>0</v>
      </c>
      <c r="I161" s="44">
        <f t="shared" si="5"/>
        <v>51.851851851851855</v>
      </c>
      <c r="K161" s="2">
        <v>540</v>
      </c>
    </row>
    <row r="162" spans="2:11" ht="12.75">
      <c r="B162" s="121"/>
      <c r="H162" s="6">
        <f t="shared" si="4"/>
        <v>0</v>
      </c>
      <c r="I162" s="22">
        <f t="shared" si="5"/>
        <v>0</v>
      </c>
      <c r="K162" s="2">
        <v>540</v>
      </c>
    </row>
    <row r="163" spans="2:11" ht="12.75">
      <c r="B163" s="121"/>
      <c r="H163" s="6">
        <f t="shared" si="4"/>
        <v>0</v>
      </c>
      <c r="I163" s="22">
        <f t="shared" si="5"/>
        <v>0</v>
      </c>
      <c r="K163" s="2">
        <v>540</v>
      </c>
    </row>
    <row r="164" spans="2:11" ht="12.75">
      <c r="B164" s="121"/>
      <c r="H164" s="6">
        <f t="shared" si="4"/>
        <v>0</v>
      </c>
      <c r="I164" s="22">
        <f t="shared" si="5"/>
        <v>0</v>
      </c>
      <c r="K164" s="2">
        <v>540</v>
      </c>
    </row>
    <row r="165" spans="2:11" ht="12.75">
      <c r="B165" s="121"/>
      <c r="H165" s="6">
        <f t="shared" si="4"/>
        <v>0</v>
      </c>
      <c r="I165" s="22">
        <f t="shared" si="5"/>
        <v>0</v>
      </c>
      <c r="K165" s="2">
        <v>540</v>
      </c>
    </row>
    <row r="166" spans="2:11" ht="12.75">
      <c r="B166" s="121"/>
      <c r="H166" s="6">
        <f t="shared" si="4"/>
        <v>0</v>
      </c>
      <c r="I166" s="22">
        <f t="shared" si="5"/>
        <v>0</v>
      </c>
      <c r="K166" s="2">
        <v>540</v>
      </c>
    </row>
    <row r="167" spans="1:11" s="45" customFormat="1" ht="12.75">
      <c r="A167" s="11"/>
      <c r="B167" s="220">
        <f>+B175+B185+B193+B199+B206</f>
        <v>58400</v>
      </c>
      <c r="C167" s="41"/>
      <c r="D167" s="47" t="s">
        <v>107</v>
      </c>
      <c r="E167" s="46" t="s">
        <v>108</v>
      </c>
      <c r="F167" s="47" t="s">
        <v>127</v>
      </c>
      <c r="G167" s="18"/>
      <c r="H167" s="41">
        <f t="shared" si="4"/>
        <v>-58400</v>
      </c>
      <c r="I167" s="44">
        <f t="shared" si="5"/>
        <v>108.14814814814815</v>
      </c>
      <c r="K167" s="2">
        <v>540</v>
      </c>
    </row>
    <row r="168" spans="2:11" ht="12.75">
      <c r="B168" s="121"/>
      <c r="H168" s="6">
        <v>0</v>
      </c>
      <c r="I168" s="22">
        <f t="shared" si="5"/>
        <v>0</v>
      </c>
      <c r="K168" s="2">
        <v>540</v>
      </c>
    </row>
    <row r="169" spans="2:11" ht="12.75">
      <c r="B169" s="121"/>
      <c r="H169" s="6">
        <f t="shared" si="4"/>
        <v>0</v>
      </c>
      <c r="I169" s="22">
        <f t="shared" si="5"/>
        <v>0</v>
      </c>
      <c r="K169" s="2">
        <v>540</v>
      </c>
    </row>
    <row r="170" spans="2:11" ht="12.75">
      <c r="B170" s="121"/>
      <c r="H170" s="6">
        <f t="shared" si="4"/>
        <v>0</v>
      </c>
      <c r="I170" s="22">
        <f t="shared" si="5"/>
        <v>0</v>
      </c>
      <c r="K170" s="2">
        <v>540</v>
      </c>
    </row>
    <row r="171" spans="2:11" ht="12.75">
      <c r="B171" s="98">
        <v>5000</v>
      </c>
      <c r="C171" s="33" t="s">
        <v>0</v>
      </c>
      <c r="D171" s="12" t="s">
        <v>25</v>
      </c>
      <c r="E171" s="33" t="s">
        <v>26</v>
      </c>
      <c r="F171" s="34" t="s">
        <v>109</v>
      </c>
      <c r="G171" s="58" t="s">
        <v>56</v>
      </c>
      <c r="H171" s="6">
        <f t="shared" si="4"/>
        <v>-5000</v>
      </c>
      <c r="I171" s="22">
        <f t="shared" si="5"/>
        <v>9.25925925925926</v>
      </c>
      <c r="K171" s="2">
        <v>540</v>
      </c>
    </row>
    <row r="172" spans="2:11" ht="12.75">
      <c r="B172" s="121">
        <v>1500</v>
      </c>
      <c r="C172" s="1" t="s">
        <v>0</v>
      </c>
      <c r="D172" s="12" t="s">
        <v>25</v>
      </c>
      <c r="E172" s="1" t="s">
        <v>26</v>
      </c>
      <c r="F172" s="30" t="s">
        <v>110</v>
      </c>
      <c r="G172" s="59" t="s">
        <v>51</v>
      </c>
      <c r="H172" s="6">
        <f t="shared" si="4"/>
        <v>-6500</v>
      </c>
      <c r="I172" s="22">
        <f t="shared" si="5"/>
        <v>2.7777777777777777</v>
      </c>
      <c r="K172" s="2">
        <v>540</v>
      </c>
    </row>
    <row r="173" spans="2:11" ht="12.75">
      <c r="B173" s="121">
        <v>2500</v>
      </c>
      <c r="C173" s="32" t="s">
        <v>0</v>
      </c>
      <c r="D173" s="1" t="s">
        <v>25</v>
      </c>
      <c r="E173" s="1" t="s">
        <v>81</v>
      </c>
      <c r="F173" s="31" t="s">
        <v>111</v>
      </c>
      <c r="G173" s="27" t="s">
        <v>45</v>
      </c>
      <c r="H173" s="6">
        <f t="shared" si="4"/>
        <v>-9000</v>
      </c>
      <c r="I173" s="22">
        <f t="shared" si="5"/>
        <v>4.62962962962963</v>
      </c>
      <c r="K173" s="2">
        <v>540</v>
      </c>
    </row>
    <row r="174" spans="2:11" ht="12.75">
      <c r="B174" s="121">
        <v>5000</v>
      </c>
      <c r="C174" s="32" t="s">
        <v>0</v>
      </c>
      <c r="D174" s="1" t="s">
        <v>25</v>
      </c>
      <c r="E174" s="1" t="s">
        <v>81</v>
      </c>
      <c r="F174" s="57" t="s">
        <v>112</v>
      </c>
      <c r="G174" s="27" t="s">
        <v>51</v>
      </c>
      <c r="H174" s="6">
        <f t="shared" si="4"/>
        <v>-14000</v>
      </c>
      <c r="I174" s="22">
        <f t="shared" si="5"/>
        <v>9.25925925925926</v>
      </c>
      <c r="K174" s="2">
        <v>540</v>
      </c>
    </row>
    <row r="175" spans="1:11" s="45" customFormat="1" ht="12.75">
      <c r="A175" s="11"/>
      <c r="B175" s="220">
        <f>SUM(B171:B174)</f>
        <v>14000</v>
      </c>
      <c r="C175" s="11" t="s">
        <v>0</v>
      </c>
      <c r="D175" s="11"/>
      <c r="E175" s="11"/>
      <c r="F175" s="18"/>
      <c r="G175" s="18"/>
      <c r="H175" s="41">
        <v>0</v>
      </c>
      <c r="I175" s="44">
        <f t="shared" si="5"/>
        <v>25.925925925925927</v>
      </c>
      <c r="K175" s="2">
        <v>540</v>
      </c>
    </row>
    <row r="176" spans="2:11" ht="12.75">
      <c r="B176" s="121"/>
      <c r="H176" s="6">
        <f t="shared" si="4"/>
        <v>0</v>
      </c>
      <c r="I176" s="22">
        <f t="shared" si="5"/>
        <v>0</v>
      </c>
      <c r="K176" s="2">
        <v>540</v>
      </c>
    </row>
    <row r="177" spans="2:11" ht="12.75">
      <c r="B177" s="121"/>
      <c r="H177" s="6">
        <f t="shared" si="4"/>
        <v>0</v>
      </c>
      <c r="I177" s="22">
        <f t="shared" si="5"/>
        <v>0</v>
      </c>
      <c r="K177" s="2">
        <v>540</v>
      </c>
    </row>
    <row r="178" spans="2:11" ht="12.75">
      <c r="B178" s="98">
        <v>3000</v>
      </c>
      <c r="C178" s="12" t="s">
        <v>113</v>
      </c>
      <c r="D178" s="12" t="s">
        <v>25</v>
      </c>
      <c r="E178" s="12" t="s">
        <v>33</v>
      </c>
      <c r="F178" s="30" t="s">
        <v>114</v>
      </c>
      <c r="G178" s="60" t="s">
        <v>56</v>
      </c>
      <c r="H178" s="6">
        <f t="shared" si="4"/>
        <v>-3000</v>
      </c>
      <c r="I178" s="22">
        <f t="shared" si="5"/>
        <v>5.555555555555555</v>
      </c>
      <c r="K178" s="2">
        <v>540</v>
      </c>
    </row>
    <row r="179" spans="2:11" ht="12.75">
      <c r="B179" s="121">
        <v>3500</v>
      </c>
      <c r="C179" s="1" t="s">
        <v>115</v>
      </c>
      <c r="D179" s="12" t="s">
        <v>25</v>
      </c>
      <c r="E179" s="1" t="s">
        <v>33</v>
      </c>
      <c r="F179" s="30" t="s">
        <v>116</v>
      </c>
      <c r="G179" s="59" t="s">
        <v>56</v>
      </c>
      <c r="H179" s="6">
        <f t="shared" si="4"/>
        <v>-6500</v>
      </c>
      <c r="I179" s="22">
        <f t="shared" si="5"/>
        <v>6.481481481481482</v>
      </c>
      <c r="K179" s="2">
        <v>540</v>
      </c>
    </row>
    <row r="180" spans="2:11" ht="12.75">
      <c r="B180" s="121">
        <v>2000</v>
      </c>
      <c r="C180" s="1" t="s">
        <v>117</v>
      </c>
      <c r="D180" s="12" t="s">
        <v>25</v>
      </c>
      <c r="E180" s="1" t="s">
        <v>30</v>
      </c>
      <c r="F180" s="30" t="s">
        <v>110</v>
      </c>
      <c r="G180" s="59" t="s">
        <v>47</v>
      </c>
      <c r="H180" s="6">
        <f t="shared" si="4"/>
        <v>-8500</v>
      </c>
      <c r="I180" s="22">
        <f t="shared" si="5"/>
        <v>3.7037037037037037</v>
      </c>
      <c r="K180" s="2">
        <v>540</v>
      </c>
    </row>
    <row r="181" spans="2:11" ht="12.75">
      <c r="B181" s="121">
        <v>3000</v>
      </c>
      <c r="C181" s="1" t="s">
        <v>118</v>
      </c>
      <c r="D181" s="12" t="s">
        <v>25</v>
      </c>
      <c r="E181" s="1" t="s">
        <v>30</v>
      </c>
      <c r="F181" s="30" t="s">
        <v>110</v>
      </c>
      <c r="G181" s="59" t="s">
        <v>47</v>
      </c>
      <c r="H181" s="6">
        <f t="shared" si="4"/>
        <v>-11500</v>
      </c>
      <c r="I181" s="22">
        <f t="shared" si="5"/>
        <v>5.555555555555555</v>
      </c>
      <c r="K181" s="2">
        <v>540</v>
      </c>
    </row>
    <row r="182" spans="2:11" ht="12.75">
      <c r="B182" s="121">
        <v>3000</v>
      </c>
      <c r="C182" s="1" t="s">
        <v>119</v>
      </c>
      <c r="D182" s="12" t="s">
        <v>25</v>
      </c>
      <c r="E182" s="1" t="s">
        <v>33</v>
      </c>
      <c r="F182" s="30" t="s">
        <v>110</v>
      </c>
      <c r="G182" s="59" t="s">
        <v>51</v>
      </c>
      <c r="H182" s="6">
        <f t="shared" si="4"/>
        <v>-14500</v>
      </c>
      <c r="I182" s="22">
        <f t="shared" si="5"/>
        <v>5.555555555555555</v>
      </c>
      <c r="K182" s="2">
        <v>540</v>
      </c>
    </row>
    <row r="183" spans="2:11" ht="12.75">
      <c r="B183" s="121">
        <v>3500</v>
      </c>
      <c r="C183" s="1" t="s">
        <v>120</v>
      </c>
      <c r="D183" s="12" t="s">
        <v>25</v>
      </c>
      <c r="E183" s="1" t="s">
        <v>33</v>
      </c>
      <c r="F183" s="30" t="s">
        <v>121</v>
      </c>
      <c r="G183" s="59" t="s">
        <v>51</v>
      </c>
      <c r="H183" s="6">
        <f t="shared" si="4"/>
        <v>-18000</v>
      </c>
      <c r="I183" s="22">
        <f t="shared" si="5"/>
        <v>6.481481481481482</v>
      </c>
      <c r="K183" s="2">
        <v>540</v>
      </c>
    </row>
    <row r="184" spans="2:11" ht="12.75">
      <c r="B184" s="121">
        <v>2500</v>
      </c>
      <c r="C184" s="1" t="s">
        <v>122</v>
      </c>
      <c r="D184" s="12" t="s">
        <v>25</v>
      </c>
      <c r="E184" s="1" t="s">
        <v>33</v>
      </c>
      <c r="F184" s="30" t="s">
        <v>123</v>
      </c>
      <c r="G184" s="59" t="s">
        <v>53</v>
      </c>
      <c r="H184" s="6">
        <f aca="true" t="shared" si="6" ref="H184:H224">H183-B184</f>
        <v>-20500</v>
      </c>
      <c r="I184" s="22">
        <f t="shared" si="5"/>
        <v>4.62962962962963</v>
      </c>
      <c r="K184" s="2">
        <v>540</v>
      </c>
    </row>
    <row r="185" spans="1:11" s="45" customFormat="1" ht="12.75">
      <c r="A185" s="11"/>
      <c r="B185" s="220">
        <f>SUM(B178:B184)</f>
        <v>20500</v>
      </c>
      <c r="C185" s="11" t="s">
        <v>62</v>
      </c>
      <c r="D185" s="11"/>
      <c r="E185" s="11"/>
      <c r="F185" s="18"/>
      <c r="G185" s="18"/>
      <c r="H185" s="41">
        <v>0</v>
      </c>
      <c r="I185" s="44">
        <f t="shared" si="5"/>
        <v>37.96296296296296</v>
      </c>
      <c r="K185" s="2">
        <v>540</v>
      </c>
    </row>
    <row r="186" spans="2:11" ht="12.75">
      <c r="B186" s="121"/>
      <c r="H186" s="6">
        <f t="shared" si="6"/>
        <v>0</v>
      </c>
      <c r="I186" s="22">
        <f t="shared" si="5"/>
        <v>0</v>
      </c>
      <c r="K186" s="2">
        <v>540</v>
      </c>
    </row>
    <row r="187" spans="2:11" ht="12.75">
      <c r="B187" s="121"/>
      <c r="H187" s="6">
        <f t="shared" si="6"/>
        <v>0</v>
      </c>
      <c r="I187" s="22">
        <f t="shared" si="5"/>
        <v>0</v>
      </c>
      <c r="K187" s="2">
        <v>540</v>
      </c>
    </row>
    <row r="188" spans="2:11" ht="12.75">
      <c r="B188" s="98">
        <v>600</v>
      </c>
      <c r="C188" s="32" t="s">
        <v>29</v>
      </c>
      <c r="D188" s="12" t="s">
        <v>25</v>
      </c>
      <c r="E188" s="32" t="s">
        <v>30</v>
      </c>
      <c r="F188" s="31" t="s">
        <v>110</v>
      </c>
      <c r="G188" s="61">
        <v>38808</v>
      </c>
      <c r="H188" s="6">
        <f t="shared" si="6"/>
        <v>-600</v>
      </c>
      <c r="I188" s="22">
        <f t="shared" si="5"/>
        <v>1.1111111111111112</v>
      </c>
      <c r="K188" s="2">
        <v>540</v>
      </c>
    </row>
    <row r="189" spans="2:11" ht="12.75">
      <c r="B189" s="121">
        <v>700</v>
      </c>
      <c r="C189" s="1" t="s">
        <v>29</v>
      </c>
      <c r="D189" s="12" t="s">
        <v>25</v>
      </c>
      <c r="E189" s="1" t="s">
        <v>30</v>
      </c>
      <c r="F189" s="30" t="s">
        <v>110</v>
      </c>
      <c r="G189" s="59" t="s">
        <v>56</v>
      </c>
      <c r="H189" s="6">
        <f t="shared" si="6"/>
        <v>-1300</v>
      </c>
      <c r="I189" s="22">
        <f t="shared" si="5"/>
        <v>1.2962962962962963</v>
      </c>
      <c r="K189" s="2">
        <v>540</v>
      </c>
    </row>
    <row r="190" spans="2:11" ht="12.75">
      <c r="B190" s="121">
        <v>300</v>
      </c>
      <c r="C190" s="1" t="s">
        <v>29</v>
      </c>
      <c r="D190" s="12" t="s">
        <v>25</v>
      </c>
      <c r="E190" s="1" t="s">
        <v>30</v>
      </c>
      <c r="F190" s="30" t="s">
        <v>110</v>
      </c>
      <c r="G190" s="59" t="s">
        <v>47</v>
      </c>
      <c r="H190" s="6">
        <f t="shared" si="6"/>
        <v>-1600</v>
      </c>
      <c r="I190" s="22">
        <f t="shared" si="5"/>
        <v>0.5555555555555556</v>
      </c>
      <c r="K190" s="2">
        <v>540</v>
      </c>
    </row>
    <row r="191" spans="2:11" ht="12.75">
      <c r="B191" s="121">
        <v>500</v>
      </c>
      <c r="C191" s="1" t="s">
        <v>29</v>
      </c>
      <c r="D191" s="12" t="s">
        <v>25</v>
      </c>
      <c r="E191" s="1" t="s">
        <v>30</v>
      </c>
      <c r="F191" s="30" t="s">
        <v>110</v>
      </c>
      <c r="G191" s="59" t="s">
        <v>51</v>
      </c>
      <c r="H191" s="6">
        <f t="shared" si="6"/>
        <v>-2100</v>
      </c>
      <c r="I191" s="22">
        <f t="shared" si="5"/>
        <v>0.9259259259259259</v>
      </c>
      <c r="K191" s="2">
        <v>540</v>
      </c>
    </row>
    <row r="192" spans="2:11" ht="12.75">
      <c r="B192" s="121">
        <v>800</v>
      </c>
      <c r="C192" s="1" t="s">
        <v>29</v>
      </c>
      <c r="D192" s="12" t="s">
        <v>25</v>
      </c>
      <c r="E192" s="1" t="s">
        <v>30</v>
      </c>
      <c r="F192" s="30" t="s">
        <v>110</v>
      </c>
      <c r="G192" s="59" t="s">
        <v>53</v>
      </c>
      <c r="H192" s="6">
        <f t="shared" si="6"/>
        <v>-2900</v>
      </c>
      <c r="I192" s="22">
        <f t="shared" si="5"/>
        <v>1.4814814814814814</v>
      </c>
      <c r="K192" s="2">
        <v>540</v>
      </c>
    </row>
    <row r="193" spans="1:11" s="45" customFormat="1" ht="12.75">
      <c r="A193" s="11"/>
      <c r="B193" s="220">
        <f>SUM(B188:B192)</f>
        <v>2900</v>
      </c>
      <c r="C193" s="11"/>
      <c r="D193" s="11"/>
      <c r="E193" s="11" t="s">
        <v>30</v>
      </c>
      <c r="F193" s="18"/>
      <c r="G193" s="18"/>
      <c r="H193" s="41">
        <v>0</v>
      </c>
      <c r="I193" s="44">
        <f t="shared" si="5"/>
        <v>5.37037037037037</v>
      </c>
      <c r="K193" s="2">
        <v>540</v>
      </c>
    </row>
    <row r="194" spans="2:11" ht="12.75">
      <c r="B194" s="121"/>
      <c r="H194" s="6">
        <f t="shared" si="6"/>
        <v>0</v>
      </c>
      <c r="I194" s="22">
        <f t="shared" si="5"/>
        <v>0</v>
      </c>
      <c r="K194" s="2">
        <v>540</v>
      </c>
    </row>
    <row r="195" spans="2:11" ht="12.75">
      <c r="B195" s="121"/>
      <c r="H195" s="6">
        <f t="shared" si="6"/>
        <v>0</v>
      </c>
      <c r="I195" s="22">
        <f t="shared" si="5"/>
        <v>0</v>
      </c>
      <c r="K195" s="2">
        <v>540</v>
      </c>
    </row>
    <row r="196" spans="2:11" ht="12.75">
      <c r="B196" s="121"/>
      <c r="H196" s="6">
        <f t="shared" si="6"/>
        <v>0</v>
      </c>
      <c r="I196" s="22">
        <f t="shared" si="5"/>
        <v>0</v>
      </c>
      <c r="K196" s="2">
        <v>540</v>
      </c>
    </row>
    <row r="197" spans="2:11" ht="12.75">
      <c r="B197" s="98">
        <v>8000</v>
      </c>
      <c r="C197" s="1" t="s">
        <v>236</v>
      </c>
      <c r="D197" s="12" t="s">
        <v>25</v>
      </c>
      <c r="E197" s="1" t="s">
        <v>33</v>
      </c>
      <c r="F197" s="30" t="s">
        <v>124</v>
      </c>
      <c r="G197" s="59" t="s">
        <v>342</v>
      </c>
      <c r="H197" s="6">
        <f t="shared" si="6"/>
        <v>-8000</v>
      </c>
      <c r="I197" s="22">
        <f t="shared" si="5"/>
        <v>14.814814814814815</v>
      </c>
      <c r="K197" s="2">
        <v>540</v>
      </c>
    </row>
    <row r="198" spans="2:11" ht="12.75">
      <c r="B198" s="121">
        <v>4000</v>
      </c>
      <c r="C198" s="1" t="s">
        <v>64</v>
      </c>
      <c r="D198" s="12" t="s">
        <v>25</v>
      </c>
      <c r="E198" s="1" t="s">
        <v>33</v>
      </c>
      <c r="F198" s="30" t="s">
        <v>125</v>
      </c>
      <c r="G198" s="59">
        <v>38899</v>
      </c>
      <c r="H198" s="6">
        <f t="shared" si="6"/>
        <v>-12000</v>
      </c>
      <c r="I198" s="22">
        <f t="shared" si="5"/>
        <v>7.407407407407407</v>
      </c>
      <c r="K198" s="2">
        <v>540</v>
      </c>
    </row>
    <row r="199" spans="1:11" s="45" customFormat="1" ht="12.75">
      <c r="A199" s="11"/>
      <c r="B199" s="220">
        <f>SUM(B197:B198)</f>
        <v>12000</v>
      </c>
      <c r="C199" s="11" t="s">
        <v>126</v>
      </c>
      <c r="D199" s="11"/>
      <c r="E199" s="11"/>
      <c r="F199" s="18"/>
      <c r="G199" s="18"/>
      <c r="H199" s="41">
        <v>0</v>
      </c>
      <c r="I199" s="44">
        <f t="shared" si="5"/>
        <v>22.22222222222222</v>
      </c>
      <c r="K199" s="2">
        <v>540</v>
      </c>
    </row>
    <row r="200" spans="2:11" ht="12.75">
      <c r="B200" s="121"/>
      <c r="H200" s="6">
        <f t="shared" si="6"/>
        <v>0</v>
      </c>
      <c r="I200" s="22">
        <f t="shared" si="5"/>
        <v>0</v>
      </c>
      <c r="K200" s="2">
        <v>540</v>
      </c>
    </row>
    <row r="201" spans="2:11" ht="12.75">
      <c r="B201" s="121"/>
      <c r="H201" s="6">
        <f t="shared" si="6"/>
        <v>0</v>
      </c>
      <c r="I201" s="22">
        <f t="shared" si="5"/>
        <v>0</v>
      </c>
      <c r="K201" s="2">
        <v>540</v>
      </c>
    </row>
    <row r="202" spans="2:11" ht="12.75">
      <c r="B202" s="230">
        <v>2000</v>
      </c>
      <c r="C202" s="36" t="s">
        <v>32</v>
      </c>
      <c r="D202" s="12" t="s">
        <v>25</v>
      </c>
      <c r="E202" s="36" t="s">
        <v>33</v>
      </c>
      <c r="F202" s="30" t="s">
        <v>110</v>
      </c>
      <c r="G202" s="60">
        <v>38838</v>
      </c>
      <c r="H202" s="6">
        <f t="shared" si="6"/>
        <v>-2000</v>
      </c>
      <c r="I202" s="22">
        <f t="shared" si="5"/>
        <v>3.7037037037037037</v>
      </c>
      <c r="K202" s="2">
        <v>540</v>
      </c>
    </row>
    <row r="203" spans="2:11" ht="12.75">
      <c r="B203" s="121">
        <v>2000</v>
      </c>
      <c r="C203" s="1" t="s">
        <v>32</v>
      </c>
      <c r="D203" s="12" t="s">
        <v>25</v>
      </c>
      <c r="E203" s="1" t="s">
        <v>33</v>
      </c>
      <c r="F203" s="30" t="s">
        <v>110</v>
      </c>
      <c r="G203" s="59" t="s">
        <v>47</v>
      </c>
      <c r="H203" s="6">
        <f t="shared" si="6"/>
        <v>-4000</v>
      </c>
      <c r="I203" s="22">
        <f t="shared" si="5"/>
        <v>3.7037037037037037</v>
      </c>
      <c r="K203" s="2">
        <v>540</v>
      </c>
    </row>
    <row r="204" spans="2:11" ht="12.75">
      <c r="B204" s="121">
        <v>3000</v>
      </c>
      <c r="C204" s="1" t="s">
        <v>32</v>
      </c>
      <c r="D204" s="12" t="s">
        <v>25</v>
      </c>
      <c r="E204" s="1" t="s">
        <v>33</v>
      </c>
      <c r="F204" s="30" t="s">
        <v>110</v>
      </c>
      <c r="G204" s="59" t="s">
        <v>51</v>
      </c>
      <c r="H204" s="6">
        <f t="shared" si="6"/>
        <v>-7000</v>
      </c>
      <c r="I204" s="22">
        <f t="shared" si="5"/>
        <v>5.555555555555555</v>
      </c>
      <c r="K204" s="2">
        <v>540</v>
      </c>
    </row>
    <row r="205" spans="2:11" ht="12.75">
      <c r="B205" s="121">
        <v>2000</v>
      </c>
      <c r="C205" s="1" t="s">
        <v>32</v>
      </c>
      <c r="D205" s="12" t="s">
        <v>25</v>
      </c>
      <c r="E205" s="1" t="s">
        <v>33</v>
      </c>
      <c r="F205" s="30" t="s">
        <v>110</v>
      </c>
      <c r="G205" s="59" t="s">
        <v>53</v>
      </c>
      <c r="H205" s="6">
        <f t="shared" si="6"/>
        <v>-9000</v>
      </c>
      <c r="I205" s="22">
        <f t="shared" si="5"/>
        <v>3.7037037037037037</v>
      </c>
      <c r="K205" s="2">
        <v>540</v>
      </c>
    </row>
    <row r="206" spans="1:11" s="45" customFormat="1" ht="12.75">
      <c r="A206" s="11"/>
      <c r="B206" s="220">
        <f>SUM(B202:B205)</f>
        <v>9000</v>
      </c>
      <c r="C206" s="11" t="s">
        <v>32</v>
      </c>
      <c r="D206" s="11"/>
      <c r="E206" s="11"/>
      <c r="F206" s="18"/>
      <c r="G206" s="18"/>
      <c r="H206" s="41">
        <v>0</v>
      </c>
      <c r="I206" s="44">
        <f t="shared" si="5"/>
        <v>16.666666666666668</v>
      </c>
      <c r="K206" s="2">
        <v>540</v>
      </c>
    </row>
    <row r="207" spans="2:11" ht="12.75">
      <c r="B207" s="121"/>
      <c r="H207" s="6">
        <f t="shared" si="6"/>
        <v>0</v>
      </c>
      <c r="I207" s="22">
        <f t="shared" si="5"/>
        <v>0</v>
      </c>
      <c r="K207" s="2">
        <v>540</v>
      </c>
    </row>
    <row r="208" spans="2:11" ht="12.75">
      <c r="B208" s="121"/>
      <c r="H208" s="6">
        <f t="shared" si="6"/>
        <v>0</v>
      </c>
      <c r="I208" s="22">
        <f t="shared" si="5"/>
        <v>0</v>
      </c>
      <c r="K208" s="2">
        <v>540</v>
      </c>
    </row>
    <row r="209" spans="2:11" ht="12.75">
      <c r="B209" s="121"/>
      <c r="H209" s="6">
        <f t="shared" si="6"/>
        <v>0</v>
      </c>
      <c r="I209" s="22">
        <f t="shared" si="5"/>
        <v>0</v>
      </c>
      <c r="K209" s="2">
        <v>540</v>
      </c>
    </row>
    <row r="210" spans="2:11" ht="12.75">
      <c r="B210" s="121"/>
      <c r="H210" s="6">
        <f t="shared" si="6"/>
        <v>0</v>
      </c>
      <c r="I210" s="22">
        <f t="shared" si="5"/>
        <v>0</v>
      </c>
      <c r="K210" s="2">
        <v>540</v>
      </c>
    </row>
    <row r="211" spans="2:11" ht="12.75">
      <c r="B211" s="121"/>
      <c r="H211" s="6">
        <f t="shared" si="6"/>
        <v>0</v>
      </c>
      <c r="I211" s="22">
        <f t="shared" si="5"/>
        <v>0</v>
      </c>
      <c r="K211" s="2">
        <v>540</v>
      </c>
    </row>
    <row r="212" spans="1:11" s="45" customFormat="1" ht="12.75">
      <c r="A212" s="11"/>
      <c r="B212" s="233">
        <f>+B220+B226+B237+B243+B249+B255</f>
        <v>43200</v>
      </c>
      <c r="C212" s="41"/>
      <c r="D212" s="47" t="s">
        <v>128</v>
      </c>
      <c r="E212" s="46" t="s">
        <v>129</v>
      </c>
      <c r="F212" s="47" t="s">
        <v>139</v>
      </c>
      <c r="G212" s="18"/>
      <c r="H212" s="41">
        <f t="shared" si="6"/>
        <v>-43200</v>
      </c>
      <c r="I212" s="44">
        <f t="shared" si="5"/>
        <v>80</v>
      </c>
      <c r="K212" s="2">
        <v>540</v>
      </c>
    </row>
    <row r="213" spans="2:11" ht="12.75">
      <c r="B213" s="121"/>
      <c r="H213" s="6">
        <f t="shared" si="6"/>
        <v>-43200</v>
      </c>
      <c r="I213" s="22">
        <f t="shared" si="5"/>
        <v>0</v>
      </c>
      <c r="K213" s="2">
        <v>540</v>
      </c>
    </row>
    <row r="214" spans="2:11" ht="12.75">
      <c r="B214" s="121"/>
      <c r="H214" s="6">
        <f t="shared" si="6"/>
        <v>-43200</v>
      </c>
      <c r="I214" s="22">
        <f t="shared" si="5"/>
        <v>0</v>
      </c>
      <c r="K214" s="2">
        <v>540</v>
      </c>
    </row>
    <row r="215" spans="2:11" ht="12.75">
      <c r="B215" s="121"/>
      <c r="H215" s="6">
        <f t="shared" si="6"/>
        <v>-43200</v>
      </c>
      <c r="I215" s="22">
        <f aca="true" t="shared" si="7" ref="I215:I306">+B215/K215</f>
        <v>0</v>
      </c>
      <c r="K215" s="2">
        <v>540</v>
      </c>
    </row>
    <row r="216" spans="2:11" ht="12.75">
      <c r="B216" s="121">
        <v>500</v>
      </c>
      <c r="C216" s="1" t="s">
        <v>0</v>
      </c>
      <c r="D216" s="12" t="s">
        <v>25</v>
      </c>
      <c r="E216" s="1" t="s">
        <v>26</v>
      </c>
      <c r="F216" s="31" t="s">
        <v>130</v>
      </c>
      <c r="G216" s="27" t="s">
        <v>56</v>
      </c>
      <c r="H216" s="6">
        <f t="shared" si="6"/>
        <v>-43700</v>
      </c>
      <c r="I216" s="22">
        <f t="shared" si="7"/>
        <v>0.9259259259259259</v>
      </c>
      <c r="K216" s="2">
        <v>540</v>
      </c>
    </row>
    <row r="217" spans="2:11" ht="12.75">
      <c r="B217" s="121">
        <v>500</v>
      </c>
      <c r="C217" s="1" t="s">
        <v>0</v>
      </c>
      <c r="D217" s="12" t="s">
        <v>25</v>
      </c>
      <c r="E217" s="1" t="s">
        <v>26</v>
      </c>
      <c r="F217" s="31" t="s">
        <v>130</v>
      </c>
      <c r="G217" s="27" t="s">
        <v>47</v>
      </c>
      <c r="H217" s="6">
        <f t="shared" si="6"/>
        <v>-44200</v>
      </c>
      <c r="I217" s="22">
        <f t="shared" si="7"/>
        <v>0.9259259259259259</v>
      </c>
      <c r="K217" s="2">
        <v>540</v>
      </c>
    </row>
    <row r="218" spans="2:11" ht="12.75">
      <c r="B218" s="121">
        <v>2500</v>
      </c>
      <c r="C218" s="32" t="s">
        <v>0</v>
      </c>
      <c r="D218" s="1" t="s">
        <v>25</v>
      </c>
      <c r="E218" s="1" t="s">
        <v>131</v>
      </c>
      <c r="F218" s="31" t="s">
        <v>132</v>
      </c>
      <c r="G218" s="27" t="s">
        <v>45</v>
      </c>
      <c r="H218" s="6">
        <f t="shared" si="6"/>
        <v>-46700</v>
      </c>
      <c r="I218" s="22">
        <f t="shared" si="7"/>
        <v>4.62962962962963</v>
      </c>
      <c r="K218" s="2">
        <v>540</v>
      </c>
    </row>
    <row r="219" spans="2:11" ht="12.75">
      <c r="B219" s="121">
        <v>5000</v>
      </c>
      <c r="C219" s="32" t="s">
        <v>0</v>
      </c>
      <c r="D219" s="1" t="s">
        <v>25</v>
      </c>
      <c r="E219" s="1" t="s">
        <v>131</v>
      </c>
      <c r="F219" s="27" t="s">
        <v>133</v>
      </c>
      <c r="G219" s="27" t="s">
        <v>47</v>
      </c>
      <c r="H219" s="6">
        <f t="shared" si="6"/>
        <v>-51700</v>
      </c>
      <c r="I219" s="22">
        <f t="shared" si="7"/>
        <v>9.25925925925926</v>
      </c>
      <c r="K219" s="2">
        <v>540</v>
      </c>
    </row>
    <row r="220" spans="1:11" s="45" customFormat="1" ht="12.75">
      <c r="A220" s="11"/>
      <c r="B220" s="220">
        <f>SUM(B216:B219)</f>
        <v>8500</v>
      </c>
      <c r="C220" s="11" t="s">
        <v>0</v>
      </c>
      <c r="D220" s="11"/>
      <c r="E220" s="11"/>
      <c r="F220" s="18"/>
      <c r="G220" s="18"/>
      <c r="H220" s="41">
        <v>0</v>
      </c>
      <c r="I220" s="44">
        <f t="shared" si="7"/>
        <v>15.74074074074074</v>
      </c>
      <c r="K220" s="2">
        <v>540</v>
      </c>
    </row>
    <row r="221" spans="2:11" ht="12.75">
      <c r="B221" s="121"/>
      <c r="H221" s="6">
        <f t="shared" si="6"/>
        <v>0</v>
      </c>
      <c r="I221" s="22">
        <f t="shared" si="7"/>
        <v>0</v>
      </c>
      <c r="K221" s="2">
        <v>540</v>
      </c>
    </row>
    <row r="222" spans="2:11" ht="12.75">
      <c r="B222" s="121"/>
      <c r="H222" s="6">
        <f t="shared" si="6"/>
        <v>0</v>
      </c>
      <c r="I222" s="22">
        <f t="shared" si="7"/>
        <v>0</v>
      </c>
      <c r="K222" s="2">
        <v>540</v>
      </c>
    </row>
    <row r="223" spans="2:11" ht="12.75">
      <c r="B223" s="98">
        <v>1300</v>
      </c>
      <c r="C223" s="33" t="s">
        <v>134</v>
      </c>
      <c r="D223" s="12" t="s">
        <v>25</v>
      </c>
      <c r="E223" s="33" t="s">
        <v>33</v>
      </c>
      <c r="F223" s="31" t="s">
        <v>135</v>
      </c>
      <c r="G223" s="34" t="s">
        <v>56</v>
      </c>
      <c r="H223" s="6">
        <f t="shared" si="6"/>
        <v>-1300</v>
      </c>
      <c r="I223" s="22">
        <f t="shared" si="7"/>
        <v>2.4074074074074074</v>
      </c>
      <c r="K223" s="2">
        <v>540</v>
      </c>
    </row>
    <row r="224" spans="2:11" ht="12.75">
      <c r="B224" s="121">
        <v>1000</v>
      </c>
      <c r="C224" s="1" t="s">
        <v>136</v>
      </c>
      <c r="D224" s="12" t="s">
        <v>25</v>
      </c>
      <c r="E224" s="1" t="s">
        <v>33</v>
      </c>
      <c r="F224" s="31" t="s">
        <v>130</v>
      </c>
      <c r="G224" s="27" t="s">
        <v>47</v>
      </c>
      <c r="H224" s="6">
        <f t="shared" si="6"/>
        <v>-2300</v>
      </c>
      <c r="I224" s="22">
        <f t="shared" si="7"/>
        <v>1.8518518518518519</v>
      </c>
      <c r="K224" s="2">
        <v>540</v>
      </c>
    </row>
    <row r="225" spans="2:11" ht="12.75">
      <c r="B225" s="121">
        <v>3000</v>
      </c>
      <c r="C225" s="1" t="s">
        <v>137</v>
      </c>
      <c r="D225" s="12" t="s">
        <v>25</v>
      </c>
      <c r="E225" s="1" t="s">
        <v>33</v>
      </c>
      <c r="F225" s="31" t="s">
        <v>138</v>
      </c>
      <c r="G225" s="27" t="s">
        <v>51</v>
      </c>
      <c r="H225" s="6">
        <f>H224-B225</f>
        <v>-5300</v>
      </c>
      <c r="I225" s="22">
        <f t="shared" si="7"/>
        <v>5.555555555555555</v>
      </c>
      <c r="K225" s="2">
        <v>540</v>
      </c>
    </row>
    <row r="226" spans="1:11" s="45" customFormat="1" ht="12.75">
      <c r="A226" s="11"/>
      <c r="B226" s="220">
        <f>SUM(B223:B225)</f>
        <v>5300</v>
      </c>
      <c r="C226" s="11" t="s">
        <v>62</v>
      </c>
      <c r="D226" s="11"/>
      <c r="E226" s="11"/>
      <c r="F226" s="18"/>
      <c r="G226" s="18"/>
      <c r="H226" s="41">
        <v>0</v>
      </c>
      <c r="I226" s="44">
        <f t="shared" si="7"/>
        <v>9.814814814814815</v>
      </c>
      <c r="K226" s="2">
        <v>540</v>
      </c>
    </row>
    <row r="227" spans="2:11" ht="12.75">
      <c r="B227" s="121"/>
      <c r="H227" s="6">
        <f aca="true" t="shared" si="8" ref="H227:H317">H226-B227</f>
        <v>0</v>
      </c>
      <c r="I227" s="22">
        <f t="shared" si="7"/>
        <v>0</v>
      </c>
      <c r="K227" s="2">
        <v>540</v>
      </c>
    </row>
    <row r="228" spans="2:11" ht="12.75">
      <c r="B228" s="121"/>
      <c r="H228" s="6">
        <f t="shared" si="8"/>
        <v>0</v>
      </c>
      <c r="I228" s="22">
        <f t="shared" si="7"/>
        <v>0</v>
      </c>
      <c r="K228" s="2">
        <v>540</v>
      </c>
    </row>
    <row r="229" spans="2:11" ht="12.75">
      <c r="B229" s="98">
        <v>200</v>
      </c>
      <c r="C229" s="32" t="s">
        <v>29</v>
      </c>
      <c r="D229" s="12" t="s">
        <v>25</v>
      </c>
      <c r="E229" s="32" t="s">
        <v>30</v>
      </c>
      <c r="F229" s="31" t="s">
        <v>130</v>
      </c>
      <c r="G229" s="31" t="s">
        <v>56</v>
      </c>
      <c r="H229" s="6">
        <f t="shared" si="8"/>
        <v>-200</v>
      </c>
      <c r="I229" s="22">
        <f t="shared" si="7"/>
        <v>0.37037037037037035</v>
      </c>
      <c r="K229" s="2">
        <v>540</v>
      </c>
    </row>
    <row r="230" spans="2:11" ht="12.75">
      <c r="B230" s="121">
        <v>1900</v>
      </c>
      <c r="C230" s="1" t="s">
        <v>29</v>
      </c>
      <c r="D230" s="12" t="s">
        <v>25</v>
      </c>
      <c r="E230" s="1" t="s">
        <v>30</v>
      </c>
      <c r="F230" s="31" t="s">
        <v>130</v>
      </c>
      <c r="G230" s="27" t="s">
        <v>56</v>
      </c>
      <c r="H230" s="6">
        <f t="shared" si="8"/>
        <v>-2100</v>
      </c>
      <c r="I230" s="22">
        <f t="shared" si="7"/>
        <v>3.5185185185185186</v>
      </c>
      <c r="K230" s="2">
        <v>540</v>
      </c>
    </row>
    <row r="231" spans="2:11" ht="12.75">
      <c r="B231" s="121">
        <v>2200</v>
      </c>
      <c r="C231" s="1" t="s">
        <v>29</v>
      </c>
      <c r="D231" s="12" t="s">
        <v>25</v>
      </c>
      <c r="E231" s="1" t="s">
        <v>30</v>
      </c>
      <c r="F231" s="31" t="s">
        <v>130</v>
      </c>
      <c r="G231" s="27" t="s">
        <v>56</v>
      </c>
      <c r="H231" s="6">
        <f t="shared" si="8"/>
        <v>-4300</v>
      </c>
      <c r="I231" s="22">
        <f t="shared" si="7"/>
        <v>4.074074074074074</v>
      </c>
      <c r="K231" s="2">
        <v>540</v>
      </c>
    </row>
    <row r="232" spans="2:11" ht="12.75">
      <c r="B232" s="121">
        <v>2000</v>
      </c>
      <c r="C232" s="1" t="s">
        <v>29</v>
      </c>
      <c r="D232" s="12" t="s">
        <v>25</v>
      </c>
      <c r="E232" s="1" t="s">
        <v>30</v>
      </c>
      <c r="F232" s="31" t="s">
        <v>130</v>
      </c>
      <c r="G232" s="27" t="s">
        <v>47</v>
      </c>
      <c r="H232" s="6">
        <f t="shared" si="8"/>
        <v>-6300</v>
      </c>
      <c r="I232" s="22">
        <f t="shared" si="7"/>
        <v>3.7037037037037037</v>
      </c>
      <c r="K232" s="2">
        <v>540</v>
      </c>
    </row>
    <row r="233" spans="2:11" ht="12.75">
      <c r="B233" s="121">
        <v>650</v>
      </c>
      <c r="C233" s="1" t="s">
        <v>29</v>
      </c>
      <c r="D233" s="12" t="s">
        <v>25</v>
      </c>
      <c r="E233" s="1" t="s">
        <v>30</v>
      </c>
      <c r="F233" s="31" t="s">
        <v>130</v>
      </c>
      <c r="G233" s="27" t="s">
        <v>47</v>
      </c>
      <c r="H233" s="6">
        <f t="shared" si="8"/>
        <v>-6950</v>
      </c>
      <c r="I233" s="22">
        <f t="shared" si="7"/>
        <v>1.2037037037037037</v>
      </c>
      <c r="K233" s="2">
        <v>540</v>
      </c>
    </row>
    <row r="234" spans="2:11" ht="12.75">
      <c r="B234" s="121">
        <v>2000</v>
      </c>
      <c r="C234" s="1" t="s">
        <v>29</v>
      </c>
      <c r="D234" s="12" t="s">
        <v>25</v>
      </c>
      <c r="E234" s="1" t="s">
        <v>30</v>
      </c>
      <c r="F234" s="31" t="s">
        <v>130</v>
      </c>
      <c r="G234" s="27" t="s">
        <v>47</v>
      </c>
      <c r="H234" s="6">
        <f t="shared" si="8"/>
        <v>-8950</v>
      </c>
      <c r="I234" s="22">
        <f t="shared" si="7"/>
        <v>3.7037037037037037</v>
      </c>
      <c r="K234" s="2">
        <v>540</v>
      </c>
    </row>
    <row r="235" spans="2:11" ht="12.75">
      <c r="B235" s="121">
        <v>1500</v>
      </c>
      <c r="C235" s="1" t="s">
        <v>29</v>
      </c>
      <c r="D235" s="12" t="s">
        <v>25</v>
      </c>
      <c r="E235" s="1" t="s">
        <v>30</v>
      </c>
      <c r="F235" s="31" t="s">
        <v>130</v>
      </c>
      <c r="G235" s="27" t="s">
        <v>47</v>
      </c>
      <c r="H235" s="6">
        <f t="shared" si="8"/>
        <v>-10450</v>
      </c>
      <c r="I235" s="22">
        <f t="shared" si="7"/>
        <v>2.7777777777777777</v>
      </c>
      <c r="K235" s="2">
        <v>540</v>
      </c>
    </row>
    <row r="236" spans="2:11" ht="12.75">
      <c r="B236" s="121">
        <v>450</v>
      </c>
      <c r="C236" s="1" t="s">
        <v>29</v>
      </c>
      <c r="D236" s="12" t="s">
        <v>25</v>
      </c>
      <c r="E236" s="1" t="s">
        <v>30</v>
      </c>
      <c r="F236" s="31" t="s">
        <v>130</v>
      </c>
      <c r="G236" s="27" t="s">
        <v>51</v>
      </c>
      <c r="H236" s="6">
        <f t="shared" si="8"/>
        <v>-10900</v>
      </c>
      <c r="I236" s="22">
        <f t="shared" si="7"/>
        <v>0.8333333333333334</v>
      </c>
      <c r="K236" s="2">
        <v>540</v>
      </c>
    </row>
    <row r="237" spans="1:11" s="45" customFormat="1" ht="12.75">
      <c r="A237" s="11"/>
      <c r="B237" s="220">
        <f>SUM(B229:B236)</f>
        <v>10900</v>
      </c>
      <c r="C237" s="11"/>
      <c r="D237" s="11"/>
      <c r="E237" s="11"/>
      <c r="F237" s="18"/>
      <c r="G237" s="18"/>
      <c r="H237" s="41">
        <v>0</v>
      </c>
      <c r="I237" s="44">
        <f t="shared" si="7"/>
        <v>20.185185185185187</v>
      </c>
      <c r="K237" s="2">
        <v>540</v>
      </c>
    </row>
    <row r="238" spans="2:11" ht="12.75">
      <c r="B238" s="121"/>
      <c r="H238" s="6">
        <f t="shared" si="8"/>
        <v>0</v>
      </c>
      <c r="I238" s="22">
        <f t="shared" si="7"/>
        <v>0</v>
      </c>
      <c r="K238" s="2">
        <v>540</v>
      </c>
    </row>
    <row r="239" spans="2:11" ht="12.75">
      <c r="B239" s="121"/>
      <c r="H239" s="6">
        <f t="shared" si="8"/>
        <v>0</v>
      </c>
      <c r="I239" s="22">
        <f t="shared" si="7"/>
        <v>0</v>
      </c>
      <c r="K239" s="2">
        <v>540</v>
      </c>
    </row>
    <row r="240" spans="2:11" ht="12.75">
      <c r="B240" s="232"/>
      <c r="H240" s="6">
        <f t="shared" si="8"/>
        <v>0</v>
      </c>
      <c r="I240" s="22">
        <f t="shared" si="7"/>
        <v>0</v>
      </c>
      <c r="K240" s="2">
        <v>540</v>
      </c>
    </row>
    <row r="241" spans="2:11" ht="12.75">
      <c r="B241" s="230">
        <v>5000</v>
      </c>
      <c r="C241" s="36" t="s">
        <v>64</v>
      </c>
      <c r="D241" s="12" t="s">
        <v>25</v>
      </c>
      <c r="E241" s="36" t="s">
        <v>33</v>
      </c>
      <c r="F241" s="31" t="s">
        <v>140</v>
      </c>
      <c r="G241" s="27" t="s">
        <v>56</v>
      </c>
      <c r="H241" s="6">
        <f t="shared" si="8"/>
        <v>-5000</v>
      </c>
      <c r="I241" s="22">
        <f t="shared" si="7"/>
        <v>9.25925925925926</v>
      </c>
      <c r="K241" s="2">
        <v>540</v>
      </c>
    </row>
    <row r="242" spans="2:11" ht="12.75">
      <c r="B242" s="121">
        <v>5000</v>
      </c>
      <c r="C242" s="1" t="s">
        <v>64</v>
      </c>
      <c r="D242" s="12" t="s">
        <v>25</v>
      </c>
      <c r="E242" s="1" t="s">
        <v>33</v>
      </c>
      <c r="F242" s="31" t="s">
        <v>141</v>
      </c>
      <c r="G242" s="27" t="s">
        <v>47</v>
      </c>
      <c r="H242" s="6">
        <f t="shared" si="8"/>
        <v>-10000</v>
      </c>
      <c r="I242" s="22">
        <f t="shared" si="7"/>
        <v>9.25925925925926</v>
      </c>
      <c r="K242" s="2">
        <v>540</v>
      </c>
    </row>
    <row r="243" spans="1:11" s="45" customFormat="1" ht="12.75">
      <c r="A243" s="11"/>
      <c r="B243" s="220">
        <f>SUM(B241:B242)</f>
        <v>10000</v>
      </c>
      <c r="C243" s="11" t="s">
        <v>64</v>
      </c>
      <c r="D243" s="11"/>
      <c r="E243" s="11"/>
      <c r="F243" s="18"/>
      <c r="G243" s="18"/>
      <c r="H243" s="41">
        <v>0</v>
      </c>
      <c r="I243" s="44">
        <f t="shared" si="7"/>
        <v>18.51851851851852</v>
      </c>
      <c r="K243" s="2">
        <v>540</v>
      </c>
    </row>
    <row r="244" spans="2:11" ht="12.75">
      <c r="B244" s="121"/>
      <c r="H244" s="6">
        <f t="shared" si="8"/>
        <v>0</v>
      </c>
      <c r="I244" s="22">
        <f t="shared" si="7"/>
        <v>0</v>
      </c>
      <c r="K244" s="2">
        <v>540</v>
      </c>
    </row>
    <row r="245" spans="2:11" ht="12.75">
      <c r="B245" s="121"/>
      <c r="H245" s="6">
        <f t="shared" si="8"/>
        <v>0</v>
      </c>
      <c r="I245" s="22">
        <f t="shared" si="7"/>
        <v>0</v>
      </c>
      <c r="K245" s="2">
        <v>540</v>
      </c>
    </row>
    <row r="246" spans="2:11" ht="12.75">
      <c r="B246" s="98">
        <v>2000</v>
      </c>
      <c r="C246" s="12" t="s">
        <v>32</v>
      </c>
      <c r="D246" s="12" t="s">
        <v>25</v>
      </c>
      <c r="E246" s="12" t="s">
        <v>33</v>
      </c>
      <c r="F246" s="31" t="s">
        <v>130</v>
      </c>
      <c r="G246" s="30" t="s">
        <v>56</v>
      </c>
      <c r="H246" s="6">
        <f t="shared" si="8"/>
        <v>-2000</v>
      </c>
      <c r="I246" s="22">
        <f t="shared" si="7"/>
        <v>3.7037037037037037</v>
      </c>
      <c r="K246" s="2">
        <v>540</v>
      </c>
    </row>
    <row r="247" spans="2:11" ht="12.75">
      <c r="B247" s="121">
        <v>2000</v>
      </c>
      <c r="C247" s="1" t="s">
        <v>32</v>
      </c>
      <c r="D247" s="12" t="s">
        <v>25</v>
      </c>
      <c r="E247" s="1" t="s">
        <v>33</v>
      </c>
      <c r="F247" s="31" t="s">
        <v>130</v>
      </c>
      <c r="G247" s="27" t="s">
        <v>47</v>
      </c>
      <c r="H247" s="6">
        <f t="shared" si="8"/>
        <v>-4000</v>
      </c>
      <c r="I247" s="22">
        <f t="shared" si="7"/>
        <v>3.7037037037037037</v>
      </c>
      <c r="K247" s="2">
        <v>540</v>
      </c>
    </row>
    <row r="248" spans="2:11" ht="12.75">
      <c r="B248" s="121">
        <v>2000</v>
      </c>
      <c r="C248" s="1" t="s">
        <v>32</v>
      </c>
      <c r="D248" s="12" t="s">
        <v>25</v>
      </c>
      <c r="E248" s="1" t="s">
        <v>33</v>
      </c>
      <c r="F248" s="31" t="s">
        <v>130</v>
      </c>
      <c r="G248" s="27" t="s">
        <v>51</v>
      </c>
      <c r="H248" s="6">
        <f t="shared" si="8"/>
        <v>-6000</v>
      </c>
      <c r="I248" s="22">
        <f t="shared" si="7"/>
        <v>3.7037037037037037</v>
      </c>
      <c r="K248" s="2">
        <v>540</v>
      </c>
    </row>
    <row r="249" spans="1:11" s="45" customFormat="1" ht="12.75">
      <c r="A249" s="11"/>
      <c r="B249" s="220">
        <f>SUM(B246:B248)</f>
        <v>6000</v>
      </c>
      <c r="C249" s="11" t="s">
        <v>32</v>
      </c>
      <c r="D249" s="11"/>
      <c r="E249" s="11"/>
      <c r="F249" s="18"/>
      <c r="G249" s="18"/>
      <c r="H249" s="41">
        <v>0</v>
      </c>
      <c r="I249" s="44">
        <f t="shared" si="7"/>
        <v>11.11111111111111</v>
      </c>
      <c r="K249" s="2">
        <v>540</v>
      </c>
    </row>
    <row r="250" spans="2:11" ht="12.75">
      <c r="B250" s="121"/>
      <c r="H250" s="6">
        <f t="shared" si="8"/>
        <v>0</v>
      </c>
      <c r="I250" s="22">
        <f t="shared" si="7"/>
        <v>0</v>
      </c>
      <c r="K250" s="2">
        <v>540</v>
      </c>
    </row>
    <row r="251" spans="2:11" ht="12.75">
      <c r="B251" s="121"/>
      <c r="H251" s="6">
        <f t="shared" si="8"/>
        <v>0</v>
      </c>
      <c r="I251" s="22">
        <f t="shared" si="7"/>
        <v>0</v>
      </c>
      <c r="K251" s="2">
        <v>540</v>
      </c>
    </row>
    <row r="252" spans="2:11" ht="12.75">
      <c r="B252" s="121"/>
      <c r="H252" s="6">
        <f t="shared" si="8"/>
        <v>0</v>
      </c>
      <c r="I252" s="22">
        <f t="shared" si="7"/>
        <v>0</v>
      </c>
      <c r="K252" s="2">
        <v>540</v>
      </c>
    </row>
    <row r="253" spans="2:11" ht="12.75">
      <c r="B253" s="98">
        <v>1000</v>
      </c>
      <c r="C253" s="12" t="s">
        <v>142</v>
      </c>
      <c r="D253" s="12" t="s">
        <v>25</v>
      </c>
      <c r="E253" s="12" t="s">
        <v>70</v>
      </c>
      <c r="F253" s="31" t="s">
        <v>130</v>
      </c>
      <c r="G253" s="30" t="s">
        <v>56</v>
      </c>
      <c r="H253" s="6">
        <f t="shared" si="8"/>
        <v>-1000</v>
      </c>
      <c r="I253" s="22">
        <f t="shared" si="7"/>
        <v>1.8518518518518519</v>
      </c>
      <c r="K253" s="2">
        <v>540</v>
      </c>
    </row>
    <row r="254" spans="2:11" ht="12.75">
      <c r="B254" s="121">
        <v>1500</v>
      </c>
      <c r="C254" s="1" t="s">
        <v>142</v>
      </c>
      <c r="D254" s="12" t="s">
        <v>25</v>
      </c>
      <c r="E254" s="1" t="s">
        <v>70</v>
      </c>
      <c r="F254" s="31" t="s">
        <v>130</v>
      </c>
      <c r="G254" s="27" t="s">
        <v>47</v>
      </c>
      <c r="H254" s="6">
        <f t="shared" si="8"/>
        <v>-2500</v>
      </c>
      <c r="I254" s="22">
        <f t="shared" si="7"/>
        <v>2.7777777777777777</v>
      </c>
      <c r="K254" s="2">
        <v>540</v>
      </c>
    </row>
    <row r="255" spans="1:11" s="45" customFormat="1" ht="12.75">
      <c r="A255" s="11"/>
      <c r="B255" s="220">
        <f>SUM(B253:B254)</f>
        <v>2500</v>
      </c>
      <c r="C255" s="11"/>
      <c r="D255" s="11"/>
      <c r="E255" s="11" t="s">
        <v>70</v>
      </c>
      <c r="F255" s="18"/>
      <c r="G255" s="18"/>
      <c r="H255" s="41">
        <v>0</v>
      </c>
      <c r="I255" s="44">
        <f t="shared" si="7"/>
        <v>4.62962962962963</v>
      </c>
      <c r="K255" s="2">
        <v>540</v>
      </c>
    </row>
    <row r="256" spans="2:11" ht="12.75">
      <c r="B256" s="121"/>
      <c r="H256" s="6">
        <f t="shared" si="8"/>
        <v>0</v>
      </c>
      <c r="I256" s="22">
        <f t="shared" si="7"/>
        <v>0</v>
      </c>
      <c r="K256" s="2">
        <v>540</v>
      </c>
    </row>
    <row r="257" spans="2:11" ht="12.75">
      <c r="B257" s="121"/>
      <c r="H257" s="6">
        <f t="shared" si="8"/>
        <v>0</v>
      </c>
      <c r="I257" s="22">
        <f t="shared" si="7"/>
        <v>0</v>
      </c>
      <c r="K257" s="2">
        <v>540</v>
      </c>
    </row>
    <row r="258" spans="2:11" ht="12.75">
      <c r="B258" s="121"/>
      <c r="H258" s="6">
        <f t="shared" si="8"/>
        <v>0</v>
      </c>
      <c r="I258" s="22">
        <f t="shared" si="7"/>
        <v>0</v>
      </c>
      <c r="K258" s="2">
        <v>540</v>
      </c>
    </row>
    <row r="259" spans="2:11" ht="12.75">
      <c r="B259" s="121"/>
      <c r="H259" s="6">
        <f t="shared" si="8"/>
        <v>0</v>
      </c>
      <c r="I259" s="22">
        <f t="shared" si="7"/>
        <v>0</v>
      </c>
      <c r="K259" s="2">
        <v>540</v>
      </c>
    </row>
    <row r="260" spans="1:11" s="45" customFormat="1" ht="12.75">
      <c r="A260" s="11"/>
      <c r="B260" s="233">
        <f>+B263+B267+B272+B275+B279</f>
        <v>21300</v>
      </c>
      <c r="C260" s="41"/>
      <c r="D260" s="47" t="s">
        <v>725</v>
      </c>
      <c r="E260" s="46" t="s">
        <v>731</v>
      </c>
      <c r="F260" s="47" t="s">
        <v>726</v>
      </c>
      <c r="G260" s="18"/>
      <c r="H260" s="41">
        <f t="shared" si="8"/>
        <v>-21300</v>
      </c>
      <c r="I260" s="44">
        <f t="shared" si="7"/>
        <v>39.44444444444444</v>
      </c>
      <c r="K260" s="2">
        <v>540</v>
      </c>
    </row>
    <row r="261" spans="2:11" ht="12.75">
      <c r="B261" s="121"/>
      <c r="H261" s="6">
        <v>0</v>
      </c>
      <c r="I261" s="22">
        <f t="shared" si="7"/>
        <v>0</v>
      </c>
      <c r="K261" s="2">
        <v>540</v>
      </c>
    </row>
    <row r="262" spans="2:11" ht="12.75">
      <c r="B262" s="98">
        <v>3400</v>
      </c>
      <c r="C262" s="12" t="s">
        <v>730</v>
      </c>
      <c r="D262" s="12" t="s">
        <v>25</v>
      </c>
      <c r="E262" s="12" t="s">
        <v>26</v>
      </c>
      <c r="F262" s="30" t="s">
        <v>732</v>
      </c>
      <c r="G262" s="30" t="s">
        <v>243</v>
      </c>
      <c r="I262" s="22">
        <f t="shared" si="7"/>
        <v>6.296296296296297</v>
      </c>
      <c r="K262" s="2">
        <v>540</v>
      </c>
    </row>
    <row r="263" spans="1:11" s="45" customFormat="1" ht="12.75">
      <c r="A263" s="11"/>
      <c r="B263" s="220">
        <v>3400</v>
      </c>
      <c r="C263" s="11"/>
      <c r="D263" s="11"/>
      <c r="E263" s="11" t="s">
        <v>26</v>
      </c>
      <c r="F263" s="18"/>
      <c r="G263" s="18"/>
      <c r="H263" s="41"/>
      <c r="I263" s="44">
        <f t="shared" si="7"/>
        <v>6.296296296296297</v>
      </c>
      <c r="K263" s="2">
        <v>540</v>
      </c>
    </row>
    <row r="264" spans="2:11" ht="12.75">
      <c r="B264" s="121"/>
      <c r="H264" s="6">
        <f>H261-B264</f>
        <v>0</v>
      </c>
      <c r="I264" s="22">
        <f t="shared" si="7"/>
        <v>0</v>
      </c>
      <c r="K264" s="2">
        <v>540</v>
      </c>
    </row>
    <row r="265" spans="2:11" ht="12.75">
      <c r="B265" s="98">
        <v>4500</v>
      </c>
      <c r="C265" s="12" t="s">
        <v>729</v>
      </c>
      <c r="D265" s="12" t="s">
        <v>25</v>
      </c>
      <c r="E265" s="12" t="s">
        <v>33</v>
      </c>
      <c r="F265" s="30" t="s">
        <v>727</v>
      </c>
      <c r="G265" s="30" t="s">
        <v>218</v>
      </c>
      <c r="H265" s="6">
        <f t="shared" si="8"/>
        <v>-4500</v>
      </c>
      <c r="I265" s="22">
        <f t="shared" si="7"/>
        <v>8.333333333333334</v>
      </c>
      <c r="K265" s="2">
        <v>540</v>
      </c>
    </row>
    <row r="266" spans="2:11" ht="12.75">
      <c r="B266" s="98">
        <v>4500</v>
      </c>
      <c r="C266" s="12" t="s">
        <v>728</v>
      </c>
      <c r="D266" s="12" t="s">
        <v>25</v>
      </c>
      <c r="E266" s="12" t="s">
        <v>33</v>
      </c>
      <c r="F266" s="30" t="s">
        <v>727</v>
      </c>
      <c r="G266" s="30" t="s">
        <v>241</v>
      </c>
      <c r="H266" s="6">
        <f t="shared" si="8"/>
        <v>-9000</v>
      </c>
      <c r="I266" s="22">
        <f t="shared" si="7"/>
        <v>8.333333333333334</v>
      </c>
      <c r="K266" s="2">
        <v>540</v>
      </c>
    </row>
    <row r="267" spans="1:11" s="45" customFormat="1" ht="12.75">
      <c r="A267" s="11"/>
      <c r="B267" s="220">
        <f>SUM(B265:B266)</f>
        <v>9000</v>
      </c>
      <c r="C267" s="11" t="s">
        <v>62</v>
      </c>
      <c r="D267" s="11"/>
      <c r="E267" s="11"/>
      <c r="F267" s="18"/>
      <c r="G267" s="18"/>
      <c r="H267" s="41">
        <v>0</v>
      </c>
      <c r="I267" s="44">
        <f t="shared" si="7"/>
        <v>16.666666666666668</v>
      </c>
      <c r="K267" s="2">
        <v>540</v>
      </c>
    </row>
    <row r="268" spans="2:11" ht="12.75">
      <c r="B268" s="121"/>
      <c r="H268" s="6">
        <f t="shared" si="8"/>
        <v>0</v>
      </c>
      <c r="I268" s="22">
        <f t="shared" si="7"/>
        <v>0</v>
      </c>
      <c r="K268" s="2">
        <v>540</v>
      </c>
    </row>
    <row r="269" spans="2:11" ht="12.75">
      <c r="B269" s="121"/>
      <c r="H269" s="6">
        <f t="shared" si="8"/>
        <v>0</v>
      </c>
      <c r="I269" s="22">
        <f t="shared" si="7"/>
        <v>0</v>
      </c>
      <c r="K269" s="2">
        <v>540</v>
      </c>
    </row>
    <row r="270" spans="2:11" ht="12.75">
      <c r="B270" s="98">
        <v>1500</v>
      </c>
      <c r="C270" s="12" t="s">
        <v>29</v>
      </c>
      <c r="D270" s="12" t="s">
        <v>25</v>
      </c>
      <c r="E270" s="12" t="s">
        <v>30</v>
      </c>
      <c r="F270" s="30" t="s">
        <v>727</v>
      </c>
      <c r="G270" s="30" t="s">
        <v>218</v>
      </c>
      <c r="H270" s="29">
        <f t="shared" si="8"/>
        <v>-1500</v>
      </c>
      <c r="I270" s="22">
        <f t="shared" si="7"/>
        <v>2.7777777777777777</v>
      </c>
      <c r="K270" s="2">
        <v>540</v>
      </c>
    </row>
    <row r="271" spans="2:11" ht="12.75">
      <c r="B271" s="98">
        <v>400</v>
      </c>
      <c r="C271" s="12" t="s">
        <v>29</v>
      </c>
      <c r="D271" s="12" t="s">
        <v>25</v>
      </c>
      <c r="E271" s="12" t="s">
        <v>30</v>
      </c>
      <c r="F271" s="30" t="s">
        <v>727</v>
      </c>
      <c r="G271" s="30" t="s">
        <v>241</v>
      </c>
      <c r="H271" s="29">
        <f t="shared" si="8"/>
        <v>-1900</v>
      </c>
      <c r="I271" s="22">
        <f t="shared" si="7"/>
        <v>0.7407407407407407</v>
      </c>
      <c r="K271" s="2">
        <v>540</v>
      </c>
    </row>
    <row r="272" spans="1:11" s="45" customFormat="1" ht="12.75">
      <c r="A272" s="11"/>
      <c r="B272" s="220">
        <f>SUM(B270:B271)</f>
        <v>1900</v>
      </c>
      <c r="C272" s="11"/>
      <c r="D272" s="11"/>
      <c r="E272" s="11" t="s">
        <v>30</v>
      </c>
      <c r="F272" s="18"/>
      <c r="G272" s="18"/>
      <c r="H272" s="41">
        <v>0</v>
      </c>
      <c r="I272" s="44">
        <f t="shared" si="7"/>
        <v>3.5185185185185186</v>
      </c>
      <c r="K272" s="2">
        <v>540</v>
      </c>
    </row>
    <row r="273" spans="2:11" ht="12.75">
      <c r="B273" s="98"/>
      <c r="C273" s="12"/>
      <c r="D273" s="12"/>
      <c r="E273" s="12"/>
      <c r="F273" s="30"/>
      <c r="G273" s="30"/>
      <c r="H273" s="29">
        <f t="shared" si="8"/>
        <v>0</v>
      </c>
      <c r="I273" s="22">
        <f t="shared" si="7"/>
        <v>0</v>
      </c>
      <c r="K273" s="2">
        <v>540</v>
      </c>
    </row>
    <row r="274" spans="1:11" s="15" customFormat="1" ht="12.75">
      <c r="A274" s="12"/>
      <c r="B274" s="98">
        <v>3000</v>
      </c>
      <c r="C274" s="12" t="s">
        <v>64</v>
      </c>
      <c r="D274" s="12" t="s">
        <v>25</v>
      </c>
      <c r="E274" s="12" t="s">
        <v>33</v>
      </c>
      <c r="F274" s="30" t="s">
        <v>727</v>
      </c>
      <c r="G274" s="30" t="s">
        <v>218</v>
      </c>
      <c r="H274" s="29">
        <f t="shared" si="8"/>
        <v>-3000</v>
      </c>
      <c r="I274" s="39">
        <f t="shared" si="7"/>
        <v>5.555555555555555</v>
      </c>
      <c r="K274" s="2">
        <v>540</v>
      </c>
    </row>
    <row r="275" spans="1:11" s="45" customFormat="1" ht="12.75">
      <c r="A275" s="11"/>
      <c r="B275" s="220">
        <v>3000</v>
      </c>
      <c r="C275" s="11" t="s">
        <v>64</v>
      </c>
      <c r="D275" s="11"/>
      <c r="E275" s="11"/>
      <c r="F275" s="18"/>
      <c r="G275" s="18"/>
      <c r="H275" s="41">
        <v>0</v>
      </c>
      <c r="I275" s="44">
        <f t="shared" si="7"/>
        <v>5.555555555555555</v>
      </c>
      <c r="K275" s="2">
        <v>540</v>
      </c>
    </row>
    <row r="276" spans="2:11" ht="12.75">
      <c r="B276" s="98"/>
      <c r="C276" s="12"/>
      <c r="D276" s="12"/>
      <c r="E276" s="12"/>
      <c r="F276" s="30"/>
      <c r="G276" s="30"/>
      <c r="H276" s="29">
        <f t="shared" si="8"/>
        <v>0</v>
      </c>
      <c r="I276" s="22">
        <f t="shared" si="7"/>
        <v>0</v>
      </c>
      <c r="K276" s="2">
        <v>540</v>
      </c>
    </row>
    <row r="277" spans="2:11" ht="12.75">
      <c r="B277" s="98">
        <v>2000</v>
      </c>
      <c r="C277" s="12" t="s">
        <v>32</v>
      </c>
      <c r="D277" s="12" t="s">
        <v>25</v>
      </c>
      <c r="E277" s="12" t="s">
        <v>33</v>
      </c>
      <c r="F277" s="30" t="s">
        <v>727</v>
      </c>
      <c r="G277" s="30" t="s">
        <v>218</v>
      </c>
      <c r="H277" s="29">
        <f t="shared" si="8"/>
        <v>-2000</v>
      </c>
      <c r="I277" s="22">
        <f t="shared" si="7"/>
        <v>3.7037037037037037</v>
      </c>
      <c r="K277" s="2">
        <v>540</v>
      </c>
    </row>
    <row r="278" spans="2:11" ht="12.75">
      <c r="B278" s="98">
        <v>2000</v>
      </c>
      <c r="C278" s="12" t="s">
        <v>32</v>
      </c>
      <c r="D278" s="12" t="s">
        <v>25</v>
      </c>
      <c r="E278" s="12" t="s">
        <v>33</v>
      </c>
      <c r="F278" s="30" t="s">
        <v>727</v>
      </c>
      <c r="G278" s="30" t="s">
        <v>241</v>
      </c>
      <c r="H278" s="29">
        <f t="shared" si="8"/>
        <v>-4000</v>
      </c>
      <c r="I278" s="22">
        <f t="shared" si="7"/>
        <v>3.7037037037037037</v>
      </c>
      <c r="K278" s="2">
        <v>540</v>
      </c>
    </row>
    <row r="279" spans="1:11" s="45" customFormat="1" ht="12.75">
      <c r="A279" s="11"/>
      <c r="B279" s="220">
        <f>SUM(B277:B278)</f>
        <v>4000</v>
      </c>
      <c r="C279" s="11" t="s">
        <v>32</v>
      </c>
      <c r="D279" s="11"/>
      <c r="E279" s="11"/>
      <c r="F279" s="18"/>
      <c r="G279" s="18"/>
      <c r="H279" s="41">
        <v>0</v>
      </c>
      <c r="I279" s="44">
        <f t="shared" si="7"/>
        <v>7.407407407407407</v>
      </c>
      <c r="K279" s="2">
        <v>540</v>
      </c>
    </row>
    <row r="280" spans="2:11" ht="12.75">
      <c r="B280" s="98"/>
      <c r="C280" s="12"/>
      <c r="D280" s="12"/>
      <c r="E280" s="12"/>
      <c r="F280" s="30"/>
      <c r="G280" s="30"/>
      <c r="H280" s="29">
        <f t="shared" si="8"/>
        <v>0</v>
      </c>
      <c r="I280" s="22">
        <f t="shared" si="7"/>
        <v>0</v>
      </c>
      <c r="K280" s="2">
        <v>540</v>
      </c>
    </row>
    <row r="281" spans="2:11" ht="12.75">
      <c r="B281" s="98"/>
      <c r="C281" s="12"/>
      <c r="D281" s="12"/>
      <c r="E281" s="12"/>
      <c r="F281" s="30"/>
      <c r="G281" s="30"/>
      <c r="H281" s="29">
        <f t="shared" si="8"/>
        <v>0</v>
      </c>
      <c r="I281" s="22">
        <f t="shared" si="7"/>
        <v>0</v>
      </c>
      <c r="K281" s="2">
        <v>540</v>
      </c>
    </row>
    <row r="282" spans="1:11" s="15" customFormat="1" ht="12.75">
      <c r="A282" s="12"/>
      <c r="B282" s="98"/>
      <c r="C282" s="12"/>
      <c r="D282" s="12"/>
      <c r="E282" s="12"/>
      <c r="F282" s="30"/>
      <c r="G282" s="30"/>
      <c r="H282" s="29">
        <v>0</v>
      </c>
      <c r="I282" s="39">
        <f t="shared" si="7"/>
        <v>0</v>
      </c>
      <c r="K282" s="2">
        <v>540</v>
      </c>
    </row>
    <row r="283" spans="1:11" s="15" customFormat="1" ht="12.75">
      <c r="A283" s="12"/>
      <c r="B283" s="98"/>
      <c r="C283" s="12"/>
      <c r="D283" s="12"/>
      <c r="E283" s="12"/>
      <c r="F283" s="30"/>
      <c r="G283" s="30"/>
      <c r="H283" s="29">
        <v>0</v>
      </c>
      <c r="I283" s="22">
        <f t="shared" si="7"/>
        <v>0</v>
      </c>
      <c r="K283" s="2">
        <v>540</v>
      </c>
    </row>
    <row r="284" spans="1:11" s="15" customFormat="1" ht="12.75">
      <c r="A284" s="12"/>
      <c r="B284" s="98"/>
      <c r="C284" s="12"/>
      <c r="D284" s="12"/>
      <c r="E284" s="12"/>
      <c r="F284" s="30"/>
      <c r="G284" s="30"/>
      <c r="H284" s="29">
        <v>0</v>
      </c>
      <c r="I284" s="22">
        <f t="shared" si="7"/>
        <v>0</v>
      </c>
      <c r="K284" s="2">
        <v>540</v>
      </c>
    </row>
    <row r="285" spans="1:11" s="15" customFormat="1" ht="12.75">
      <c r="A285" s="12"/>
      <c r="B285" s="98"/>
      <c r="C285" s="12"/>
      <c r="D285" s="12"/>
      <c r="E285" s="12"/>
      <c r="F285" s="30"/>
      <c r="G285" s="30"/>
      <c r="H285" s="29">
        <v>0</v>
      </c>
      <c r="I285" s="22">
        <f t="shared" si="7"/>
        <v>0</v>
      </c>
      <c r="K285" s="2">
        <v>540</v>
      </c>
    </row>
    <row r="286" spans="2:11" ht="12.75">
      <c r="B286" s="98"/>
      <c r="C286" s="12"/>
      <c r="D286" s="12"/>
      <c r="E286" s="12"/>
      <c r="F286" s="30"/>
      <c r="G286" s="30"/>
      <c r="H286" s="29">
        <f>H280-B286</f>
        <v>0</v>
      </c>
      <c r="I286" s="22">
        <f t="shared" si="7"/>
        <v>0</v>
      </c>
      <c r="K286" s="2">
        <v>540</v>
      </c>
    </row>
    <row r="287" spans="1:11" s="45" customFormat="1" ht="12.75">
      <c r="A287" s="11"/>
      <c r="B287" s="233">
        <f>+B294+B301+B314+B320+B330+B334</f>
        <v>90950</v>
      </c>
      <c r="C287" s="41"/>
      <c r="D287" s="47" t="s">
        <v>144</v>
      </c>
      <c r="E287" s="46" t="s">
        <v>146</v>
      </c>
      <c r="F287" s="47" t="s">
        <v>145</v>
      </c>
      <c r="G287" s="18"/>
      <c r="H287" s="41">
        <f>H271-B287</f>
        <v>-92850</v>
      </c>
      <c r="I287" s="44">
        <f t="shared" si="7"/>
        <v>168.42592592592592</v>
      </c>
      <c r="K287" s="2">
        <v>540</v>
      </c>
    </row>
    <row r="288" spans="2:11" ht="12.75">
      <c r="B288" s="121"/>
      <c r="H288" s="6">
        <v>0</v>
      </c>
      <c r="I288" s="22">
        <f t="shared" si="7"/>
        <v>0</v>
      </c>
      <c r="K288" s="2">
        <v>540</v>
      </c>
    </row>
    <row r="289" spans="2:11" ht="12.75">
      <c r="B289" s="121"/>
      <c r="H289" s="6">
        <f t="shared" si="8"/>
        <v>0</v>
      </c>
      <c r="I289" s="22">
        <f t="shared" si="7"/>
        <v>0</v>
      </c>
      <c r="K289" s="2">
        <v>540</v>
      </c>
    </row>
    <row r="290" spans="2:11" ht="12.75">
      <c r="B290" s="121">
        <v>5000</v>
      </c>
      <c r="C290" s="1" t="s">
        <v>0</v>
      </c>
      <c r="D290" s="12" t="s">
        <v>25</v>
      </c>
      <c r="E290" s="1" t="s">
        <v>26</v>
      </c>
      <c r="F290" s="30" t="s">
        <v>143</v>
      </c>
      <c r="G290" s="59" t="s">
        <v>102</v>
      </c>
      <c r="H290" s="6">
        <f t="shared" si="8"/>
        <v>-5000</v>
      </c>
      <c r="I290" s="22">
        <f t="shared" si="7"/>
        <v>9.25925925925926</v>
      </c>
      <c r="K290" s="2">
        <v>540</v>
      </c>
    </row>
    <row r="291" spans="2:11" ht="12.75">
      <c r="B291" s="121">
        <v>2500</v>
      </c>
      <c r="C291" s="32" t="s">
        <v>0</v>
      </c>
      <c r="D291" s="1" t="s">
        <v>25</v>
      </c>
      <c r="E291" s="1" t="s">
        <v>81</v>
      </c>
      <c r="F291" s="57" t="s">
        <v>147</v>
      </c>
      <c r="G291" s="27" t="s">
        <v>85</v>
      </c>
      <c r="H291" s="6">
        <f>H290-B291</f>
        <v>-7500</v>
      </c>
      <c r="I291" s="22">
        <f t="shared" si="7"/>
        <v>4.62962962962963</v>
      </c>
      <c r="J291" t="s">
        <v>148</v>
      </c>
      <c r="K291" s="2">
        <v>540</v>
      </c>
    </row>
    <row r="292" spans="2:11" ht="12.75">
      <c r="B292" s="121">
        <v>5000</v>
      </c>
      <c r="C292" s="1" t="s">
        <v>0</v>
      </c>
      <c r="D292" s="1" t="s">
        <v>25</v>
      </c>
      <c r="E292" s="1" t="s">
        <v>43</v>
      </c>
      <c r="F292" s="57" t="s">
        <v>149</v>
      </c>
      <c r="G292" s="27" t="s">
        <v>88</v>
      </c>
      <c r="H292" s="6">
        <f t="shared" si="8"/>
        <v>-12500</v>
      </c>
      <c r="I292" s="22">
        <f t="shared" si="7"/>
        <v>9.25925925925926</v>
      </c>
      <c r="K292" s="2">
        <v>540</v>
      </c>
    </row>
    <row r="293" spans="2:11" ht="12.75">
      <c r="B293" s="121">
        <v>5000</v>
      </c>
      <c r="C293" s="1" t="s">
        <v>0</v>
      </c>
      <c r="D293" s="1" t="s">
        <v>25</v>
      </c>
      <c r="E293" s="1" t="s">
        <v>81</v>
      </c>
      <c r="F293" s="57" t="s">
        <v>150</v>
      </c>
      <c r="G293" s="27" t="s">
        <v>90</v>
      </c>
      <c r="H293" s="6">
        <f t="shared" si="8"/>
        <v>-17500</v>
      </c>
      <c r="I293" s="22">
        <f t="shared" si="7"/>
        <v>9.25925925925926</v>
      </c>
      <c r="K293" s="2">
        <v>540</v>
      </c>
    </row>
    <row r="294" spans="1:11" s="45" customFormat="1" ht="12.75">
      <c r="A294" s="11"/>
      <c r="B294" s="220">
        <f>SUM(B290:B293)</f>
        <v>17500</v>
      </c>
      <c r="C294" s="11" t="s">
        <v>0</v>
      </c>
      <c r="D294" s="11"/>
      <c r="E294" s="11"/>
      <c r="F294" s="18"/>
      <c r="G294" s="18"/>
      <c r="H294" s="41">
        <v>0</v>
      </c>
      <c r="I294" s="44">
        <f t="shared" si="7"/>
        <v>32.407407407407405</v>
      </c>
      <c r="K294" s="2">
        <v>540</v>
      </c>
    </row>
    <row r="295" spans="2:11" ht="12.75">
      <c r="B295" s="121"/>
      <c r="H295" s="6">
        <f t="shared" si="8"/>
        <v>0</v>
      </c>
      <c r="I295" s="22">
        <f t="shared" si="7"/>
        <v>0</v>
      </c>
      <c r="K295" s="2">
        <v>540</v>
      </c>
    </row>
    <row r="296" spans="2:11" ht="12.75">
      <c r="B296" s="121"/>
      <c r="H296" s="6">
        <f t="shared" si="8"/>
        <v>0</v>
      </c>
      <c r="I296" s="22">
        <f t="shared" si="7"/>
        <v>0</v>
      </c>
      <c r="K296" s="2">
        <v>540</v>
      </c>
    </row>
    <row r="297" spans="2:11" ht="12.75">
      <c r="B297" s="121">
        <v>5000</v>
      </c>
      <c r="C297" s="1" t="s">
        <v>151</v>
      </c>
      <c r="D297" s="12" t="s">
        <v>25</v>
      </c>
      <c r="E297" s="1" t="s">
        <v>33</v>
      </c>
      <c r="F297" s="30" t="s">
        <v>152</v>
      </c>
      <c r="G297" s="59" t="s">
        <v>88</v>
      </c>
      <c r="H297" s="6">
        <f t="shared" si="8"/>
        <v>-5000</v>
      </c>
      <c r="I297" s="22">
        <f t="shared" si="7"/>
        <v>9.25925925925926</v>
      </c>
      <c r="K297" s="2">
        <v>540</v>
      </c>
    </row>
    <row r="298" spans="2:11" ht="12.75">
      <c r="B298" s="121">
        <v>5000</v>
      </c>
      <c r="C298" s="1" t="s">
        <v>153</v>
      </c>
      <c r="D298" s="12" t="s">
        <v>25</v>
      </c>
      <c r="E298" s="1" t="s">
        <v>33</v>
      </c>
      <c r="F298" s="30" t="s">
        <v>154</v>
      </c>
      <c r="G298" s="59" t="s">
        <v>102</v>
      </c>
      <c r="H298" s="6">
        <f t="shared" si="8"/>
        <v>-10000</v>
      </c>
      <c r="I298" s="22">
        <f t="shared" si="7"/>
        <v>9.25925925925926</v>
      </c>
      <c r="K298" s="2">
        <v>540</v>
      </c>
    </row>
    <row r="299" spans="2:11" ht="12.75">
      <c r="B299" s="121">
        <v>5000</v>
      </c>
      <c r="C299" s="1" t="s">
        <v>155</v>
      </c>
      <c r="D299" s="12" t="s">
        <v>25</v>
      </c>
      <c r="E299" s="1" t="s">
        <v>33</v>
      </c>
      <c r="F299" s="30" t="s">
        <v>156</v>
      </c>
      <c r="G299" s="59" t="s">
        <v>100</v>
      </c>
      <c r="H299" s="6">
        <f t="shared" si="8"/>
        <v>-15000</v>
      </c>
      <c r="I299" s="22">
        <f t="shared" si="7"/>
        <v>9.25925925925926</v>
      </c>
      <c r="K299" s="2">
        <v>540</v>
      </c>
    </row>
    <row r="300" spans="2:11" ht="12.75">
      <c r="B300" s="121">
        <v>5000</v>
      </c>
      <c r="C300" s="1" t="s">
        <v>157</v>
      </c>
      <c r="D300" s="12" t="s">
        <v>25</v>
      </c>
      <c r="E300" s="1" t="s">
        <v>33</v>
      </c>
      <c r="F300" s="30" t="s">
        <v>158</v>
      </c>
      <c r="G300" s="59" t="s">
        <v>159</v>
      </c>
      <c r="H300" s="6">
        <f t="shared" si="8"/>
        <v>-20000</v>
      </c>
      <c r="I300" s="22">
        <f t="shared" si="7"/>
        <v>9.25925925925926</v>
      </c>
      <c r="K300" s="2">
        <v>540</v>
      </c>
    </row>
    <row r="301" spans="1:11" s="45" customFormat="1" ht="12.75">
      <c r="A301" s="11"/>
      <c r="B301" s="220">
        <f>SUM(B297:B300)</f>
        <v>20000</v>
      </c>
      <c r="C301" s="11" t="s">
        <v>62</v>
      </c>
      <c r="D301" s="11"/>
      <c r="E301" s="11"/>
      <c r="F301" s="18"/>
      <c r="G301" s="18"/>
      <c r="H301" s="41">
        <v>0</v>
      </c>
      <c r="I301" s="44">
        <f t="shared" si="7"/>
        <v>37.03703703703704</v>
      </c>
      <c r="K301" s="2">
        <v>540</v>
      </c>
    </row>
    <row r="302" spans="2:11" ht="12.75">
      <c r="B302" s="121"/>
      <c r="H302" s="6">
        <f t="shared" si="8"/>
        <v>0</v>
      </c>
      <c r="I302" s="22">
        <f t="shared" si="7"/>
        <v>0</v>
      </c>
      <c r="K302" s="2">
        <v>540</v>
      </c>
    </row>
    <row r="303" spans="2:11" ht="12.75">
      <c r="B303" s="121"/>
      <c r="H303" s="6">
        <f t="shared" si="8"/>
        <v>0</v>
      </c>
      <c r="I303" s="22">
        <f t="shared" si="7"/>
        <v>0</v>
      </c>
      <c r="K303" s="2">
        <v>540</v>
      </c>
    </row>
    <row r="304" spans="2:11" ht="12.75">
      <c r="B304" s="121">
        <v>1000</v>
      </c>
      <c r="C304" s="1" t="s">
        <v>29</v>
      </c>
      <c r="D304" s="12" t="s">
        <v>25</v>
      </c>
      <c r="E304" s="1" t="s">
        <v>30</v>
      </c>
      <c r="F304" s="30" t="s">
        <v>156</v>
      </c>
      <c r="G304" s="59" t="s">
        <v>88</v>
      </c>
      <c r="H304" s="6">
        <f t="shared" si="8"/>
        <v>-1000</v>
      </c>
      <c r="I304" s="22">
        <f t="shared" si="7"/>
        <v>1.8518518518518519</v>
      </c>
      <c r="K304" s="2">
        <v>540</v>
      </c>
    </row>
    <row r="305" spans="2:11" ht="12.75">
      <c r="B305" s="121">
        <v>500</v>
      </c>
      <c r="C305" s="1" t="s">
        <v>29</v>
      </c>
      <c r="D305" s="12" t="s">
        <v>25</v>
      </c>
      <c r="E305" s="1" t="s">
        <v>30</v>
      </c>
      <c r="F305" s="30" t="s">
        <v>156</v>
      </c>
      <c r="G305" s="59" t="s">
        <v>102</v>
      </c>
      <c r="H305" s="6">
        <f t="shared" si="8"/>
        <v>-1500</v>
      </c>
      <c r="I305" s="22">
        <f t="shared" si="7"/>
        <v>0.9259259259259259</v>
      </c>
      <c r="K305" s="2">
        <v>540</v>
      </c>
    </row>
    <row r="306" spans="2:11" ht="12.75">
      <c r="B306" s="121">
        <v>3000</v>
      </c>
      <c r="C306" s="1" t="s">
        <v>29</v>
      </c>
      <c r="D306" s="12" t="s">
        <v>25</v>
      </c>
      <c r="E306" s="1" t="s">
        <v>30</v>
      </c>
      <c r="F306" s="30" t="s">
        <v>156</v>
      </c>
      <c r="G306" s="59" t="s">
        <v>106</v>
      </c>
      <c r="H306" s="6">
        <f t="shared" si="8"/>
        <v>-4500</v>
      </c>
      <c r="I306" s="22">
        <f t="shared" si="7"/>
        <v>5.555555555555555</v>
      </c>
      <c r="K306" s="2">
        <v>540</v>
      </c>
    </row>
    <row r="307" spans="2:11" ht="12.75">
      <c r="B307" s="121">
        <v>1000</v>
      </c>
      <c r="C307" s="1" t="s">
        <v>29</v>
      </c>
      <c r="D307" s="12" t="s">
        <v>25</v>
      </c>
      <c r="E307" s="1" t="s">
        <v>30</v>
      </c>
      <c r="F307" s="30" t="s">
        <v>156</v>
      </c>
      <c r="G307" s="59" t="s">
        <v>90</v>
      </c>
      <c r="H307" s="6">
        <f t="shared" si="8"/>
        <v>-5500</v>
      </c>
      <c r="I307" s="22">
        <f aca="true" t="shared" si="9" ref="I307:I372">+B307/K307</f>
        <v>1.8518518518518519</v>
      </c>
      <c r="K307" s="2">
        <v>540</v>
      </c>
    </row>
    <row r="308" spans="2:11" ht="12.75">
      <c r="B308" s="121">
        <v>700</v>
      </c>
      <c r="C308" s="1" t="s">
        <v>29</v>
      </c>
      <c r="D308" s="12" t="s">
        <v>25</v>
      </c>
      <c r="E308" s="1" t="s">
        <v>30</v>
      </c>
      <c r="F308" s="30" t="s">
        <v>156</v>
      </c>
      <c r="G308" s="59" t="s">
        <v>90</v>
      </c>
      <c r="H308" s="6">
        <f t="shared" si="8"/>
        <v>-6200</v>
      </c>
      <c r="I308" s="22">
        <f t="shared" si="9"/>
        <v>1.2962962962962963</v>
      </c>
      <c r="K308" s="2">
        <v>540</v>
      </c>
    </row>
    <row r="309" spans="2:11" ht="12.75">
      <c r="B309" s="121">
        <v>4000</v>
      </c>
      <c r="C309" s="1" t="s">
        <v>29</v>
      </c>
      <c r="D309" s="12" t="s">
        <v>25</v>
      </c>
      <c r="E309" s="1" t="s">
        <v>30</v>
      </c>
      <c r="F309" s="30" t="s">
        <v>156</v>
      </c>
      <c r="G309" s="59" t="s">
        <v>93</v>
      </c>
      <c r="H309" s="6">
        <f t="shared" si="8"/>
        <v>-10200</v>
      </c>
      <c r="I309" s="22">
        <f t="shared" si="9"/>
        <v>7.407407407407407</v>
      </c>
      <c r="K309" s="2">
        <v>540</v>
      </c>
    </row>
    <row r="310" spans="2:11" ht="12.75">
      <c r="B310" s="121">
        <v>600</v>
      </c>
      <c r="C310" s="1" t="s">
        <v>29</v>
      </c>
      <c r="D310" s="12" t="s">
        <v>25</v>
      </c>
      <c r="E310" s="1" t="s">
        <v>30</v>
      </c>
      <c r="F310" s="30" t="s">
        <v>156</v>
      </c>
      <c r="G310" s="59" t="s">
        <v>93</v>
      </c>
      <c r="H310" s="6">
        <f t="shared" si="8"/>
        <v>-10800</v>
      </c>
      <c r="I310" s="22">
        <f t="shared" si="9"/>
        <v>1.1111111111111112</v>
      </c>
      <c r="K310" s="2">
        <v>540</v>
      </c>
    </row>
    <row r="311" spans="2:11" ht="12.75">
      <c r="B311" s="121">
        <v>1300</v>
      </c>
      <c r="C311" s="1" t="s">
        <v>29</v>
      </c>
      <c r="D311" s="12" t="s">
        <v>25</v>
      </c>
      <c r="E311" s="1" t="s">
        <v>30</v>
      </c>
      <c r="F311" s="30" t="s">
        <v>156</v>
      </c>
      <c r="G311" s="59" t="s">
        <v>100</v>
      </c>
      <c r="H311" s="6">
        <f t="shared" si="8"/>
        <v>-12100</v>
      </c>
      <c r="I311" s="22">
        <f t="shared" si="9"/>
        <v>2.4074074074074074</v>
      </c>
      <c r="K311" s="2">
        <v>540</v>
      </c>
    </row>
    <row r="312" spans="2:11" ht="12.75">
      <c r="B312" s="121">
        <v>1250</v>
      </c>
      <c r="C312" s="1" t="s">
        <v>29</v>
      </c>
      <c r="D312" s="12" t="s">
        <v>25</v>
      </c>
      <c r="E312" s="1" t="s">
        <v>30</v>
      </c>
      <c r="F312" s="30" t="s">
        <v>156</v>
      </c>
      <c r="G312" s="59" t="s">
        <v>159</v>
      </c>
      <c r="H312" s="6">
        <f t="shared" si="8"/>
        <v>-13350</v>
      </c>
      <c r="I312" s="22">
        <f t="shared" si="9"/>
        <v>2.314814814814815</v>
      </c>
      <c r="K312" s="2">
        <v>540</v>
      </c>
    </row>
    <row r="313" spans="2:11" ht="12.75">
      <c r="B313" s="121">
        <v>600</v>
      </c>
      <c r="C313" s="1" t="s">
        <v>29</v>
      </c>
      <c r="D313" s="12" t="s">
        <v>25</v>
      </c>
      <c r="E313" s="1" t="s">
        <v>30</v>
      </c>
      <c r="F313" s="30" t="s">
        <v>156</v>
      </c>
      <c r="G313" s="59" t="s">
        <v>160</v>
      </c>
      <c r="H313" s="6">
        <f t="shared" si="8"/>
        <v>-13950</v>
      </c>
      <c r="I313" s="22">
        <f t="shared" si="9"/>
        <v>1.1111111111111112</v>
      </c>
      <c r="K313" s="2">
        <v>540</v>
      </c>
    </row>
    <row r="314" spans="1:11" s="45" customFormat="1" ht="12.75">
      <c r="A314" s="11"/>
      <c r="B314" s="220">
        <f>SUM(B304:B313)</f>
        <v>13950</v>
      </c>
      <c r="C314" s="11"/>
      <c r="D314" s="11"/>
      <c r="E314" s="11" t="s">
        <v>30</v>
      </c>
      <c r="F314" s="18"/>
      <c r="G314" s="18"/>
      <c r="H314" s="41">
        <v>0</v>
      </c>
      <c r="I314" s="44">
        <f t="shared" si="9"/>
        <v>25.833333333333332</v>
      </c>
      <c r="K314" s="2">
        <v>540</v>
      </c>
    </row>
    <row r="315" spans="2:11" ht="12.75">
      <c r="B315" s="121"/>
      <c r="H315" s="6">
        <f t="shared" si="8"/>
        <v>0</v>
      </c>
      <c r="I315" s="22">
        <f t="shared" si="9"/>
        <v>0</v>
      </c>
      <c r="K315" s="2">
        <v>540</v>
      </c>
    </row>
    <row r="316" spans="2:11" ht="12.75">
      <c r="B316" s="121"/>
      <c r="H316" s="6">
        <f t="shared" si="8"/>
        <v>0</v>
      </c>
      <c r="I316" s="22">
        <f t="shared" si="9"/>
        <v>0</v>
      </c>
      <c r="K316" s="2">
        <v>540</v>
      </c>
    </row>
    <row r="317" spans="2:11" ht="12.75">
      <c r="B317" s="121">
        <v>4000</v>
      </c>
      <c r="C317" s="1" t="s">
        <v>64</v>
      </c>
      <c r="D317" s="12" t="s">
        <v>25</v>
      </c>
      <c r="E317" s="1" t="s">
        <v>33</v>
      </c>
      <c r="F317" s="30" t="s">
        <v>161</v>
      </c>
      <c r="G317" s="59" t="s">
        <v>88</v>
      </c>
      <c r="H317" s="6">
        <f t="shared" si="8"/>
        <v>-4000</v>
      </c>
      <c r="I317" s="22">
        <f t="shared" si="9"/>
        <v>7.407407407407407</v>
      </c>
      <c r="K317" s="2">
        <v>540</v>
      </c>
    </row>
    <row r="318" spans="2:11" ht="12.75">
      <c r="B318" s="121">
        <v>17000</v>
      </c>
      <c r="C318" s="1" t="s">
        <v>339</v>
      </c>
      <c r="D318" s="12" t="s">
        <v>25</v>
      </c>
      <c r="E318" s="1" t="s">
        <v>33</v>
      </c>
      <c r="F318" s="30" t="s">
        <v>162</v>
      </c>
      <c r="G318" s="59" t="s">
        <v>163</v>
      </c>
      <c r="H318" s="6">
        <f aca="true" t="shared" si="10" ref="H318:H393">H317-B318</f>
        <v>-21000</v>
      </c>
      <c r="I318" s="22">
        <f t="shared" si="9"/>
        <v>31.48148148148148</v>
      </c>
      <c r="K318" s="2">
        <v>540</v>
      </c>
    </row>
    <row r="319" spans="2:11" ht="12.75">
      <c r="B319" s="121">
        <v>4000</v>
      </c>
      <c r="C319" s="1" t="s">
        <v>64</v>
      </c>
      <c r="D319" s="12" t="s">
        <v>25</v>
      </c>
      <c r="E319" s="1" t="s">
        <v>33</v>
      </c>
      <c r="F319" s="30" t="s">
        <v>164</v>
      </c>
      <c r="G319" s="59" t="s">
        <v>100</v>
      </c>
      <c r="H319" s="6">
        <f t="shared" si="10"/>
        <v>-25000</v>
      </c>
      <c r="I319" s="22">
        <f t="shared" si="9"/>
        <v>7.407407407407407</v>
      </c>
      <c r="K319" s="2">
        <v>540</v>
      </c>
    </row>
    <row r="320" spans="1:11" s="45" customFormat="1" ht="12.75">
      <c r="A320" s="11"/>
      <c r="B320" s="220">
        <f>SUM(B317:B319)</f>
        <v>25000</v>
      </c>
      <c r="C320" s="11" t="s">
        <v>126</v>
      </c>
      <c r="D320" s="11"/>
      <c r="E320" s="11"/>
      <c r="F320" s="18"/>
      <c r="G320" s="18"/>
      <c r="H320" s="41">
        <v>0</v>
      </c>
      <c r="I320" s="44">
        <f t="shared" si="9"/>
        <v>46.2962962962963</v>
      </c>
      <c r="K320" s="2">
        <v>540</v>
      </c>
    </row>
    <row r="321" spans="2:11" ht="12.75">
      <c r="B321" s="121"/>
      <c r="H321" s="6">
        <f t="shared" si="10"/>
        <v>0</v>
      </c>
      <c r="I321" s="22">
        <f t="shared" si="9"/>
        <v>0</v>
      </c>
      <c r="K321" s="2">
        <v>540</v>
      </c>
    </row>
    <row r="322" spans="2:11" ht="12.75">
      <c r="B322" s="121"/>
      <c r="H322" s="6">
        <f t="shared" si="10"/>
        <v>0</v>
      </c>
      <c r="I322" s="22">
        <f t="shared" si="9"/>
        <v>0</v>
      </c>
      <c r="K322" s="2">
        <v>540</v>
      </c>
    </row>
    <row r="323" spans="2:11" ht="12.75">
      <c r="B323" s="121">
        <v>2000</v>
      </c>
      <c r="C323" s="1" t="s">
        <v>32</v>
      </c>
      <c r="D323" s="12" t="s">
        <v>25</v>
      </c>
      <c r="E323" s="1" t="s">
        <v>33</v>
      </c>
      <c r="F323" s="30" t="s">
        <v>156</v>
      </c>
      <c r="G323" s="59" t="s">
        <v>88</v>
      </c>
      <c r="H323" s="6">
        <f t="shared" si="10"/>
        <v>-2000</v>
      </c>
      <c r="I323" s="22">
        <f t="shared" si="9"/>
        <v>3.7037037037037037</v>
      </c>
      <c r="K323" s="2">
        <v>540</v>
      </c>
    </row>
    <row r="324" spans="2:11" ht="12.75">
      <c r="B324" s="121">
        <v>2000</v>
      </c>
      <c r="C324" s="1" t="s">
        <v>32</v>
      </c>
      <c r="D324" s="12" t="s">
        <v>25</v>
      </c>
      <c r="E324" s="1" t="s">
        <v>33</v>
      </c>
      <c r="F324" s="30" t="s">
        <v>156</v>
      </c>
      <c r="G324" s="59" t="s">
        <v>102</v>
      </c>
      <c r="H324" s="6">
        <f t="shared" si="10"/>
        <v>-4000</v>
      </c>
      <c r="I324" s="22">
        <f t="shared" si="9"/>
        <v>3.7037037037037037</v>
      </c>
      <c r="K324" s="2">
        <v>540</v>
      </c>
    </row>
    <row r="325" spans="2:11" ht="12.75">
      <c r="B325" s="121">
        <v>2000</v>
      </c>
      <c r="C325" s="1" t="s">
        <v>32</v>
      </c>
      <c r="D325" s="12" t="s">
        <v>25</v>
      </c>
      <c r="E325" s="1" t="s">
        <v>33</v>
      </c>
      <c r="F325" s="30" t="s">
        <v>156</v>
      </c>
      <c r="G325" s="59" t="s">
        <v>106</v>
      </c>
      <c r="H325" s="6">
        <f t="shared" si="10"/>
        <v>-6000</v>
      </c>
      <c r="I325" s="22">
        <f t="shared" si="9"/>
        <v>3.7037037037037037</v>
      </c>
      <c r="K325" s="2">
        <v>540</v>
      </c>
    </row>
    <row r="326" spans="2:11" ht="12.75">
      <c r="B326" s="121">
        <v>2000</v>
      </c>
      <c r="C326" s="1" t="s">
        <v>32</v>
      </c>
      <c r="D326" s="12" t="s">
        <v>25</v>
      </c>
      <c r="E326" s="1" t="s">
        <v>33</v>
      </c>
      <c r="F326" s="30" t="s">
        <v>156</v>
      </c>
      <c r="G326" s="59" t="s">
        <v>90</v>
      </c>
      <c r="H326" s="6">
        <f t="shared" si="10"/>
        <v>-8000</v>
      </c>
      <c r="I326" s="22">
        <f t="shared" si="9"/>
        <v>3.7037037037037037</v>
      </c>
      <c r="K326" s="2">
        <v>540</v>
      </c>
    </row>
    <row r="327" spans="2:11" ht="12.75">
      <c r="B327" s="121">
        <v>2000</v>
      </c>
      <c r="C327" s="1" t="s">
        <v>32</v>
      </c>
      <c r="D327" s="12" t="s">
        <v>25</v>
      </c>
      <c r="E327" s="1" t="s">
        <v>33</v>
      </c>
      <c r="F327" s="30" t="s">
        <v>156</v>
      </c>
      <c r="G327" s="59" t="s">
        <v>93</v>
      </c>
      <c r="H327" s="6">
        <f t="shared" si="10"/>
        <v>-10000</v>
      </c>
      <c r="I327" s="22">
        <f t="shared" si="9"/>
        <v>3.7037037037037037</v>
      </c>
      <c r="K327" s="2">
        <v>540</v>
      </c>
    </row>
    <row r="328" spans="2:11" ht="12.75">
      <c r="B328" s="121">
        <v>2000</v>
      </c>
      <c r="C328" s="1" t="s">
        <v>32</v>
      </c>
      <c r="D328" s="12" t="s">
        <v>25</v>
      </c>
      <c r="E328" s="1" t="s">
        <v>33</v>
      </c>
      <c r="F328" s="30" t="s">
        <v>156</v>
      </c>
      <c r="G328" s="59" t="s">
        <v>100</v>
      </c>
      <c r="H328" s="6">
        <f t="shared" si="10"/>
        <v>-12000</v>
      </c>
      <c r="I328" s="22">
        <f t="shared" si="9"/>
        <v>3.7037037037037037</v>
      </c>
      <c r="K328" s="2">
        <v>540</v>
      </c>
    </row>
    <row r="329" spans="2:11" ht="12.75">
      <c r="B329" s="121">
        <v>2000</v>
      </c>
      <c r="C329" s="1" t="s">
        <v>32</v>
      </c>
      <c r="D329" s="12" t="s">
        <v>25</v>
      </c>
      <c r="E329" s="1" t="s">
        <v>33</v>
      </c>
      <c r="F329" s="30" t="s">
        <v>156</v>
      </c>
      <c r="G329" s="59" t="s">
        <v>159</v>
      </c>
      <c r="H329" s="6">
        <f t="shared" si="10"/>
        <v>-14000</v>
      </c>
      <c r="I329" s="22">
        <f t="shared" si="9"/>
        <v>3.7037037037037037</v>
      </c>
      <c r="K329" s="2">
        <v>540</v>
      </c>
    </row>
    <row r="330" spans="1:11" s="45" customFormat="1" ht="12.75">
      <c r="A330" s="11"/>
      <c r="B330" s="220">
        <f>SUM(B323:B329)</f>
        <v>14000</v>
      </c>
      <c r="C330" s="11" t="s">
        <v>32</v>
      </c>
      <c r="D330" s="11"/>
      <c r="E330" s="11"/>
      <c r="F330" s="18"/>
      <c r="G330" s="18"/>
      <c r="H330" s="41">
        <v>0</v>
      </c>
      <c r="I330" s="44">
        <f t="shared" si="9"/>
        <v>25.925925925925927</v>
      </c>
      <c r="K330" s="2">
        <v>540</v>
      </c>
    </row>
    <row r="331" spans="2:11" ht="12.75">
      <c r="B331" s="121"/>
      <c r="H331" s="6">
        <f t="shared" si="10"/>
        <v>0</v>
      </c>
      <c r="I331" s="22">
        <f t="shared" si="9"/>
        <v>0</v>
      </c>
      <c r="K331" s="2">
        <v>540</v>
      </c>
    </row>
    <row r="332" spans="2:11" ht="12.75">
      <c r="B332" s="121"/>
      <c r="H332" s="6">
        <f t="shared" si="10"/>
        <v>0</v>
      </c>
      <c r="I332" s="22">
        <f t="shared" si="9"/>
        <v>0</v>
      </c>
      <c r="K332" s="2">
        <v>540</v>
      </c>
    </row>
    <row r="333" spans="2:11" ht="12.75">
      <c r="B333" s="121">
        <v>500</v>
      </c>
      <c r="C333" s="1" t="s">
        <v>142</v>
      </c>
      <c r="D333" s="12" t="s">
        <v>25</v>
      </c>
      <c r="E333" s="1" t="s">
        <v>70</v>
      </c>
      <c r="F333" s="30" t="s">
        <v>156</v>
      </c>
      <c r="G333" s="59" t="s">
        <v>93</v>
      </c>
      <c r="H333" s="6">
        <f t="shared" si="10"/>
        <v>-500</v>
      </c>
      <c r="I333" s="22">
        <f t="shared" si="9"/>
        <v>0.9259259259259259</v>
      </c>
      <c r="K333" s="2">
        <v>540</v>
      </c>
    </row>
    <row r="334" spans="1:11" s="45" customFormat="1" ht="12.75">
      <c r="A334" s="11"/>
      <c r="B334" s="220">
        <v>500</v>
      </c>
      <c r="C334" s="11"/>
      <c r="D334" s="11"/>
      <c r="E334" s="11" t="s">
        <v>70</v>
      </c>
      <c r="F334" s="18"/>
      <c r="G334" s="18"/>
      <c r="H334" s="41">
        <v>0</v>
      </c>
      <c r="I334" s="44">
        <f t="shared" si="9"/>
        <v>0.9259259259259259</v>
      </c>
      <c r="K334" s="2">
        <v>540</v>
      </c>
    </row>
    <row r="335" spans="2:11" ht="12.75">
      <c r="B335" s="121"/>
      <c r="H335" s="6">
        <f t="shared" si="10"/>
        <v>0</v>
      </c>
      <c r="I335" s="22">
        <f t="shared" si="9"/>
        <v>0</v>
      </c>
      <c r="K335" s="2">
        <v>540</v>
      </c>
    </row>
    <row r="336" spans="2:11" ht="12.75">
      <c r="B336" s="121"/>
      <c r="H336" s="6">
        <f t="shared" si="10"/>
        <v>0</v>
      </c>
      <c r="I336" s="22">
        <f t="shared" si="9"/>
        <v>0</v>
      </c>
      <c r="K336" s="2">
        <v>540</v>
      </c>
    </row>
    <row r="337" spans="2:11" ht="12.75">
      <c r="B337" s="121"/>
      <c r="H337" s="6">
        <f t="shared" si="10"/>
        <v>0</v>
      </c>
      <c r="I337" s="22">
        <f t="shared" si="9"/>
        <v>0</v>
      </c>
      <c r="K337" s="2">
        <v>540</v>
      </c>
    </row>
    <row r="338" spans="2:11" ht="12.75">
      <c r="B338" s="121"/>
      <c r="H338" s="6">
        <f t="shared" si="10"/>
        <v>0</v>
      </c>
      <c r="I338" s="22">
        <f t="shared" si="9"/>
        <v>0</v>
      </c>
      <c r="K338" s="2">
        <v>540</v>
      </c>
    </row>
    <row r="339" spans="2:11" ht="12.75">
      <c r="B339" s="121"/>
      <c r="H339" s="6">
        <f t="shared" si="10"/>
        <v>0</v>
      </c>
      <c r="I339" s="22">
        <f t="shared" si="9"/>
        <v>0</v>
      </c>
      <c r="K339" s="2">
        <v>540</v>
      </c>
    </row>
    <row r="340" spans="1:11" s="45" customFormat="1" ht="12.75">
      <c r="A340" s="11"/>
      <c r="B340" s="233">
        <f>+B348+B358+B367+B372+B379</f>
        <v>51900</v>
      </c>
      <c r="C340" s="41"/>
      <c r="D340" s="47" t="s">
        <v>165</v>
      </c>
      <c r="E340" s="46" t="s">
        <v>167</v>
      </c>
      <c r="F340" s="47" t="s">
        <v>166</v>
      </c>
      <c r="G340" s="18"/>
      <c r="H340" s="41">
        <f t="shared" si="10"/>
        <v>-51900</v>
      </c>
      <c r="I340" s="44">
        <f t="shared" si="9"/>
        <v>96.11111111111111</v>
      </c>
      <c r="K340" s="2">
        <v>540</v>
      </c>
    </row>
    <row r="341" spans="2:11" ht="12.75">
      <c r="B341" s="121"/>
      <c r="H341" s="6">
        <v>0</v>
      </c>
      <c r="I341" s="22">
        <f t="shared" si="9"/>
        <v>0</v>
      </c>
      <c r="K341" s="2">
        <v>540</v>
      </c>
    </row>
    <row r="342" spans="2:11" ht="12.75">
      <c r="B342" s="121"/>
      <c r="H342" s="6">
        <v>0</v>
      </c>
      <c r="I342" s="22">
        <f t="shared" si="9"/>
        <v>0</v>
      </c>
      <c r="K342" s="2">
        <v>540</v>
      </c>
    </row>
    <row r="343" spans="2:11" ht="12.75">
      <c r="B343" s="121"/>
      <c r="H343" s="6">
        <f t="shared" si="10"/>
        <v>0</v>
      </c>
      <c r="I343" s="22">
        <f t="shared" si="9"/>
        <v>0</v>
      </c>
      <c r="K343" s="2">
        <v>540</v>
      </c>
    </row>
    <row r="344" spans="2:11" ht="12.75">
      <c r="B344" s="121">
        <v>5000</v>
      </c>
      <c r="C344" s="1" t="s">
        <v>0</v>
      </c>
      <c r="D344" s="1" t="s">
        <v>25</v>
      </c>
      <c r="E344" s="1" t="s">
        <v>43</v>
      </c>
      <c r="F344" s="57" t="s">
        <v>168</v>
      </c>
      <c r="G344" s="27" t="s">
        <v>102</v>
      </c>
      <c r="H344" s="6">
        <f t="shared" si="10"/>
        <v>-5000</v>
      </c>
      <c r="I344" s="22">
        <f t="shared" si="9"/>
        <v>9.25925925925926</v>
      </c>
      <c r="K344" s="2">
        <v>540</v>
      </c>
    </row>
    <row r="345" spans="2:11" ht="12.75">
      <c r="B345" s="121">
        <v>5000</v>
      </c>
      <c r="C345" s="1" t="s">
        <v>0</v>
      </c>
      <c r="D345" s="1" t="s">
        <v>25</v>
      </c>
      <c r="E345" s="1" t="s">
        <v>43</v>
      </c>
      <c r="F345" s="57" t="s">
        <v>169</v>
      </c>
      <c r="G345" s="27" t="s">
        <v>106</v>
      </c>
      <c r="H345" s="6">
        <f t="shared" si="10"/>
        <v>-10000</v>
      </c>
      <c r="I345" s="22">
        <f t="shared" si="9"/>
        <v>9.25925925925926</v>
      </c>
      <c r="K345" s="2">
        <v>540</v>
      </c>
    </row>
    <row r="346" spans="2:11" ht="12.75">
      <c r="B346" s="121">
        <v>7000</v>
      </c>
      <c r="C346" s="1" t="s">
        <v>0</v>
      </c>
      <c r="D346" s="1" t="s">
        <v>25</v>
      </c>
      <c r="E346" s="1" t="s">
        <v>79</v>
      </c>
      <c r="F346" s="57" t="s">
        <v>170</v>
      </c>
      <c r="G346" s="27" t="s">
        <v>90</v>
      </c>
      <c r="H346" s="6">
        <f t="shared" si="10"/>
        <v>-17000</v>
      </c>
      <c r="I346" s="22">
        <f t="shared" si="9"/>
        <v>12.962962962962964</v>
      </c>
      <c r="K346" s="2">
        <v>540</v>
      </c>
    </row>
    <row r="347" spans="2:11" ht="12.75">
      <c r="B347" s="121">
        <v>7500</v>
      </c>
      <c r="C347" s="1" t="s">
        <v>0</v>
      </c>
      <c r="D347" s="1" t="s">
        <v>25</v>
      </c>
      <c r="E347" s="1" t="s">
        <v>43</v>
      </c>
      <c r="F347" s="57" t="s">
        <v>171</v>
      </c>
      <c r="G347" s="27" t="s">
        <v>93</v>
      </c>
      <c r="H347" s="6">
        <f t="shared" si="10"/>
        <v>-24500</v>
      </c>
      <c r="I347" s="22">
        <f t="shared" si="9"/>
        <v>13.88888888888889</v>
      </c>
      <c r="K347" s="2">
        <v>540</v>
      </c>
    </row>
    <row r="348" spans="1:11" s="45" customFormat="1" ht="12.75">
      <c r="A348" s="11"/>
      <c r="B348" s="220">
        <f>SUM(B344:B347)</f>
        <v>24500</v>
      </c>
      <c r="C348" s="11" t="s">
        <v>0</v>
      </c>
      <c r="D348" s="11"/>
      <c r="E348" s="11"/>
      <c r="F348" s="18"/>
      <c r="G348" s="18"/>
      <c r="H348" s="41">
        <v>0</v>
      </c>
      <c r="I348" s="44">
        <f t="shared" si="9"/>
        <v>45.370370370370374</v>
      </c>
      <c r="K348" s="2">
        <v>540</v>
      </c>
    </row>
    <row r="349" spans="2:11" ht="12.75">
      <c r="B349" s="121"/>
      <c r="H349" s="6">
        <f t="shared" si="10"/>
        <v>0</v>
      </c>
      <c r="I349" s="22">
        <f t="shared" si="9"/>
        <v>0</v>
      </c>
      <c r="K349" s="2">
        <v>540</v>
      </c>
    </row>
    <row r="350" spans="2:11" ht="12.75">
      <c r="B350" s="121"/>
      <c r="H350" s="6">
        <f t="shared" si="10"/>
        <v>0</v>
      </c>
      <c r="I350" s="22">
        <f t="shared" si="9"/>
        <v>0</v>
      </c>
      <c r="K350" s="2">
        <v>540</v>
      </c>
    </row>
    <row r="351" spans="1:11" s="15" customFormat="1" ht="12.75">
      <c r="A351" s="12"/>
      <c r="B351" s="98"/>
      <c r="C351" s="12"/>
      <c r="D351" s="12"/>
      <c r="E351" s="12"/>
      <c r="F351" s="30"/>
      <c r="G351" s="30"/>
      <c r="H351" s="6">
        <f t="shared" si="10"/>
        <v>0</v>
      </c>
      <c r="I351" s="39">
        <f t="shared" si="9"/>
        <v>0</v>
      </c>
      <c r="K351" s="2">
        <v>540</v>
      </c>
    </row>
    <row r="352" spans="1:11" s="15" customFormat="1" ht="12.75">
      <c r="A352" s="12"/>
      <c r="B352" s="98"/>
      <c r="C352" s="12"/>
      <c r="D352" s="12"/>
      <c r="E352" s="12"/>
      <c r="F352" s="30"/>
      <c r="G352" s="30"/>
      <c r="H352" s="6">
        <f t="shared" si="10"/>
        <v>0</v>
      </c>
      <c r="I352" s="39">
        <f t="shared" si="9"/>
        <v>0</v>
      </c>
      <c r="K352" s="2">
        <v>540</v>
      </c>
    </row>
    <row r="353" spans="2:11" ht="12.75">
      <c r="B353" s="121"/>
      <c r="H353" s="6">
        <f t="shared" si="10"/>
        <v>0</v>
      </c>
      <c r="I353" s="39">
        <f t="shared" si="9"/>
        <v>0</v>
      </c>
      <c r="J353" s="15"/>
      <c r="K353" s="2">
        <v>540</v>
      </c>
    </row>
    <row r="354" spans="2:11" ht="12.75">
      <c r="B354" s="121">
        <v>2500</v>
      </c>
      <c r="C354" s="1" t="s">
        <v>54</v>
      </c>
      <c r="D354" s="12" t="s">
        <v>25</v>
      </c>
      <c r="E354" s="1" t="s">
        <v>33</v>
      </c>
      <c r="F354" s="27" t="s">
        <v>172</v>
      </c>
      <c r="G354" s="27" t="s">
        <v>102</v>
      </c>
      <c r="H354" s="6">
        <f t="shared" si="10"/>
        <v>-2500</v>
      </c>
      <c r="I354" s="22">
        <f t="shared" si="9"/>
        <v>4.62962962962963</v>
      </c>
      <c r="K354" s="2">
        <v>540</v>
      </c>
    </row>
    <row r="355" spans="2:11" ht="12.75">
      <c r="B355" s="121">
        <v>2000</v>
      </c>
      <c r="C355" s="1" t="s">
        <v>57</v>
      </c>
      <c r="D355" s="12" t="s">
        <v>25</v>
      </c>
      <c r="E355" s="1" t="s">
        <v>33</v>
      </c>
      <c r="F355" s="27" t="s">
        <v>173</v>
      </c>
      <c r="G355" s="27" t="s">
        <v>106</v>
      </c>
      <c r="H355" s="6">
        <f t="shared" si="10"/>
        <v>-4500</v>
      </c>
      <c r="I355" s="22">
        <f t="shared" si="9"/>
        <v>3.7037037037037037</v>
      </c>
      <c r="K355" s="2">
        <v>540</v>
      </c>
    </row>
    <row r="356" spans="2:11" ht="12.75">
      <c r="B356" s="121">
        <v>1500</v>
      </c>
      <c r="C356" s="1" t="s">
        <v>59</v>
      </c>
      <c r="D356" s="12" t="s">
        <v>25</v>
      </c>
      <c r="E356" s="1" t="s">
        <v>33</v>
      </c>
      <c r="F356" s="27" t="s">
        <v>173</v>
      </c>
      <c r="G356" s="27" t="s">
        <v>90</v>
      </c>
      <c r="H356" s="6">
        <f t="shared" si="10"/>
        <v>-6000</v>
      </c>
      <c r="I356" s="22">
        <f t="shared" si="9"/>
        <v>2.7777777777777777</v>
      </c>
      <c r="K356" s="2">
        <v>540</v>
      </c>
    </row>
    <row r="357" spans="2:11" ht="12.75">
      <c r="B357" s="121">
        <v>2500</v>
      </c>
      <c r="C357" s="1" t="s">
        <v>60</v>
      </c>
      <c r="D357" s="12" t="s">
        <v>25</v>
      </c>
      <c r="E357" s="1" t="s">
        <v>33</v>
      </c>
      <c r="F357" s="27" t="s">
        <v>174</v>
      </c>
      <c r="G357" s="27" t="s">
        <v>90</v>
      </c>
      <c r="H357" s="6">
        <f t="shared" si="10"/>
        <v>-8500</v>
      </c>
      <c r="I357" s="22">
        <f t="shared" si="9"/>
        <v>4.62962962962963</v>
      </c>
      <c r="K357" s="2">
        <v>540</v>
      </c>
    </row>
    <row r="358" spans="1:11" s="45" customFormat="1" ht="12.75">
      <c r="A358" s="11"/>
      <c r="B358" s="220">
        <f>SUM(B354:B357)</f>
        <v>8500</v>
      </c>
      <c r="C358" s="11" t="s">
        <v>62</v>
      </c>
      <c r="D358" s="11"/>
      <c r="E358" s="11"/>
      <c r="F358" s="18"/>
      <c r="G358" s="18"/>
      <c r="H358" s="41">
        <v>0</v>
      </c>
      <c r="I358" s="44">
        <f t="shared" si="9"/>
        <v>15.74074074074074</v>
      </c>
      <c r="K358" s="2">
        <v>540</v>
      </c>
    </row>
    <row r="359" spans="2:11" ht="12.75">
      <c r="B359" s="121"/>
      <c r="H359" s="6">
        <f t="shared" si="10"/>
        <v>0</v>
      </c>
      <c r="I359" s="22">
        <f t="shared" si="9"/>
        <v>0</v>
      </c>
      <c r="K359" s="2">
        <v>540</v>
      </c>
    </row>
    <row r="360" spans="2:11" ht="12.75">
      <c r="B360" s="121"/>
      <c r="H360" s="6">
        <f t="shared" si="10"/>
        <v>0</v>
      </c>
      <c r="I360" s="22">
        <f t="shared" si="9"/>
        <v>0</v>
      </c>
      <c r="K360" s="2">
        <v>540</v>
      </c>
    </row>
    <row r="361" spans="2:11" ht="12.75">
      <c r="B361" s="121"/>
      <c r="H361" s="6">
        <f t="shared" si="10"/>
        <v>0</v>
      </c>
      <c r="I361" s="22">
        <f t="shared" si="9"/>
        <v>0</v>
      </c>
      <c r="K361" s="2">
        <v>540</v>
      </c>
    </row>
    <row r="362" spans="2:11" ht="12.75">
      <c r="B362" s="121">
        <v>400</v>
      </c>
      <c r="C362" s="1" t="s">
        <v>29</v>
      </c>
      <c r="D362" s="12" t="s">
        <v>25</v>
      </c>
      <c r="E362" s="1" t="s">
        <v>30</v>
      </c>
      <c r="F362" s="27" t="s">
        <v>173</v>
      </c>
      <c r="G362" s="27" t="s">
        <v>88</v>
      </c>
      <c r="H362" s="6">
        <f t="shared" si="10"/>
        <v>-400</v>
      </c>
      <c r="I362" s="22">
        <f t="shared" si="9"/>
        <v>0.7407407407407407</v>
      </c>
      <c r="K362" s="2">
        <v>540</v>
      </c>
    </row>
    <row r="363" spans="2:11" ht="12.75">
      <c r="B363" s="121">
        <v>850</v>
      </c>
      <c r="C363" s="1" t="s">
        <v>29</v>
      </c>
      <c r="D363" s="12" t="s">
        <v>25</v>
      </c>
      <c r="E363" s="1" t="s">
        <v>30</v>
      </c>
      <c r="F363" s="27" t="s">
        <v>173</v>
      </c>
      <c r="G363" s="27" t="s">
        <v>102</v>
      </c>
      <c r="H363" s="6">
        <f t="shared" si="10"/>
        <v>-1250</v>
      </c>
      <c r="I363" s="22">
        <f t="shared" si="9"/>
        <v>1.5740740740740742</v>
      </c>
      <c r="K363" s="2">
        <v>540</v>
      </c>
    </row>
    <row r="364" spans="2:11" ht="12.75">
      <c r="B364" s="121">
        <v>600</v>
      </c>
      <c r="C364" s="1" t="s">
        <v>29</v>
      </c>
      <c r="D364" s="12" t="s">
        <v>25</v>
      </c>
      <c r="E364" s="1" t="s">
        <v>30</v>
      </c>
      <c r="F364" s="27" t="s">
        <v>173</v>
      </c>
      <c r="G364" s="27" t="s">
        <v>106</v>
      </c>
      <c r="H364" s="6">
        <f t="shared" si="10"/>
        <v>-1850</v>
      </c>
      <c r="I364" s="22">
        <f t="shared" si="9"/>
        <v>1.1111111111111112</v>
      </c>
      <c r="K364" s="2">
        <v>540</v>
      </c>
    </row>
    <row r="365" spans="2:11" ht="12.75">
      <c r="B365" s="121">
        <v>850</v>
      </c>
      <c r="C365" s="1" t="s">
        <v>29</v>
      </c>
      <c r="D365" s="12" t="s">
        <v>25</v>
      </c>
      <c r="E365" s="1" t="s">
        <v>30</v>
      </c>
      <c r="F365" s="27" t="s">
        <v>173</v>
      </c>
      <c r="G365" s="27" t="s">
        <v>90</v>
      </c>
      <c r="H365" s="6">
        <f t="shared" si="10"/>
        <v>-2700</v>
      </c>
      <c r="I365" s="22">
        <f t="shared" si="9"/>
        <v>1.5740740740740742</v>
      </c>
      <c r="K365" s="2">
        <v>540</v>
      </c>
    </row>
    <row r="366" spans="2:11" ht="12.75">
      <c r="B366" s="121">
        <v>200</v>
      </c>
      <c r="C366" s="1" t="s">
        <v>29</v>
      </c>
      <c r="D366" s="12" t="s">
        <v>25</v>
      </c>
      <c r="E366" s="1" t="s">
        <v>30</v>
      </c>
      <c r="F366" s="27" t="s">
        <v>173</v>
      </c>
      <c r="G366" s="27" t="s">
        <v>93</v>
      </c>
      <c r="H366" s="6">
        <f t="shared" si="10"/>
        <v>-2900</v>
      </c>
      <c r="I366" s="22">
        <f t="shared" si="9"/>
        <v>0.37037037037037035</v>
      </c>
      <c r="K366" s="2">
        <v>540</v>
      </c>
    </row>
    <row r="367" spans="1:11" s="45" customFormat="1" ht="12.75">
      <c r="A367" s="11"/>
      <c r="B367" s="220">
        <f>SUM(B362:B366)</f>
        <v>2900</v>
      </c>
      <c r="C367" s="11"/>
      <c r="D367" s="11"/>
      <c r="E367" s="11" t="s">
        <v>30</v>
      </c>
      <c r="F367" s="18"/>
      <c r="G367" s="18"/>
      <c r="H367" s="41">
        <v>0</v>
      </c>
      <c r="I367" s="44">
        <f t="shared" si="9"/>
        <v>5.37037037037037</v>
      </c>
      <c r="K367" s="2">
        <v>540</v>
      </c>
    </row>
    <row r="368" spans="2:11" ht="12.75">
      <c r="B368" s="121"/>
      <c r="H368" s="6">
        <f t="shared" si="10"/>
        <v>0</v>
      </c>
      <c r="I368" s="22">
        <f t="shared" si="9"/>
        <v>0</v>
      </c>
      <c r="K368" s="2">
        <v>540</v>
      </c>
    </row>
    <row r="369" spans="2:11" ht="12.75">
      <c r="B369" s="121"/>
      <c r="H369" s="6">
        <f t="shared" si="10"/>
        <v>0</v>
      </c>
      <c r="I369" s="22">
        <f t="shared" si="9"/>
        <v>0</v>
      </c>
      <c r="K369" s="2">
        <v>540</v>
      </c>
    </row>
    <row r="370" spans="2:11" ht="12.75">
      <c r="B370" s="121">
        <v>5000</v>
      </c>
      <c r="C370" s="1" t="s">
        <v>64</v>
      </c>
      <c r="D370" s="12" t="s">
        <v>25</v>
      </c>
      <c r="E370" s="1" t="s">
        <v>33</v>
      </c>
      <c r="F370" s="27" t="s">
        <v>175</v>
      </c>
      <c r="G370" s="27" t="s">
        <v>102</v>
      </c>
      <c r="H370" s="6">
        <f t="shared" si="10"/>
        <v>-5000</v>
      </c>
      <c r="I370" s="22">
        <f t="shared" si="9"/>
        <v>9.25925925925926</v>
      </c>
      <c r="K370" s="2">
        <v>540</v>
      </c>
    </row>
    <row r="371" spans="2:11" ht="12.75">
      <c r="B371" s="121">
        <v>5000</v>
      </c>
      <c r="C371" s="1" t="s">
        <v>64</v>
      </c>
      <c r="D371" s="12" t="s">
        <v>25</v>
      </c>
      <c r="E371" s="1" t="s">
        <v>33</v>
      </c>
      <c r="F371" s="27" t="s">
        <v>176</v>
      </c>
      <c r="G371" s="27" t="s">
        <v>106</v>
      </c>
      <c r="H371" s="6">
        <f t="shared" si="10"/>
        <v>-10000</v>
      </c>
      <c r="I371" s="22">
        <f t="shared" si="9"/>
        <v>9.25925925925926</v>
      </c>
      <c r="K371" s="2">
        <v>540</v>
      </c>
    </row>
    <row r="372" spans="1:11" s="45" customFormat="1" ht="12.75">
      <c r="A372" s="11"/>
      <c r="B372" s="220">
        <f>SUM(B370:B371)</f>
        <v>10000</v>
      </c>
      <c r="C372" s="11" t="s">
        <v>64</v>
      </c>
      <c r="D372" s="11"/>
      <c r="E372" s="11"/>
      <c r="F372" s="18"/>
      <c r="G372" s="18"/>
      <c r="H372" s="41">
        <v>0</v>
      </c>
      <c r="I372" s="44">
        <f t="shared" si="9"/>
        <v>18.51851851851852</v>
      </c>
      <c r="K372" s="2">
        <v>540</v>
      </c>
    </row>
    <row r="373" spans="2:11" ht="12.75">
      <c r="B373" s="121"/>
      <c r="H373" s="6">
        <f t="shared" si="10"/>
        <v>0</v>
      </c>
      <c r="I373" s="22">
        <f aca="true" t="shared" si="11" ref="I373:I434">+B373/K373</f>
        <v>0</v>
      </c>
      <c r="K373" s="2">
        <v>540</v>
      </c>
    </row>
    <row r="374" spans="2:11" ht="12.75">
      <c r="B374" s="121"/>
      <c r="H374" s="6">
        <f t="shared" si="10"/>
        <v>0</v>
      </c>
      <c r="I374" s="22">
        <f t="shared" si="11"/>
        <v>0</v>
      </c>
      <c r="K374" s="2">
        <v>540</v>
      </c>
    </row>
    <row r="375" spans="2:11" ht="12.75">
      <c r="B375" s="121"/>
      <c r="H375" s="6">
        <f t="shared" si="10"/>
        <v>0</v>
      </c>
      <c r="I375" s="22">
        <f t="shared" si="11"/>
        <v>0</v>
      </c>
      <c r="K375" s="2">
        <v>540</v>
      </c>
    </row>
    <row r="376" spans="2:11" ht="12.75">
      <c r="B376" s="98">
        <v>2000</v>
      </c>
      <c r="C376" s="1" t="s">
        <v>32</v>
      </c>
      <c r="D376" s="12" t="s">
        <v>25</v>
      </c>
      <c r="E376" s="1" t="s">
        <v>33</v>
      </c>
      <c r="F376" s="27" t="s">
        <v>173</v>
      </c>
      <c r="G376" s="27" t="s">
        <v>102</v>
      </c>
      <c r="H376" s="6">
        <f t="shared" si="10"/>
        <v>-2000</v>
      </c>
      <c r="I376" s="22">
        <f t="shared" si="11"/>
        <v>3.7037037037037037</v>
      </c>
      <c r="K376" s="2">
        <v>540</v>
      </c>
    </row>
    <row r="377" spans="2:11" ht="12.75">
      <c r="B377" s="98">
        <v>2000</v>
      </c>
      <c r="C377" s="1" t="s">
        <v>32</v>
      </c>
      <c r="D377" s="12" t="s">
        <v>25</v>
      </c>
      <c r="E377" s="1" t="s">
        <v>33</v>
      </c>
      <c r="F377" s="27" t="s">
        <v>173</v>
      </c>
      <c r="G377" s="27" t="s">
        <v>106</v>
      </c>
      <c r="H377" s="6">
        <f t="shared" si="10"/>
        <v>-4000</v>
      </c>
      <c r="I377" s="22">
        <f t="shared" si="11"/>
        <v>3.7037037037037037</v>
      </c>
      <c r="K377" s="2">
        <v>540</v>
      </c>
    </row>
    <row r="378" spans="2:11" ht="12.75">
      <c r="B378" s="98">
        <v>2000</v>
      </c>
      <c r="C378" s="1" t="s">
        <v>32</v>
      </c>
      <c r="D378" s="12" t="s">
        <v>25</v>
      </c>
      <c r="E378" s="1" t="s">
        <v>33</v>
      </c>
      <c r="F378" s="27" t="s">
        <v>173</v>
      </c>
      <c r="G378" s="27" t="s">
        <v>90</v>
      </c>
      <c r="H378" s="6">
        <f t="shared" si="10"/>
        <v>-6000</v>
      </c>
      <c r="I378" s="22">
        <f t="shared" si="11"/>
        <v>3.7037037037037037</v>
      </c>
      <c r="K378" s="2">
        <v>540</v>
      </c>
    </row>
    <row r="379" spans="1:11" s="45" customFormat="1" ht="12.75">
      <c r="A379" s="11"/>
      <c r="B379" s="220">
        <f>SUM(B376:B378)</f>
        <v>6000</v>
      </c>
      <c r="C379" s="11" t="s">
        <v>32</v>
      </c>
      <c r="D379" s="11"/>
      <c r="E379" s="11"/>
      <c r="F379" s="18"/>
      <c r="G379" s="18"/>
      <c r="H379" s="41">
        <v>0</v>
      </c>
      <c r="I379" s="44">
        <f t="shared" si="11"/>
        <v>11.11111111111111</v>
      </c>
      <c r="K379" s="2">
        <v>540</v>
      </c>
    </row>
    <row r="380" spans="2:11" ht="12.75">
      <c r="B380" s="121"/>
      <c r="H380" s="6">
        <f t="shared" si="10"/>
        <v>0</v>
      </c>
      <c r="I380" s="22">
        <f t="shared" si="11"/>
        <v>0</v>
      </c>
      <c r="K380" s="2">
        <v>540</v>
      </c>
    </row>
    <row r="381" spans="2:11" ht="12.75">
      <c r="B381" s="121"/>
      <c r="H381" s="6">
        <f t="shared" si="10"/>
        <v>0</v>
      </c>
      <c r="I381" s="22">
        <f t="shared" si="11"/>
        <v>0</v>
      </c>
      <c r="K381" s="2">
        <v>540</v>
      </c>
    </row>
    <row r="382" spans="2:11" ht="12.75">
      <c r="B382" s="121"/>
      <c r="H382" s="6">
        <f t="shared" si="10"/>
        <v>0</v>
      </c>
      <c r="I382" s="22">
        <f t="shared" si="11"/>
        <v>0</v>
      </c>
      <c r="K382" s="2">
        <v>540</v>
      </c>
    </row>
    <row r="383" spans="2:11" ht="12.75">
      <c r="B383" s="121"/>
      <c r="H383" s="6">
        <f t="shared" si="10"/>
        <v>0</v>
      </c>
      <c r="I383" s="22">
        <f t="shared" si="11"/>
        <v>0</v>
      </c>
      <c r="K383" s="2">
        <v>540</v>
      </c>
    </row>
    <row r="384" spans="2:11" ht="12.75">
      <c r="B384" s="121"/>
      <c r="H384" s="6">
        <f t="shared" si="10"/>
        <v>0</v>
      </c>
      <c r="I384" s="22">
        <f t="shared" si="11"/>
        <v>0</v>
      </c>
      <c r="K384" s="2">
        <v>540</v>
      </c>
    </row>
    <row r="385" spans="2:11" ht="12.75">
      <c r="B385" s="121"/>
      <c r="H385" s="6">
        <f t="shared" si="10"/>
        <v>0</v>
      </c>
      <c r="I385" s="22">
        <f t="shared" si="11"/>
        <v>0</v>
      </c>
      <c r="K385" s="2">
        <v>540</v>
      </c>
    </row>
    <row r="386" spans="2:11" ht="12.75">
      <c r="B386" s="121"/>
      <c r="H386" s="6">
        <f t="shared" si="10"/>
        <v>0</v>
      </c>
      <c r="I386" s="22">
        <f t="shared" si="11"/>
        <v>0</v>
      </c>
      <c r="K386" s="2">
        <v>540</v>
      </c>
    </row>
    <row r="387" spans="1:11" s="45" customFormat="1" ht="12.75">
      <c r="A387" s="11"/>
      <c r="B387" s="233">
        <f>+B392+B399+B406+B410+B417+B422</f>
        <v>32150</v>
      </c>
      <c r="C387" s="41"/>
      <c r="D387" s="47" t="s">
        <v>179</v>
      </c>
      <c r="E387" s="46" t="s">
        <v>180</v>
      </c>
      <c r="F387" s="47" t="s">
        <v>37</v>
      </c>
      <c r="G387" s="18"/>
      <c r="H387" s="41">
        <f t="shared" si="10"/>
        <v>-32150</v>
      </c>
      <c r="I387" s="44">
        <f t="shared" si="11"/>
        <v>59.53703703703704</v>
      </c>
      <c r="K387" s="2">
        <v>540</v>
      </c>
    </row>
    <row r="388" spans="2:11" ht="12.75">
      <c r="B388" s="121"/>
      <c r="H388" s="6">
        <v>0</v>
      </c>
      <c r="I388" s="22">
        <f t="shared" si="11"/>
        <v>0</v>
      </c>
      <c r="K388" s="2">
        <v>540</v>
      </c>
    </row>
    <row r="389" spans="2:11" ht="12.75">
      <c r="B389" s="121"/>
      <c r="H389" s="6">
        <f t="shared" si="10"/>
        <v>0</v>
      </c>
      <c r="I389" s="22">
        <f t="shared" si="11"/>
        <v>0</v>
      </c>
      <c r="K389" s="2">
        <v>540</v>
      </c>
    </row>
    <row r="390" spans="2:11" ht="12.75">
      <c r="B390" s="121"/>
      <c r="H390" s="6">
        <f t="shared" si="10"/>
        <v>0</v>
      </c>
      <c r="I390" s="22">
        <f t="shared" si="11"/>
        <v>0</v>
      </c>
      <c r="K390" s="2">
        <v>540</v>
      </c>
    </row>
    <row r="391" spans="2:11" ht="12.75">
      <c r="B391" s="121">
        <v>5000</v>
      </c>
      <c r="C391" s="1" t="s">
        <v>0</v>
      </c>
      <c r="D391" s="1" t="s">
        <v>25</v>
      </c>
      <c r="E391" s="1" t="s">
        <v>43</v>
      </c>
      <c r="F391" s="57" t="s">
        <v>181</v>
      </c>
      <c r="G391" s="27" t="s">
        <v>100</v>
      </c>
      <c r="H391" s="6">
        <f t="shared" si="10"/>
        <v>-5000</v>
      </c>
      <c r="I391" s="22">
        <f t="shared" si="11"/>
        <v>9.25925925925926</v>
      </c>
      <c r="K391" s="2">
        <v>540</v>
      </c>
    </row>
    <row r="392" spans="1:11" s="45" customFormat="1" ht="12.75">
      <c r="A392" s="11"/>
      <c r="B392" s="220">
        <v>5000</v>
      </c>
      <c r="C392" s="11" t="s">
        <v>0</v>
      </c>
      <c r="D392" s="11"/>
      <c r="E392" s="11"/>
      <c r="F392" s="18"/>
      <c r="G392" s="18"/>
      <c r="H392" s="41">
        <v>0</v>
      </c>
      <c r="I392" s="44">
        <f t="shared" si="11"/>
        <v>9.25925925925926</v>
      </c>
      <c r="K392" s="2">
        <v>540</v>
      </c>
    </row>
    <row r="393" spans="2:11" ht="12.75">
      <c r="B393" s="121"/>
      <c r="H393" s="6">
        <f t="shared" si="10"/>
        <v>0</v>
      </c>
      <c r="I393" s="22">
        <f t="shared" si="11"/>
        <v>0</v>
      </c>
      <c r="K393" s="2">
        <v>540</v>
      </c>
    </row>
    <row r="394" spans="2:11" ht="12.75">
      <c r="B394" s="121"/>
      <c r="H394" s="6">
        <f aca="true" t="shared" si="12" ref="H394:H446">H393-B394</f>
        <v>0</v>
      </c>
      <c r="I394" s="22">
        <f t="shared" si="11"/>
        <v>0</v>
      </c>
      <c r="K394" s="2">
        <v>540</v>
      </c>
    </row>
    <row r="395" spans="2:11" ht="12.75">
      <c r="B395" s="121"/>
      <c r="H395" s="6">
        <f t="shared" si="12"/>
        <v>0</v>
      </c>
      <c r="I395" s="22">
        <f t="shared" si="11"/>
        <v>0</v>
      </c>
      <c r="K395" s="2">
        <v>540</v>
      </c>
    </row>
    <row r="396" spans="2:11" ht="12.75">
      <c r="B396" s="121">
        <v>5000</v>
      </c>
      <c r="C396" s="1" t="s">
        <v>183</v>
      </c>
      <c r="D396" s="12" t="s">
        <v>25</v>
      </c>
      <c r="E396" s="1" t="s">
        <v>33</v>
      </c>
      <c r="F396" s="27" t="s">
        <v>184</v>
      </c>
      <c r="G396" s="27" t="s">
        <v>100</v>
      </c>
      <c r="H396" s="6">
        <f t="shared" si="12"/>
        <v>-5000</v>
      </c>
      <c r="I396" s="22">
        <f t="shared" si="11"/>
        <v>9.25925925925926</v>
      </c>
      <c r="K396" s="2">
        <v>540</v>
      </c>
    </row>
    <row r="397" spans="2:11" ht="12.75">
      <c r="B397" s="121">
        <v>1400</v>
      </c>
      <c r="C397" s="1" t="s">
        <v>185</v>
      </c>
      <c r="D397" s="12" t="s">
        <v>25</v>
      </c>
      <c r="E397" s="1" t="s">
        <v>33</v>
      </c>
      <c r="F397" s="27" t="s">
        <v>186</v>
      </c>
      <c r="G397" s="27" t="s">
        <v>160</v>
      </c>
      <c r="H397" s="6">
        <f t="shared" si="12"/>
        <v>-6400</v>
      </c>
      <c r="I397" s="22">
        <f t="shared" si="11"/>
        <v>2.5925925925925926</v>
      </c>
      <c r="K397" s="2">
        <v>540</v>
      </c>
    </row>
    <row r="398" spans="2:11" ht="12.75">
      <c r="B398" s="121">
        <v>3000</v>
      </c>
      <c r="C398" s="1" t="s">
        <v>187</v>
      </c>
      <c r="D398" s="12" t="s">
        <v>25</v>
      </c>
      <c r="E398" s="1" t="s">
        <v>33</v>
      </c>
      <c r="F398" s="27" t="s">
        <v>186</v>
      </c>
      <c r="G398" s="27" t="s">
        <v>160</v>
      </c>
      <c r="H398" s="6">
        <f t="shared" si="12"/>
        <v>-9400</v>
      </c>
      <c r="I398" s="22">
        <f t="shared" si="11"/>
        <v>5.555555555555555</v>
      </c>
      <c r="K398" s="2">
        <v>540</v>
      </c>
    </row>
    <row r="399" spans="1:11" s="45" customFormat="1" ht="12.75">
      <c r="A399" s="11"/>
      <c r="B399" s="220">
        <f>SUM(B396:B398)</f>
        <v>9400</v>
      </c>
      <c r="C399" s="11" t="s">
        <v>62</v>
      </c>
      <c r="D399" s="11"/>
      <c r="E399" s="11"/>
      <c r="F399" s="18"/>
      <c r="G399" s="18"/>
      <c r="H399" s="41">
        <v>0</v>
      </c>
      <c r="I399" s="44">
        <f t="shared" si="11"/>
        <v>17.40740740740741</v>
      </c>
      <c r="K399" s="2">
        <v>540</v>
      </c>
    </row>
    <row r="400" spans="2:11" ht="12.75">
      <c r="B400" s="121"/>
      <c r="H400" s="6">
        <f t="shared" si="12"/>
        <v>0</v>
      </c>
      <c r="I400" s="22">
        <f t="shared" si="11"/>
        <v>0</v>
      </c>
      <c r="K400" s="2">
        <v>540</v>
      </c>
    </row>
    <row r="401" spans="2:11" ht="12.75">
      <c r="B401" s="121"/>
      <c r="H401" s="6">
        <f t="shared" si="12"/>
        <v>0</v>
      </c>
      <c r="I401" s="22">
        <f t="shared" si="11"/>
        <v>0</v>
      </c>
      <c r="K401" s="2">
        <v>540</v>
      </c>
    </row>
    <row r="402" spans="2:11" ht="12.75">
      <c r="B402" s="121"/>
      <c r="H402" s="6">
        <f t="shared" si="12"/>
        <v>0</v>
      </c>
      <c r="I402" s="22">
        <f t="shared" si="11"/>
        <v>0</v>
      </c>
      <c r="K402" s="2">
        <v>540</v>
      </c>
    </row>
    <row r="403" spans="2:11" ht="12.75">
      <c r="B403" s="121">
        <v>1400</v>
      </c>
      <c r="C403" s="1" t="s">
        <v>29</v>
      </c>
      <c r="D403" s="12" t="s">
        <v>25</v>
      </c>
      <c r="E403" s="1" t="s">
        <v>30</v>
      </c>
      <c r="F403" s="27" t="s">
        <v>186</v>
      </c>
      <c r="G403" s="27" t="s">
        <v>100</v>
      </c>
      <c r="H403" s="6">
        <f t="shared" si="12"/>
        <v>-1400</v>
      </c>
      <c r="I403" s="22">
        <f t="shared" si="11"/>
        <v>2.5925925925925926</v>
      </c>
      <c r="K403" s="2">
        <v>540</v>
      </c>
    </row>
    <row r="404" spans="2:11" ht="12.75">
      <c r="B404" s="98">
        <v>3000</v>
      </c>
      <c r="C404" s="12" t="s">
        <v>29</v>
      </c>
      <c r="D404" s="12" t="s">
        <v>25</v>
      </c>
      <c r="E404" s="1" t="s">
        <v>30</v>
      </c>
      <c r="F404" s="27" t="s">
        <v>186</v>
      </c>
      <c r="G404" s="27" t="s">
        <v>159</v>
      </c>
      <c r="H404" s="6">
        <f t="shared" si="12"/>
        <v>-4400</v>
      </c>
      <c r="I404" s="22">
        <f t="shared" si="11"/>
        <v>5.555555555555555</v>
      </c>
      <c r="K404" s="2">
        <v>540</v>
      </c>
    </row>
    <row r="405" spans="2:11" ht="12.75">
      <c r="B405" s="121">
        <v>850</v>
      </c>
      <c r="C405" s="1" t="s">
        <v>29</v>
      </c>
      <c r="D405" s="12" t="s">
        <v>25</v>
      </c>
      <c r="E405" s="1" t="s">
        <v>30</v>
      </c>
      <c r="F405" s="27" t="s">
        <v>186</v>
      </c>
      <c r="G405" s="27" t="s">
        <v>160</v>
      </c>
      <c r="H405" s="6">
        <f t="shared" si="12"/>
        <v>-5250</v>
      </c>
      <c r="I405" s="22">
        <f t="shared" si="11"/>
        <v>1.5740740740740742</v>
      </c>
      <c r="K405" s="2">
        <v>540</v>
      </c>
    </row>
    <row r="406" spans="1:11" s="45" customFormat="1" ht="12.75">
      <c r="A406" s="11"/>
      <c r="B406" s="220">
        <f>SUM(B403:B405)</f>
        <v>5250</v>
      </c>
      <c r="C406" s="11"/>
      <c r="D406" s="11"/>
      <c r="E406" s="11" t="s">
        <v>30</v>
      </c>
      <c r="F406" s="18"/>
      <c r="G406" s="18"/>
      <c r="H406" s="41">
        <v>0</v>
      </c>
      <c r="I406" s="44">
        <f t="shared" si="11"/>
        <v>9.722222222222221</v>
      </c>
      <c r="K406" s="2">
        <v>540</v>
      </c>
    </row>
    <row r="407" spans="2:11" ht="12.75">
      <c r="B407" s="121"/>
      <c r="H407" s="6">
        <f t="shared" si="12"/>
        <v>0</v>
      </c>
      <c r="I407" s="22">
        <f t="shared" si="11"/>
        <v>0</v>
      </c>
      <c r="K407" s="2">
        <v>540</v>
      </c>
    </row>
    <row r="408" spans="2:11" ht="12.75">
      <c r="B408" s="121"/>
      <c r="H408" s="6">
        <f t="shared" si="12"/>
        <v>0</v>
      </c>
      <c r="I408" s="22">
        <f t="shared" si="11"/>
        <v>0</v>
      </c>
      <c r="K408" s="2">
        <v>540</v>
      </c>
    </row>
    <row r="409" spans="2:11" ht="12.75">
      <c r="B409" s="121">
        <v>3000</v>
      </c>
      <c r="C409" s="12" t="s">
        <v>64</v>
      </c>
      <c r="D409" s="12" t="s">
        <v>25</v>
      </c>
      <c r="E409" s="1" t="s">
        <v>33</v>
      </c>
      <c r="F409" s="27" t="s">
        <v>186</v>
      </c>
      <c r="G409" s="27" t="s">
        <v>100</v>
      </c>
      <c r="H409" s="6">
        <f t="shared" si="12"/>
        <v>-3000</v>
      </c>
      <c r="I409" s="22">
        <f t="shared" si="11"/>
        <v>5.555555555555555</v>
      </c>
      <c r="K409" s="2">
        <v>540</v>
      </c>
    </row>
    <row r="410" spans="1:11" s="45" customFormat="1" ht="12.75">
      <c r="A410" s="11"/>
      <c r="B410" s="220">
        <v>3000</v>
      </c>
      <c r="C410" s="11" t="s">
        <v>64</v>
      </c>
      <c r="D410" s="11"/>
      <c r="E410" s="11"/>
      <c r="F410" s="18"/>
      <c r="G410" s="18"/>
      <c r="H410" s="41">
        <v>0</v>
      </c>
      <c r="I410" s="44">
        <f t="shared" si="11"/>
        <v>5.555555555555555</v>
      </c>
      <c r="K410" s="2">
        <v>540</v>
      </c>
    </row>
    <row r="411" spans="2:11" ht="12.75">
      <c r="B411" s="121"/>
      <c r="H411" s="6">
        <f t="shared" si="12"/>
        <v>0</v>
      </c>
      <c r="I411" s="22">
        <f t="shared" si="11"/>
        <v>0</v>
      </c>
      <c r="K411" s="2">
        <v>540</v>
      </c>
    </row>
    <row r="412" spans="2:11" ht="12.75">
      <c r="B412" s="121"/>
      <c r="H412" s="6">
        <f t="shared" si="12"/>
        <v>0</v>
      </c>
      <c r="I412" s="22">
        <f t="shared" si="11"/>
        <v>0</v>
      </c>
      <c r="K412" s="2">
        <v>540</v>
      </c>
    </row>
    <row r="413" spans="2:11" ht="12.75">
      <c r="B413" s="121"/>
      <c r="H413" s="6">
        <f t="shared" si="12"/>
        <v>0</v>
      </c>
      <c r="I413" s="22">
        <f t="shared" si="11"/>
        <v>0</v>
      </c>
      <c r="K413" s="2">
        <v>540</v>
      </c>
    </row>
    <row r="414" spans="2:11" ht="12.75">
      <c r="B414" s="121">
        <v>2000</v>
      </c>
      <c r="C414" s="1" t="s">
        <v>32</v>
      </c>
      <c r="D414" s="12" t="s">
        <v>25</v>
      </c>
      <c r="E414" s="1" t="s">
        <v>33</v>
      </c>
      <c r="F414" s="27" t="s">
        <v>186</v>
      </c>
      <c r="G414" s="27" t="s">
        <v>100</v>
      </c>
      <c r="H414" s="6">
        <f t="shared" si="12"/>
        <v>-2000</v>
      </c>
      <c r="I414" s="22">
        <f t="shared" si="11"/>
        <v>3.7037037037037037</v>
      </c>
      <c r="K414" s="2">
        <v>540</v>
      </c>
    </row>
    <row r="415" spans="2:11" ht="12.75">
      <c r="B415" s="121">
        <v>2000</v>
      </c>
      <c r="C415" s="1" t="s">
        <v>32</v>
      </c>
      <c r="D415" s="12" t="s">
        <v>25</v>
      </c>
      <c r="E415" s="1" t="s">
        <v>33</v>
      </c>
      <c r="F415" s="27" t="s">
        <v>186</v>
      </c>
      <c r="G415" s="27" t="s">
        <v>159</v>
      </c>
      <c r="H415" s="6">
        <f t="shared" si="12"/>
        <v>-4000</v>
      </c>
      <c r="I415" s="22">
        <f t="shared" si="11"/>
        <v>3.7037037037037037</v>
      </c>
      <c r="K415" s="2">
        <v>540</v>
      </c>
    </row>
    <row r="416" spans="1:11" s="15" customFormat="1" ht="12.75">
      <c r="A416" s="12"/>
      <c r="B416" s="98">
        <v>2000</v>
      </c>
      <c r="C416" s="12" t="s">
        <v>32</v>
      </c>
      <c r="D416" s="12" t="s">
        <v>25</v>
      </c>
      <c r="E416" s="12" t="s">
        <v>33</v>
      </c>
      <c r="F416" s="30" t="s">
        <v>186</v>
      </c>
      <c r="G416" s="30" t="s">
        <v>160</v>
      </c>
      <c r="H416" s="29">
        <f t="shared" si="12"/>
        <v>-6000</v>
      </c>
      <c r="I416" s="39">
        <f t="shared" si="11"/>
        <v>3.7037037037037037</v>
      </c>
      <c r="K416" s="2">
        <v>540</v>
      </c>
    </row>
    <row r="417" spans="1:11" s="45" customFormat="1" ht="12.75">
      <c r="A417" s="11"/>
      <c r="B417" s="220">
        <f>SUM(B414:B416)</f>
        <v>6000</v>
      </c>
      <c r="C417" s="11" t="s">
        <v>32</v>
      </c>
      <c r="D417" s="11"/>
      <c r="E417" s="11"/>
      <c r="F417" s="18"/>
      <c r="G417" s="18"/>
      <c r="H417" s="41">
        <v>0</v>
      </c>
      <c r="I417" s="44">
        <f t="shared" si="11"/>
        <v>11.11111111111111</v>
      </c>
      <c r="K417" s="2">
        <v>540</v>
      </c>
    </row>
    <row r="418" spans="2:11" ht="12.75">
      <c r="B418" s="121"/>
      <c r="H418" s="6">
        <f t="shared" si="12"/>
        <v>0</v>
      </c>
      <c r="I418" s="22">
        <f t="shared" si="11"/>
        <v>0</v>
      </c>
      <c r="K418" s="2">
        <v>540</v>
      </c>
    </row>
    <row r="419" spans="2:11" ht="12.75">
      <c r="B419" s="121"/>
      <c r="H419" s="6">
        <f t="shared" si="12"/>
        <v>0</v>
      </c>
      <c r="I419" s="22">
        <f t="shared" si="11"/>
        <v>0</v>
      </c>
      <c r="K419" s="2">
        <v>540</v>
      </c>
    </row>
    <row r="420" spans="2:11" ht="12.75">
      <c r="B420" s="121"/>
      <c r="H420" s="6">
        <f t="shared" si="12"/>
        <v>0</v>
      </c>
      <c r="I420" s="22">
        <f t="shared" si="11"/>
        <v>0</v>
      </c>
      <c r="K420" s="2">
        <v>540</v>
      </c>
    </row>
    <row r="421" spans="2:11" ht="12.75">
      <c r="B421" s="121">
        <v>3500</v>
      </c>
      <c r="C421" s="1" t="s">
        <v>34</v>
      </c>
      <c r="D421" s="12" t="s">
        <v>25</v>
      </c>
      <c r="E421" s="1" t="s">
        <v>70</v>
      </c>
      <c r="F421" s="27" t="s">
        <v>186</v>
      </c>
      <c r="G421" s="27" t="s">
        <v>159</v>
      </c>
      <c r="H421" s="6">
        <f t="shared" si="12"/>
        <v>-3500</v>
      </c>
      <c r="I421" s="22">
        <f t="shared" si="11"/>
        <v>6.481481481481482</v>
      </c>
      <c r="K421" s="2">
        <v>540</v>
      </c>
    </row>
    <row r="422" spans="1:11" s="45" customFormat="1" ht="12.75">
      <c r="A422" s="11"/>
      <c r="B422" s="220">
        <v>3500</v>
      </c>
      <c r="C422" s="11"/>
      <c r="D422" s="11"/>
      <c r="E422" s="11" t="s">
        <v>70</v>
      </c>
      <c r="F422" s="18"/>
      <c r="G422" s="18"/>
      <c r="H422" s="41">
        <v>0</v>
      </c>
      <c r="I422" s="44">
        <f t="shared" si="11"/>
        <v>6.481481481481482</v>
      </c>
      <c r="K422" s="2">
        <v>540</v>
      </c>
    </row>
    <row r="423" spans="8:11" ht="12.75">
      <c r="H423" s="6">
        <f t="shared" si="12"/>
        <v>0</v>
      </c>
      <c r="I423" s="22">
        <f t="shared" si="11"/>
        <v>0</v>
      </c>
      <c r="K423" s="2">
        <v>540</v>
      </c>
    </row>
    <row r="424" spans="8:11" ht="12.75">
      <c r="H424" s="6">
        <f t="shared" si="12"/>
        <v>0</v>
      </c>
      <c r="I424" s="22">
        <f t="shared" si="11"/>
        <v>0</v>
      </c>
      <c r="K424" s="2">
        <v>540</v>
      </c>
    </row>
    <row r="425" spans="8:11" ht="12.75">
      <c r="H425" s="6">
        <f t="shared" si="12"/>
        <v>0</v>
      </c>
      <c r="I425" s="22">
        <f t="shared" si="11"/>
        <v>0</v>
      </c>
      <c r="K425" s="2">
        <v>540</v>
      </c>
    </row>
    <row r="426" spans="8:11" ht="12.75">
      <c r="H426" s="6">
        <f t="shared" si="12"/>
        <v>0</v>
      </c>
      <c r="I426" s="22">
        <f t="shared" si="11"/>
        <v>0</v>
      </c>
      <c r="K426" s="2">
        <v>540</v>
      </c>
    </row>
    <row r="427" spans="8:11" ht="12.75">
      <c r="H427" s="6">
        <f t="shared" si="12"/>
        <v>0</v>
      </c>
      <c r="I427" s="22">
        <f t="shared" si="11"/>
        <v>0</v>
      </c>
      <c r="K427" s="2">
        <v>540</v>
      </c>
    </row>
    <row r="428" spans="8:11" ht="12.75">
      <c r="H428" s="6">
        <f t="shared" si="12"/>
        <v>0</v>
      </c>
      <c r="I428" s="22">
        <f t="shared" si="11"/>
        <v>0</v>
      </c>
      <c r="K428" s="2">
        <v>540</v>
      </c>
    </row>
    <row r="429" spans="1:11" s="45" customFormat="1" ht="12.75">
      <c r="A429" s="11"/>
      <c r="B429" s="226">
        <f>+B434+B443+B450+B455+B463+B467</f>
        <v>55550</v>
      </c>
      <c r="C429" s="41"/>
      <c r="D429" s="47" t="s">
        <v>188</v>
      </c>
      <c r="E429" s="46" t="s">
        <v>190</v>
      </c>
      <c r="F429" s="47" t="s">
        <v>189</v>
      </c>
      <c r="G429" s="18"/>
      <c r="H429" s="41">
        <f t="shared" si="12"/>
        <v>-55550</v>
      </c>
      <c r="I429" s="44">
        <f t="shared" si="11"/>
        <v>102.87037037037037</v>
      </c>
      <c r="K429" s="2">
        <v>540</v>
      </c>
    </row>
    <row r="430" spans="2:11" ht="12.75">
      <c r="B430" s="7"/>
      <c r="H430" s="6">
        <v>0</v>
      </c>
      <c r="I430" s="22">
        <f t="shared" si="11"/>
        <v>0</v>
      </c>
      <c r="K430" s="2">
        <v>540</v>
      </c>
    </row>
    <row r="431" spans="2:11" ht="12.75">
      <c r="B431" s="7"/>
      <c r="H431" s="6">
        <f t="shared" si="12"/>
        <v>0</v>
      </c>
      <c r="I431" s="22">
        <f t="shared" si="11"/>
        <v>0</v>
      </c>
      <c r="K431" s="2">
        <v>540</v>
      </c>
    </row>
    <row r="432" spans="2:11" ht="12.75">
      <c r="B432" s="7"/>
      <c r="H432" s="6">
        <f t="shared" si="12"/>
        <v>0</v>
      </c>
      <c r="I432" s="22">
        <f t="shared" si="11"/>
        <v>0</v>
      </c>
      <c r="K432" s="2">
        <v>540</v>
      </c>
    </row>
    <row r="433" spans="2:11" ht="12.75">
      <c r="B433" s="7">
        <v>5000</v>
      </c>
      <c r="C433" s="1" t="s">
        <v>0</v>
      </c>
      <c r="D433" s="1" t="s">
        <v>25</v>
      </c>
      <c r="E433" s="1" t="s">
        <v>74</v>
      </c>
      <c r="F433" s="57" t="s">
        <v>191</v>
      </c>
      <c r="G433" s="27" t="s">
        <v>159</v>
      </c>
      <c r="H433" s="6">
        <f t="shared" si="12"/>
        <v>-5000</v>
      </c>
      <c r="I433" s="22">
        <f t="shared" si="11"/>
        <v>9.25925925925926</v>
      </c>
      <c r="K433" s="2">
        <v>540</v>
      </c>
    </row>
    <row r="434" spans="1:11" s="45" customFormat="1" ht="12.75">
      <c r="A434" s="11"/>
      <c r="B434" s="92">
        <v>5000</v>
      </c>
      <c r="C434" s="11" t="s">
        <v>0</v>
      </c>
      <c r="D434" s="11"/>
      <c r="E434" s="11"/>
      <c r="F434" s="18"/>
      <c r="G434" s="18"/>
      <c r="H434" s="41">
        <v>0</v>
      </c>
      <c r="I434" s="44">
        <f t="shared" si="11"/>
        <v>9.25925925925926</v>
      </c>
      <c r="K434" s="2">
        <v>540</v>
      </c>
    </row>
    <row r="435" spans="2:11" ht="12.75">
      <c r="B435" s="7"/>
      <c r="H435" s="6">
        <f t="shared" si="12"/>
        <v>0</v>
      </c>
      <c r="I435" s="22">
        <f aca="true" t="shared" si="13" ref="I435:I496">+B435/K435</f>
        <v>0</v>
      </c>
      <c r="K435" s="2">
        <v>540</v>
      </c>
    </row>
    <row r="436" spans="2:11" ht="12.75">
      <c r="B436" s="7"/>
      <c r="H436" s="6">
        <f t="shared" si="12"/>
        <v>0</v>
      </c>
      <c r="I436" s="22">
        <f t="shared" si="13"/>
        <v>0</v>
      </c>
      <c r="K436" s="2">
        <v>540</v>
      </c>
    </row>
    <row r="437" spans="2:11" ht="12.75">
      <c r="B437" s="7">
        <v>3000</v>
      </c>
      <c r="C437" s="1" t="s">
        <v>192</v>
      </c>
      <c r="D437" s="12" t="s">
        <v>25</v>
      </c>
      <c r="E437" s="1" t="s">
        <v>33</v>
      </c>
      <c r="F437" s="31" t="s">
        <v>193</v>
      </c>
      <c r="G437" s="27" t="s">
        <v>159</v>
      </c>
      <c r="H437" s="6">
        <f t="shared" si="12"/>
        <v>-3000</v>
      </c>
      <c r="I437" s="22">
        <f t="shared" si="13"/>
        <v>5.555555555555555</v>
      </c>
      <c r="K437" s="2">
        <v>540</v>
      </c>
    </row>
    <row r="438" spans="2:11" ht="12.75">
      <c r="B438" s="7">
        <v>2000</v>
      </c>
      <c r="C438" s="1" t="s">
        <v>194</v>
      </c>
      <c r="D438" s="12" t="s">
        <v>25</v>
      </c>
      <c r="E438" s="1" t="s">
        <v>33</v>
      </c>
      <c r="F438" s="31" t="s">
        <v>195</v>
      </c>
      <c r="G438" s="27" t="s">
        <v>159</v>
      </c>
      <c r="H438" s="6">
        <f t="shared" si="12"/>
        <v>-5000</v>
      </c>
      <c r="I438" s="22">
        <f t="shared" si="13"/>
        <v>3.7037037037037037</v>
      </c>
      <c r="K438" s="2">
        <v>540</v>
      </c>
    </row>
    <row r="439" spans="2:11" ht="12.75">
      <c r="B439" s="7">
        <v>2000</v>
      </c>
      <c r="C439" s="1" t="s">
        <v>196</v>
      </c>
      <c r="D439" s="12" t="s">
        <v>25</v>
      </c>
      <c r="E439" s="1" t="s">
        <v>33</v>
      </c>
      <c r="F439" s="31" t="s">
        <v>197</v>
      </c>
      <c r="G439" s="27" t="s">
        <v>198</v>
      </c>
      <c r="H439" s="6">
        <f t="shared" si="12"/>
        <v>-7000</v>
      </c>
      <c r="I439" s="22">
        <f t="shared" si="13"/>
        <v>3.7037037037037037</v>
      </c>
      <c r="K439" s="2">
        <v>540</v>
      </c>
    </row>
    <row r="440" spans="2:11" ht="12.75">
      <c r="B440" s="7">
        <v>2000</v>
      </c>
      <c r="C440" s="1" t="s">
        <v>194</v>
      </c>
      <c r="D440" s="12" t="s">
        <v>25</v>
      </c>
      <c r="E440" s="1" t="s">
        <v>33</v>
      </c>
      <c r="F440" s="31" t="s">
        <v>199</v>
      </c>
      <c r="G440" s="27" t="s">
        <v>198</v>
      </c>
      <c r="H440" s="6">
        <f t="shared" si="12"/>
        <v>-9000</v>
      </c>
      <c r="I440" s="22">
        <f t="shared" si="13"/>
        <v>3.7037037037037037</v>
      </c>
      <c r="K440" s="2">
        <v>540</v>
      </c>
    </row>
    <row r="441" spans="2:11" ht="12.75">
      <c r="B441" s="7">
        <v>2000</v>
      </c>
      <c r="C441" s="1" t="s">
        <v>196</v>
      </c>
      <c r="D441" s="12" t="s">
        <v>25</v>
      </c>
      <c r="E441" s="1" t="s">
        <v>33</v>
      </c>
      <c r="F441" s="31" t="s">
        <v>200</v>
      </c>
      <c r="G441" s="27" t="s">
        <v>201</v>
      </c>
      <c r="H441" s="6">
        <f t="shared" si="12"/>
        <v>-11000</v>
      </c>
      <c r="I441" s="22">
        <f t="shared" si="13"/>
        <v>3.7037037037037037</v>
      </c>
      <c r="K441" s="2">
        <v>540</v>
      </c>
    </row>
    <row r="442" spans="2:11" ht="12.75">
      <c r="B442" s="7">
        <v>3000</v>
      </c>
      <c r="C442" s="1" t="s">
        <v>202</v>
      </c>
      <c r="D442" s="12" t="s">
        <v>25</v>
      </c>
      <c r="E442" s="1" t="s">
        <v>33</v>
      </c>
      <c r="F442" s="31" t="s">
        <v>203</v>
      </c>
      <c r="G442" s="27" t="s">
        <v>201</v>
      </c>
      <c r="H442" s="6">
        <f t="shared" si="12"/>
        <v>-14000</v>
      </c>
      <c r="I442" s="22">
        <f t="shared" si="13"/>
        <v>5.555555555555555</v>
      </c>
      <c r="K442" s="2">
        <v>540</v>
      </c>
    </row>
    <row r="443" spans="1:11" s="45" customFormat="1" ht="12.75">
      <c r="A443" s="11"/>
      <c r="B443" s="92">
        <f>SUM(B437:B442)</f>
        <v>14000</v>
      </c>
      <c r="C443" s="11" t="s">
        <v>62</v>
      </c>
      <c r="D443" s="11"/>
      <c r="E443" s="11"/>
      <c r="F443" s="18"/>
      <c r="G443" s="18"/>
      <c r="H443" s="41">
        <v>0</v>
      </c>
      <c r="I443" s="44">
        <f t="shared" si="13"/>
        <v>25.925925925925927</v>
      </c>
      <c r="K443" s="2">
        <v>540</v>
      </c>
    </row>
    <row r="444" spans="2:11" ht="12.75">
      <c r="B444" s="7"/>
      <c r="H444" s="6">
        <f t="shared" si="12"/>
        <v>0</v>
      </c>
      <c r="I444" s="22">
        <f t="shared" si="13"/>
        <v>0</v>
      </c>
      <c r="K444" s="2">
        <v>540</v>
      </c>
    </row>
    <row r="445" spans="2:11" ht="12.75">
      <c r="B445" s="7"/>
      <c r="H445" s="6">
        <f t="shared" si="12"/>
        <v>0</v>
      </c>
      <c r="I445" s="22">
        <f t="shared" si="13"/>
        <v>0</v>
      </c>
      <c r="K445" s="2">
        <v>540</v>
      </c>
    </row>
    <row r="446" spans="2:11" ht="12.75">
      <c r="B446" s="7">
        <v>1000</v>
      </c>
      <c r="C446" s="1" t="s">
        <v>29</v>
      </c>
      <c r="D446" s="12" t="s">
        <v>25</v>
      </c>
      <c r="E446" s="1" t="s">
        <v>30</v>
      </c>
      <c r="F446" s="31" t="s">
        <v>204</v>
      </c>
      <c r="G446" s="27" t="s">
        <v>159</v>
      </c>
      <c r="H446" s="6">
        <f t="shared" si="12"/>
        <v>-1000</v>
      </c>
      <c r="I446" s="22">
        <f t="shared" si="13"/>
        <v>1.8518518518518519</v>
      </c>
      <c r="K446" s="2">
        <v>540</v>
      </c>
    </row>
    <row r="447" spans="2:11" ht="12.75">
      <c r="B447" s="7">
        <v>10000</v>
      </c>
      <c r="C447" s="1" t="s">
        <v>29</v>
      </c>
      <c r="D447" s="12" t="s">
        <v>25</v>
      </c>
      <c r="E447" s="1" t="s">
        <v>30</v>
      </c>
      <c r="F447" s="31" t="s">
        <v>204</v>
      </c>
      <c r="G447" s="27" t="s">
        <v>160</v>
      </c>
      <c r="H447" s="6">
        <f>H446-B447</f>
        <v>-11000</v>
      </c>
      <c r="I447" s="22">
        <f t="shared" si="13"/>
        <v>18.51851851851852</v>
      </c>
      <c r="K447" s="2">
        <v>540</v>
      </c>
    </row>
    <row r="448" spans="2:11" ht="12.75">
      <c r="B448" s="7">
        <v>1000</v>
      </c>
      <c r="C448" s="1" t="s">
        <v>29</v>
      </c>
      <c r="D448" s="12" t="s">
        <v>25</v>
      </c>
      <c r="E448" s="1" t="s">
        <v>30</v>
      </c>
      <c r="F448" s="31" t="s">
        <v>204</v>
      </c>
      <c r="G448" s="27" t="s">
        <v>205</v>
      </c>
      <c r="H448" s="6">
        <f>H447-B448</f>
        <v>-12000</v>
      </c>
      <c r="I448" s="22">
        <f t="shared" si="13"/>
        <v>1.8518518518518519</v>
      </c>
      <c r="K448" s="2">
        <v>540</v>
      </c>
    </row>
    <row r="449" spans="2:11" ht="12.75">
      <c r="B449" s="7">
        <v>350</v>
      </c>
      <c r="C449" s="1" t="s">
        <v>29</v>
      </c>
      <c r="D449" s="12" t="s">
        <v>25</v>
      </c>
      <c r="E449" s="1" t="s">
        <v>30</v>
      </c>
      <c r="F449" s="31" t="s">
        <v>204</v>
      </c>
      <c r="G449" s="27" t="s">
        <v>201</v>
      </c>
      <c r="H449" s="6">
        <f>H448-B449</f>
        <v>-12350</v>
      </c>
      <c r="I449" s="22">
        <f t="shared" si="13"/>
        <v>0.6481481481481481</v>
      </c>
      <c r="K449" s="2">
        <v>540</v>
      </c>
    </row>
    <row r="450" spans="1:11" s="45" customFormat="1" ht="12.75">
      <c r="A450" s="11"/>
      <c r="B450" s="92">
        <f>SUM(B446:B449)</f>
        <v>12350</v>
      </c>
      <c r="C450" s="11"/>
      <c r="D450" s="11"/>
      <c r="E450" s="11" t="s">
        <v>30</v>
      </c>
      <c r="F450" s="18"/>
      <c r="G450" s="18"/>
      <c r="H450" s="41">
        <v>0</v>
      </c>
      <c r="I450" s="44">
        <f t="shared" si="13"/>
        <v>22.87037037037037</v>
      </c>
      <c r="K450" s="2">
        <v>540</v>
      </c>
    </row>
    <row r="451" spans="2:11" ht="12.75">
      <c r="B451" s="7"/>
      <c r="H451" s="6">
        <f aca="true" t="shared" si="14" ref="H451:H509">H450-B451</f>
        <v>0</v>
      </c>
      <c r="I451" s="22">
        <f t="shared" si="13"/>
        <v>0</v>
      </c>
      <c r="K451" s="2">
        <v>540</v>
      </c>
    </row>
    <row r="452" spans="2:11" ht="12.75">
      <c r="B452" s="7"/>
      <c r="H452" s="6">
        <f t="shared" si="14"/>
        <v>0</v>
      </c>
      <c r="I452" s="22">
        <f t="shared" si="13"/>
        <v>0</v>
      </c>
      <c r="K452" s="2">
        <v>540</v>
      </c>
    </row>
    <row r="453" spans="2:11" ht="12.75">
      <c r="B453" s="7"/>
      <c r="H453" s="6">
        <f t="shared" si="14"/>
        <v>0</v>
      </c>
      <c r="I453" s="22">
        <f t="shared" si="13"/>
        <v>0</v>
      </c>
      <c r="K453" s="2">
        <v>540</v>
      </c>
    </row>
    <row r="454" spans="2:11" ht="12.75">
      <c r="B454" s="7">
        <v>12000</v>
      </c>
      <c r="C454" s="1" t="s">
        <v>206</v>
      </c>
      <c r="D454" s="12" t="s">
        <v>25</v>
      </c>
      <c r="E454" s="1" t="s">
        <v>33</v>
      </c>
      <c r="F454" s="31" t="s">
        <v>204</v>
      </c>
      <c r="G454" s="27" t="s">
        <v>207</v>
      </c>
      <c r="H454" s="6">
        <f t="shared" si="14"/>
        <v>-12000</v>
      </c>
      <c r="I454" s="22">
        <f t="shared" si="13"/>
        <v>22.22222222222222</v>
      </c>
      <c r="K454" s="2">
        <v>540</v>
      </c>
    </row>
    <row r="455" spans="1:11" s="45" customFormat="1" ht="12.75">
      <c r="A455" s="11"/>
      <c r="B455" s="92">
        <v>12000</v>
      </c>
      <c r="C455" s="11" t="s">
        <v>64</v>
      </c>
      <c r="D455" s="11"/>
      <c r="E455" s="11"/>
      <c r="F455" s="18"/>
      <c r="G455" s="18"/>
      <c r="H455" s="41">
        <v>0</v>
      </c>
      <c r="I455" s="44">
        <f t="shared" si="13"/>
        <v>22.22222222222222</v>
      </c>
      <c r="K455" s="2">
        <v>540</v>
      </c>
    </row>
    <row r="456" spans="2:11" ht="12.75">
      <c r="B456" s="7"/>
      <c r="H456" s="6">
        <f t="shared" si="14"/>
        <v>0</v>
      </c>
      <c r="I456" s="22">
        <f t="shared" si="13"/>
        <v>0</v>
      </c>
      <c r="K456" s="2">
        <v>540</v>
      </c>
    </row>
    <row r="457" spans="2:11" ht="12.75">
      <c r="B457" s="7"/>
      <c r="H457" s="6">
        <f t="shared" si="14"/>
        <v>0</v>
      </c>
      <c r="I457" s="22">
        <f t="shared" si="13"/>
        <v>0</v>
      </c>
      <c r="K457" s="2">
        <v>540</v>
      </c>
    </row>
    <row r="458" spans="2:11" ht="12.75">
      <c r="B458" s="7">
        <v>2000</v>
      </c>
      <c r="C458" s="1" t="s">
        <v>32</v>
      </c>
      <c r="D458" s="12" t="s">
        <v>25</v>
      </c>
      <c r="E458" s="1" t="s">
        <v>33</v>
      </c>
      <c r="F458" s="31" t="s">
        <v>204</v>
      </c>
      <c r="G458" s="27" t="s">
        <v>159</v>
      </c>
      <c r="H458" s="6">
        <f t="shared" si="14"/>
        <v>-2000</v>
      </c>
      <c r="I458" s="22">
        <f t="shared" si="13"/>
        <v>3.7037037037037037</v>
      </c>
      <c r="K458" s="2">
        <v>540</v>
      </c>
    </row>
    <row r="459" spans="2:11" ht="12.75">
      <c r="B459" s="7">
        <v>2000</v>
      </c>
      <c r="C459" s="1" t="s">
        <v>32</v>
      </c>
      <c r="D459" s="12" t="s">
        <v>25</v>
      </c>
      <c r="E459" s="1" t="s">
        <v>33</v>
      </c>
      <c r="F459" s="31" t="s">
        <v>204</v>
      </c>
      <c r="G459" s="27" t="s">
        <v>160</v>
      </c>
      <c r="H459" s="6">
        <f t="shared" si="14"/>
        <v>-4000</v>
      </c>
      <c r="I459" s="22">
        <f t="shared" si="13"/>
        <v>3.7037037037037037</v>
      </c>
      <c r="K459" s="2">
        <v>540</v>
      </c>
    </row>
    <row r="460" spans="2:11" ht="12.75">
      <c r="B460" s="7">
        <v>2000</v>
      </c>
      <c r="C460" s="1" t="s">
        <v>32</v>
      </c>
      <c r="D460" s="12" t="s">
        <v>25</v>
      </c>
      <c r="E460" s="1" t="s">
        <v>33</v>
      </c>
      <c r="F460" s="31" t="s">
        <v>204</v>
      </c>
      <c r="G460" s="27" t="s">
        <v>198</v>
      </c>
      <c r="H460" s="6">
        <f t="shared" si="14"/>
        <v>-6000</v>
      </c>
      <c r="I460" s="22">
        <f t="shared" si="13"/>
        <v>3.7037037037037037</v>
      </c>
      <c r="K460" s="2">
        <v>540</v>
      </c>
    </row>
    <row r="461" spans="2:11" ht="12.75">
      <c r="B461" s="7">
        <v>2000</v>
      </c>
      <c r="C461" s="1" t="s">
        <v>32</v>
      </c>
      <c r="D461" s="12" t="s">
        <v>25</v>
      </c>
      <c r="E461" s="1" t="s">
        <v>33</v>
      </c>
      <c r="F461" s="31" t="s">
        <v>204</v>
      </c>
      <c r="G461" s="27" t="s">
        <v>205</v>
      </c>
      <c r="H461" s="6">
        <f t="shared" si="14"/>
        <v>-8000</v>
      </c>
      <c r="I461" s="22">
        <f t="shared" si="13"/>
        <v>3.7037037037037037</v>
      </c>
      <c r="K461" s="2">
        <v>540</v>
      </c>
    </row>
    <row r="462" spans="2:11" ht="12.75">
      <c r="B462" s="7">
        <v>2000</v>
      </c>
      <c r="C462" s="1" t="s">
        <v>32</v>
      </c>
      <c r="D462" s="12" t="s">
        <v>25</v>
      </c>
      <c r="E462" s="1" t="s">
        <v>33</v>
      </c>
      <c r="F462" s="31" t="s">
        <v>204</v>
      </c>
      <c r="G462" s="27" t="s">
        <v>201</v>
      </c>
      <c r="H462" s="6">
        <f t="shared" si="14"/>
        <v>-10000</v>
      </c>
      <c r="I462" s="22">
        <f t="shared" si="13"/>
        <v>3.7037037037037037</v>
      </c>
      <c r="K462" s="2">
        <v>540</v>
      </c>
    </row>
    <row r="463" spans="1:11" s="45" customFormat="1" ht="12.75">
      <c r="A463" s="11"/>
      <c r="B463" s="92">
        <f>SUM(B458:B462)</f>
        <v>10000</v>
      </c>
      <c r="C463" s="11" t="s">
        <v>32</v>
      </c>
      <c r="D463" s="11"/>
      <c r="E463" s="11"/>
      <c r="F463" s="18"/>
      <c r="G463" s="18"/>
      <c r="H463" s="41">
        <v>0</v>
      </c>
      <c r="I463" s="44">
        <f t="shared" si="13"/>
        <v>18.51851851851852</v>
      </c>
      <c r="K463" s="2">
        <v>540</v>
      </c>
    </row>
    <row r="464" spans="2:11" ht="12.75">
      <c r="B464" s="7"/>
      <c r="H464" s="6">
        <f t="shared" si="14"/>
        <v>0</v>
      </c>
      <c r="I464" s="22">
        <f t="shared" si="13"/>
        <v>0</v>
      </c>
      <c r="K464" s="2">
        <v>540</v>
      </c>
    </row>
    <row r="465" spans="2:11" ht="12.75">
      <c r="B465" s="7"/>
      <c r="H465" s="6">
        <f t="shared" si="14"/>
        <v>0</v>
      </c>
      <c r="I465" s="22">
        <f t="shared" si="13"/>
        <v>0</v>
      </c>
      <c r="K465" s="2">
        <v>540</v>
      </c>
    </row>
    <row r="466" spans="2:11" ht="12.75">
      <c r="B466" s="142">
        <v>2200</v>
      </c>
      <c r="C466" s="12" t="s">
        <v>142</v>
      </c>
      <c r="D466" s="12" t="s">
        <v>25</v>
      </c>
      <c r="E466" s="1" t="s">
        <v>70</v>
      </c>
      <c r="F466" s="31" t="s">
        <v>204</v>
      </c>
      <c r="G466" s="27" t="s">
        <v>205</v>
      </c>
      <c r="H466" s="6">
        <f t="shared" si="14"/>
        <v>-2200</v>
      </c>
      <c r="I466" s="22">
        <f t="shared" si="13"/>
        <v>4.074074074074074</v>
      </c>
      <c r="K466" s="2">
        <v>540</v>
      </c>
    </row>
    <row r="467" spans="1:11" s="45" customFormat="1" ht="12.75">
      <c r="A467" s="11"/>
      <c r="B467" s="92">
        <v>2200</v>
      </c>
      <c r="C467" s="11"/>
      <c r="D467" s="11"/>
      <c r="E467" s="11" t="s">
        <v>70</v>
      </c>
      <c r="F467" s="18"/>
      <c r="G467" s="18"/>
      <c r="H467" s="41">
        <v>0</v>
      </c>
      <c r="I467" s="44">
        <f t="shared" si="13"/>
        <v>4.074074074074074</v>
      </c>
      <c r="K467" s="2">
        <v>540</v>
      </c>
    </row>
    <row r="468" spans="2:11" ht="12.75">
      <c r="B468" s="7"/>
      <c r="H468" s="6">
        <f t="shared" si="14"/>
        <v>0</v>
      </c>
      <c r="I468" s="22">
        <f t="shared" si="13"/>
        <v>0</v>
      </c>
      <c r="K468" s="2">
        <v>540</v>
      </c>
    </row>
    <row r="469" spans="2:11" ht="12.75">
      <c r="B469" s="7"/>
      <c r="H469" s="6">
        <f t="shared" si="14"/>
        <v>0</v>
      </c>
      <c r="I469" s="22">
        <f t="shared" si="13"/>
        <v>0</v>
      </c>
      <c r="K469" s="2">
        <v>540</v>
      </c>
    </row>
    <row r="470" spans="2:11" ht="12.75">
      <c r="B470" s="7"/>
      <c r="H470" s="6">
        <f t="shared" si="14"/>
        <v>0</v>
      </c>
      <c r="I470" s="22">
        <f t="shared" si="13"/>
        <v>0</v>
      </c>
      <c r="K470" s="2">
        <v>540</v>
      </c>
    </row>
    <row r="471" spans="2:11" ht="12.75">
      <c r="B471" s="7"/>
      <c r="H471" s="6">
        <f t="shared" si="14"/>
        <v>0</v>
      </c>
      <c r="I471" s="22">
        <f t="shared" si="13"/>
        <v>0</v>
      </c>
      <c r="K471" s="2">
        <v>540</v>
      </c>
    </row>
    <row r="472" spans="2:11" ht="12.75">
      <c r="B472" s="7"/>
      <c r="H472" s="6">
        <f t="shared" si="14"/>
        <v>0</v>
      </c>
      <c r="I472" s="22">
        <f t="shared" si="13"/>
        <v>0</v>
      </c>
      <c r="K472" s="2">
        <v>540</v>
      </c>
    </row>
    <row r="473" spans="2:11" ht="12.75">
      <c r="B473" s="7"/>
      <c r="H473" s="6">
        <f t="shared" si="14"/>
        <v>0</v>
      </c>
      <c r="I473" s="22">
        <f t="shared" si="13"/>
        <v>0</v>
      </c>
      <c r="K473" s="2">
        <v>540</v>
      </c>
    </row>
    <row r="474" spans="1:11" s="45" customFormat="1" ht="12.75">
      <c r="A474" s="11"/>
      <c r="B474" s="233">
        <f>+B485+B492+B499+B505+B512</f>
        <v>49300</v>
      </c>
      <c r="C474" s="41"/>
      <c r="D474" s="47" t="s">
        <v>208</v>
      </c>
      <c r="E474" s="46" t="s">
        <v>209</v>
      </c>
      <c r="F474" s="47" t="s">
        <v>340</v>
      </c>
      <c r="G474" s="18"/>
      <c r="H474" s="41">
        <f t="shared" si="14"/>
        <v>-49300</v>
      </c>
      <c r="I474" s="44">
        <f t="shared" si="13"/>
        <v>91.29629629629629</v>
      </c>
      <c r="K474" s="2">
        <v>540</v>
      </c>
    </row>
    <row r="475" spans="2:11" ht="12.75">
      <c r="B475" s="121"/>
      <c r="H475" s="6">
        <v>0</v>
      </c>
      <c r="I475" s="22">
        <f t="shared" si="13"/>
        <v>0</v>
      </c>
      <c r="K475" s="2">
        <v>540</v>
      </c>
    </row>
    <row r="476" spans="2:11" ht="12.75">
      <c r="B476" s="121"/>
      <c r="H476" s="6">
        <f t="shared" si="14"/>
        <v>0</v>
      </c>
      <c r="I476" s="22">
        <f t="shared" si="13"/>
        <v>0</v>
      </c>
      <c r="K476" s="2">
        <v>540</v>
      </c>
    </row>
    <row r="477" spans="2:11" ht="12.75">
      <c r="B477" s="121"/>
      <c r="H477" s="6">
        <f t="shared" si="14"/>
        <v>0</v>
      </c>
      <c r="I477" s="22">
        <f t="shared" si="13"/>
        <v>0</v>
      </c>
      <c r="K477" s="2">
        <v>540</v>
      </c>
    </row>
    <row r="478" spans="2:11" ht="12.75">
      <c r="B478" s="121"/>
      <c r="H478" s="6">
        <f t="shared" si="14"/>
        <v>0</v>
      </c>
      <c r="I478" s="22">
        <f t="shared" si="13"/>
        <v>0</v>
      </c>
      <c r="K478" s="2">
        <v>540</v>
      </c>
    </row>
    <row r="479" spans="2:11" ht="12.75">
      <c r="B479" s="121">
        <v>5000</v>
      </c>
      <c r="C479" s="1" t="s">
        <v>0</v>
      </c>
      <c r="D479" s="12" t="s">
        <v>25</v>
      </c>
      <c r="E479" s="1" t="s">
        <v>26</v>
      </c>
      <c r="F479" s="27" t="s">
        <v>210</v>
      </c>
      <c r="G479" s="27" t="s">
        <v>198</v>
      </c>
      <c r="H479" s="6">
        <f t="shared" si="14"/>
        <v>-5000</v>
      </c>
      <c r="I479" s="22">
        <f t="shared" si="13"/>
        <v>9.25925925925926</v>
      </c>
      <c r="K479" s="2">
        <v>540</v>
      </c>
    </row>
    <row r="480" spans="2:11" ht="12.75">
      <c r="B480" s="121">
        <v>5000</v>
      </c>
      <c r="C480" s="1" t="s">
        <v>0</v>
      </c>
      <c r="D480" s="12" t="s">
        <v>25</v>
      </c>
      <c r="E480" s="1" t="s">
        <v>26</v>
      </c>
      <c r="F480" s="27" t="s">
        <v>211</v>
      </c>
      <c r="G480" s="27" t="s">
        <v>201</v>
      </c>
      <c r="H480" s="6">
        <f t="shared" si="14"/>
        <v>-10000</v>
      </c>
      <c r="I480" s="22">
        <f t="shared" si="13"/>
        <v>9.25925925925926</v>
      </c>
      <c r="K480" s="2">
        <v>540</v>
      </c>
    </row>
    <row r="481" spans="2:11" ht="12.75">
      <c r="B481" s="121">
        <v>2500</v>
      </c>
      <c r="C481" s="1" t="s">
        <v>0</v>
      </c>
      <c r="D481" s="1" t="s">
        <v>25</v>
      </c>
      <c r="E481" s="1" t="s">
        <v>131</v>
      </c>
      <c r="F481" s="57" t="s">
        <v>212</v>
      </c>
      <c r="G481" s="27" t="s">
        <v>159</v>
      </c>
      <c r="H481" s="6">
        <f t="shared" si="14"/>
        <v>-12500</v>
      </c>
      <c r="I481" s="22">
        <f t="shared" si="13"/>
        <v>4.62962962962963</v>
      </c>
      <c r="K481" s="2">
        <v>540</v>
      </c>
    </row>
    <row r="482" spans="2:11" ht="12.75">
      <c r="B482" s="121">
        <v>5000</v>
      </c>
      <c r="C482" s="1" t="s">
        <v>0</v>
      </c>
      <c r="D482" s="1" t="s">
        <v>25</v>
      </c>
      <c r="E482" s="1" t="s">
        <v>43</v>
      </c>
      <c r="F482" s="57" t="s">
        <v>213</v>
      </c>
      <c r="G482" s="27" t="s">
        <v>159</v>
      </c>
      <c r="H482" s="6">
        <f t="shared" si="14"/>
        <v>-17500</v>
      </c>
      <c r="I482" s="22">
        <f t="shared" si="13"/>
        <v>9.25925925925926</v>
      </c>
      <c r="K482" s="2">
        <v>540</v>
      </c>
    </row>
    <row r="483" spans="2:11" ht="12.75">
      <c r="B483" s="121">
        <v>2000</v>
      </c>
      <c r="C483" s="1" t="s">
        <v>0</v>
      </c>
      <c r="D483" s="1" t="s">
        <v>25</v>
      </c>
      <c r="E483" s="1" t="s">
        <v>79</v>
      </c>
      <c r="F483" s="57" t="s">
        <v>214</v>
      </c>
      <c r="G483" s="27" t="s">
        <v>160</v>
      </c>
      <c r="H483" s="6">
        <f t="shared" si="14"/>
        <v>-19500</v>
      </c>
      <c r="I483" s="22">
        <f t="shared" si="13"/>
        <v>3.7037037037037037</v>
      </c>
      <c r="K483" s="2">
        <v>540</v>
      </c>
    </row>
    <row r="484" spans="2:11" ht="12.75">
      <c r="B484" s="121">
        <v>2000</v>
      </c>
      <c r="C484" s="1" t="s">
        <v>0</v>
      </c>
      <c r="D484" s="1" t="s">
        <v>25</v>
      </c>
      <c r="E484" s="1" t="s">
        <v>79</v>
      </c>
      <c r="F484" s="57" t="s">
        <v>215</v>
      </c>
      <c r="G484" s="27" t="s">
        <v>160</v>
      </c>
      <c r="H484" s="6">
        <f t="shared" si="14"/>
        <v>-21500</v>
      </c>
      <c r="I484" s="22">
        <f t="shared" si="13"/>
        <v>3.7037037037037037</v>
      </c>
      <c r="K484" s="2">
        <v>540</v>
      </c>
    </row>
    <row r="485" spans="1:11" s="45" customFormat="1" ht="12.75">
      <c r="A485" s="11"/>
      <c r="B485" s="220">
        <f>SUM(B479:B484)</f>
        <v>21500</v>
      </c>
      <c r="C485" s="11" t="s">
        <v>0</v>
      </c>
      <c r="D485" s="11"/>
      <c r="E485" s="11"/>
      <c r="F485" s="18"/>
      <c r="G485" s="18"/>
      <c r="H485" s="41">
        <v>0</v>
      </c>
      <c r="I485" s="44">
        <f t="shared" si="13"/>
        <v>39.81481481481482</v>
      </c>
      <c r="K485" s="2">
        <v>540</v>
      </c>
    </row>
    <row r="486" spans="2:11" ht="12.75">
      <c r="B486" s="121"/>
      <c r="H486" s="6">
        <f t="shared" si="14"/>
        <v>0</v>
      </c>
      <c r="I486" s="22">
        <f t="shared" si="13"/>
        <v>0</v>
      </c>
      <c r="K486" s="2">
        <v>540</v>
      </c>
    </row>
    <row r="487" spans="2:11" ht="12.75">
      <c r="B487" s="121"/>
      <c r="H487" s="6">
        <f t="shared" si="14"/>
        <v>0</v>
      </c>
      <c r="I487" s="22">
        <f t="shared" si="13"/>
        <v>0</v>
      </c>
      <c r="K487" s="2">
        <v>540</v>
      </c>
    </row>
    <row r="488" spans="2:11" ht="12.75">
      <c r="B488" s="121"/>
      <c r="H488" s="6">
        <f t="shared" si="14"/>
        <v>0</v>
      </c>
      <c r="I488" s="22">
        <f t="shared" si="13"/>
        <v>0</v>
      </c>
      <c r="K488" s="2">
        <v>540</v>
      </c>
    </row>
    <row r="489" spans="2:11" ht="12.75">
      <c r="B489" s="121">
        <v>2500</v>
      </c>
      <c r="C489" s="1" t="s">
        <v>54</v>
      </c>
      <c r="D489" s="12" t="s">
        <v>25</v>
      </c>
      <c r="E489" s="1" t="s">
        <v>33</v>
      </c>
      <c r="F489" s="27" t="s">
        <v>216</v>
      </c>
      <c r="G489" s="27" t="s">
        <v>198</v>
      </c>
      <c r="H489" s="6">
        <f t="shared" si="14"/>
        <v>-2500</v>
      </c>
      <c r="I489" s="22">
        <f t="shared" si="13"/>
        <v>4.62962962962963</v>
      </c>
      <c r="K489" s="2">
        <v>540</v>
      </c>
    </row>
    <row r="490" spans="2:11" ht="12.75">
      <c r="B490" s="121">
        <v>1500</v>
      </c>
      <c r="C490" s="1" t="s">
        <v>217</v>
      </c>
      <c r="D490" s="12" t="s">
        <v>25</v>
      </c>
      <c r="E490" s="1" t="s">
        <v>33</v>
      </c>
      <c r="F490" s="27" t="s">
        <v>216</v>
      </c>
      <c r="G490" s="27" t="s">
        <v>205</v>
      </c>
      <c r="H490" s="6">
        <f t="shared" si="14"/>
        <v>-4000</v>
      </c>
      <c r="I490" s="22">
        <f t="shared" si="13"/>
        <v>2.7777777777777777</v>
      </c>
      <c r="J490" s="15"/>
      <c r="K490" s="2">
        <v>540</v>
      </c>
    </row>
    <row r="491" spans="2:11" ht="12.75">
      <c r="B491" s="121">
        <v>2500</v>
      </c>
      <c r="C491" s="12" t="s">
        <v>60</v>
      </c>
      <c r="D491" s="12" t="s">
        <v>25</v>
      </c>
      <c r="E491" s="1" t="s">
        <v>33</v>
      </c>
      <c r="F491" s="30" t="s">
        <v>216</v>
      </c>
      <c r="G491" s="27" t="s">
        <v>201</v>
      </c>
      <c r="H491" s="6">
        <f t="shared" si="14"/>
        <v>-6500</v>
      </c>
      <c r="I491" s="22">
        <f t="shared" si="13"/>
        <v>4.62962962962963</v>
      </c>
      <c r="K491" s="2">
        <v>540</v>
      </c>
    </row>
    <row r="492" spans="1:11" s="45" customFormat="1" ht="12.75">
      <c r="A492" s="11"/>
      <c r="B492" s="220">
        <f>SUM(B489:B491)</f>
        <v>6500</v>
      </c>
      <c r="C492" s="11" t="s">
        <v>62</v>
      </c>
      <c r="D492" s="11"/>
      <c r="E492" s="11"/>
      <c r="F492" s="18"/>
      <c r="G492" s="18"/>
      <c r="H492" s="41">
        <v>0</v>
      </c>
      <c r="I492" s="44">
        <f t="shared" si="13"/>
        <v>12.037037037037036</v>
      </c>
      <c r="K492" s="2">
        <v>540</v>
      </c>
    </row>
    <row r="493" spans="2:11" ht="12.75">
      <c r="B493" s="121"/>
      <c r="H493" s="6">
        <f t="shared" si="14"/>
        <v>0</v>
      </c>
      <c r="I493" s="22">
        <f t="shared" si="13"/>
        <v>0</v>
      </c>
      <c r="K493" s="2">
        <v>540</v>
      </c>
    </row>
    <row r="494" spans="2:11" ht="12.75">
      <c r="B494" s="121"/>
      <c r="H494" s="6">
        <f t="shared" si="14"/>
        <v>0</v>
      </c>
      <c r="I494" s="22">
        <f t="shared" si="13"/>
        <v>0</v>
      </c>
      <c r="K494" s="2">
        <v>540</v>
      </c>
    </row>
    <row r="495" spans="2:11" ht="12.75">
      <c r="B495" s="121"/>
      <c r="H495" s="6">
        <f t="shared" si="14"/>
        <v>0</v>
      </c>
      <c r="I495" s="22">
        <f t="shared" si="13"/>
        <v>0</v>
      </c>
      <c r="K495" s="2">
        <v>540</v>
      </c>
    </row>
    <row r="496" spans="2:11" ht="12.75">
      <c r="B496" s="121">
        <v>1000</v>
      </c>
      <c r="C496" s="1" t="s">
        <v>29</v>
      </c>
      <c r="D496" s="12" t="s">
        <v>25</v>
      </c>
      <c r="E496" s="1" t="s">
        <v>30</v>
      </c>
      <c r="F496" s="27" t="s">
        <v>216</v>
      </c>
      <c r="G496" s="27" t="s">
        <v>205</v>
      </c>
      <c r="H496" s="6">
        <f t="shared" si="14"/>
        <v>-1000</v>
      </c>
      <c r="I496" s="22">
        <f t="shared" si="13"/>
        <v>1.8518518518518519</v>
      </c>
      <c r="K496" s="2">
        <v>540</v>
      </c>
    </row>
    <row r="497" spans="2:11" ht="12.75">
      <c r="B497" s="121">
        <v>900</v>
      </c>
      <c r="C497" s="1" t="s">
        <v>29</v>
      </c>
      <c r="D497" s="12" t="s">
        <v>25</v>
      </c>
      <c r="E497" s="1" t="s">
        <v>30</v>
      </c>
      <c r="F497" s="27" t="s">
        <v>216</v>
      </c>
      <c r="G497" s="27" t="s">
        <v>201</v>
      </c>
      <c r="H497" s="6">
        <f t="shared" si="14"/>
        <v>-1900</v>
      </c>
      <c r="I497" s="22">
        <f aca="true" t="shared" si="15" ref="I497:I541">+B497/K497</f>
        <v>1.6666666666666667</v>
      </c>
      <c r="K497" s="2">
        <v>540</v>
      </c>
    </row>
    <row r="498" spans="2:11" ht="12.75">
      <c r="B498" s="121">
        <v>400</v>
      </c>
      <c r="C498" s="1" t="s">
        <v>29</v>
      </c>
      <c r="D498" s="12" t="s">
        <v>25</v>
      </c>
      <c r="E498" s="1" t="s">
        <v>30</v>
      </c>
      <c r="F498" s="27" t="s">
        <v>216</v>
      </c>
      <c r="G498" s="27" t="s">
        <v>218</v>
      </c>
      <c r="H498" s="6">
        <f t="shared" si="14"/>
        <v>-2300</v>
      </c>
      <c r="I498" s="22">
        <f t="shared" si="15"/>
        <v>0.7407407407407407</v>
      </c>
      <c r="K498" s="2">
        <v>540</v>
      </c>
    </row>
    <row r="499" spans="1:11" s="45" customFormat="1" ht="12.75">
      <c r="A499" s="11"/>
      <c r="B499" s="220">
        <f>SUM(B496:B498)</f>
        <v>2300</v>
      </c>
      <c r="C499" s="11"/>
      <c r="D499" s="11"/>
      <c r="E499" s="11" t="s">
        <v>30</v>
      </c>
      <c r="F499" s="18"/>
      <c r="G499" s="18"/>
      <c r="H499" s="41">
        <v>0</v>
      </c>
      <c r="I499" s="44">
        <f t="shared" si="15"/>
        <v>4.2592592592592595</v>
      </c>
      <c r="K499" s="2">
        <v>540</v>
      </c>
    </row>
    <row r="500" spans="2:11" ht="12.75">
      <c r="B500" s="121"/>
      <c r="H500" s="6">
        <f t="shared" si="14"/>
        <v>0</v>
      </c>
      <c r="I500" s="22">
        <f t="shared" si="15"/>
        <v>0</v>
      </c>
      <c r="K500" s="2">
        <v>540</v>
      </c>
    </row>
    <row r="501" spans="2:11" ht="12.75">
      <c r="B501" s="121"/>
      <c r="H501" s="6">
        <f t="shared" si="14"/>
        <v>0</v>
      </c>
      <c r="I501" s="22">
        <f t="shared" si="15"/>
        <v>0</v>
      </c>
      <c r="K501" s="2">
        <v>540</v>
      </c>
    </row>
    <row r="502" spans="2:11" ht="12.75">
      <c r="B502" s="121"/>
      <c r="H502" s="6">
        <f t="shared" si="14"/>
        <v>0</v>
      </c>
      <c r="I502" s="22">
        <f t="shared" si="15"/>
        <v>0</v>
      </c>
      <c r="K502" s="2">
        <v>540</v>
      </c>
    </row>
    <row r="503" spans="2:11" ht="12.75">
      <c r="B503" s="121">
        <v>8000</v>
      </c>
      <c r="C503" s="12" t="s">
        <v>64</v>
      </c>
      <c r="D503" s="12" t="s">
        <v>25</v>
      </c>
      <c r="E503" s="1" t="s">
        <v>33</v>
      </c>
      <c r="F503" s="27" t="s">
        <v>219</v>
      </c>
      <c r="G503" s="30" t="s">
        <v>198</v>
      </c>
      <c r="H503" s="6">
        <f t="shared" si="14"/>
        <v>-8000</v>
      </c>
      <c r="I503" s="22">
        <f t="shared" si="15"/>
        <v>14.814814814814815</v>
      </c>
      <c r="K503" s="2">
        <v>540</v>
      </c>
    </row>
    <row r="504" spans="2:11" ht="12.75">
      <c r="B504" s="121">
        <v>5000</v>
      </c>
      <c r="C504" s="1" t="s">
        <v>64</v>
      </c>
      <c r="D504" s="12" t="s">
        <v>25</v>
      </c>
      <c r="E504" s="1" t="s">
        <v>33</v>
      </c>
      <c r="F504" s="27" t="s">
        <v>220</v>
      </c>
      <c r="G504" s="27" t="s">
        <v>205</v>
      </c>
      <c r="H504" s="6">
        <f t="shared" si="14"/>
        <v>-13000</v>
      </c>
      <c r="I504" s="22">
        <f t="shared" si="15"/>
        <v>9.25925925925926</v>
      </c>
      <c r="K504" s="2">
        <v>540</v>
      </c>
    </row>
    <row r="505" spans="1:11" s="45" customFormat="1" ht="12.75">
      <c r="A505" s="11"/>
      <c r="B505" s="220">
        <f>SUM(B503:B504)</f>
        <v>13000</v>
      </c>
      <c r="C505" s="11" t="s">
        <v>64</v>
      </c>
      <c r="D505" s="11"/>
      <c r="E505" s="11"/>
      <c r="F505" s="18"/>
      <c r="G505" s="18"/>
      <c r="H505" s="41">
        <v>0</v>
      </c>
      <c r="I505" s="44">
        <f t="shared" si="15"/>
        <v>24.074074074074073</v>
      </c>
      <c r="K505" s="2">
        <v>540</v>
      </c>
    </row>
    <row r="506" spans="2:11" ht="12.75">
      <c r="B506" s="121"/>
      <c r="H506" s="6">
        <f t="shared" si="14"/>
        <v>0</v>
      </c>
      <c r="I506" s="22">
        <f t="shared" si="15"/>
        <v>0</v>
      </c>
      <c r="K506" s="2">
        <v>540</v>
      </c>
    </row>
    <row r="507" spans="2:11" ht="12.75">
      <c r="B507" s="121"/>
      <c r="H507" s="6">
        <f t="shared" si="14"/>
        <v>0</v>
      </c>
      <c r="I507" s="22">
        <f t="shared" si="15"/>
        <v>0</v>
      </c>
      <c r="K507" s="2">
        <v>540</v>
      </c>
    </row>
    <row r="508" spans="2:11" ht="12.75">
      <c r="B508" s="121"/>
      <c r="H508" s="6">
        <f t="shared" si="14"/>
        <v>0</v>
      </c>
      <c r="I508" s="22">
        <f t="shared" si="15"/>
        <v>0</v>
      </c>
      <c r="K508" s="2">
        <v>540</v>
      </c>
    </row>
    <row r="509" spans="2:11" ht="12.75">
      <c r="B509" s="121">
        <v>2000</v>
      </c>
      <c r="C509" s="1" t="s">
        <v>32</v>
      </c>
      <c r="D509" s="12" t="s">
        <v>25</v>
      </c>
      <c r="E509" s="1" t="s">
        <v>33</v>
      </c>
      <c r="F509" s="27" t="s">
        <v>216</v>
      </c>
      <c r="G509" s="27" t="s">
        <v>198</v>
      </c>
      <c r="H509" s="6">
        <f t="shared" si="14"/>
        <v>-2000</v>
      </c>
      <c r="I509" s="22">
        <f t="shared" si="15"/>
        <v>3.7037037037037037</v>
      </c>
      <c r="K509" s="2">
        <v>540</v>
      </c>
    </row>
    <row r="510" spans="2:11" ht="12.75">
      <c r="B510" s="121">
        <v>2000</v>
      </c>
      <c r="C510" s="1" t="s">
        <v>32</v>
      </c>
      <c r="D510" s="12" t="s">
        <v>25</v>
      </c>
      <c r="E510" s="1" t="s">
        <v>33</v>
      </c>
      <c r="F510" s="27" t="s">
        <v>216</v>
      </c>
      <c r="G510" s="27" t="s">
        <v>205</v>
      </c>
      <c r="H510" s="6">
        <f aca="true" t="shared" si="16" ref="H510:H543">H509-B510</f>
        <v>-4000</v>
      </c>
      <c r="I510" s="22">
        <f t="shared" si="15"/>
        <v>3.7037037037037037</v>
      </c>
      <c r="K510" s="2">
        <v>540</v>
      </c>
    </row>
    <row r="511" spans="2:11" ht="12.75">
      <c r="B511" s="121">
        <v>2000</v>
      </c>
      <c r="C511" s="1" t="s">
        <v>32</v>
      </c>
      <c r="D511" s="12" t="s">
        <v>25</v>
      </c>
      <c r="E511" s="1" t="s">
        <v>33</v>
      </c>
      <c r="F511" s="27" t="s">
        <v>216</v>
      </c>
      <c r="G511" s="27" t="s">
        <v>201</v>
      </c>
      <c r="H511" s="6">
        <f t="shared" si="16"/>
        <v>-6000</v>
      </c>
      <c r="I511" s="22">
        <f t="shared" si="15"/>
        <v>3.7037037037037037</v>
      </c>
      <c r="K511" s="2">
        <v>540</v>
      </c>
    </row>
    <row r="512" spans="1:11" s="45" customFormat="1" ht="12.75">
      <c r="A512" s="11"/>
      <c r="B512" s="220">
        <f>SUM(B509:B511)</f>
        <v>6000</v>
      </c>
      <c r="C512" s="11" t="s">
        <v>32</v>
      </c>
      <c r="D512" s="11"/>
      <c r="E512" s="11"/>
      <c r="F512" s="18"/>
      <c r="G512" s="18"/>
      <c r="H512" s="41">
        <v>0</v>
      </c>
      <c r="I512" s="44">
        <f t="shared" si="15"/>
        <v>11.11111111111111</v>
      </c>
      <c r="K512" s="2">
        <v>540</v>
      </c>
    </row>
    <row r="513" spans="2:11" ht="12.75">
      <c r="B513" s="7"/>
      <c r="H513" s="6">
        <f t="shared" si="16"/>
        <v>0</v>
      </c>
      <c r="I513" s="22">
        <f t="shared" si="15"/>
        <v>0</v>
      </c>
      <c r="K513" s="2">
        <v>540</v>
      </c>
    </row>
    <row r="514" spans="2:11" ht="12.75">
      <c r="B514" s="7"/>
      <c r="H514" s="6">
        <f t="shared" si="16"/>
        <v>0</v>
      </c>
      <c r="I514" s="22">
        <f t="shared" si="15"/>
        <v>0</v>
      </c>
      <c r="K514" s="2">
        <v>540</v>
      </c>
    </row>
    <row r="515" spans="2:11" ht="12.75">
      <c r="B515" s="7"/>
      <c r="H515" s="6">
        <f t="shared" si="16"/>
        <v>0</v>
      </c>
      <c r="I515" s="22">
        <f t="shared" si="15"/>
        <v>0</v>
      </c>
      <c r="K515" s="2">
        <v>540</v>
      </c>
    </row>
    <row r="516" spans="2:11" ht="12.75">
      <c r="B516" s="7"/>
      <c r="H516" s="6">
        <f t="shared" si="16"/>
        <v>0</v>
      </c>
      <c r="I516" s="22">
        <f t="shared" si="15"/>
        <v>0</v>
      </c>
      <c r="K516" s="2">
        <v>540</v>
      </c>
    </row>
    <row r="517" spans="1:11" s="45" customFormat="1" ht="12.75">
      <c r="A517" s="11"/>
      <c r="B517" s="226">
        <f>+B524+B529+B544+B555+B540+B551</f>
        <v>60300</v>
      </c>
      <c r="C517" s="41"/>
      <c r="D517" s="47" t="s">
        <v>224</v>
      </c>
      <c r="E517" s="46" t="s">
        <v>209</v>
      </c>
      <c r="F517" s="47" t="s">
        <v>225</v>
      </c>
      <c r="G517" s="18"/>
      <c r="H517" s="41">
        <f t="shared" si="16"/>
        <v>-60300</v>
      </c>
      <c r="I517" s="44">
        <f t="shared" si="15"/>
        <v>111.66666666666667</v>
      </c>
      <c r="K517" s="2">
        <v>540</v>
      </c>
    </row>
    <row r="518" spans="2:11" ht="12.75">
      <c r="B518" s="7"/>
      <c r="H518" s="6">
        <v>0</v>
      </c>
      <c r="I518" s="22">
        <f t="shared" si="15"/>
        <v>0</v>
      </c>
      <c r="K518" s="2">
        <v>540</v>
      </c>
    </row>
    <row r="519" spans="2:11" ht="12.75">
      <c r="B519" s="7"/>
      <c r="H519" s="6">
        <f t="shared" si="16"/>
        <v>0</v>
      </c>
      <c r="I519" s="22">
        <f t="shared" si="15"/>
        <v>0</v>
      </c>
      <c r="K519" s="2">
        <v>540</v>
      </c>
    </row>
    <row r="520" spans="2:11" ht="12.75">
      <c r="B520" s="7"/>
      <c r="H520" s="6">
        <f t="shared" si="16"/>
        <v>0</v>
      </c>
      <c r="I520" s="22">
        <f t="shared" si="15"/>
        <v>0</v>
      </c>
      <c r="K520" s="2">
        <v>540</v>
      </c>
    </row>
    <row r="521" spans="2:11" ht="12.75">
      <c r="B521" s="7">
        <v>5000</v>
      </c>
      <c r="C521" s="1" t="s">
        <v>0</v>
      </c>
      <c r="D521" s="1" t="s">
        <v>25</v>
      </c>
      <c r="E521" s="1" t="s">
        <v>81</v>
      </c>
      <c r="F521" s="57" t="s">
        <v>226</v>
      </c>
      <c r="G521" s="27" t="s">
        <v>100</v>
      </c>
      <c r="H521" s="6">
        <f t="shared" si="16"/>
        <v>-5000</v>
      </c>
      <c r="I521" s="22">
        <f t="shared" si="15"/>
        <v>9.25925925925926</v>
      </c>
      <c r="K521" s="2">
        <v>540</v>
      </c>
    </row>
    <row r="522" spans="2:11" ht="12.75">
      <c r="B522" s="7">
        <v>5000</v>
      </c>
      <c r="C522" s="1" t="s">
        <v>0</v>
      </c>
      <c r="D522" s="1" t="s">
        <v>25</v>
      </c>
      <c r="E522" s="1" t="s">
        <v>81</v>
      </c>
      <c r="F522" s="57" t="s">
        <v>227</v>
      </c>
      <c r="G522" s="27" t="s">
        <v>198</v>
      </c>
      <c r="H522" s="6">
        <f t="shared" si="16"/>
        <v>-10000</v>
      </c>
      <c r="I522" s="22">
        <f t="shared" si="15"/>
        <v>9.25925925925926</v>
      </c>
      <c r="K522" s="2">
        <v>540</v>
      </c>
    </row>
    <row r="523" spans="2:11" ht="12.75">
      <c r="B523" s="227">
        <v>2500</v>
      </c>
      <c r="C523" s="1" t="s">
        <v>0</v>
      </c>
      <c r="D523" s="1" t="s">
        <v>25</v>
      </c>
      <c r="E523" s="1" t="s">
        <v>81</v>
      </c>
      <c r="F523" s="57" t="s">
        <v>228</v>
      </c>
      <c r="G523" s="27" t="s">
        <v>201</v>
      </c>
      <c r="H523" s="6">
        <f t="shared" si="16"/>
        <v>-12500</v>
      </c>
      <c r="I523" s="22">
        <f t="shared" si="15"/>
        <v>4.62962962962963</v>
      </c>
      <c r="K523" s="2">
        <v>540</v>
      </c>
    </row>
    <row r="524" spans="1:11" s="45" customFormat="1" ht="12.75">
      <c r="A524" s="11"/>
      <c r="B524" s="92">
        <f>SUM(B521:B523)</f>
        <v>12500</v>
      </c>
      <c r="C524" s="11"/>
      <c r="D524" s="11"/>
      <c r="E524" s="11"/>
      <c r="F524" s="18"/>
      <c r="G524" s="18"/>
      <c r="H524" s="41">
        <v>0</v>
      </c>
      <c r="I524" s="44">
        <f t="shared" si="15"/>
        <v>23.14814814814815</v>
      </c>
      <c r="K524" s="2">
        <v>540</v>
      </c>
    </row>
    <row r="525" spans="2:11" ht="12.75">
      <c r="B525" s="7"/>
      <c r="H525" s="6">
        <f t="shared" si="16"/>
        <v>0</v>
      </c>
      <c r="I525" s="22">
        <f t="shared" si="15"/>
        <v>0</v>
      </c>
      <c r="K525" s="2">
        <v>540</v>
      </c>
    </row>
    <row r="526" spans="2:11" ht="12.75">
      <c r="B526" s="7"/>
      <c r="H526" s="6">
        <f t="shared" si="16"/>
        <v>0</v>
      </c>
      <c r="I526" s="22">
        <f t="shared" si="15"/>
        <v>0</v>
      </c>
      <c r="K526" s="2">
        <v>540</v>
      </c>
    </row>
    <row r="527" spans="2:11" ht="12.75">
      <c r="B527" s="7">
        <v>6600</v>
      </c>
      <c r="C527" s="1" t="s">
        <v>229</v>
      </c>
      <c r="D527" s="12" t="s">
        <v>25</v>
      </c>
      <c r="E527" s="1" t="s">
        <v>33</v>
      </c>
      <c r="F527" s="30" t="s">
        <v>230</v>
      </c>
      <c r="G527" s="59" t="s">
        <v>198</v>
      </c>
      <c r="H527" s="6">
        <f t="shared" si="16"/>
        <v>-6600</v>
      </c>
      <c r="I527" s="22">
        <f t="shared" si="15"/>
        <v>12.222222222222221</v>
      </c>
      <c r="K527" s="2">
        <v>540</v>
      </c>
    </row>
    <row r="528" spans="2:11" ht="12.75">
      <c r="B528" s="7">
        <v>6600</v>
      </c>
      <c r="C528" s="1" t="s">
        <v>231</v>
      </c>
      <c r="D528" s="1" t="s">
        <v>25</v>
      </c>
      <c r="E528" s="1" t="s">
        <v>33</v>
      </c>
      <c r="F528" s="30" t="s">
        <v>232</v>
      </c>
      <c r="G528" s="59" t="s">
        <v>201</v>
      </c>
      <c r="H528" s="6">
        <f t="shared" si="16"/>
        <v>-13200</v>
      </c>
      <c r="I528" s="22">
        <f t="shared" si="15"/>
        <v>12.222222222222221</v>
      </c>
      <c r="K528" s="2">
        <v>540</v>
      </c>
    </row>
    <row r="529" spans="1:11" s="45" customFormat="1" ht="12.75">
      <c r="A529" s="11"/>
      <c r="B529" s="92">
        <f>SUM(B527:B528)</f>
        <v>13200</v>
      </c>
      <c r="C529" s="11"/>
      <c r="D529" s="11"/>
      <c r="E529" s="11"/>
      <c r="F529" s="18"/>
      <c r="G529" s="18"/>
      <c r="H529" s="41">
        <v>0</v>
      </c>
      <c r="I529" s="44">
        <f t="shared" si="15"/>
        <v>24.444444444444443</v>
      </c>
      <c r="K529" s="2">
        <v>540</v>
      </c>
    </row>
    <row r="530" spans="2:11" ht="12.75">
      <c r="B530" s="7"/>
      <c r="H530" s="6">
        <f t="shared" si="16"/>
        <v>0</v>
      </c>
      <c r="I530" s="22">
        <f t="shared" si="15"/>
        <v>0</v>
      </c>
      <c r="K530" s="2">
        <v>540</v>
      </c>
    </row>
    <row r="531" spans="2:11" ht="12.75">
      <c r="B531" s="7"/>
      <c r="H531" s="6">
        <f t="shared" si="16"/>
        <v>0</v>
      </c>
      <c r="I531" s="22">
        <f t="shared" si="15"/>
        <v>0</v>
      </c>
      <c r="K531" s="2">
        <v>540</v>
      </c>
    </row>
    <row r="532" spans="2:11" ht="12.75">
      <c r="B532" s="7"/>
      <c r="H532" s="6">
        <f t="shared" si="16"/>
        <v>0</v>
      </c>
      <c r="I532" s="22">
        <f t="shared" si="15"/>
        <v>0</v>
      </c>
      <c r="K532" s="2">
        <v>540</v>
      </c>
    </row>
    <row r="533" spans="2:11" ht="12.75">
      <c r="B533" s="7">
        <v>1250</v>
      </c>
      <c r="C533" s="1" t="s">
        <v>29</v>
      </c>
      <c r="D533" s="1" t="s">
        <v>25</v>
      </c>
      <c r="E533" s="1" t="s">
        <v>30</v>
      </c>
      <c r="F533" s="30" t="s">
        <v>233</v>
      </c>
      <c r="G533" s="59" t="s">
        <v>198</v>
      </c>
      <c r="H533" s="6">
        <f t="shared" si="16"/>
        <v>-1250</v>
      </c>
      <c r="I533" s="22">
        <f t="shared" si="15"/>
        <v>2.314814814814815</v>
      </c>
      <c r="K533" s="2">
        <v>540</v>
      </c>
    </row>
    <row r="534" spans="2:11" ht="12.75">
      <c r="B534" s="142">
        <v>5000</v>
      </c>
      <c r="C534" s="1" t="s">
        <v>29</v>
      </c>
      <c r="D534" s="1" t="s">
        <v>25</v>
      </c>
      <c r="E534" s="1" t="s">
        <v>30</v>
      </c>
      <c r="F534" s="30" t="s">
        <v>233</v>
      </c>
      <c r="G534" s="59" t="s">
        <v>198</v>
      </c>
      <c r="H534" s="6">
        <f t="shared" si="16"/>
        <v>-6250</v>
      </c>
      <c r="I534" s="22">
        <f t="shared" si="15"/>
        <v>9.25925925925926</v>
      </c>
      <c r="K534" s="2">
        <v>540</v>
      </c>
    </row>
    <row r="535" spans="2:11" ht="12.75">
      <c r="B535" s="142">
        <v>800</v>
      </c>
      <c r="C535" s="1" t="s">
        <v>29</v>
      </c>
      <c r="D535" s="1" t="s">
        <v>25</v>
      </c>
      <c r="E535" s="1" t="s">
        <v>30</v>
      </c>
      <c r="F535" s="30" t="s">
        <v>233</v>
      </c>
      <c r="G535" s="59" t="s">
        <v>205</v>
      </c>
      <c r="H535" s="6">
        <f t="shared" si="16"/>
        <v>-7050</v>
      </c>
      <c r="I535" s="22">
        <f t="shared" si="15"/>
        <v>1.4814814814814814</v>
      </c>
      <c r="K535" s="2">
        <v>540</v>
      </c>
    </row>
    <row r="536" spans="2:11" ht="12.75">
      <c r="B536" s="142">
        <v>3500</v>
      </c>
      <c r="C536" s="1" t="s">
        <v>29</v>
      </c>
      <c r="D536" s="1" t="s">
        <v>25</v>
      </c>
      <c r="E536" s="1" t="s">
        <v>30</v>
      </c>
      <c r="F536" s="30" t="s">
        <v>233</v>
      </c>
      <c r="G536" s="59" t="s">
        <v>201</v>
      </c>
      <c r="H536" s="6">
        <f t="shared" si="16"/>
        <v>-10550</v>
      </c>
      <c r="I536" s="22">
        <f t="shared" si="15"/>
        <v>6.481481481481482</v>
      </c>
      <c r="K536" s="2">
        <v>540</v>
      </c>
    </row>
    <row r="537" spans="2:11" ht="12.75">
      <c r="B537" s="142">
        <v>3500</v>
      </c>
      <c r="C537" s="1" t="s">
        <v>29</v>
      </c>
      <c r="D537" s="1" t="s">
        <v>25</v>
      </c>
      <c r="E537" s="1" t="s">
        <v>30</v>
      </c>
      <c r="F537" s="30" t="s">
        <v>233</v>
      </c>
      <c r="G537" s="59" t="s">
        <v>201</v>
      </c>
      <c r="H537" s="6">
        <f t="shared" si="16"/>
        <v>-14050</v>
      </c>
      <c r="I537" s="22">
        <f t="shared" si="15"/>
        <v>6.481481481481482</v>
      </c>
      <c r="K537" s="2">
        <v>540</v>
      </c>
    </row>
    <row r="538" spans="2:11" ht="12.75">
      <c r="B538" s="7">
        <v>600</v>
      </c>
      <c r="C538" s="1" t="s">
        <v>29</v>
      </c>
      <c r="D538" s="1" t="s">
        <v>25</v>
      </c>
      <c r="E538" s="1" t="s">
        <v>30</v>
      </c>
      <c r="F538" s="30" t="s">
        <v>233</v>
      </c>
      <c r="G538" s="59" t="s">
        <v>201</v>
      </c>
      <c r="H538" s="6">
        <f t="shared" si="16"/>
        <v>-14650</v>
      </c>
      <c r="I538" s="22">
        <f t="shared" si="15"/>
        <v>1.1111111111111112</v>
      </c>
      <c r="K538" s="2">
        <v>540</v>
      </c>
    </row>
    <row r="539" spans="2:11" ht="12.75">
      <c r="B539" s="7">
        <v>900</v>
      </c>
      <c r="C539" s="1" t="s">
        <v>29</v>
      </c>
      <c r="D539" s="1" t="s">
        <v>25</v>
      </c>
      <c r="E539" s="1" t="s">
        <v>30</v>
      </c>
      <c r="F539" s="30" t="s">
        <v>233</v>
      </c>
      <c r="G539" s="59" t="s">
        <v>218</v>
      </c>
      <c r="H539" s="6">
        <f t="shared" si="16"/>
        <v>-15550</v>
      </c>
      <c r="I539" s="22">
        <f t="shared" si="15"/>
        <v>1.6666666666666667</v>
      </c>
      <c r="K539" s="2">
        <v>540</v>
      </c>
    </row>
    <row r="540" spans="1:11" s="45" customFormat="1" ht="12.75">
      <c r="A540" s="11"/>
      <c r="B540" s="92">
        <f>SUM(B533:B539)</f>
        <v>15550</v>
      </c>
      <c r="C540" s="11"/>
      <c r="D540" s="11"/>
      <c r="E540" s="11"/>
      <c r="F540" s="18"/>
      <c r="G540" s="18"/>
      <c r="H540" s="41">
        <v>0</v>
      </c>
      <c r="I540" s="44">
        <f t="shared" si="15"/>
        <v>28.796296296296298</v>
      </c>
      <c r="K540" s="2">
        <v>540</v>
      </c>
    </row>
    <row r="541" spans="2:11" ht="12.75">
      <c r="B541" s="7"/>
      <c r="H541" s="6">
        <f t="shared" si="16"/>
        <v>0</v>
      </c>
      <c r="I541" s="22">
        <f t="shared" si="15"/>
        <v>0</v>
      </c>
      <c r="K541" s="2">
        <v>540</v>
      </c>
    </row>
    <row r="542" spans="2:11" ht="12.75">
      <c r="B542" s="7"/>
      <c r="H542" s="6">
        <f t="shared" si="16"/>
        <v>0</v>
      </c>
      <c r="K542" s="2">
        <v>540</v>
      </c>
    </row>
    <row r="543" spans="2:11" ht="12.75">
      <c r="B543" s="142">
        <v>10000</v>
      </c>
      <c r="C543" s="12" t="s">
        <v>236</v>
      </c>
      <c r="D543" s="1" t="s">
        <v>25</v>
      </c>
      <c r="E543" s="1" t="s">
        <v>33</v>
      </c>
      <c r="F543" s="30" t="s">
        <v>234</v>
      </c>
      <c r="G543" s="59" t="s">
        <v>235</v>
      </c>
      <c r="H543" s="6">
        <f t="shared" si="16"/>
        <v>-10000</v>
      </c>
      <c r="I543" s="22">
        <f aca="true" t="shared" si="17" ref="I543:I605">+B543/K543</f>
        <v>18.51851851851852</v>
      </c>
      <c r="J543" s="15"/>
      <c r="K543" s="2">
        <v>540</v>
      </c>
    </row>
    <row r="544" spans="1:11" s="45" customFormat="1" ht="12.75">
      <c r="A544" s="11"/>
      <c r="B544" s="92">
        <v>10000</v>
      </c>
      <c r="C544" s="66" t="s">
        <v>64</v>
      </c>
      <c r="D544" s="11"/>
      <c r="E544" s="66"/>
      <c r="F544" s="67"/>
      <c r="G544" s="67"/>
      <c r="H544" s="41">
        <v>0</v>
      </c>
      <c r="I544" s="44">
        <f t="shared" si="17"/>
        <v>18.51851851851852</v>
      </c>
      <c r="K544" s="2">
        <v>540</v>
      </c>
    </row>
    <row r="545" spans="2:11" ht="12.75">
      <c r="B545" s="142"/>
      <c r="C545" s="33"/>
      <c r="D545" s="12"/>
      <c r="E545" s="33"/>
      <c r="F545" s="34"/>
      <c r="G545" s="34"/>
      <c r="H545" s="6">
        <f aca="true" t="shared" si="18" ref="H545:H550">H544-B545</f>
        <v>0</v>
      </c>
      <c r="I545" s="22">
        <f t="shared" si="17"/>
        <v>0</v>
      </c>
      <c r="K545" s="2">
        <v>540</v>
      </c>
    </row>
    <row r="546" spans="2:11" ht="12.75">
      <c r="B546" s="142"/>
      <c r="C546" s="12"/>
      <c r="D546" s="12"/>
      <c r="E546" s="12"/>
      <c r="F546" s="30"/>
      <c r="G546" s="30"/>
      <c r="H546" s="6">
        <f t="shared" si="18"/>
        <v>0</v>
      </c>
      <c r="I546" s="22">
        <f t="shared" si="17"/>
        <v>0</v>
      </c>
      <c r="K546" s="2">
        <v>540</v>
      </c>
    </row>
    <row r="547" spans="1:11" s="15" customFormat="1" ht="12.75">
      <c r="A547" s="12"/>
      <c r="B547" s="7">
        <v>2000</v>
      </c>
      <c r="C547" s="1" t="s">
        <v>32</v>
      </c>
      <c r="D547" s="1" t="s">
        <v>25</v>
      </c>
      <c r="E547" s="1" t="s">
        <v>33</v>
      </c>
      <c r="F547" s="30" t="s">
        <v>233</v>
      </c>
      <c r="G547" s="59" t="s">
        <v>198</v>
      </c>
      <c r="H547" s="6">
        <f t="shared" si="18"/>
        <v>-2000</v>
      </c>
      <c r="I547" s="39">
        <f t="shared" si="17"/>
        <v>3.7037037037037037</v>
      </c>
      <c r="K547" s="2">
        <v>540</v>
      </c>
    </row>
    <row r="548" spans="2:11" ht="12.75">
      <c r="B548" s="7">
        <v>2000</v>
      </c>
      <c r="C548" s="1" t="s">
        <v>32</v>
      </c>
      <c r="D548" s="1" t="s">
        <v>25</v>
      </c>
      <c r="E548" s="1" t="s">
        <v>33</v>
      </c>
      <c r="F548" s="30" t="s">
        <v>233</v>
      </c>
      <c r="G548" s="59" t="s">
        <v>205</v>
      </c>
      <c r="H548" s="6">
        <f t="shared" si="18"/>
        <v>-4000</v>
      </c>
      <c r="I548" s="22">
        <f t="shared" si="17"/>
        <v>3.7037037037037037</v>
      </c>
      <c r="K548" s="2">
        <v>540</v>
      </c>
    </row>
    <row r="549" spans="2:11" ht="12.75">
      <c r="B549" s="7">
        <v>2000</v>
      </c>
      <c r="C549" s="1" t="s">
        <v>32</v>
      </c>
      <c r="D549" s="1" t="s">
        <v>25</v>
      </c>
      <c r="E549" s="1" t="s">
        <v>33</v>
      </c>
      <c r="F549" s="30" t="s">
        <v>233</v>
      </c>
      <c r="G549" s="59" t="s">
        <v>201</v>
      </c>
      <c r="H549" s="6">
        <f t="shared" si="18"/>
        <v>-6000</v>
      </c>
      <c r="I549" s="22">
        <f t="shared" si="17"/>
        <v>3.7037037037037037</v>
      </c>
      <c r="K549" s="2">
        <v>540</v>
      </c>
    </row>
    <row r="550" spans="2:11" ht="12.75">
      <c r="B550" s="7">
        <v>2000</v>
      </c>
      <c r="C550" s="1" t="s">
        <v>32</v>
      </c>
      <c r="D550" s="1" t="s">
        <v>25</v>
      </c>
      <c r="E550" s="1" t="s">
        <v>33</v>
      </c>
      <c r="F550" s="30" t="s">
        <v>233</v>
      </c>
      <c r="G550" s="59" t="s">
        <v>218</v>
      </c>
      <c r="H550" s="6">
        <f t="shared" si="18"/>
        <v>-8000</v>
      </c>
      <c r="I550" s="22">
        <f t="shared" si="17"/>
        <v>3.7037037037037037</v>
      </c>
      <c r="K550" s="2">
        <v>540</v>
      </c>
    </row>
    <row r="551" spans="1:12" s="45" customFormat="1" ht="12.75">
      <c r="A551" s="11"/>
      <c r="B551" s="228">
        <f>SUM(B547:B550)</f>
        <v>8000</v>
      </c>
      <c r="C551" s="63" t="s">
        <v>32</v>
      </c>
      <c r="D551" s="63"/>
      <c r="E551" s="63"/>
      <c r="F551" s="63"/>
      <c r="G551" s="64"/>
      <c r="H551" s="41">
        <v>0</v>
      </c>
      <c r="I551" s="44">
        <f t="shared" si="17"/>
        <v>14.814814814814815</v>
      </c>
      <c r="J551" s="63"/>
      <c r="K551" s="2">
        <v>540</v>
      </c>
      <c r="L551" s="65">
        <v>500</v>
      </c>
    </row>
    <row r="552" spans="2:11" ht="12.75">
      <c r="B552" s="7"/>
      <c r="H552" s="6">
        <f aca="true" t="shared" si="19" ref="H552:H617">H551-B552</f>
        <v>0</v>
      </c>
      <c r="I552" s="22">
        <f t="shared" si="17"/>
        <v>0</v>
      </c>
      <c r="K552" s="2">
        <v>540</v>
      </c>
    </row>
    <row r="553" spans="2:11" ht="12.75">
      <c r="B553" s="7"/>
      <c r="H553" s="6">
        <f t="shared" si="19"/>
        <v>0</v>
      </c>
      <c r="I553" s="22">
        <f t="shared" si="17"/>
        <v>0</v>
      </c>
      <c r="K553" s="2">
        <v>540</v>
      </c>
    </row>
    <row r="554" spans="2:11" ht="12.75">
      <c r="B554" s="7">
        <v>1050</v>
      </c>
      <c r="C554" s="12" t="s">
        <v>142</v>
      </c>
      <c r="D554" s="1" t="s">
        <v>25</v>
      </c>
      <c r="E554" s="1" t="s">
        <v>70</v>
      </c>
      <c r="F554" s="30" t="s">
        <v>233</v>
      </c>
      <c r="G554" s="59" t="s">
        <v>201</v>
      </c>
      <c r="H554" s="6">
        <f t="shared" si="19"/>
        <v>-1050</v>
      </c>
      <c r="I554" s="22">
        <f t="shared" si="17"/>
        <v>1.9444444444444444</v>
      </c>
      <c r="K554" s="2">
        <v>540</v>
      </c>
    </row>
    <row r="555" spans="1:11" s="45" customFormat="1" ht="12.75">
      <c r="A555" s="11"/>
      <c r="B555" s="92">
        <v>1050</v>
      </c>
      <c r="C555" s="11"/>
      <c r="D555" s="11"/>
      <c r="E555" s="11" t="s">
        <v>70</v>
      </c>
      <c r="F555" s="18"/>
      <c r="G555" s="18"/>
      <c r="H555" s="41">
        <v>0</v>
      </c>
      <c r="I555" s="44">
        <f t="shared" si="17"/>
        <v>1.9444444444444444</v>
      </c>
      <c r="K555" s="2">
        <v>540</v>
      </c>
    </row>
    <row r="556" spans="2:11" ht="12.75">
      <c r="B556" s="7"/>
      <c r="H556" s="6">
        <f t="shared" si="19"/>
        <v>0</v>
      </c>
      <c r="I556" s="22">
        <f t="shared" si="17"/>
        <v>0</v>
      </c>
      <c r="K556" s="2">
        <v>540</v>
      </c>
    </row>
    <row r="557" spans="8:11" ht="12.75">
      <c r="H557" s="6">
        <f t="shared" si="19"/>
        <v>0</v>
      </c>
      <c r="I557" s="22">
        <f t="shared" si="17"/>
        <v>0</v>
      </c>
      <c r="K557" s="2">
        <v>540</v>
      </c>
    </row>
    <row r="558" spans="8:11" ht="12.75">
      <c r="H558" s="6">
        <f t="shared" si="19"/>
        <v>0</v>
      </c>
      <c r="I558" s="22">
        <f t="shared" si="17"/>
        <v>0</v>
      </c>
      <c r="K558" s="2">
        <v>540</v>
      </c>
    </row>
    <row r="559" spans="8:11" ht="12.75">
      <c r="H559" s="6">
        <f t="shared" si="19"/>
        <v>0</v>
      </c>
      <c r="I559" s="22">
        <f t="shared" si="17"/>
        <v>0</v>
      </c>
      <c r="K559" s="2">
        <v>540</v>
      </c>
    </row>
    <row r="560" spans="8:11" ht="12.75">
      <c r="H560" s="6">
        <f t="shared" si="19"/>
        <v>0</v>
      </c>
      <c r="I560" s="22">
        <f t="shared" si="17"/>
        <v>0</v>
      </c>
      <c r="K560" s="2">
        <v>540</v>
      </c>
    </row>
    <row r="561" spans="1:11" s="15" customFormat="1" ht="12.75">
      <c r="A561" s="12"/>
      <c r="B561" s="68"/>
      <c r="C561" s="29"/>
      <c r="D561" s="69"/>
      <c r="E561" s="40"/>
      <c r="F561" s="69"/>
      <c r="G561" s="30"/>
      <c r="H561" s="6">
        <f t="shared" si="19"/>
        <v>0</v>
      </c>
      <c r="I561" s="39">
        <f t="shared" si="17"/>
        <v>0</v>
      </c>
      <c r="K561" s="2">
        <v>540</v>
      </c>
    </row>
    <row r="562" spans="1:11" s="45" customFormat="1" ht="12.75">
      <c r="A562" s="11"/>
      <c r="B562" s="220">
        <f>+B573+B581+B594+B602+B612+B622</f>
        <v>195100</v>
      </c>
      <c r="C562" s="41"/>
      <c r="D562" s="47" t="s">
        <v>237</v>
      </c>
      <c r="E562" s="46" t="s">
        <v>239</v>
      </c>
      <c r="F562" s="47" t="s">
        <v>238</v>
      </c>
      <c r="G562" s="18"/>
      <c r="H562" s="41">
        <f t="shared" si="19"/>
        <v>-195100</v>
      </c>
      <c r="I562" s="44">
        <f t="shared" si="17"/>
        <v>361.2962962962963</v>
      </c>
      <c r="K562" s="2">
        <v>540</v>
      </c>
    </row>
    <row r="563" spans="2:11" ht="12.75">
      <c r="B563" s="121"/>
      <c r="H563" s="6">
        <v>0</v>
      </c>
      <c r="I563" s="22">
        <f t="shared" si="17"/>
        <v>0</v>
      </c>
      <c r="K563" s="2">
        <v>540</v>
      </c>
    </row>
    <row r="564" spans="2:11" ht="12.75">
      <c r="B564" s="121"/>
      <c r="H564" s="6">
        <f t="shared" si="19"/>
        <v>0</v>
      </c>
      <c r="I564" s="22">
        <f t="shared" si="17"/>
        <v>0</v>
      </c>
      <c r="K564" s="2">
        <v>540</v>
      </c>
    </row>
    <row r="565" spans="2:11" ht="12.75">
      <c r="B565" s="121">
        <v>2500</v>
      </c>
      <c r="C565" s="1" t="s">
        <v>0</v>
      </c>
      <c r="D565" s="1" t="s">
        <v>25</v>
      </c>
      <c r="E565" s="1" t="s">
        <v>131</v>
      </c>
      <c r="F565" s="57" t="s">
        <v>240</v>
      </c>
      <c r="G565" s="27" t="s">
        <v>241</v>
      </c>
      <c r="H565" s="6">
        <f t="shared" si="19"/>
        <v>-2500</v>
      </c>
      <c r="I565" s="22">
        <f t="shared" si="17"/>
        <v>4.62962962962963</v>
      </c>
      <c r="K565" s="2">
        <v>540</v>
      </c>
    </row>
    <row r="566" spans="2:11" ht="12.75">
      <c r="B566" s="121">
        <v>5000</v>
      </c>
      <c r="C566" s="1" t="s">
        <v>0</v>
      </c>
      <c r="D566" s="1" t="s">
        <v>25</v>
      </c>
      <c r="E566" s="1" t="s">
        <v>43</v>
      </c>
      <c r="F566" s="57" t="s">
        <v>242</v>
      </c>
      <c r="G566" s="27" t="s">
        <v>243</v>
      </c>
      <c r="H566" s="6">
        <f t="shared" si="19"/>
        <v>-7500</v>
      </c>
      <c r="I566" s="22">
        <f t="shared" si="17"/>
        <v>9.25925925925926</v>
      </c>
      <c r="K566" s="2">
        <v>540</v>
      </c>
    </row>
    <row r="567" spans="2:11" ht="12.75">
      <c r="B567" s="121">
        <v>2500</v>
      </c>
      <c r="C567" s="1" t="s">
        <v>0</v>
      </c>
      <c r="D567" s="1" t="s">
        <v>25</v>
      </c>
      <c r="E567" s="1" t="s">
        <v>131</v>
      </c>
      <c r="F567" s="57" t="s">
        <v>244</v>
      </c>
      <c r="G567" s="27" t="s">
        <v>243</v>
      </c>
      <c r="H567" s="6">
        <f t="shared" si="19"/>
        <v>-10000</v>
      </c>
      <c r="I567" s="22">
        <f t="shared" si="17"/>
        <v>4.62962962962963</v>
      </c>
      <c r="K567" s="2">
        <v>540</v>
      </c>
    </row>
    <row r="568" spans="2:11" ht="12.75">
      <c r="B568" s="121">
        <v>12500</v>
      </c>
      <c r="C568" s="1" t="s">
        <v>0</v>
      </c>
      <c r="D568" s="1" t="s">
        <v>25</v>
      </c>
      <c r="E568" s="1" t="s">
        <v>131</v>
      </c>
      <c r="F568" s="57" t="s">
        <v>245</v>
      </c>
      <c r="G568" s="27" t="s">
        <v>246</v>
      </c>
      <c r="H568" s="6">
        <f t="shared" si="19"/>
        <v>-22500</v>
      </c>
      <c r="I568" s="22">
        <f t="shared" si="17"/>
        <v>23.14814814814815</v>
      </c>
      <c r="K568" s="2">
        <v>540</v>
      </c>
    </row>
    <row r="569" spans="2:11" ht="12.75">
      <c r="B569" s="121">
        <v>10000</v>
      </c>
      <c r="C569" s="1" t="s">
        <v>0</v>
      </c>
      <c r="D569" s="1" t="s">
        <v>25</v>
      </c>
      <c r="E569" s="1" t="s">
        <v>43</v>
      </c>
      <c r="F569" s="57" t="s">
        <v>247</v>
      </c>
      <c r="G569" s="27" t="s">
        <v>246</v>
      </c>
      <c r="H569" s="6">
        <f t="shared" si="19"/>
        <v>-32500</v>
      </c>
      <c r="I569" s="22">
        <f t="shared" si="17"/>
        <v>18.51851851851852</v>
      </c>
      <c r="K569" s="2">
        <v>540</v>
      </c>
    </row>
    <row r="570" spans="2:11" ht="12.75">
      <c r="B570" s="121">
        <v>10000</v>
      </c>
      <c r="C570" s="1" t="s">
        <v>0</v>
      </c>
      <c r="D570" s="12" t="s">
        <v>25</v>
      </c>
      <c r="E570" s="1" t="s">
        <v>43</v>
      </c>
      <c r="F570" s="57" t="s">
        <v>248</v>
      </c>
      <c r="G570" s="27" t="s">
        <v>249</v>
      </c>
      <c r="H570" s="6">
        <f t="shared" si="19"/>
        <v>-42500</v>
      </c>
      <c r="I570" s="22">
        <f t="shared" si="17"/>
        <v>18.51851851851852</v>
      </c>
      <c r="K570" s="2">
        <v>540</v>
      </c>
    </row>
    <row r="571" spans="2:11" ht="12.75">
      <c r="B571" s="121">
        <v>2500</v>
      </c>
      <c r="C571" s="1" t="s">
        <v>0</v>
      </c>
      <c r="D571" s="1" t="s">
        <v>25</v>
      </c>
      <c r="E571" s="1" t="s">
        <v>131</v>
      </c>
      <c r="F571" s="57" t="s">
        <v>250</v>
      </c>
      <c r="G571" s="27" t="s">
        <v>249</v>
      </c>
      <c r="H571" s="6">
        <f t="shared" si="19"/>
        <v>-45000</v>
      </c>
      <c r="I571" s="22">
        <f t="shared" si="17"/>
        <v>4.62962962962963</v>
      </c>
      <c r="K571" s="2">
        <v>540</v>
      </c>
    </row>
    <row r="572" spans="2:11" ht="12.75">
      <c r="B572" s="121">
        <v>10000</v>
      </c>
      <c r="C572" s="1" t="s">
        <v>0</v>
      </c>
      <c r="D572" s="1" t="s">
        <v>25</v>
      </c>
      <c r="E572" s="1" t="s">
        <v>43</v>
      </c>
      <c r="F572" s="57" t="s">
        <v>251</v>
      </c>
      <c r="G572" s="27" t="s">
        <v>252</v>
      </c>
      <c r="H572" s="6">
        <f t="shared" si="19"/>
        <v>-55000</v>
      </c>
      <c r="I572" s="22">
        <f t="shared" si="17"/>
        <v>18.51851851851852</v>
      </c>
      <c r="K572" s="2">
        <v>540</v>
      </c>
    </row>
    <row r="573" spans="1:11" s="45" customFormat="1" ht="12.75">
      <c r="A573" s="11"/>
      <c r="B573" s="220">
        <f>SUM(B565:B572)</f>
        <v>55000</v>
      </c>
      <c r="C573" s="11"/>
      <c r="D573" s="11"/>
      <c r="E573" s="11"/>
      <c r="F573" s="18"/>
      <c r="G573" s="18"/>
      <c r="H573" s="41">
        <v>0</v>
      </c>
      <c r="I573" s="44">
        <f t="shared" si="17"/>
        <v>101.85185185185185</v>
      </c>
      <c r="K573" s="2">
        <v>540</v>
      </c>
    </row>
    <row r="574" spans="1:11" s="15" customFormat="1" ht="12.75">
      <c r="A574" s="12"/>
      <c r="B574" s="98"/>
      <c r="C574" s="12"/>
      <c r="D574" s="12"/>
      <c r="E574" s="12"/>
      <c r="F574" s="30"/>
      <c r="G574" s="30"/>
      <c r="H574" s="29">
        <f t="shared" si="19"/>
        <v>0</v>
      </c>
      <c r="I574" s="39">
        <f t="shared" si="17"/>
        <v>0</v>
      </c>
      <c r="K574" s="2">
        <v>540</v>
      </c>
    </row>
    <row r="575" spans="1:11" s="15" customFormat="1" ht="12.75">
      <c r="A575" s="12"/>
      <c r="B575" s="98"/>
      <c r="C575" s="12"/>
      <c r="D575" s="12"/>
      <c r="E575" s="12"/>
      <c r="F575" s="30"/>
      <c r="G575" s="30"/>
      <c r="H575" s="29">
        <f t="shared" si="19"/>
        <v>0</v>
      </c>
      <c r="I575" s="39">
        <f t="shared" si="17"/>
        <v>0</v>
      </c>
      <c r="K575" s="2">
        <v>540</v>
      </c>
    </row>
    <row r="576" spans="1:11" s="15" customFormat="1" ht="12.75">
      <c r="A576" s="12"/>
      <c r="B576" s="98"/>
      <c r="C576" s="12"/>
      <c r="D576" s="12"/>
      <c r="E576" s="12"/>
      <c r="F576" s="30"/>
      <c r="G576" s="30"/>
      <c r="H576" s="6">
        <f t="shared" si="19"/>
        <v>0</v>
      </c>
      <c r="I576" s="39">
        <f t="shared" si="17"/>
        <v>0</v>
      </c>
      <c r="K576" s="2">
        <v>540</v>
      </c>
    </row>
    <row r="577" spans="2:11" ht="12.75">
      <c r="B577" s="121">
        <v>12500</v>
      </c>
      <c r="C577" s="12" t="s">
        <v>350</v>
      </c>
      <c r="D577" s="12" t="s">
        <v>25</v>
      </c>
      <c r="E577" s="1" t="s">
        <v>33</v>
      </c>
      <c r="F577" s="30" t="s">
        <v>266</v>
      </c>
      <c r="G577" s="27" t="s">
        <v>252</v>
      </c>
      <c r="H577" s="6">
        <f t="shared" si="19"/>
        <v>-12500</v>
      </c>
      <c r="I577" s="22">
        <f t="shared" si="17"/>
        <v>23.14814814814815</v>
      </c>
      <c r="K577" s="2">
        <v>540</v>
      </c>
    </row>
    <row r="578" spans="2:11" ht="12.75">
      <c r="B578" s="121">
        <v>1300</v>
      </c>
      <c r="C578" s="1" t="s">
        <v>134</v>
      </c>
      <c r="D578" s="12" t="s">
        <v>25</v>
      </c>
      <c r="E578" s="1" t="s">
        <v>33</v>
      </c>
      <c r="F578" s="27" t="s">
        <v>265</v>
      </c>
      <c r="G578" s="27" t="s">
        <v>249</v>
      </c>
      <c r="H578" s="6">
        <f t="shared" si="19"/>
        <v>-13800</v>
      </c>
      <c r="I578" s="22">
        <f t="shared" si="17"/>
        <v>2.4074074074074074</v>
      </c>
      <c r="K578" s="2">
        <v>540</v>
      </c>
    </row>
    <row r="579" spans="2:11" ht="12.75">
      <c r="B579" s="121">
        <v>1300</v>
      </c>
      <c r="C579" s="1" t="s">
        <v>134</v>
      </c>
      <c r="D579" s="12" t="s">
        <v>25</v>
      </c>
      <c r="E579" s="1" t="s">
        <v>33</v>
      </c>
      <c r="F579" s="31" t="s">
        <v>253</v>
      </c>
      <c r="G579" s="27" t="s">
        <v>241</v>
      </c>
      <c r="H579" s="6">
        <f t="shared" si="19"/>
        <v>-15100</v>
      </c>
      <c r="I579" s="22">
        <f t="shared" si="17"/>
        <v>2.4074074074074074</v>
      </c>
      <c r="K579" s="2">
        <v>540</v>
      </c>
    </row>
    <row r="580" spans="2:11" ht="12.75">
      <c r="B580" s="234">
        <v>60000</v>
      </c>
      <c r="C580" s="1" t="s">
        <v>746</v>
      </c>
      <c r="D580" s="12" t="s">
        <v>25</v>
      </c>
      <c r="E580" s="1" t="s">
        <v>30</v>
      </c>
      <c r="F580" s="27" t="s">
        <v>266</v>
      </c>
      <c r="G580" s="27" t="s">
        <v>252</v>
      </c>
      <c r="H580" s="6">
        <f t="shared" si="19"/>
        <v>-75100</v>
      </c>
      <c r="I580" s="22">
        <f>+B580/K580</f>
        <v>111.11111111111111</v>
      </c>
      <c r="K580" s="2">
        <v>540</v>
      </c>
    </row>
    <row r="581" spans="1:11" s="45" customFormat="1" ht="12.75">
      <c r="A581" s="11"/>
      <c r="B581" s="220">
        <f>SUM(B577:B580)</f>
        <v>75100</v>
      </c>
      <c r="C581" s="11" t="s">
        <v>62</v>
      </c>
      <c r="D581" s="11"/>
      <c r="E581" s="11"/>
      <c r="F581" s="18"/>
      <c r="G581" s="18"/>
      <c r="H581" s="41">
        <v>0</v>
      </c>
      <c r="I581" s="44">
        <f t="shared" si="17"/>
        <v>139.07407407407408</v>
      </c>
      <c r="K581" s="2">
        <v>540</v>
      </c>
    </row>
    <row r="582" spans="2:11" ht="12.75">
      <c r="B582" s="121"/>
      <c r="H582" s="6">
        <f t="shared" si="19"/>
        <v>0</v>
      </c>
      <c r="I582" s="22">
        <f t="shared" si="17"/>
        <v>0</v>
      </c>
      <c r="K582" s="2">
        <v>540</v>
      </c>
    </row>
    <row r="583" spans="2:11" ht="12.75">
      <c r="B583" s="121"/>
      <c r="H583" s="6">
        <v>0</v>
      </c>
      <c r="I583" s="22">
        <f t="shared" si="17"/>
        <v>0</v>
      </c>
      <c r="K583" s="2">
        <v>540</v>
      </c>
    </row>
    <row r="584" spans="2:11" ht="12.75">
      <c r="B584" s="121">
        <v>1600</v>
      </c>
      <c r="C584" s="1" t="s">
        <v>29</v>
      </c>
      <c r="D584" s="12" t="s">
        <v>25</v>
      </c>
      <c r="E584" s="1" t="s">
        <v>30</v>
      </c>
      <c r="F584" s="31" t="s">
        <v>254</v>
      </c>
      <c r="G584" s="27" t="s">
        <v>241</v>
      </c>
      <c r="H584" s="6">
        <f t="shared" si="19"/>
        <v>-1600</v>
      </c>
      <c r="I584" s="22">
        <f t="shared" si="17"/>
        <v>2.962962962962963</v>
      </c>
      <c r="K584" s="2">
        <v>540</v>
      </c>
    </row>
    <row r="585" spans="2:11" ht="12.75">
      <c r="B585" s="121">
        <v>3000</v>
      </c>
      <c r="C585" s="1" t="s">
        <v>29</v>
      </c>
      <c r="D585" s="12" t="s">
        <v>25</v>
      </c>
      <c r="E585" s="1" t="s">
        <v>30</v>
      </c>
      <c r="F585" s="31" t="s">
        <v>254</v>
      </c>
      <c r="G585" s="27" t="s">
        <v>241</v>
      </c>
      <c r="H585" s="6">
        <f t="shared" si="19"/>
        <v>-4600</v>
      </c>
      <c r="I585" s="22">
        <f t="shared" si="17"/>
        <v>5.555555555555555</v>
      </c>
      <c r="K585" s="2">
        <v>540</v>
      </c>
    </row>
    <row r="586" spans="2:11" ht="12.75">
      <c r="B586" s="121">
        <v>1400</v>
      </c>
      <c r="C586" s="1" t="s">
        <v>29</v>
      </c>
      <c r="D586" s="12" t="s">
        <v>25</v>
      </c>
      <c r="E586" s="1" t="s">
        <v>30</v>
      </c>
      <c r="F586" s="31" t="s">
        <v>254</v>
      </c>
      <c r="G586" s="27" t="s">
        <v>243</v>
      </c>
      <c r="H586" s="6">
        <f t="shared" si="19"/>
        <v>-6000</v>
      </c>
      <c r="I586" s="22">
        <f t="shared" si="17"/>
        <v>2.5925925925925926</v>
      </c>
      <c r="K586" s="2">
        <v>540</v>
      </c>
    </row>
    <row r="587" spans="2:11" ht="12.75">
      <c r="B587" s="121">
        <v>1300</v>
      </c>
      <c r="C587" s="1" t="s">
        <v>29</v>
      </c>
      <c r="D587" s="12" t="s">
        <v>25</v>
      </c>
      <c r="E587" s="1" t="s">
        <v>30</v>
      </c>
      <c r="F587" s="31" t="s">
        <v>254</v>
      </c>
      <c r="G587" s="27" t="s">
        <v>246</v>
      </c>
      <c r="H587" s="6">
        <f t="shared" si="19"/>
        <v>-7300</v>
      </c>
      <c r="I587" s="22">
        <f t="shared" si="17"/>
        <v>2.4074074074074074</v>
      </c>
      <c r="K587" s="2">
        <v>540</v>
      </c>
    </row>
    <row r="588" spans="2:11" ht="12.75">
      <c r="B588" s="121">
        <v>700</v>
      </c>
      <c r="C588" s="1" t="s">
        <v>29</v>
      </c>
      <c r="D588" s="12" t="s">
        <v>25</v>
      </c>
      <c r="E588" s="1" t="s">
        <v>30</v>
      </c>
      <c r="F588" s="31" t="s">
        <v>254</v>
      </c>
      <c r="G588" s="27" t="s">
        <v>249</v>
      </c>
      <c r="H588" s="6">
        <f t="shared" si="19"/>
        <v>-8000</v>
      </c>
      <c r="I588" s="22">
        <f t="shared" si="17"/>
        <v>1.2962962962962963</v>
      </c>
      <c r="K588" s="2">
        <v>540</v>
      </c>
    </row>
    <row r="589" spans="2:11" ht="12.75">
      <c r="B589" s="121">
        <v>6000</v>
      </c>
      <c r="C589" s="1" t="s">
        <v>29</v>
      </c>
      <c r="D589" s="12" t="s">
        <v>25</v>
      </c>
      <c r="E589" s="1" t="s">
        <v>30</v>
      </c>
      <c r="F589" s="31" t="s">
        <v>254</v>
      </c>
      <c r="G589" s="27" t="s">
        <v>249</v>
      </c>
      <c r="H589" s="6">
        <f t="shared" si="19"/>
        <v>-14000</v>
      </c>
      <c r="I589" s="22">
        <f t="shared" si="17"/>
        <v>11.11111111111111</v>
      </c>
      <c r="K589" s="2">
        <v>540</v>
      </c>
    </row>
    <row r="590" spans="2:11" ht="12.75">
      <c r="B590" s="121">
        <v>800</v>
      </c>
      <c r="C590" s="1" t="s">
        <v>29</v>
      </c>
      <c r="D590" s="12" t="s">
        <v>25</v>
      </c>
      <c r="E590" s="1" t="s">
        <v>30</v>
      </c>
      <c r="F590" s="31" t="s">
        <v>254</v>
      </c>
      <c r="G590" s="27" t="s">
        <v>252</v>
      </c>
      <c r="H590" s="6">
        <f t="shared" si="19"/>
        <v>-14800</v>
      </c>
      <c r="I590" s="22">
        <f t="shared" si="17"/>
        <v>1.4814814814814814</v>
      </c>
      <c r="K590" s="2">
        <v>540</v>
      </c>
    </row>
    <row r="591" spans="2:11" ht="12.75">
      <c r="B591" s="121">
        <v>500</v>
      </c>
      <c r="C591" s="12" t="s">
        <v>29</v>
      </c>
      <c r="D591" s="12" t="s">
        <v>25</v>
      </c>
      <c r="E591" s="12" t="s">
        <v>30</v>
      </c>
      <c r="F591" s="31" t="s">
        <v>254</v>
      </c>
      <c r="G591" s="30" t="s">
        <v>255</v>
      </c>
      <c r="H591" s="6">
        <f t="shared" si="19"/>
        <v>-15300</v>
      </c>
      <c r="I591" s="22">
        <f t="shared" si="17"/>
        <v>0.9259259259259259</v>
      </c>
      <c r="K591" s="2">
        <v>540</v>
      </c>
    </row>
    <row r="592" spans="1:11" s="15" customFormat="1" ht="12.75">
      <c r="A592" s="12"/>
      <c r="B592" s="98">
        <v>1300</v>
      </c>
      <c r="C592" s="12" t="s">
        <v>29</v>
      </c>
      <c r="D592" s="12" t="s">
        <v>25</v>
      </c>
      <c r="E592" s="12" t="s">
        <v>30</v>
      </c>
      <c r="F592" s="30" t="s">
        <v>266</v>
      </c>
      <c r="G592" s="30" t="s">
        <v>249</v>
      </c>
      <c r="H592" s="6">
        <f t="shared" si="19"/>
        <v>-16600</v>
      </c>
      <c r="I592" s="39">
        <f t="shared" si="17"/>
        <v>2.4074074074074074</v>
      </c>
      <c r="K592" s="2">
        <v>540</v>
      </c>
    </row>
    <row r="593" spans="2:11" ht="12.75">
      <c r="B593" s="231">
        <v>400</v>
      </c>
      <c r="C593" s="1" t="s">
        <v>29</v>
      </c>
      <c r="D593" s="12" t="s">
        <v>25</v>
      </c>
      <c r="E593" s="1" t="s">
        <v>30</v>
      </c>
      <c r="F593" s="27" t="s">
        <v>266</v>
      </c>
      <c r="G593" s="27" t="s">
        <v>252</v>
      </c>
      <c r="H593" s="6">
        <f t="shared" si="19"/>
        <v>-17000</v>
      </c>
      <c r="I593" s="22">
        <f t="shared" si="17"/>
        <v>0.7407407407407407</v>
      </c>
      <c r="K593" s="2">
        <v>540</v>
      </c>
    </row>
    <row r="594" spans="1:11" s="45" customFormat="1" ht="12.75">
      <c r="A594" s="11"/>
      <c r="B594" s="220">
        <f>SUM(B584:B593)</f>
        <v>17000</v>
      </c>
      <c r="C594" s="11"/>
      <c r="D594" s="11"/>
      <c r="E594" s="11"/>
      <c r="F594" s="18"/>
      <c r="G594" s="18"/>
      <c r="H594" s="41">
        <v>0</v>
      </c>
      <c r="I594" s="44">
        <f t="shared" si="17"/>
        <v>31.48148148148148</v>
      </c>
      <c r="K594" s="2">
        <v>540</v>
      </c>
    </row>
    <row r="595" spans="2:11" ht="12.75">
      <c r="B595" s="121"/>
      <c r="H595" s="29">
        <v>0</v>
      </c>
      <c r="I595" s="22"/>
      <c r="K595" s="2">
        <v>540</v>
      </c>
    </row>
    <row r="596" spans="2:11" ht="12.75">
      <c r="B596" s="121"/>
      <c r="H596" s="29">
        <v>0</v>
      </c>
      <c r="I596" s="22"/>
      <c r="K596" s="2">
        <v>540</v>
      </c>
    </row>
    <row r="597" spans="2:11" ht="12.75">
      <c r="B597" s="121">
        <v>5000</v>
      </c>
      <c r="C597" s="1" t="s">
        <v>64</v>
      </c>
      <c r="D597" s="12" t="s">
        <v>25</v>
      </c>
      <c r="E597" s="1" t="s">
        <v>33</v>
      </c>
      <c r="F597" s="31" t="s">
        <v>256</v>
      </c>
      <c r="G597" s="27" t="s">
        <v>241</v>
      </c>
      <c r="H597" s="6">
        <f>H594-B597</f>
        <v>-5000</v>
      </c>
      <c r="I597" s="22">
        <f t="shared" si="17"/>
        <v>9.25925925925926</v>
      </c>
      <c r="K597" s="2">
        <v>540</v>
      </c>
    </row>
    <row r="598" spans="2:11" ht="12.75">
      <c r="B598" s="121">
        <v>5000</v>
      </c>
      <c r="C598" s="1" t="s">
        <v>64</v>
      </c>
      <c r="D598" s="12" t="s">
        <v>25</v>
      </c>
      <c r="E598" s="1" t="s">
        <v>33</v>
      </c>
      <c r="F598" s="31" t="s">
        <v>257</v>
      </c>
      <c r="G598" s="27" t="s">
        <v>243</v>
      </c>
      <c r="H598" s="6">
        <f t="shared" si="19"/>
        <v>-10000</v>
      </c>
      <c r="I598" s="22">
        <f t="shared" si="17"/>
        <v>9.25925925925926</v>
      </c>
      <c r="K598" s="2">
        <v>540</v>
      </c>
    </row>
    <row r="599" spans="2:11" ht="12.75">
      <c r="B599" s="121">
        <v>5000</v>
      </c>
      <c r="C599" s="1" t="s">
        <v>64</v>
      </c>
      <c r="D599" s="12" t="s">
        <v>25</v>
      </c>
      <c r="E599" s="1" t="s">
        <v>33</v>
      </c>
      <c r="F599" s="31" t="s">
        <v>258</v>
      </c>
      <c r="G599" s="27" t="s">
        <v>246</v>
      </c>
      <c r="H599" s="6">
        <f t="shared" si="19"/>
        <v>-15000</v>
      </c>
      <c r="I599" s="22">
        <f t="shared" si="17"/>
        <v>9.25925925925926</v>
      </c>
      <c r="K599" s="2">
        <v>540</v>
      </c>
    </row>
    <row r="600" spans="2:11" ht="12.75">
      <c r="B600" s="121">
        <v>5000</v>
      </c>
      <c r="C600" s="1" t="s">
        <v>64</v>
      </c>
      <c r="D600" s="12" t="s">
        <v>25</v>
      </c>
      <c r="E600" s="1" t="s">
        <v>33</v>
      </c>
      <c r="F600" s="31" t="s">
        <v>259</v>
      </c>
      <c r="G600" s="27" t="s">
        <v>249</v>
      </c>
      <c r="H600" s="6">
        <f t="shared" si="19"/>
        <v>-20000</v>
      </c>
      <c r="I600" s="22">
        <f t="shared" si="17"/>
        <v>9.25925925925926</v>
      </c>
      <c r="K600" s="2">
        <v>540</v>
      </c>
    </row>
    <row r="601" spans="1:11" s="15" customFormat="1" ht="12.75">
      <c r="A601" s="12"/>
      <c r="B601" s="98">
        <v>6000</v>
      </c>
      <c r="C601" s="12" t="s">
        <v>64</v>
      </c>
      <c r="D601" s="12" t="s">
        <v>25</v>
      </c>
      <c r="E601" s="12" t="s">
        <v>33</v>
      </c>
      <c r="F601" s="30" t="s">
        <v>267</v>
      </c>
      <c r="G601" s="30" t="s">
        <v>249</v>
      </c>
      <c r="H601" s="6">
        <f t="shared" si="19"/>
        <v>-26000</v>
      </c>
      <c r="I601" s="39">
        <f t="shared" si="17"/>
        <v>11.11111111111111</v>
      </c>
      <c r="K601" s="2">
        <v>540</v>
      </c>
    </row>
    <row r="602" spans="1:11" s="45" customFormat="1" ht="12.75">
      <c r="A602" s="11"/>
      <c r="B602" s="220">
        <f>SUM(B597:B601)</f>
        <v>26000</v>
      </c>
      <c r="C602" s="11"/>
      <c r="D602" s="11"/>
      <c r="E602" s="11"/>
      <c r="F602" s="18"/>
      <c r="G602" s="18"/>
      <c r="H602" s="41">
        <v>0</v>
      </c>
      <c r="I602" s="44">
        <f t="shared" si="17"/>
        <v>48.148148148148145</v>
      </c>
      <c r="K602" s="2">
        <v>540</v>
      </c>
    </row>
    <row r="603" spans="2:11" ht="12.75">
      <c r="B603" s="121"/>
      <c r="H603" s="6">
        <f t="shared" si="19"/>
        <v>0</v>
      </c>
      <c r="I603" s="22">
        <f t="shared" si="17"/>
        <v>0</v>
      </c>
      <c r="K603" s="2">
        <v>540</v>
      </c>
    </row>
    <row r="604" spans="2:11" ht="12.75">
      <c r="B604" s="121"/>
      <c r="H604" s="6">
        <f t="shared" si="19"/>
        <v>0</v>
      </c>
      <c r="I604" s="22">
        <f t="shared" si="17"/>
        <v>0</v>
      </c>
      <c r="K604" s="2">
        <v>540</v>
      </c>
    </row>
    <row r="605" spans="2:11" ht="12.75">
      <c r="B605" s="121">
        <v>2000</v>
      </c>
      <c r="C605" s="1" t="s">
        <v>32</v>
      </c>
      <c r="D605" s="12" t="s">
        <v>25</v>
      </c>
      <c r="E605" s="1" t="s">
        <v>33</v>
      </c>
      <c r="F605" s="31" t="s">
        <v>254</v>
      </c>
      <c r="G605" s="27" t="s">
        <v>241</v>
      </c>
      <c r="H605" s="6">
        <f t="shared" si="19"/>
        <v>-2000</v>
      </c>
      <c r="I605" s="22">
        <f t="shared" si="17"/>
        <v>3.7037037037037037</v>
      </c>
      <c r="K605" s="2">
        <v>540</v>
      </c>
    </row>
    <row r="606" spans="2:11" ht="12.75">
      <c r="B606" s="121">
        <v>2000</v>
      </c>
      <c r="C606" s="1" t="s">
        <v>32</v>
      </c>
      <c r="D606" s="12" t="s">
        <v>25</v>
      </c>
      <c r="E606" s="1" t="s">
        <v>33</v>
      </c>
      <c r="F606" s="31" t="s">
        <v>254</v>
      </c>
      <c r="G606" s="27" t="s">
        <v>243</v>
      </c>
      <c r="H606" s="6">
        <f t="shared" si="19"/>
        <v>-4000</v>
      </c>
      <c r="I606" s="22">
        <f aca="true" t="shared" si="20" ref="I606:I672">+B606/K606</f>
        <v>3.7037037037037037</v>
      </c>
      <c r="K606" s="2">
        <v>540</v>
      </c>
    </row>
    <row r="607" spans="2:11" ht="12.75">
      <c r="B607" s="121">
        <v>2000</v>
      </c>
      <c r="C607" s="1" t="s">
        <v>32</v>
      </c>
      <c r="D607" s="12" t="s">
        <v>25</v>
      </c>
      <c r="E607" s="1" t="s">
        <v>33</v>
      </c>
      <c r="F607" s="31" t="s">
        <v>254</v>
      </c>
      <c r="G607" s="27" t="s">
        <v>246</v>
      </c>
      <c r="H607" s="6">
        <f t="shared" si="19"/>
        <v>-6000</v>
      </c>
      <c r="I607" s="22">
        <f t="shared" si="20"/>
        <v>3.7037037037037037</v>
      </c>
      <c r="K607" s="2">
        <v>540</v>
      </c>
    </row>
    <row r="608" spans="2:11" ht="12.75">
      <c r="B608" s="121">
        <v>2000</v>
      </c>
      <c r="C608" s="1" t="s">
        <v>32</v>
      </c>
      <c r="D608" s="12" t="s">
        <v>25</v>
      </c>
      <c r="E608" s="1" t="s">
        <v>33</v>
      </c>
      <c r="F608" s="31" t="s">
        <v>254</v>
      </c>
      <c r="G608" s="27" t="s">
        <v>249</v>
      </c>
      <c r="H608" s="6">
        <f t="shared" si="19"/>
        <v>-8000</v>
      </c>
      <c r="I608" s="22">
        <f t="shared" si="20"/>
        <v>3.7037037037037037</v>
      </c>
      <c r="K608" s="2">
        <v>540</v>
      </c>
    </row>
    <row r="609" spans="2:11" ht="12.75">
      <c r="B609" s="121">
        <v>2000</v>
      </c>
      <c r="C609" s="1" t="s">
        <v>32</v>
      </c>
      <c r="D609" s="12" t="s">
        <v>25</v>
      </c>
      <c r="E609" s="1" t="s">
        <v>33</v>
      </c>
      <c r="F609" s="31" t="s">
        <v>254</v>
      </c>
      <c r="G609" s="27" t="s">
        <v>252</v>
      </c>
      <c r="H609" s="6">
        <f t="shared" si="19"/>
        <v>-10000</v>
      </c>
      <c r="I609" s="22">
        <f t="shared" si="20"/>
        <v>3.7037037037037037</v>
      </c>
      <c r="K609" s="2">
        <v>540</v>
      </c>
    </row>
    <row r="610" spans="2:11" ht="12.75">
      <c r="B610" s="121">
        <v>2000</v>
      </c>
      <c r="C610" s="1" t="s">
        <v>32</v>
      </c>
      <c r="D610" s="12" t="s">
        <v>25</v>
      </c>
      <c r="E610" s="1" t="s">
        <v>33</v>
      </c>
      <c r="F610" s="27" t="s">
        <v>266</v>
      </c>
      <c r="G610" s="27" t="s">
        <v>249</v>
      </c>
      <c r="H610" s="6">
        <f t="shared" si="19"/>
        <v>-12000</v>
      </c>
      <c r="I610" s="22">
        <f t="shared" si="20"/>
        <v>3.7037037037037037</v>
      </c>
      <c r="K610" s="2">
        <v>540</v>
      </c>
    </row>
    <row r="611" spans="2:11" ht="12.75">
      <c r="B611" s="121">
        <v>2000</v>
      </c>
      <c r="C611" s="3" t="s">
        <v>32</v>
      </c>
      <c r="D611" s="12" t="s">
        <v>25</v>
      </c>
      <c r="E611" s="1" t="s">
        <v>33</v>
      </c>
      <c r="F611" s="27" t="s">
        <v>266</v>
      </c>
      <c r="G611" s="27" t="s">
        <v>252</v>
      </c>
      <c r="H611" s="6">
        <f t="shared" si="19"/>
        <v>-14000</v>
      </c>
      <c r="I611" s="22">
        <f t="shared" si="20"/>
        <v>3.7037037037037037</v>
      </c>
      <c r="K611" s="2">
        <v>540</v>
      </c>
    </row>
    <row r="612" spans="1:11" s="45" customFormat="1" ht="12.75">
      <c r="A612" s="11"/>
      <c r="B612" s="220">
        <f>SUM(B605:B611)</f>
        <v>14000</v>
      </c>
      <c r="C612" s="11" t="s">
        <v>32</v>
      </c>
      <c r="D612" s="11"/>
      <c r="E612" s="11"/>
      <c r="F612" s="18"/>
      <c r="G612" s="18"/>
      <c r="H612" s="41">
        <v>0</v>
      </c>
      <c r="I612" s="44">
        <f t="shared" si="20"/>
        <v>25.925925925925927</v>
      </c>
      <c r="K612" s="2">
        <v>540</v>
      </c>
    </row>
    <row r="613" spans="2:11" ht="12.75">
      <c r="B613" s="121"/>
      <c r="H613" s="6">
        <f t="shared" si="19"/>
        <v>0</v>
      </c>
      <c r="I613" s="22">
        <f t="shared" si="20"/>
        <v>0</v>
      </c>
      <c r="K613" s="2">
        <v>540</v>
      </c>
    </row>
    <row r="614" spans="2:11" ht="12.75">
      <c r="B614" s="121"/>
      <c r="H614" s="6">
        <f t="shared" si="19"/>
        <v>0</v>
      </c>
      <c r="I614" s="22">
        <f t="shared" si="20"/>
        <v>0</v>
      </c>
      <c r="K614" s="2">
        <v>540</v>
      </c>
    </row>
    <row r="615" spans="2:11" ht="12.75">
      <c r="B615" s="121">
        <v>800</v>
      </c>
      <c r="C615" s="1" t="s">
        <v>268</v>
      </c>
      <c r="D615" s="12" t="s">
        <v>25</v>
      </c>
      <c r="E615" s="1" t="s">
        <v>70</v>
      </c>
      <c r="F615" s="27" t="s">
        <v>266</v>
      </c>
      <c r="G615" s="27" t="s">
        <v>249</v>
      </c>
      <c r="H615" s="6">
        <f t="shared" si="19"/>
        <v>-800</v>
      </c>
      <c r="I615" s="22">
        <f t="shared" si="20"/>
        <v>1.4814814814814814</v>
      </c>
      <c r="K615" s="2">
        <v>540</v>
      </c>
    </row>
    <row r="616" spans="2:11" ht="12.75">
      <c r="B616" s="121">
        <v>1500</v>
      </c>
      <c r="C616" s="1" t="s">
        <v>142</v>
      </c>
      <c r="D616" s="12" t="s">
        <v>25</v>
      </c>
      <c r="E616" s="1" t="s">
        <v>70</v>
      </c>
      <c r="F616" s="31" t="s">
        <v>254</v>
      </c>
      <c r="G616" s="27" t="s">
        <v>241</v>
      </c>
      <c r="H616" s="6">
        <f t="shared" si="19"/>
        <v>-2300</v>
      </c>
      <c r="I616" s="22">
        <f t="shared" si="20"/>
        <v>2.7777777777777777</v>
      </c>
      <c r="K616" s="2">
        <v>540</v>
      </c>
    </row>
    <row r="617" spans="2:11" ht="12.75">
      <c r="B617" s="98">
        <v>1000</v>
      </c>
      <c r="C617" s="12" t="s">
        <v>260</v>
      </c>
      <c r="D617" s="12" t="s">
        <v>25</v>
      </c>
      <c r="E617" s="12" t="s">
        <v>70</v>
      </c>
      <c r="F617" s="31" t="s">
        <v>254</v>
      </c>
      <c r="G617" s="30" t="s">
        <v>243</v>
      </c>
      <c r="H617" s="6">
        <f t="shared" si="19"/>
        <v>-3300</v>
      </c>
      <c r="I617" s="22">
        <f t="shared" si="20"/>
        <v>1.8518518518518519</v>
      </c>
      <c r="K617" s="2">
        <v>540</v>
      </c>
    </row>
    <row r="618" spans="2:11" ht="12.75">
      <c r="B618" s="121">
        <v>1200</v>
      </c>
      <c r="C618" s="1" t="s">
        <v>142</v>
      </c>
      <c r="D618" s="12" t="s">
        <v>25</v>
      </c>
      <c r="E618" s="1" t="s">
        <v>70</v>
      </c>
      <c r="F618" s="31" t="s">
        <v>261</v>
      </c>
      <c r="G618" s="27" t="s">
        <v>246</v>
      </c>
      <c r="H618" s="6">
        <f aca="true" t="shared" si="21" ref="H618:H686">H617-B618</f>
        <v>-4500</v>
      </c>
      <c r="I618" s="22">
        <f t="shared" si="20"/>
        <v>2.2222222222222223</v>
      </c>
      <c r="K618" s="2">
        <v>540</v>
      </c>
    </row>
    <row r="619" spans="2:11" ht="12.75">
      <c r="B619" s="121">
        <v>1000</v>
      </c>
      <c r="C619" s="12" t="s">
        <v>260</v>
      </c>
      <c r="D619" s="12" t="s">
        <v>25</v>
      </c>
      <c r="E619" s="12" t="s">
        <v>70</v>
      </c>
      <c r="F619" s="31" t="s">
        <v>254</v>
      </c>
      <c r="G619" s="30" t="s">
        <v>246</v>
      </c>
      <c r="H619" s="6">
        <f t="shared" si="21"/>
        <v>-5500</v>
      </c>
      <c r="I619" s="22">
        <f t="shared" si="20"/>
        <v>1.8518518518518519</v>
      </c>
      <c r="K619" s="2">
        <v>540</v>
      </c>
    </row>
    <row r="620" spans="2:11" ht="12.75">
      <c r="B620" s="121">
        <v>1500</v>
      </c>
      <c r="C620" s="1" t="s">
        <v>142</v>
      </c>
      <c r="D620" s="12" t="s">
        <v>25</v>
      </c>
      <c r="E620" s="1" t="s">
        <v>70</v>
      </c>
      <c r="F620" s="31" t="s">
        <v>254</v>
      </c>
      <c r="G620" s="27" t="s">
        <v>249</v>
      </c>
      <c r="H620" s="6">
        <f t="shared" si="21"/>
        <v>-7000</v>
      </c>
      <c r="I620" s="22">
        <f t="shared" si="20"/>
        <v>2.7777777777777777</v>
      </c>
      <c r="K620" s="2">
        <v>540</v>
      </c>
    </row>
    <row r="621" spans="2:11" ht="12.75">
      <c r="B621" s="121">
        <v>1000</v>
      </c>
      <c r="C621" s="12" t="s">
        <v>260</v>
      </c>
      <c r="D621" s="12" t="s">
        <v>25</v>
      </c>
      <c r="E621" s="12" t="s">
        <v>70</v>
      </c>
      <c r="F621" s="31" t="s">
        <v>254</v>
      </c>
      <c r="G621" s="30" t="s">
        <v>252</v>
      </c>
      <c r="H621" s="6">
        <f t="shared" si="21"/>
        <v>-8000</v>
      </c>
      <c r="I621" s="22">
        <f t="shared" si="20"/>
        <v>1.8518518518518519</v>
      </c>
      <c r="K621" s="2">
        <v>540</v>
      </c>
    </row>
    <row r="622" spans="1:11" s="45" customFormat="1" ht="12.75">
      <c r="A622" s="11"/>
      <c r="B622" s="220">
        <f>SUM(B615:B621)</f>
        <v>8000</v>
      </c>
      <c r="C622" s="11"/>
      <c r="D622" s="11"/>
      <c r="E622" s="11" t="s">
        <v>70</v>
      </c>
      <c r="F622" s="18"/>
      <c r="G622" s="18"/>
      <c r="H622" s="41">
        <v>0</v>
      </c>
      <c r="I622" s="44">
        <f t="shared" si="20"/>
        <v>14.814814814814815</v>
      </c>
      <c r="K622" s="2">
        <v>540</v>
      </c>
    </row>
    <row r="623" spans="8:11" ht="12.75">
      <c r="H623" s="6">
        <f t="shared" si="21"/>
        <v>0</v>
      </c>
      <c r="I623" s="22">
        <f t="shared" si="20"/>
        <v>0</v>
      </c>
      <c r="K623" s="2">
        <v>540</v>
      </c>
    </row>
    <row r="624" spans="8:11" ht="12.75">
      <c r="H624" s="6">
        <f t="shared" si="21"/>
        <v>0</v>
      </c>
      <c r="I624" s="22">
        <f t="shared" si="20"/>
        <v>0</v>
      </c>
      <c r="K624" s="2">
        <v>540</v>
      </c>
    </row>
    <row r="625" spans="8:11" ht="12.75">
      <c r="H625" s="6">
        <f t="shared" si="21"/>
        <v>0</v>
      </c>
      <c r="I625" s="22">
        <f t="shared" si="20"/>
        <v>0</v>
      </c>
      <c r="K625" s="2">
        <v>540</v>
      </c>
    </row>
    <row r="626" spans="8:11" ht="12.75">
      <c r="H626" s="6">
        <f t="shared" si="21"/>
        <v>0</v>
      </c>
      <c r="I626" s="22">
        <f t="shared" si="20"/>
        <v>0</v>
      </c>
      <c r="K626" s="2">
        <v>540</v>
      </c>
    </row>
    <row r="627" spans="8:11" ht="12.75">
      <c r="H627" s="6">
        <f t="shared" si="21"/>
        <v>0</v>
      </c>
      <c r="I627" s="22">
        <f t="shared" si="20"/>
        <v>0</v>
      </c>
      <c r="K627" s="2">
        <v>540</v>
      </c>
    </row>
    <row r="628" spans="8:11" ht="12.75">
      <c r="H628" s="6">
        <f t="shared" si="21"/>
        <v>0</v>
      </c>
      <c r="I628" s="22">
        <f t="shared" si="20"/>
        <v>0</v>
      </c>
      <c r="K628" s="2">
        <v>540</v>
      </c>
    </row>
    <row r="629" spans="1:11" s="45" customFormat="1" ht="12.75">
      <c r="A629" s="11"/>
      <c r="B629" s="220">
        <f>+B639+B645+B655+B660+B666+B670+B674</f>
        <v>52550</v>
      </c>
      <c r="C629" s="41"/>
      <c r="D629" s="47" t="s">
        <v>262</v>
      </c>
      <c r="E629" s="46" t="s">
        <v>264</v>
      </c>
      <c r="F629" s="47" t="s">
        <v>37</v>
      </c>
      <c r="G629" s="18"/>
      <c r="H629" s="41">
        <f t="shared" si="21"/>
        <v>-52550</v>
      </c>
      <c r="I629" s="44">
        <f t="shared" si="20"/>
        <v>97.31481481481481</v>
      </c>
      <c r="K629" s="2">
        <v>540</v>
      </c>
    </row>
    <row r="630" spans="2:11" ht="12.75">
      <c r="B630" s="121"/>
      <c r="H630" s="6">
        <v>0</v>
      </c>
      <c r="I630" s="22">
        <f t="shared" si="20"/>
        <v>0</v>
      </c>
      <c r="K630" s="2">
        <v>540</v>
      </c>
    </row>
    <row r="631" spans="2:11" ht="12.75">
      <c r="B631" s="121"/>
      <c r="H631" s="6">
        <f t="shared" si="21"/>
        <v>0</v>
      </c>
      <c r="I631" s="22">
        <f t="shared" si="20"/>
        <v>0</v>
      </c>
      <c r="K631" s="2">
        <v>540</v>
      </c>
    </row>
    <row r="632" spans="2:11" ht="12.75">
      <c r="B632" s="121"/>
      <c r="H632" s="6">
        <f t="shared" si="21"/>
        <v>0</v>
      </c>
      <c r="I632" s="22">
        <f t="shared" si="20"/>
        <v>0</v>
      </c>
      <c r="K632" s="2">
        <v>540</v>
      </c>
    </row>
    <row r="633" spans="2:11" ht="12.75">
      <c r="B633" s="121">
        <v>2500</v>
      </c>
      <c r="C633" s="1" t="s">
        <v>0</v>
      </c>
      <c r="D633" s="1" t="s">
        <v>25</v>
      </c>
      <c r="E633" s="1" t="s">
        <v>43</v>
      </c>
      <c r="F633" s="57" t="s">
        <v>269</v>
      </c>
      <c r="G633" s="27" t="s">
        <v>201</v>
      </c>
      <c r="H633" s="6">
        <f t="shared" si="21"/>
        <v>-2500</v>
      </c>
      <c r="I633" s="22">
        <f t="shared" si="20"/>
        <v>4.62962962962963</v>
      </c>
      <c r="K633" s="2">
        <v>540</v>
      </c>
    </row>
    <row r="634" spans="2:11" ht="12.75">
      <c r="B634" s="121">
        <v>2500</v>
      </c>
      <c r="C634" s="1" t="s">
        <v>0</v>
      </c>
      <c r="D634" s="1" t="s">
        <v>25</v>
      </c>
      <c r="E634" s="1" t="s">
        <v>43</v>
      </c>
      <c r="F634" s="57" t="s">
        <v>270</v>
      </c>
      <c r="G634" s="27" t="s">
        <v>218</v>
      </c>
      <c r="H634" s="6">
        <f t="shared" si="21"/>
        <v>-5000</v>
      </c>
      <c r="I634" s="22">
        <f t="shared" si="20"/>
        <v>4.62962962962963</v>
      </c>
      <c r="K634" s="2">
        <v>540</v>
      </c>
    </row>
    <row r="635" spans="2:11" ht="12.75">
      <c r="B635" s="121">
        <v>2000</v>
      </c>
      <c r="C635" s="1" t="s">
        <v>0</v>
      </c>
      <c r="D635" s="1" t="s">
        <v>25</v>
      </c>
      <c r="E635" s="1" t="s">
        <v>79</v>
      </c>
      <c r="F635" s="57" t="s">
        <v>271</v>
      </c>
      <c r="G635" s="27" t="s">
        <v>241</v>
      </c>
      <c r="H635" s="6">
        <f t="shared" si="21"/>
        <v>-7000</v>
      </c>
      <c r="I635" s="22">
        <f t="shared" si="20"/>
        <v>3.7037037037037037</v>
      </c>
      <c r="K635" s="2">
        <v>540</v>
      </c>
    </row>
    <row r="636" spans="2:11" ht="12.75">
      <c r="B636" s="121">
        <v>5000</v>
      </c>
      <c r="C636" s="1" t="s">
        <v>0</v>
      </c>
      <c r="D636" s="12" t="s">
        <v>25</v>
      </c>
      <c r="E636" s="1" t="s">
        <v>26</v>
      </c>
      <c r="F636" s="27" t="s">
        <v>272</v>
      </c>
      <c r="G636" s="27" t="s">
        <v>241</v>
      </c>
      <c r="H636" s="6">
        <f t="shared" si="21"/>
        <v>-12000</v>
      </c>
      <c r="I636" s="22">
        <f t="shared" si="20"/>
        <v>9.25925925925926</v>
      </c>
      <c r="K636" s="2">
        <v>540</v>
      </c>
    </row>
    <row r="637" spans="2:11" ht="12.75">
      <c r="B637" s="121">
        <v>2500</v>
      </c>
      <c r="C637" s="1" t="s">
        <v>0</v>
      </c>
      <c r="D637" s="12" t="s">
        <v>25</v>
      </c>
      <c r="E637" s="1" t="s">
        <v>26</v>
      </c>
      <c r="F637" s="27" t="s">
        <v>273</v>
      </c>
      <c r="G637" s="27" t="s">
        <v>243</v>
      </c>
      <c r="H637" s="6">
        <f t="shared" si="21"/>
        <v>-14500</v>
      </c>
      <c r="I637" s="22">
        <f t="shared" si="20"/>
        <v>4.62962962962963</v>
      </c>
      <c r="K637" s="2">
        <v>540</v>
      </c>
    </row>
    <row r="638" spans="2:11" ht="12.75">
      <c r="B638" s="121">
        <v>5000</v>
      </c>
      <c r="C638" s="1" t="s">
        <v>0</v>
      </c>
      <c r="D638" s="12" t="s">
        <v>25</v>
      </c>
      <c r="E638" s="1" t="s">
        <v>26</v>
      </c>
      <c r="F638" s="27" t="s">
        <v>274</v>
      </c>
      <c r="G638" s="27" t="s">
        <v>246</v>
      </c>
      <c r="H638" s="6">
        <f t="shared" si="21"/>
        <v>-19500</v>
      </c>
      <c r="I638" s="22">
        <f t="shared" si="20"/>
        <v>9.25925925925926</v>
      </c>
      <c r="K638" s="2">
        <v>540</v>
      </c>
    </row>
    <row r="639" spans="1:11" s="45" customFormat="1" ht="12.75">
      <c r="A639" s="11"/>
      <c r="B639" s="220">
        <f>SUM(B633:B638)</f>
        <v>19500</v>
      </c>
      <c r="C639" s="70" t="s">
        <v>0</v>
      </c>
      <c r="D639" s="11"/>
      <c r="E639" s="11"/>
      <c r="F639" s="18"/>
      <c r="G639" s="18"/>
      <c r="H639" s="41">
        <v>0</v>
      </c>
      <c r="I639" s="44">
        <f t="shared" si="20"/>
        <v>36.111111111111114</v>
      </c>
      <c r="K639" s="2">
        <v>540</v>
      </c>
    </row>
    <row r="640" spans="2:11" ht="12.75">
      <c r="B640" s="121"/>
      <c r="H640" s="6">
        <f t="shared" si="21"/>
        <v>0</v>
      </c>
      <c r="I640" s="22">
        <f t="shared" si="20"/>
        <v>0</v>
      </c>
      <c r="K640" s="2">
        <v>540</v>
      </c>
    </row>
    <row r="641" spans="2:11" ht="12.75">
      <c r="B641" s="232"/>
      <c r="H641" s="6">
        <f t="shared" si="21"/>
        <v>0</v>
      </c>
      <c r="I641" s="22">
        <f t="shared" si="20"/>
        <v>0</v>
      </c>
      <c r="K641" s="2">
        <v>540</v>
      </c>
    </row>
    <row r="642" spans="2:11" ht="12.75">
      <c r="B642" s="121"/>
      <c r="H642" s="6">
        <f t="shared" si="21"/>
        <v>0</v>
      </c>
      <c r="I642" s="22">
        <f t="shared" si="20"/>
        <v>0</v>
      </c>
      <c r="K642" s="2">
        <v>540</v>
      </c>
    </row>
    <row r="643" spans="2:11" ht="12.75">
      <c r="B643" s="121">
        <v>5000</v>
      </c>
      <c r="C643" s="1" t="s">
        <v>183</v>
      </c>
      <c r="D643" s="12" t="s">
        <v>25</v>
      </c>
      <c r="E643" s="1" t="s">
        <v>33</v>
      </c>
      <c r="F643" s="27" t="s">
        <v>275</v>
      </c>
      <c r="G643" s="27" t="s">
        <v>241</v>
      </c>
      <c r="H643" s="6">
        <f t="shared" si="21"/>
        <v>-5000</v>
      </c>
      <c r="I643" s="22">
        <f t="shared" si="20"/>
        <v>9.25925925925926</v>
      </c>
      <c r="K643" s="2">
        <v>540</v>
      </c>
    </row>
    <row r="644" spans="2:11" ht="12.75">
      <c r="B644" s="121">
        <v>5000</v>
      </c>
      <c r="C644" s="1" t="s">
        <v>276</v>
      </c>
      <c r="D644" s="12" t="s">
        <v>25</v>
      </c>
      <c r="E644" s="1" t="s">
        <v>33</v>
      </c>
      <c r="F644" s="27" t="s">
        <v>277</v>
      </c>
      <c r="G644" s="27" t="s">
        <v>246</v>
      </c>
      <c r="H644" s="6">
        <f t="shared" si="21"/>
        <v>-10000</v>
      </c>
      <c r="I644" s="22">
        <f t="shared" si="20"/>
        <v>9.25925925925926</v>
      </c>
      <c r="K644" s="2">
        <v>540</v>
      </c>
    </row>
    <row r="645" spans="1:11" s="45" customFormat="1" ht="12.75">
      <c r="A645" s="11"/>
      <c r="B645" s="220">
        <f>SUM(B643:B644)</f>
        <v>10000</v>
      </c>
      <c r="C645" s="11" t="s">
        <v>62</v>
      </c>
      <c r="D645" s="11"/>
      <c r="E645" s="11"/>
      <c r="F645" s="18"/>
      <c r="G645" s="18"/>
      <c r="H645" s="41">
        <v>0</v>
      </c>
      <c r="I645" s="44">
        <f t="shared" si="20"/>
        <v>18.51851851851852</v>
      </c>
      <c r="K645" s="2">
        <v>540</v>
      </c>
    </row>
    <row r="646" spans="2:11" ht="12.75">
      <c r="B646" s="121"/>
      <c r="H646" s="6">
        <f t="shared" si="21"/>
        <v>0</v>
      </c>
      <c r="I646" s="22">
        <f t="shared" si="20"/>
        <v>0</v>
      </c>
      <c r="K646" s="2">
        <v>540</v>
      </c>
    </row>
    <row r="647" spans="2:11" ht="12.75">
      <c r="B647" s="121"/>
      <c r="H647" s="6">
        <f t="shared" si="21"/>
        <v>0</v>
      </c>
      <c r="I647" s="22">
        <f t="shared" si="20"/>
        <v>0</v>
      </c>
      <c r="K647" s="2">
        <v>540</v>
      </c>
    </row>
    <row r="648" spans="2:11" ht="12.75">
      <c r="B648" s="121"/>
      <c r="H648" s="6">
        <f t="shared" si="21"/>
        <v>0</v>
      </c>
      <c r="I648" s="22">
        <f t="shared" si="20"/>
        <v>0</v>
      </c>
      <c r="K648" s="2">
        <v>540</v>
      </c>
    </row>
    <row r="649" spans="2:11" ht="12.75">
      <c r="B649" s="121"/>
      <c r="H649" s="6">
        <f t="shared" si="21"/>
        <v>0</v>
      </c>
      <c r="I649" s="22">
        <f t="shared" si="20"/>
        <v>0</v>
      </c>
      <c r="K649" s="2">
        <v>540</v>
      </c>
    </row>
    <row r="650" spans="2:11" ht="12.75">
      <c r="B650" s="121">
        <v>1400</v>
      </c>
      <c r="C650" s="1" t="s">
        <v>29</v>
      </c>
      <c r="D650" s="12" t="s">
        <v>25</v>
      </c>
      <c r="E650" s="1" t="s">
        <v>30</v>
      </c>
      <c r="F650" s="27" t="s">
        <v>278</v>
      </c>
      <c r="G650" s="27" t="s">
        <v>218</v>
      </c>
      <c r="H650" s="6">
        <f t="shared" si="21"/>
        <v>-1400</v>
      </c>
      <c r="I650" s="22">
        <f t="shared" si="20"/>
        <v>2.5925925925925926</v>
      </c>
      <c r="K650" s="2">
        <v>540</v>
      </c>
    </row>
    <row r="651" spans="2:11" ht="12.75">
      <c r="B651" s="121">
        <v>1300</v>
      </c>
      <c r="C651" s="1" t="s">
        <v>29</v>
      </c>
      <c r="D651" s="12" t="s">
        <v>25</v>
      </c>
      <c r="E651" s="1" t="s">
        <v>30</v>
      </c>
      <c r="F651" s="27" t="s">
        <v>278</v>
      </c>
      <c r="G651" s="27" t="s">
        <v>241</v>
      </c>
      <c r="H651" s="6">
        <f t="shared" si="21"/>
        <v>-2700</v>
      </c>
      <c r="I651" s="22">
        <f t="shared" si="20"/>
        <v>2.4074074074074074</v>
      </c>
      <c r="K651" s="2">
        <v>540</v>
      </c>
    </row>
    <row r="652" spans="2:11" ht="12.75">
      <c r="B652" s="121">
        <v>4500</v>
      </c>
      <c r="C652" s="1" t="s">
        <v>29</v>
      </c>
      <c r="D652" s="12" t="s">
        <v>25</v>
      </c>
      <c r="E652" s="1" t="s">
        <v>30</v>
      </c>
      <c r="F652" s="27" t="s">
        <v>278</v>
      </c>
      <c r="G652" s="27" t="s">
        <v>241</v>
      </c>
      <c r="H652" s="6">
        <f t="shared" si="21"/>
        <v>-7200</v>
      </c>
      <c r="I652" s="22">
        <f t="shared" si="20"/>
        <v>8.333333333333334</v>
      </c>
      <c r="K652" s="2">
        <v>540</v>
      </c>
    </row>
    <row r="653" spans="2:11" ht="12.75">
      <c r="B653" s="98">
        <v>3100</v>
      </c>
      <c r="C653" s="1" t="s">
        <v>29</v>
      </c>
      <c r="D653" s="12" t="s">
        <v>25</v>
      </c>
      <c r="E653" s="1" t="s">
        <v>30</v>
      </c>
      <c r="F653" s="27" t="s">
        <v>278</v>
      </c>
      <c r="G653" s="27" t="s">
        <v>243</v>
      </c>
      <c r="H653" s="6">
        <f t="shared" si="21"/>
        <v>-10300</v>
      </c>
      <c r="I653" s="22">
        <f t="shared" si="20"/>
        <v>5.7407407407407405</v>
      </c>
      <c r="K653" s="2">
        <v>540</v>
      </c>
    </row>
    <row r="654" spans="2:11" ht="12.75">
      <c r="B654" s="121">
        <v>1350</v>
      </c>
      <c r="C654" s="1" t="s">
        <v>29</v>
      </c>
      <c r="D654" s="12" t="s">
        <v>25</v>
      </c>
      <c r="E654" s="1" t="s">
        <v>30</v>
      </c>
      <c r="F654" s="27" t="s">
        <v>278</v>
      </c>
      <c r="G654" s="27" t="s">
        <v>246</v>
      </c>
      <c r="H654" s="6">
        <f t="shared" si="21"/>
        <v>-11650</v>
      </c>
      <c r="I654" s="22">
        <f t="shared" si="20"/>
        <v>2.5</v>
      </c>
      <c r="K654" s="2">
        <v>540</v>
      </c>
    </row>
    <row r="655" spans="1:11" s="45" customFormat="1" ht="12.75">
      <c r="A655" s="11"/>
      <c r="B655" s="220">
        <f>SUM(B650:B654)</f>
        <v>11650</v>
      </c>
      <c r="C655" s="11"/>
      <c r="D655" s="11"/>
      <c r="E655" s="11" t="s">
        <v>30</v>
      </c>
      <c r="F655" s="18"/>
      <c r="G655" s="18"/>
      <c r="H655" s="41">
        <v>0</v>
      </c>
      <c r="I655" s="44">
        <f t="shared" si="20"/>
        <v>21.574074074074073</v>
      </c>
      <c r="K655" s="2">
        <v>540</v>
      </c>
    </row>
    <row r="656" spans="2:11" ht="12.75">
      <c r="B656" s="121"/>
      <c r="H656" s="6">
        <f t="shared" si="21"/>
        <v>0</v>
      </c>
      <c r="I656" s="22">
        <f t="shared" si="20"/>
        <v>0</v>
      </c>
      <c r="K656" s="2">
        <v>540</v>
      </c>
    </row>
    <row r="657" spans="2:11" ht="12.75">
      <c r="B657" s="121"/>
      <c r="H657" s="6">
        <f t="shared" si="21"/>
        <v>0</v>
      </c>
      <c r="I657" s="22">
        <f t="shared" si="20"/>
        <v>0</v>
      </c>
      <c r="K657" s="2">
        <v>540</v>
      </c>
    </row>
    <row r="658" spans="2:11" ht="12.75">
      <c r="B658" s="121"/>
      <c r="H658" s="6">
        <f t="shared" si="21"/>
        <v>0</v>
      </c>
      <c r="I658" s="22">
        <f t="shared" si="20"/>
        <v>0</v>
      </c>
      <c r="K658" s="2">
        <v>540</v>
      </c>
    </row>
    <row r="659" spans="2:11" ht="12.75">
      <c r="B659" s="121">
        <v>3000</v>
      </c>
      <c r="C659" s="1" t="s">
        <v>64</v>
      </c>
      <c r="D659" s="12" t="s">
        <v>25</v>
      </c>
      <c r="E659" s="1" t="s">
        <v>33</v>
      </c>
      <c r="F659" s="27" t="s">
        <v>278</v>
      </c>
      <c r="G659" s="27" t="s">
        <v>241</v>
      </c>
      <c r="H659" s="6">
        <f t="shared" si="21"/>
        <v>-3000</v>
      </c>
      <c r="I659" s="22">
        <f t="shared" si="20"/>
        <v>5.555555555555555</v>
      </c>
      <c r="K659" s="2">
        <v>540</v>
      </c>
    </row>
    <row r="660" spans="1:11" s="45" customFormat="1" ht="12.75">
      <c r="A660" s="11"/>
      <c r="B660" s="220">
        <v>3000</v>
      </c>
      <c r="C660" s="11" t="s">
        <v>64</v>
      </c>
      <c r="D660" s="11"/>
      <c r="E660" s="11"/>
      <c r="F660" s="18"/>
      <c r="G660" s="18"/>
      <c r="H660" s="41">
        <v>0</v>
      </c>
      <c r="I660" s="44">
        <f t="shared" si="20"/>
        <v>5.555555555555555</v>
      </c>
      <c r="K660" s="2">
        <v>540</v>
      </c>
    </row>
    <row r="661" spans="2:11" ht="12.75">
      <c r="B661" s="232"/>
      <c r="H661" s="6">
        <f t="shared" si="21"/>
        <v>0</v>
      </c>
      <c r="I661" s="22">
        <f t="shared" si="20"/>
        <v>0</v>
      </c>
      <c r="K661" s="2">
        <v>540</v>
      </c>
    </row>
    <row r="662" spans="2:11" ht="12.75">
      <c r="B662" s="232"/>
      <c r="H662" s="6">
        <f t="shared" si="21"/>
        <v>0</v>
      </c>
      <c r="I662" s="22">
        <f t="shared" si="20"/>
        <v>0</v>
      </c>
      <c r="K662" s="2">
        <v>540</v>
      </c>
    </row>
    <row r="663" spans="2:11" ht="12.75">
      <c r="B663" s="121">
        <v>2000</v>
      </c>
      <c r="C663" s="1" t="s">
        <v>32</v>
      </c>
      <c r="D663" s="12" t="s">
        <v>25</v>
      </c>
      <c r="E663" s="1" t="s">
        <v>33</v>
      </c>
      <c r="F663" s="27" t="s">
        <v>278</v>
      </c>
      <c r="G663" s="27" t="s">
        <v>241</v>
      </c>
      <c r="H663" s="6">
        <f t="shared" si="21"/>
        <v>-2000</v>
      </c>
      <c r="I663" s="22">
        <f t="shared" si="20"/>
        <v>3.7037037037037037</v>
      </c>
      <c r="K663" s="2">
        <v>540</v>
      </c>
    </row>
    <row r="664" spans="2:11" ht="12.75">
      <c r="B664" s="121">
        <v>2000</v>
      </c>
      <c r="C664" s="1" t="s">
        <v>32</v>
      </c>
      <c r="D664" s="12" t="s">
        <v>25</v>
      </c>
      <c r="E664" s="1" t="s">
        <v>33</v>
      </c>
      <c r="F664" s="27" t="s">
        <v>278</v>
      </c>
      <c r="G664" s="27" t="s">
        <v>243</v>
      </c>
      <c r="H664" s="6">
        <f t="shared" si="21"/>
        <v>-4000</v>
      </c>
      <c r="I664" s="22">
        <f t="shared" si="20"/>
        <v>3.7037037037037037</v>
      </c>
      <c r="K664" s="2">
        <v>540</v>
      </c>
    </row>
    <row r="665" spans="2:11" ht="12.75">
      <c r="B665" s="121">
        <v>2000</v>
      </c>
      <c r="C665" s="1" t="s">
        <v>32</v>
      </c>
      <c r="D665" s="12" t="s">
        <v>25</v>
      </c>
      <c r="E665" s="1" t="s">
        <v>33</v>
      </c>
      <c r="F665" s="27" t="s">
        <v>278</v>
      </c>
      <c r="G665" s="27" t="s">
        <v>246</v>
      </c>
      <c r="H665" s="6">
        <f t="shared" si="21"/>
        <v>-6000</v>
      </c>
      <c r="I665" s="22">
        <f t="shared" si="20"/>
        <v>3.7037037037037037</v>
      </c>
      <c r="K665" s="2">
        <v>540</v>
      </c>
    </row>
    <row r="666" spans="1:11" s="45" customFormat="1" ht="12.75">
      <c r="A666" s="11"/>
      <c r="B666" s="220">
        <f>SUM(B663:B665)</f>
        <v>6000</v>
      </c>
      <c r="C666" s="11"/>
      <c r="D666" s="11"/>
      <c r="E666" s="11"/>
      <c r="F666" s="18"/>
      <c r="G666" s="18"/>
      <c r="H666" s="41">
        <v>0</v>
      </c>
      <c r="I666" s="44">
        <f t="shared" si="20"/>
        <v>11.11111111111111</v>
      </c>
      <c r="K666" s="2">
        <v>540</v>
      </c>
    </row>
    <row r="667" spans="2:11" ht="12.75">
      <c r="B667" s="121"/>
      <c r="H667" s="6">
        <f t="shared" si="21"/>
        <v>0</v>
      </c>
      <c r="I667" s="22">
        <f t="shared" si="20"/>
        <v>0</v>
      </c>
      <c r="K667" s="2">
        <v>540</v>
      </c>
    </row>
    <row r="668" spans="2:11" ht="12.75">
      <c r="B668" s="121"/>
      <c r="H668" s="6">
        <f t="shared" si="21"/>
        <v>0</v>
      </c>
      <c r="I668" s="22">
        <f t="shared" si="20"/>
        <v>0</v>
      </c>
      <c r="K668" s="2">
        <v>540</v>
      </c>
    </row>
    <row r="669" spans="2:11" ht="12.75">
      <c r="B669" s="121">
        <v>2000</v>
      </c>
      <c r="C669" s="1" t="s">
        <v>34</v>
      </c>
      <c r="D669" s="12" t="s">
        <v>25</v>
      </c>
      <c r="E669" s="1" t="s">
        <v>70</v>
      </c>
      <c r="F669" s="27" t="s">
        <v>278</v>
      </c>
      <c r="G669" s="27" t="s">
        <v>243</v>
      </c>
      <c r="H669" s="6">
        <f t="shared" si="21"/>
        <v>-2000</v>
      </c>
      <c r="I669" s="22">
        <f t="shared" si="20"/>
        <v>3.7037037037037037</v>
      </c>
      <c r="K669" s="2">
        <v>540</v>
      </c>
    </row>
    <row r="670" spans="1:11" s="45" customFormat="1" ht="12.75">
      <c r="A670" s="11"/>
      <c r="B670" s="220">
        <v>2000</v>
      </c>
      <c r="C670" s="11"/>
      <c r="D670" s="11"/>
      <c r="E670" s="11" t="s">
        <v>70</v>
      </c>
      <c r="F670" s="18"/>
      <c r="G670" s="18"/>
      <c r="H670" s="41">
        <v>0</v>
      </c>
      <c r="I670" s="44">
        <f t="shared" si="20"/>
        <v>3.7037037037037037</v>
      </c>
      <c r="K670" s="2">
        <v>540</v>
      </c>
    </row>
    <row r="671" spans="2:11" ht="12.75">
      <c r="B671" s="121"/>
      <c r="H671" s="6">
        <f t="shared" si="21"/>
        <v>0</v>
      </c>
      <c r="I671" s="22">
        <f t="shared" si="20"/>
        <v>0</v>
      </c>
      <c r="K671" s="2">
        <v>540</v>
      </c>
    </row>
    <row r="672" spans="2:11" ht="12.75">
      <c r="B672" s="121"/>
      <c r="H672" s="6">
        <f t="shared" si="21"/>
        <v>0</v>
      </c>
      <c r="I672" s="22">
        <f t="shared" si="20"/>
        <v>0</v>
      </c>
      <c r="K672" s="2">
        <v>540</v>
      </c>
    </row>
    <row r="673" spans="2:11" ht="12.75">
      <c r="B673" s="121">
        <v>400</v>
      </c>
      <c r="C673" s="1" t="s">
        <v>177</v>
      </c>
      <c r="D673" s="12" t="s">
        <v>25</v>
      </c>
      <c r="E673" s="1" t="s">
        <v>178</v>
      </c>
      <c r="F673" s="27" t="s">
        <v>279</v>
      </c>
      <c r="G673" s="27" t="s">
        <v>218</v>
      </c>
      <c r="H673" s="6">
        <f t="shared" si="21"/>
        <v>-400</v>
      </c>
      <c r="I673" s="22">
        <f aca="true" t="shared" si="22" ref="I673:I729">+B673/K673</f>
        <v>0.7407407407407407</v>
      </c>
      <c r="K673" s="2">
        <v>540</v>
      </c>
    </row>
    <row r="674" spans="1:11" s="45" customFormat="1" ht="12.75">
      <c r="A674" s="11"/>
      <c r="B674" s="220">
        <v>400</v>
      </c>
      <c r="C674" s="11"/>
      <c r="D674" s="11"/>
      <c r="E674" s="11" t="s">
        <v>178</v>
      </c>
      <c r="F674" s="18"/>
      <c r="G674" s="18"/>
      <c r="H674" s="41">
        <v>0</v>
      </c>
      <c r="I674" s="44">
        <f t="shared" si="22"/>
        <v>0.7407407407407407</v>
      </c>
      <c r="K674" s="2">
        <v>540</v>
      </c>
    </row>
    <row r="675" spans="2:11" ht="12.75">
      <c r="B675" s="121"/>
      <c r="H675" s="6">
        <f t="shared" si="21"/>
        <v>0</v>
      </c>
      <c r="I675" s="22">
        <f t="shared" si="22"/>
        <v>0</v>
      </c>
      <c r="K675" s="2">
        <v>540</v>
      </c>
    </row>
    <row r="676" spans="2:11" ht="12.75">
      <c r="B676" s="121"/>
      <c r="H676" s="6">
        <v>0</v>
      </c>
      <c r="I676" s="22">
        <f t="shared" si="22"/>
        <v>0</v>
      </c>
      <c r="K676" s="2">
        <v>540</v>
      </c>
    </row>
    <row r="677" spans="2:11" ht="12.75">
      <c r="B677" s="121"/>
      <c r="H677" s="6">
        <f t="shared" si="21"/>
        <v>0</v>
      </c>
      <c r="I677" s="22">
        <f t="shared" si="22"/>
        <v>0</v>
      </c>
      <c r="K677" s="2">
        <v>540</v>
      </c>
    </row>
    <row r="678" spans="1:11" s="45" customFormat="1" ht="12.75">
      <c r="A678" s="11"/>
      <c r="B678" s="220">
        <f>+B687+B698+B714+B725++B736+B741</f>
        <v>108350</v>
      </c>
      <c r="C678" s="41"/>
      <c r="D678" s="47" t="s">
        <v>283</v>
      </c>
      <c r="E678" s="46" t="s">
        <v>264</v>
      </c>
      <c r="F678" s="47" t="s">
        <v>284</v>
      </c>
      <c r="G678" s="18"/>
      <c r="H678" s="41">
        <f t="shared" si="21"/>
        <v>-108350</v>
      </c>
      <c r="I678" s="44">
        <f t="shared" si="22"/>
        <v>200.64814814814815</v>
      </c>
      <c r="K678" s="2">
        <v>540</v>
      </c>
    </row>
    <row r="679" spans="2:11" ht="12.75">
      <c r="B679" s="121"/>
      <c r="H679" s="6">
        <v>0</v>
      </c>
      <c r="I679" s="22">
        <f t="shared" si="22"/>
        <v>0</v>
      </c>
      <c r="K679" s="2">
        <v>540</v>
      </c>
    </row>
    <row r="680" spans="2:11" ht="12.75">
      <c r="B680" s="121"/>
      <c r="H680" s="6">
        <f t="shared" si="21"/>
        <v>0</v>
      </c>
      <c r="I680" s="22">
        <f t="shared" si="22"/>
        <v>0</v>
      </c>
      <c r="K680" s="2">
        <v>540</v>
      </c>
    </row>
    <row r="681" spans="2:11" ht="12.75">
      <c r="B681" s="121"/>
      <c r="H681" s="6">
        <f t="shared" si="21"/>
        <v>0</v>
      </c>
      <c r="I681" s="22">
        <f t="shared" si="22"/>
        <v>0</v>
      </c>
      <c r="K681" s="2">
        <v>540</v>
      </c>
    </row>
    <row r="682" spans="2:11" ht="12.75">
      <c r="B682" s="121"/>
      <c r="H682" s="6">
        <f t="shared" si="21"/>
        <v>0</v>
      </c>
      <c r="I682" s="22">
        <f t="shared" si="22"/>
        <v>0</v>
      </c>
      <c r="K682" s="2">
        <v>540</v>
      </c>
    </row>
    <row r="683" spans="2:11" ht="12.75">
      <c r="B683" s="121">
        <v>2500</v>
      </c>
      <c r="C683" s="1" t="s">
        <v>0</v>
      </c>
      <c r="D683" s="1" t="s">
        <v>25</v>
      </c>
      <c r="E683" s="1" t="s">
        <v>81</v>
      </c>
      <c r="F683" s="57" t="s">
        <v>285</v>
      </c>
      <c r="G683" s="27" t="s">
        <v>218</v>
      </c>
      <c r="H683" s="6">
        <f t="shared" si="21"/>
        <v>-2500</v>
      </c>
      <c r="I683" s="22">
        <f t="shared" si="22"/>
        <v>4.62962962962963</v>
      </c>
      <c r="K683" s="2">
        <v>540</v>
      </c>
    </row>
    <row r="684" spans="2:11" ht="12.75">
      <c r="B684" s="121">
        <v>5000</v>
      </c>
      <c r="C684" s="1" t="s">
        <v>0</v>
      </c>
      <c r="D684" s="1" t="s">
        <v>25</v>
      </c>
      <c r="E684" s="1" t="s">
        <v>81</v>
      </c>
      <c r="F684" s="57" t="s">
        <v>286</v>
      </c>
      <c r="G684" s="27" t="s">
        <v>243</v>
      </c>
      <c r="H684" s="6">
        <f t="shared" si="21"/>
        <v>-7500</v>
      </c>
      <c r="I684" s="22">
        <f t="shared" si="22"/>
        <v>9.25925925925926</v>
      </c>
      <c r="K684" s="2">
        <v>540</v>
      </c>
    </row>
    <row r="685" spans="2:11" ht="12.75">
      <c r="B685" s="121">
        <v>600</v>
      </c>
      <c r="C685" s="1" t="s">
        <v>0</v>
      </c>
      <c r="D685" s="1" t="s">
        <v>25</v>
      </c>
      <c r="E685" s="1" t="s">
        <v>26</v>
      </c>
      <c r="F685" s="30" t="s">
        <v>287</v>
      </c>
      <c r="G685" s="59" t="s">
        <v>252</v>
      </c>
      <c r="H685" s="6">
        <f t="shared" si="21"/>
        <v>-8100</v>
      </c>
      <c r="I685" s="22">
        <f t="shared" si="22"/>
        <v>1.1111111111111112</v>
      </c>
      <c r="K685" s="2">
        <v>540</v>
      </c>
    </row>
    <row r="686" spans="2:11" ht="12.75">
      <c r="B686" s="121">
        <v>5000</v>
      </c>
      <c r="C686" s="1" t="s">
        <v>0</v>
      </c>
      <c r="D686" s="1" t="s">
        <v>25</v>
      </c>
      <c r="E686" s="1" t="s">
        <v>26</v>
      </c>
      <c r="F686" s="30" t="s">
        <v>287</v>
      </c>
      <c r="G686" s="59" t="s">
        <v>252</v>
      </c>
      <c r="H686" s="6">
        <f t="shared" si="21"/>
        <v>-13100</v>
      </c>
      <c r="I686" s="22">
        <f t="shared" si="22"/>
        <v>9.25925925925926</v>
      </c>
      <c r="K686" s="2">
        <v>540</v>
      </c>
    </row>
    <row r="687" spans="1:11" s="45" customFormat="1" ht="12.75">
      <c r="A687" s="11"/>
      <c r="B687" s="220">
        <f>SUM(B683:B686)</f>
        <v>13100</v>
      </c>
      <c r="C687" s="11" t="s">
        <v>0</v>
      </c>
      <c r="D687" s="11"/>
      <c r="E687" s="11"/>
      <c r="F687" s="18"/>
      <c r="G687" s="18"/>
      <c r="H687" s="41">
        <v>0</v>
      </c>
      <c r="I687" s="44">
        <f t="shared" si="22"/>
        <v>24.25925925925926</v>
      </c>
      <c r="K687" s="2">
        <v>540</v>
      </c>
    </row>
    <row r="688" spans="2:11" ht="12.75">
      <c r="B688" s="121"/>
      <c r="H688" s="6">
        <f aca="true" t="shared" si="23" ref="H688:H739">H687-B688</f>
        <v>0</v>
      </c>
      <c r="I688" s="22">
        <f t="shared" si="22"/>
        <v>0</v>
      </c>
      <c r="K688" s="2">
        <v>540</v>
      </c>
    </row>
    <row r="689" spans="2:11" ht="12.75">
      <c r="B689" s="121"/>
      <c r="H689" s="6">
        <f t="shared" si="23"/>
        <v>0</v>
      </c>
      <c r="I689" s="22">
        <f t="shared" si="22"/>
        <v>0</v>
      </c>
      <c r="K689" s="2">
        <v>540</v>
      </c>
    </row>
    <row r="690" spans="2:11" ht="12.75">
      <c r="B690" s="121"/>
      <c r="H690" s="6">
        <f t="shared" si="23"/>
        <v>0</v>
      </c>
      <c r="I690" s="22">
        <f t="shared" si="22"/>
        <v>0</v>
      </c>
      <c r="K690" s="2">
        <v>540</v>
      </c>
    </row>
    <row r="691" spans="2:11" ht="12.75">
      <c r="B691" s="121"/>
      <c r="H691" s="6">
        <f t="shared" si="23"/>
        <v>0</v>
      </c>
      <c r="I691" s="22">
        <f t="shared" si="22"/>
        <v>0</v>
      </c>
      <c r="K691" s="2">
        <v>540</v>
      </c>
    </row>
    <row r="692" spans="2:11" ht="12.75">
      <c r="B692" s="121">
        <v>5000</v>
      </c>
      <c r="C692" s="1" t="s">
        <v>288</v>
      </c>
      <c r="D692" s="1" t="s">
        <v>25</v>
      </c>
      <c r="E692" s="1" t="s">
        <v>33</v>
      </c>
      <c r="F692" s="30" t="s">
        <v>289</v>
      </c>
      <c r="G692" s="59" t="s">
        <v>241</v>
      </c>
      <c r="H692" s="6">
        <f t="shared" si="23"/>
        <v>-5000</v>
      </c>
      <c r="I692" s="22">
        <f t="shared" si="22"/>
        <v>9.25925925925926</v>
      </c>
      <c r="K692" s="2">
        <v>540</v>
      </c>
    </row>
    <row r="693" spans="2:11" ht="12.75">
      <c r="B693" s="121">
        <v>5000</v>
      </c>
      <c r="C693" s="1" t="s">
        <v>290</v>
      </c>
      <c r="D693" s="1" t="s">
        <v>25</v>
      </c>
      <c r="E693" s="1" t="s">
        <v>33</v>
      </c>
      <c r="F693" s="30" t="s">
        <v>291</v>
      </c>
      <c r="G693" s="59" t="s">
        <v>243</v>
      </c>
      <c r="H693" s="6">
        <f t="shared" si="23"/>
        <v>-10000</v>
      </c>
      <c r="I693" s="22">
        <f t="shared" si="22"/>
        <v>9.25925925925926</v>
      </c>
      <c r="K693" s="2">
        <v>540</v>
      </c>
    </row>
    <row r="694" spans="2:11" ht="12.75">
      <c r="B694" s="121">
        <v>7000</v>
      </c>
      <c r="C694" s="1" t="s">
        <v>292</v>
      </c>
      <c r="D694" s="1" t="s">
        <v>25</v>
      </c>
      <c r="E694" s="1" t="s">
        <v>33</v>
      </c>
      <c r="F694" s="30" t="s">
        <v>287</v>
      </c>
      <c r="G694" s="59" t="s">
        <v>252</v>
      </c>
      <c r="H694" s="6">
        <f t="shared" si="23"/>
        <v>-17000</v>
      </c>
      <c r="I694" s="22">
        <f t="shared" si="22"/>
        <v>12.962962962962964</v>
      </c>
      <c r="K694" s="2">
        <v>540</v>
      </c>
    </row>
    <row r="695" spans="2:11" ht="12.75">
      <c r="B695" s="121">
        <v>6000</v>
      </c>
      <c r="C695" s="1" t="s">
        <v>293</v>
      </c>
      <c r="D695" s="1" t="s">
        <v>25</v>
      </c>
      <c r="E695" s="1" t="s">
        <v>33</v>
      </c>
      <c r="F695" s="30" t="s">
        <v>287</v>
      </c>
      <c r="G695" s="59" t="s">
        <v>252</v>
      </c>
      <c r="H695" s="6">
        <f t="shared" si="23"/>
        <v>-23000</v>
      </c>
      <c r="I695" s="22">
        <f t="shared" si="22"/>
        <v>11.11111111111111</v>
      </c>
      <c r="K695" s="2">
        <v>540</v>
      </c>
    </row>
    <row r="696" spans="2:11" ht="12.75">
      <c r="B696" s="121">
        <v>5000</v>
      </c>
      <c r="C696" s="1" t="s">
        <v>155</v>
      </c>
      <c r="D696" s="1" t="s">
        <v>25</v>
      </c>
      <c r="E696" s="1" t="s">
        <v>33</v>
      </c>
      <c r="F696" s="30" t="s">
        <v>294</v>
      </c>
      <c r="G696" s="59" t="s">
        <v>295</v>
      </c>
      <c r="H696" s="6">
        <f t="shared" si="23"/>
        <v>-28000</v>
      </c>
      <c r="I696" s="22">
        <f t="shared" si="22"/>
        <v>9.25925925925926</v>
      </c>
      <c r="K696" s="2">
        <v>540</v>
      </c>
    </row>
    <row r="697" spans="2:11" ht="12.75">
      <c r="B697" s="232">
        <v>5000</v>
      </c>
      <c r="C697" s="1" t="s">
        <v>276</v>
      </c>
      <c r="D697" s="1" t="s">
        <v>25</v>
      </c>
      <c r="E697" s="1" t="s">
        <v>33</v>
      </c>
      <c r="F697" s="30" t="s">
        <v>296</v>
      </c>
      <c r="G697" s="59">
        <v>12</v>
      </c>
      <c r="H697" s="6">
        <f t="shared" si="23"/>
        <v>-33000</v>
      </c>
      <c r="I697" s="22">
        <f t="shared" si="22"/>
        <v>9.25925925925926</v>
      </c>
      <c r="K697" s="2">
        <v>540</v>
      </c>
    </row>
    <row r="698" spans="1:11" s="45" customFormat="1" ht="12.75">
      <c r="A698" s="11"/>
      <c r="B698" s="220">
        <f>SUM(B692:B697)</f>
        <v>33000</v>
      </c>
      <c r="C698" s="11" t="s">
        <v>62</v>
      </c>
      <c r="D698" s="11"/>
      <c r="E698" s="11"/>
      <c r="F698" s="18"/>
      <c r="G698" s="18"/>
      <c r="H698" s="41">
        <v>0</v>
      </c>
      <c r="I698" s="44">
        <f t="shared" si="22"/>
        <v>61.111111111111114</v>
      </c>
      <c r="K698" s="2">
        <v>540</v>
      </c>
    </row>
    <row r="699" spans="2:11" ht="12.75">
      <c r="B699" s="121"/>
      <c r="H699" s="6">
        <f t="shared" si="23"/>
        <v>0</v>
      </c>
      <c r="I699" s="22">
        <f t="shared" si="22"/>
        <v>0</v>
      </c>
      <c r="K699" s="2">
        <v>540</v>
      </c>
    </row>
    <row r="700" spans="2:11" ht="12.75">
      <c r="B700" s="121"/>
      <c r="H700" s="6">
        <f t="shared" si="23"/>
        <v>0</v>
      </c>
      <c r="I700" s="22">
        <f t="shared" si="22"/>
        <v>0</v>
      </c>
      <c r="K700" s="2">
        <v>540</v>
      </c>
    </row>
    <row r="701" spans="2:11" ht="12.75">
      <c r="B701" s="121"/>
      <c r="H701" s="6">
        <f t="shared" si="23"/>
        <v>0</v>
      </c>
      <c r="I701" s="22">
        <f t="shared" si="22"/>
        <v>0</v>
      </c>
      <c r="K701" s="2">
        <v>540</v>
      </c>
    </row>
    <row r="702" spans="2:11" ht="12.75">
      <c r="B702" s="121">
        <v>1150</v>
      </c>
      <c r="C702" s="1" t="s">
        <v>29</v>
      </c>
      <c r="D702" s="1" t="s">
        <v>25</v>
      </c>
      <c r="E702" s="1" t="s">
        <v>30</v>
      </c>
      <c r="F702" s="30" t="s">
        <v>287</v>
      </c>
      <c r="G702" s="59" t="s">
        <v>241</v>
      </c>
      <c r="H702" s="6">
        <f t="shared" si="23"/>
        <v>-1150</v>
      </c>
      <c r="I702" s="22">
        <f t="shared" si="22"/>
        <v>2.1296296296296298</v>
      </c>
      <c r="K702" s="2">
        <v>540</v>
      </c>
    </row>
    <row r="703" spans="2:11" ht="12.75">
      <c r="B703" s="121">
        <v>1000</v>
      </c>
      <c r="C703" s="1" t="s">
        <v>29</v>
      </c>
      <c r="D703" s="1" t="s">
        <v>25</v>
      </c>
      <c r="E703" s="1" t="s">
        <v>30</v>
      </c>
      <c r="F703" s="30" t="s">
        <v>287</v>
      </c>
      <c r="G703" s="59" t="s">
        <v>243</v>
      </c>
      <c r="H703" s="6">
        <f t="shared" si="23"/>
        <v>-2150</v>
      </c>
      <c r="I703" s="22">
        <f t="shared" si="22"/>
        <v>1.8518518518518519</v>
      </c>
      <c r="K703" s="2">
        <v>540</v>
      </c>
    </row>
    <row r="704" spans="2:11" ht="12.75">
      <c r="B704" s="121">
        <v>2250</v>
      </c>
      <c r="C704" s="1" t="s">
        <v>29</v>
      </c>
      <c r="D704" s="1" t="s">
        <v>25</v>
      </c>
      <c r="E704" s="1" t="s">
        <v>30</v>
      </c>
      <c r="F704" s="30" t="s">
        <v>287</v>
      </c>
      <c r="G704" s="59" t="s">
        <v>246</v>
      </c>
      <c r="H704" s="6">
        <f t="shared" si="23"/>
        <v>-4400</v>
      </c>
      <c r="I704" s="22">
        <f t="shared" si="22"/>
        <v>4.166666666666667</v>
      </c>
      <c r="K704" s="2">
        <v>540</v>
      </c>
    </row>
    <row r="705" spans="2:11" ht="12.75">
      <c r="B705" s="121">
        <v>2250</v>
      </c>
      <c r="C705" s="1" t="s">
        <v>29</v>
      </c>
      <c r="D705" s="1" t="s">
        <v>25</v>
      </c>
      <c r="E705" s="1" t="s">
        <v>30</v>
      </c>
      <c r="F705" s="30" t="s">
        <v>287</v>
      </c>
      <c r="G705" s="59" t="s">
        <v>246</v>
      </c>
      <c r="H705" s="6">
        <f t="shared" si="23"/>
        <v>-6650</v>
      </c>
      <c r="I705" s="22">
        <f t="shared" si="22"/>
        <v>4.166666666666667</v>
      </c>
      <c r="K705" s="2">
        <v>540</v>
      </c>
    </row>
    <row r="706" spans="2:11" ht="12.75">
      <c r="B706" s="121">
        <v>1000</v>
      </c>
      <c r="C706" s="1" t="s">
        <v>29</v>
      </c>
      <c r="D706" s="1" t="s">
        <v>25</v>
      </c>
      <c r="E706" s="1" t="s">
        <v>30</v>
      </c>
      <c r="F706" s="30" t="s">
        <v>287</v>
      </c>
      <c r="G706" s="59" t="s">
        <v>246</v>
      </c>
      <c r="H706" s="6">
        <f t="shared" si="23"/>
        <v>-7650</v>
      </c>
      <c r="I706" s="22">
        <f t="shared" si="22"/>
        <v>1.8518518518518519</v>
      </c>
      <c r="K706" s="2">
        <v>540</v>
      </c>
    </row>
    <row r="707" spans="2:11" ht="12.75">
      <c r="B707" s="121">
        <v>1000</v>
      </c>
      <c r="C707" s="1" t="s">
        <v>29</v>
      </c>
      <c r="D707" s="1" t="s">
        <v>25</v>
      </c>
      <c r="E707" s="1" t="s">
        <v>30</v>
      </c>
      <c r="F707" s="30" t="s">
        <v>287</v>
      </c>
      <c r="G707" s="59" t="s">
        <v>249</v>
      </c>
      <c r="H707" s="6">
        <f t="shared" si="23"/>
        <v>-8650</v>
      </c>
      <c r="I707" s="22">
        <f t="shared" si="22"/>
        <v>1.8518518518518519</v>
      </c>
      <c r="K707" s="2">
        <v>540</v>
      </c>
    </row>
    <row r="708" spans="2:11" ht="12.75">
      <c r="B708" s="121">
        <v>2000</v>
      </c>
      <c r="C708" s="1" t="s">
        <v>29</v>
      </c>
      <c r="D708" s="1" t="s">
        <v>25</v>
      </c>
      <c r="E708" s="1" t="s">
        <v>30</v>
      </c>
      <c r="F708" s="30" t="s">
        <v>287</v>
      </c>
      <c r="G708" s="59" t="s">
        <v>252</v>
      </c>
      <c r="H708" s="6">
        <f t="shared" si="23"/>
        <v>-10650</v>
      </c>
      <c r="I708" s="22">
        <f t="shared" si="22"/>
        <v>3.7037037037037037</v>
      </c>
      <c r="K708" s="2">
        <v>540</v>
      </c>
    </row>
    <row r="709" spans="2:11" ht="12.75">
      <c r="B709" s="121">
        <v>2000</v>
      </c>
      <c r="C709" s="1" t="s">
        <v>29</v>
      </c>
      <c r="D709" s="1" t="s">
        <v>25</v>
      </c>
      <c r="E709" s="1" t="s">
        <v>30</v>
      </c>
      <c r="F709" s="30" t="s">
        <v>287</v>
      </c>
      <c r="G709" s="59" t="s">
        <v>252</v>
      </c>
      <c r="H709" s="6">
        <f t="shared" si="23"/>
        <v>-12650</v>
      </c>
      <c r="I709" s="22">
        <f t="shared" si="22"/>
        <v>3.7037037037037037</v>
      </c>
      <c r="K709" s="2">
        <v>540</v>
      </c>
    </row>
    <row r="710" spans="2:11" ht="12.75">
      <c r="B710" s="121">
        <v>1100</v>
      </c>
      <c r="C710" s="1" t="s">
        <v>29</v>
      </c>
      <c r="D710" s="1" t="s">
        <v>25</v>
      </c>
      <c r="E710" s="1" t="s">
        <v>30</v>
      </c>
      <c r="F710" s="30" t="s">
        <v>287</v>
      </c>
      <c r="G710" s="59" t="s">
        <v>295</v>
      </c>
      <c r="H710" s="6">
        <f t="shared" si="23"/>
        <v>-13750</v>
      </c>
      <c r="I710" s="22">
        <f t="shared" si="22"/>
        <v>2.037037037037037</v>
      </c>
      <c r="K710" s="2">
        <v>540</v>
      </c>
    </row>
    <row r="711" spans="2:11" ht="12.75">
      <c r="B711" s="121">
        <v>1400</v>
      </c>
      <c r="C711" s="3" t="s">
        <v>29</v>
      </c>
      <c r="D711" s="1" t="s">
        <v>25</v>
      </c>
      <c r="E711" s="1" t="s">
        <v>30</v>
      </c>
      <c r="F711" s="30" t="s">
        <v>287</v>
      </c>
      <c r="G711" s="59" t="s">
        <v>255</v>
      </c>
      <c r="H711" s="6">
        <f t="shared" si="23"/>
        <v>-15150</v>
      </c>
      <c r="I711" s="22">
        <f t="shared" si="22"/>
        <v>2.5925925925925926</v>
      </c>
      <c r="K711" s="2">
        <v>540</v>
      </c>
    </row>
    <row r="712" spans="2:11" ht="12.75">
      <c r="B712" s="121">
        <v>400</v>
      </c>
      <c r="C712" s="1" t="s">
        <v>29</v>
      </c>
      <c r="D712" s="1" t="s">
        <v>25</v>
      </c>
      <c r="E712" s="1" t="s">
        <v>30</v>
      </c>
      <c r="F712" s="30" t="s">
        <v>287</v>
      </c>
      <c r="G712" s="59">
        <v>38719</v>
      </c>
      <c r="H712" s="6">
        <f t="shared" si="23"/>
        <v>-15550</v>
      </c>
      <c r="I712" s="22">
        <f t="shared" si="22"/>
        <v>0.7407407407407407</v>
      </c>
      <c r="K712" s="2">
        <v>540</v>
      </c>
    </row>
    <row r="713" spans="2:11" ht="12.75">
      <c r="B713" s="121">
        <v>1200</v>
      </c>
      <c r="C713" s="1" t="s">
        <v>29</v>
      </c>
      <c r="D713" s="1" t="s">
        <v>25</v>
      </c>
      <c r="E713" s="1" t="s">
        <v>30</v>
      </c>
      <c r="F713" s="30" t="s">
        <v>287</v>
      </c>
      <c r="G713" s="59">
        <v>38750</v>
      </c>
      <c r="H713" s="6">
        <f t="shared" si="23"/>
        <v>-16750</v>
      </c>
      <c r="I713" s="22">
        <f t="shared" si="22"/>
        <v>2.2222222222222223</v>
      </c>
      <c r="K713" s="2">
        <v>540</v>
      </c>
    </row>
    <row r="714" spans="1:11" s="45" customFormat="1" ht="12.75">
      <c r="A714" s="11"/>
      <c r="B714" s="220">
        <f>SUM(B702:B713)</f>
        <v>16750</v>
      </c>
      <c r="C714" s="11"/>
      <c r="D714" s="11"/>
      <c r="E714" s="11" t="s">
        <v>30</v>
      </c>
      <c r="F714" s="18"/>
      <c r="G714" s="18"/>
      <c r="H714" s="41">
        <v>0</v>
      </c>
      <c r="I714" s="44">
        <f t="shared" si="22"/>
        <v>31.01851851851852</v>
      </c>
      <c r="K714" s="2">
        <v>540</v>
      </c>
    </row>
    <row r="715" spans="2:11" ht="12.75">
      <c r="B715" s="121"/>
      <c r="H715" s="6">
        <f t="shared" si="23"/>
        <v>0</v>
      </c>
      <c r="I715" s="22">
        <f t="shared" si="22"/>
        <v>0</v>
      </c>
      <c r="K715" s="2">
        <v>540</v>
      </c>
    </row>
    <row r="716" spans="2:11" ht="12.75">
      <c r="B716" s="121"/>
      <c r="H716" s="6">
        <f t="shared" si="23"/>
        <v>0</v>
      </c>
      <c r="I716" s="22">
        <f t="shared" si="22"/>
        <v>0</v>
      </c>
      <c r="K716" s="2">
        <v>540</v>
      </c>
    </row>
    <row r="717" spans="2:11" ht="12.75">
      <c r="B717" s="121"/>
      <c r="H717" s="6">
        <f t="shared" si="23"/>
        <v>0</v>
      </c>
      <c r="I717" s="22">
        <f t="shared" si="22"/>
        <v>0</v>
      </c>
      <c r="K717" s="2">
        <v>540</v>
      </c>
    </row>
    <row r="718" spans="2:11" ht="12.75">
      <c r="B718" s="121">
        <v>4500</v>
      </c>
      <c r="C718" s="1" t="s">
        <v>64</v>
      </c>
      <c r="D718" s="1" t="s">
        <v>25</v>
      </c>
      <c r="E718" s="1" t="s">
        <v>33</v>
      </c>
      <c r="F718" s="30" t="s">
        <v>297</v>
      </c>
      <c r="G718" s="59" t="s">
        <v>241</v>
      </c>
      <c r="H718" s="6">
        <f t="shared" si="23"/>
        <v>-4500</v>
      </c>
      <c r="I718" s="22">
        <f t="shared" si="22"/>
        <v>8.333333333333334</v>
      </c>
      <c r="K718" s="2">
        <v>540</v>
      </c>
    </row>
    <row r="719" spans="2:11" ht="12.75">
      <c r="B719" s="121">
        <v>4000</v>
      </c>
      <c r="C719" s="1" t="s">
        <v>64</v>
      </c>
      <c r="D719" s="1" t="s">
        <v>25</v>
      </c>
      <c r="E719" s="1" t="s">
        <v>33</v>
      </c>
      <c r="F719" s="30" t="s">
        <v>298</v>
      </c>
      <c r="G719" s="59" t="s">
        <v>243</v>
      </c>
      <c r="H719" s="6">
        <f t="shared" si="23"/>
        <v>-8500</v>
      </c>
      <c r="I719" s="22">
        <f t="shared" si="22"/>
        <v>7.407407407407407</v>
      </c>
      <c r="K719" s="2">
        <v>540</v>
      </c>
    </row>
    <row r="720" spans="2:11" ht="12.75">
      <c r="B720" s="121">
        <v>4000</v>
      </c>
      <c r="C720" s="1" t="s">
        <v>64</v>
      </c>
      <c r="D720" s="1" t="s">
        <v>25</v>
      </c>
      <c r="E720" s="1" t="s">
        <v>33</v>
      </c>
      <c r="F720" s="30" t="s">
        <v>299</v>
      </c>
      <c r="G720" s="59" t="s">
        <v>246</v>
      </c>
      <c r="H720" s="6">
        <f t="shared" si="23"/>
        <v>-12500</v>
      </c>
      <c r="I720" s="22">
        <f t="shared" si="22"/>
        <v>7.407407407407407</v>
      </c>
      <c r="K720" s="2">
        <v>540</v>
      </c>
    </row>
    <row r="721" spans="2:11" ht="12.75">
      <c r="B721" s="121">
        <v>4000</v>
      </c>
      <c r="C721" s="1" t="s">
        <v>64</v>
      </c>
      <c r="D721" s="1" t="s">
        <v>25</v>
      </c>
      <c r="E721" s="1" t="s">
        <v>33</v>
      </c>
      <c r="F721" s="30" t="s">
        <v>300</v>
      </c>
      <c r="G721" s="59" t="s">
        <v>249</v>
      </c>
      <c r="H721" s="6">
        <f t="shared" si="23"/>
        <v>-16500</v>
      </c>
      <c r="I721" s="22">
        <f t="shared" si="22"/>
        <v>7.407407407407407</v>
      </c>
      <c r="K721" s="2">
        <v>540</v>
      </c>
    </row>
    <row r="722" spans="2:11" ht="12.75">
      <c r="B722" s="121">
        <v>4000</v>
      </c>
      <c r="C722" s="1" t="s">
        <v>64</v>
      </c>
      <c r="D722" s="1" t="s">
        <v>25</v>
      </c>
      <c r="E722" s="1" t="s">
        <v>33</v>
      </c>
      <c r="F722" s="30" t="s">
        <v>301</v>
      </c>
      <c r="G722" s="59" t="s">
        <v>252</v>
      </c>
      <c r="H722" s="6">
        <f t="shared" si="23"/>
        <v>-20500</v>
      </c>
      <c r="I722" s="22">
        <f t="shared" si="22"/>
        <v>7.407407407407407</v>
      </c>
      <c r="K722" s="2">
        <v>540</v>
      </c>
    </row>
    <row r="723" spans="2:11" ht="12.75">
      <c r="B723" s="121">
        <v>4500</v>
      </c>
      <c r="C723" s="1" t="s">
        <v>64</v>
      </c>
      <c r="D723" s="1" t="s">
        <v>25</v>
      </c>
      <c r="E723" s="1" t="s">
        <v>33</v>
      </c>
      <c r="F723" s="30" t="s">
        <v>302</v>
      </c>
      <c r="G723" s="59" t="s">
        <v>295</v>
      </c>
      <c r="H723" s="6">
        <f t="shared" si="23"/>
        <v>-25000</v>
      </c>
      <c r="I723" s="22">
        <f t="shared" si="22"/>
        <v>8.333333333333334</v>
      </c>
      <c r="K723" s="2">
        <v>540</v>
      </c>
    </row>
    <row r="724" spans="2:11" ht="12.75">
      <c r="B724" s="231">
        <v>4500</v>
      </c>
      <c r="C724" s="1" t="s">
        <v>64</v>
      </c>
      <c r="D724" s="1" t="s">
        <v>25</v>
      </c>
      <c r="E724" s="1" t="s">
        <v>33</v>
      </c>
      <c r="F724" s="30" t="s">
        <v>303</v>
      </c>
      <c r="G724" s="59" t="s">
        <v>255</v>
      </c>
      <c r="H724" s="6">
        <f t="shared" si="23"/>
        <v>-29500</v>
      </c>
      <c r="I724" s="22">
        <f t="shared" si="22"/>
        <v>8.333333333333334</v>
      </c>
      <c r="K724" s="2">
        <v>540</v>
      </c>
    </row>
    <row r="725" spans="1:11" s="45" customFormat="1" ht="12.75">
      <c r="A725" s="11"/>
      <c r="B725" s="220">
        <f>SUM(B718:B724)</f>
        <v>29500</v>
      </c>
      <c r="C725" s="11" t="s">
        <v>64</v>
      </c>
      <c r="D725" s="11"/>
      <c r="E725" s="11"/>
      <c r="F725" s="18"/>
      <c r="G725" s="18"/>
      <c r="H725" s="41">
        <v>0</v>
      </c>
      <c r="I725" s="44">
        <f t="shared" si="22"/>
        <v>54.629629629629626</v>
      </c>
      <c r="K725" s="2">
        <v>540</v>
      </c>
    </row>
    <row r="726" spans="2:11" ht="12.75">
      <c r="B726" s="121"/>
      <c r="H726" s="6">
        <f t="shared" si="23"/>
        <v>0</v>
      </c>
      <c r="I726" s="22">
        <f t="shared" si="22"/>
        <v>0</v>
      </c>
      <c r="K726" s="2">
        <v>540</v>
      </c>
    </row>
    <row r="727" spans="2:11" ht="12.75">
      <c r="B727" s="121"/>
      <c r="H727" s="6">
        <f t="shared" si="23"/>
        <v>0</v>
      </c>
      <c r="I727" s="22">
        <f t="shared" si="22"/>
        <v>0</v>
      </c>
      <c r="K727" s="2">
        <v>540</v>
      </c>
    </row>
    <row r="728" spans="2:11" ht="12.75">
      <c r="B728" s="121"/>
      <c r="H728" s="6">
        <f t="shared" si="23"/>
        <v>0</v>
      </c>
      <c r="I728" s="22">
        <f t="shared" si="22"/>
        <v>0</v>
      </c>
      <c r="K728" s="2">
        <v>540</v>
      </c>
    </row>
    <row r="729" spans="2:11" ht="12.75">
      <c r="B729" s="121">
        <v>2000</v>
      </c>
      <c r="C729" s="1" t="s">
        <v>32</v>
      </c>
      <c r="D729" s="1" t="s">
        <v>25</v>
      </c>
      <c r="E729" s="1" t="s">
        <v>33</v>
      </c>
      <c r="F729" s="30" t="s">
        <v>287</v>
      </c>
      <c r="G729" s="59" t="s">
        <v>241</v>
      </c>
      <c r="H729" s="6">
        <f t="shared" si="23"/>
        <v>-2000</v>
      </c>
      <c r="I729" s="22">
        <f t="shared" si="22"/>
        <v>3.7037037037037037</v>
      </c>
      <c r="K729" s="2">
        <v>540</v>
      </c>
    </row>
    <row r="730" spans="2:11" ht="12.75">
      <c r="B730" s="121">
        <v>2000</v>
      </c>
      <c r="C730" s="1" t="s">
        <v>32</v>
      </c>
      <c r="D730" s="1" t="s">
        <v>25</v>
      </c>
      <c r="E730" s="1" t="s">
        <v>33</v>
      </c>
      <c r="F730" s="30" t="s">
        <v>287</v>
      </c>
      <c r="G730" s="59" t="s">
        <v>243</v>
      </c>
      <c r="H730" s="6">
        <f t="shared" si="23"/>
        <v>-4000</v>
      </c>
      <c r="I730" s="22">
        <f aca="true" t="shared" si="24" ref="I730:I793">+B730/K730</f>
        <v>3.7037037037037037</v>
      </c>
      <c r="K730" s="2">
        <v>540</v>
      </c>
    </row>
    <row r="731" spans="2:11" ht="12.75">
      <c r="B731" s="121">
        <v>2000</v>
      </c>
      <c r="C731" s="1" t="s">
        <v>32</v>
      </c>
      <c r="D731" s="1" t="s">
        <v>25</v>
      </c>
      <c r="E731" s="1" t="s">
        <v>33</v>
      </c>
      <c r="F731" s="30" t="s">
        <v>287</v>
      </c>
      <c r="G731" s="59" t="s">
        <v>246</v>
      </c>
      <c r="H731" s="6">
        <f t="shared" si="23"/>
        <v>-6000</v>
      </c>
      <c r="I731" s="22">
        <f t="shared" si="24"/>
        <v>3.7037037037037037</v>
      </c>
      <c r="K731" s="2">
        <v>540</v>
      </c>
    </row>
    <row r="732" spans="2:11" ht="12.75">
      <c r="B732" s="121">
        <v>2000</v>
      </c>
      <c r="C732" s="1" t="s">
        <v>32</v>
      </c>
      <c r="D732" s="1" t="s">
        <v>25</v>
      </c>
      <c r="E732" s="1" t="s">
        <v>33</v>
      </c>
      <c r="F732" s="30" t="s">
        <v>287</v>
      </c>
      <c r="G732" s="59" t="s">
        <v>249</v>
      </c>
      <c r="H732" s="6">
        <f t="shared" si="23"/>
        <v>-8000</v>
      </c>
      <c r="I732" s="22">
        <f t="shared" si="24"/>
        <v>3.7037037037037037</v>
      </c>
      <c r="K732" s="2">
        <v>540</v>
      </c>
    </row>
    <row r="733" spans="2:11" ht="12.75">
      <c r="B733" s="121">
        <v>2000</v>
      </c>
      <c r="C733" s="1" t="s">
        <v>32</v>
      </c>
      <c r="D733" s="1" t="s">
        <v>25</v>
      </c>
      <c r="E733" s="1" t="s">
        <v>33</v>
      </c>
      <c r="F733" s="30" t="s">
        <v>287</v>
      </c>
      <c r="G733" s="59" t="s">
        <v>252</v>
      </c>
      <c r="H733" s="6">
        <f t="shared" si="23"/>
        <v>-10000</v>
      </c>
      <c r="I733" s="22">
        <f t="shared" si="24"/>
        <v>3.7037037037037037</v>
      </c>
      <c r="K733" s="2">
        <v>540</v>
      </c>
    </row>
    <row r="734" spans="2:11" ht="12.75">
      <c r="B734" s="121">
        <v>2000</v>
      </c>
      <c r="C734" s="1" t="s">
        <v>32</v>
      </c>
      <c r="D734" s="1" t="s">
        <v>25</v>
      </c>
      <c r="E734" s="1" t="s">
        <v>33</v>
      </c>
      <c r="F734" s="30" t="s">
        <v>287</v>
      </c>
      <c r="G734" s="59" t="s">
        <v>295</v>
      </c>
      <c r="H734" s="6">
        <f t="shared" si="23"/>
        <v>-12000</v>
      </c>
      <c r="I734" s="22">
        <f t="shared" si="24"/>
        <v>3.7037037037037037</v>
      </c>
      <c r="K734" s="2">
        <v>540</v>
      </c>
    </row>
    <row r="735" spans="2:11" ht="12.75">
      <c r="B735" s="121">
        <v>2000</v>
      </c>
      <c r="C735" s="1" t="s">
        <v>32</v>
      </c>
      <c r="D735" s="1" t="s">
        <v>25</v>
      </c>
      <c r="E735" s="1" t="s">
        <v>33</v>
      </c>
      <c r="F735" s="30" t="s">
        <v>287</v>
      </c>
      <c r="G735" s="59" t="s">
        <v>255</v>
      </c>
      <c r="H735" s="6">
        <f t="shared" si="23"/>
        <v>-14000</v>
      </c>
      <c r="I735" s="22">
        <f t="shared" si="24"/>
        <v>3.7037037037037037</v>
      </c>
      <c r="K735" s="2">
        <v>540</v>
      </c>
    </row>
    <row r="736" spans="1:11" s="45" customFormat="1" ht="12.75">
      <c r="A736" s="11"/>
      <c r="B736" s="220">
        <f>SUM(B729:B735)</f>
        <v>14000</v>
      </c>
      <c r="C736" s="11" t="s">
        <v>32</v>
      </c>
      <c r="D736" s="11"/>
      <c r="E736" s="11"/>
      <c r="F736" s="18"/>
      <c r="G736" s="18"/>
      <c r="H736" s="41">
        <v>0</v>
      </c>
      <c r="I736" s="44">
        <f t="shared" si="24"/>
        <v>25.925925925925927</v>
      </c>
      <c r="K736" s="2">
        <v>540</v>
      </c>
    </row>
    <row r="737" spans="2:11" ht="12.75">
      <c r="B737" s="121"/>
      <c r="H737" s="6">
        <f t="shared" si="23"/>
        <v>0</v>
      </c>
      <c r="I737" s="22">
        <f t="shared" si="24"/>
        <v>0</v>
      </c>
      <c r="K737" s="2">
        <v>540</v>
      </c>
    </row>
    <row r="738" spans="2:11" ht="12.75">
      <c r="B738" s="121"/>
      <c r="H738" s="6">
        <f t="shared" si="23"/>
        <v>0</v>
      </c>
      <c r="I738" s="22">
        <f t="shared" si="24"/>
        <v>0</v>
      </c>
      <c r="K738" s="2">
        <v>540</v>
      </c>
    </row>
    <row r="739" spans="2:11" ht="12.75">
      <c r="B739" s="121"/>
      <c r="H739" s="6">
        <f t="shared" si="23"/>
        <v>0</v>
      </c>
      <c r="I739" s="22">
        <f t="shared" si="24"/>
        <v>0</v>
      </c>
      <c r="K739" s="2">
        <v>540</v>
      </c>
    </row>
    <row r="740" spans="2:11" ht="12.75">
      <c r="B740" s="121">
        <v>2000</v>
      </c>
      <c r="C740" s="1" t="s">
        <v>142</v>
      </c>
      <c r="D740" s="1" t="s">
        <v>25</v>
      </c>
      <c r="E740" s="1" t="s">
        <v>70</v>
      </c>
      <c r="F740" s="30" t="s">
        <v>287</v>
      </c>
      <c r="G740" s="59" t="s">
        <v>295</v>
      </c>
      <c r="H740" s="6">
        <f>H739-B740</f>
        <v>-2000</v>
      </c>
      <c r="I740" s="22">
        <f t="shared" si="24"/>
        <v>3.7037037037037037</v>
      </c>
      <c r="K740" s="2">
        <v>540</v>
      </c>
    </row>
    <row r="741" spans="1:11" s="45" customFormat="1" ht="12.75">
      <c r="A741" s="11"/>
      <c r="B741" s="220">
        <v>2000</v>
      </c>
      <c r="C741" s="11"/>
      <c r="D741" s="11"/>
      <c r="E741" s="11" t="s">
        <v>70</v>
      </c>
      <c r="F741" s="18"/>
      <c r="G741" s="18"/>
      <c r="H741" s="41">
        <v>0</v>
      </c>
      <c r="I741" s="44">
        <f t="shared" si="24"/>
        <v>3.7037037037037037</v>
      </c>
      <c r="K741" s="2">
        <v>540</v>
      </c>
    </row>
    <row r="742" spans="2:11" ht="12.75">
      <c r="B742" s="7"/>
      <c r="H742" s="6">
        <f aca="true" t="shared" si="25" ref="H742:H804">H741-B742</f>
        <v>0</v>
      </c>
      <c r="I742" s="22">
        <f t="shared" si="24"/>
        <v>0</v>
      </c>
      <c r="K742" s="2">
        <v>540</v>
      </c>
    </row>
    <row r="743" spans="2:11" ht="12.75">
      <c r="B743" s="7"/>
      <c r="H743" s="6">
        <f t="shared" si="25"/>
        <v>0</v>
      </c>
      <c r="I743" s="22">
        <f t="shared" si="24"/>
        <v>0</v>
      </c>
      <c r="K743" s="2">
        <v>540</v>
      </c>
    </row>
    <row r="744" spans="2:11" ht="12.75">
      <c r="B744" s="7"/>
      <c r="H744" s="6">
        <f t="shared" si="25"/>
        <v>0</v>
      </c>
      <c r="I744" s="22">
        <f t="shared" si="24"/>
        <v>0</v>
      </c>
      <c r="K744" s="2">
        <v>540</v>
      </c>
    </row>
    <row r="745" spans="2:11" ht="12.75">
      <c r="B745" s="7"/>
      <c r="H745" s="6">
        <f t="shared" si="25"/>
        <v>0</v>
      </c>
      <c r="I745" s="22">
        <f t="shared" si="24"/>
        <v>0</v>
      </c>
      <c r="K745" s="2">
        <v>540</v>
      </c>
    </row>
    <row r="746" spans="2:11" ht="12.75">
      <c r="B746" s="7"/>
      <c r="H746" s="6">
        <f t="shared" si="25"/>
        <v>0</v>
      </c>
      <c r="I746" s="22">
        <f t="shared" si="24"/>
        <v>0</v>
      </c>
      <c r="K746" s="2">
        <v>540</v>
      </c>
    </row>
    <row r="747" spans="2:11" ht="12.75">
      <c r="B747" s="7"/>
      <c r="H747" s="6">
        <f t="shared" si="25"/>
        <v>0</v>
      </c>
      <c r="I747" s="22">
        <f t="shared" si="24"/>
        <v>0</v>
      </c>
      <c r="K747" s="2">
        <v>540</v>
      </c>
    </row>
    <row r="748" spans="2:11" ht="12.75">
      <c r="B748" s="7"/>
      <c r="H748" s="6">
        <f t="shared" si="25"/>
        <v>0</v>
      </c>
      <c r="I748" s="22">
        <f t="shared" si="24"/>
        <v>0</v>
      </c>
      <c r="K748" s="2">
        <v>540</v>
      </c>
    </row>
    <row r="749" spans="1:11" s="45" customFormat="1" ht="12.75">
      <c r="A749" s="11"/>
      <c r="B749" s="92">
        <f>+B754+B761+B768+B772+B779</f>
        <v>27200</v>
      </c>
      <c r="C749" s="41"/>
      <c r="D749" s="47" t="s">
        <v>304</v>
      </c>
      <c r="E749" s="46" t="s">
        <v>264</v>
      </c>
      <c r="F749" s="47" t="s">
        <v>305</v>
      </c>
      <c r="G749" s="18"/>
      <c r="H749" s="41">
        <f t="shared" si="25"/>
        <v>-27200</v>
      </c>
      <c r="I749" s="44">
        <f t="shared" si="24"/>
        <v>50.370370370370374</v>
      </c>
      <c r="K749" s="2">
        <v>540</v>
      </c>
    </row>
    <row r="750" spans="2:11" ht="12.75">
      <c r="B750" s="7"/>
      <c r="H750" s="6">
        <v>0</v>
      </c>
      <c r="I750" s="22">
        <f t="shared" si="24"/>
        <v>0</v>
      </c>
      <c r="K750" s="2">
        <v>540</v>
      </c>
    </row>
    <row r="751" spans="2:11" ht="12.75">
      <c r="B751" s="7"/>
      <c r="H751" s="6">
        <f t="shared" si="25"/>
        <v>0</v>
      </c>
      <c r="I751" s="22">
        <f t="shared" si="24"/>
        <v>0</v>
      </c>
      <c r="K751" s="2">
        <v>540</v>
      </c>
    </row>
    <row r="752" spans="2:11" ht="12.75">
      <c r="B752" s="7"/>
      <c r="H752" s="6">
        <f t="shared" si="25"/>
        <v>0</v>
      </c>
      <c r="I752" s="22">
        <f t="shared" si="24"/>
        <v>0</v>
      </c>
      <c r="K752" s="2">
        <v>540</v>
      </c>
    </row>
    <row r="753" spans="2:11" ht="12.75">
      <c r="B753" s="7">
        <v>2500</v>
      </c>
      <c r="C753" s="1" t="s">
        <v>0</v>
      </c>
      <c r="D753" s="12" t="s">
        <v>25</v>
      </c>
      <c r="E753" s="1" t="s">
        <v>26</v>
      </c>
      <c r="F753" s="31" t="s">
        <v>306</v>
      </c>
      <c r="G753" s="27" t="s">
        <v>241</v>
      </c>
      <c r="H753" s="6">
        <f t="shared" si="25"/>
        <v>-2500</v>
      </c>
      <c r="I753" s="22">
        <f t="shared" si="24"/>
        <v>4.62962962962963</v>
      </c>
      <c r="K753" s="2">
        <v>540</v>
      </c>
    </row>
    <row r="754" spans="1:11" s="45" customFormat="1" ht="12.75">
      <c r="A754" s="11"/>
      <c r="B754" s="92">
        <v>2500</v>
      </c>
      <c r="C754" s="11" t="s">
        <v>0</v>
      </c>
      <c r="D754" s="11"/>
      <c r="E754" s="11"/>
      <c r="F754" s="18"/>
      <c r="G754" s="18"/>
      <c r="H754" s="41">
        <v>0</v>
      </c>
      <c r="I754" s="44">
        <f t="shared" si="24"/>
        <v>4.62962962962963</v>
      </c>
      <c r="K754" s="2">
        <v>540</v>
      </c>
    </row>
    <row r="755" spans="2:11" ht="12.75">
      <c r="B755" s="221"/>
      <c r="H755" s="6">
        <f t="shared" si="25"/>
        <v>0</v>
      </c>
      <c r="I755" s="22">
        <f t="shared" si="24"/>
        <v>0</v>
      </c>
      <c r="K755" s="2">
        <v>540</v>
      </c>
    </row>
    <row r="756" spans="2:11" ht="12.75">
      <c r="B756" s="7"/>
      <c r="H756" s="6">
        <f t="shared" si="25"/>
        <v>0</v>
      </c>
      <c r="I756" s="22">
        <f t="shared" si="24"/>
        <v>0</v>
      </c>
      <c r="K756" s="2">
        <v>540</v>
      </c>
    </row>
    <row r="757" spans="2:11" ht="12.75">
      <c r="B757" s="7">
        <v>3000</v>
      </c>
      <c r="C757" s="1" t="s">
        <v>192</v>
      </c>
      <c r="D757" s="12" t="s">
        <v>25</v>
      </c>
      <c r="E757" s="1" t="s">
        <v>33</v>
      </c>
      <c r="F757" s="31" t="s">
        <v>307</v>
      </c>
      <c r="G757" s="27" t="s">
        <v>241</v>
      </c>
      <c r="H757" s="6">
        <f t="shared" si="25"/>
        <v>-3000</v>
      </c>
      <c r="I757" s="22">
        <f t="shared" si="24"/>
        <v>5.555555555555555</v>
      </c>
      <c r="K757" s="2">
        <v>540</v>
      </c>
    </row>
    <row r="758" spans="2:11" ht="12.75">
      <c r="B758" s="7">
        <v>2000</v>
      </c>
      <c r="C758" s="1" t="s">
        <v>194</v>
      </c>
      <c r="D758" s="12" t="s">
        <v>25</v>
      </c>
      <c r="E758" s="1" t="s">
        <v>30</v>
      </c>
      <c r="F758" s="31" t="s">
        <v>308</v>
      </c>
      <c r="G758" s="27" t="s">
        <v>241</v>
      </c>
      <c r="H758" s="6">
        <f t="shared" si="25"/>
        <v>-5000</v>
      </c>
      <c r="I758" s="22">
        <f t="shared" si="24"/>
        <v>3.7037037037037037</v>
      </c>
      <c r="K758" s="2">
        <v>540</v>
      </c>
    </row>
    <row r="759" spans="1:11" s="15" customFormat="1" ht="12.75">
      <c r="A759" s="12"/>
      <c r="B759" s="142">
        <v>2000</v>
      </c>
      <c r="C759" s="12" t="s">
        <v>196</v>
      </c>
      <c r="D759" s="12" t="s">
        <v>25</v>
      </c>
      <c r="E759" s="12" t="s">
        <v>33</v>
      </c>
      <c r="F759" s="31" t="s">
        <v>311</v>
      </c>
      <c r="G759" s="30" t="s">
        <v>246</v>
      </c>
      <c r="H759" s="6">
        <f t="shared" si="25"/>
        <v>-7000</v>
      </c>
      <c r="I759" s="39">
        <f t="shared" si="24"/>
        <v>3.7037037037037037</v>
      </c>
      <c r="K759" s="2">
        <v>540</v>
      </c>
    </row>
    <row r="760" spans="2:11" ht="12.75">
      <c r="B760" s="7">
        <v>3000</v>
      </c>
      <c r="C760" s="1" t="s">
        <v>312</v>
      </c>
      <c r="D760" s="12" t="s">
        <v>25</v>
      </c>
      <c r="E760" s="1" t="s">
        <v>33</v>
      </c>
      <c r="F760" s="31" t="s">
        <v>313</v>
      </c>
      <c r="G760" s="27" t="s">
        <v>246</v>
      </c>
      <c r="H760" s="6">
        <f t="shared" si="25"/>
        <v>-10000</v>
      </c>
      <c r="I760" s="22">
        <f t="shared" si="24"/>
        <v>5.555555555555555</v>
      </c>
      <c r="K760" s="2">
        <v>540</v>
      </c>
    </row>
    <row r="761" spans="1:11" s="45" customFormat="1" ht="12.75">
      <c r="A761" s="11"/>
      <c r="B761" s="92">
        <f>SUM(B757:B760)</f>
        <v>10000</v>
      </c>
      <c r="C761" s="11" t="s">
        <v>62</v>
      </c>
      <c r="D761" s="11"/>
      <c r="E761" s="11"/>
      <c r="F761" s="18"/>
      <c r="G761" s="18"/>
      <c r="H761" s="41">
        <v>0</v>
      </c>
      <c r="I761" s="44">
        <f t="shared" si="24"/>
        <v>18.51851851851852</v>
      </c>
      <c r="K761" s="2">
        <v>540</v>
      </c>
    </row>
    <row r="762" spans="2:11" ht="12.75">
      <c r="B762" s="7"/>
      <c r="H762" s="6">
        <f t="shared" si="25"/>
        <v>0</v>
      </c>
      <c r="I762" s="22">
        <f t="shared" si="24"/>
        <v>0</v>
      </c>
      <c r="K762" s="2">
        <v>540</v>
      </c>
    </row>
    <row r="763" spans="2:11" ht="12.75">
      <c r="B763" s="7"/>
      <c r="H763" s="6">
        <f t="shared" si="25"/>
        <v>0</v>
      </c>
      <c r="I763" s="22">
        <f t="shared" si="24"/>
        <v>0</v>
      </c>
      <c r="K763" s="2">
        <v>540</v>
      </c>
    </row>
    <row r="764" spans="2:11" ht="12.75">
      <c r="B764" s="7"/>
      <c r="H764" s="6">
        <f t="shared" si="25"/>
        <v>0</v>
      </c>
      <c r="I764" s="22">
        <f t="shared" si="24"/>
        <v>0</v>
      </c>
      <c r="K764" s="2">
        <v>540</v>
      </c>
    </row>
    <row r="765" spans="2:11" ht="12.75">
      <c r="B765" s="7">
        <v>1500</v>
      </c>
      <c r="C765" s="1" t="s">
        <v>29</v>
      </c>
      <c r="D765" s="12" t="s">
        <v>25</v>
      </c>
      <c r="E765" s="1" t="s">
        <v>30</v>
      </c>
      <c r="F765" s="31" t="s">
        <v>309</v>
      </c>
      <c r="G765" s="27" t="s">
        <v>218</v>
      </c>
      <c r="H765" s="6">
        <f t="shared" si="25"/>
        <v>-1500</v>
      </c>
      <c r="I765" s="22">
        <f t="shared" si="24"/>
        <v>2.7777777777777777</v>
      </c>
      <c r="K765" s="2">
        <v>540</v>
      </c>
    </row>
    <row r="766" spans="2:11" ht="12.75">
      <c r="B766" s="7">
        <v>600</v>
      </c>
      <c r="C766" s="1" t="s">
        <v>29</v>
      </c>
      <c r="D766" s="12" t="s">
        <v>25</v>
      </c>
      <c r="E766" s="1" t="s">
        <v>30</v>
      </c>
      <c r="F766" s="31" t="s">
        <v>310</v>
      </c>
      <c r="G766" s="27" t="s">
        <v>243</v>
      </c>
      <c r="H766" s="6">
        <f t="shared" si="25"/>
        <v>-2100</v>
      </c>
      <c r="I766" s="22">
        <f t="shared" si="24"/>
        <v>1.1111111111111112</v>
      </c>
      <c r="K766" s="2">
        <v>540</v>
      </c>
    </row>
    <row r="767" spans="2:11" ht="12.75">
      <c r="B767" s="7">
        <v>600</v>
      </c>
      <c r="C767" s="1" t="s">
        <v>29</v>
      </c>
      <c r="D767" s="12" t="s">
        <v>25</v>
      </c>
      <c r="E767" s="1" t="s">
        <v>30</v>
      </c>
      <c r="F767" s="31" t="s">
        <v>310</v>
      </c>
      <c r="G767" s="27" t="s">
        <v>246</v>
      </c>
      <c r="H767" s="6">
        <f t="shared" si="25"/>
        <v>-2700</v>
      </c>
      <c r="I767" s="22">
        <f t="shared" si="24"/>
        <v>1.1111111111111112</v>
      </c>
      <c r="K767" s="2">
        <v>540</v>
      </c>
    </row>
    <row r="768" spans="1:11" s="45" customFormat="1" ht="12.75">
      <c r="A768" s="11"/>
      <c r="B768" s="92">
        <f>SUM(B765:B767)</f>
        <v>2700</v>
      </c>
      <c r="C768" s="11"/>
      <c r="D768" s="11"/>
      <c r="E768" s="11" t="s">
        <v>30</v>
      </c>
      <c r="F768" s="18"/>
      <c r="G768" s="18"/>
      <c r="H768" s="41">
        <v>0</v>
      </c>
      <c r="I768" s="44">
        <f t="shared" si="24"/>
        <v>5</v>
      </c>
      <c r="K768" s="2">
        <v>540</v>
      </c>
    </row>
    <row r="769" spans="2:11" ht="12.75">
      <c r="B769" s="7"/>
      <c r="H769" s="6">
        <f t="shared" si="25"/>
        <v>0</v>
      </c>
      <c r="I769" s="22">
        <f t="shared" si="24"/>
        <v>0</v>
      </c>
      <c r="K769" s="2">
        <v>540</v>
      </c>
    </row>
    <row r="770" spans="2:11" ht="12.75">
      <c r="B770" s="7"/>
      <c r="H770" s="6">
        <f t="shared" si="25"/>
        <v>0</v>
      </c>
      <c r="I770" s="22">
        <f t="shared" si="24"/>
        <v>0</v>
      </c>
      <c r="K770" s="2">
        <v>540</v>
      </c>
    </row>
    <row r="771" spans="2:11" ht="12.75">
      <c r="B771" s="7">
        <v>6000</v>
      </c>
      <c r="C771" s="1" t="s">
        <v>314</v>
      </c>
      <c r="D771" s="12" t="s">
        <v>25</v>
      </c>
      <c r="E771" s="1" t="s">
        <v>33</v>
      </c>
      <c r="F771" s="31" t="s">
        <v>315</v>
      </c>
      <c r="G771" s="30" t="s">
        <v>316</v>
      </c>
      <c r="H771" s="6">
        <f t="shared" si="25"/>
        <v>-6000</v>
      </c>
      <c r="I771" s="22">
        <f t="shared" si="24"/>
        <v>11.11111111111111</v>
      </c>
      <c r="K771" s="2">
        <v>540</v>
      </c>
    </row>
    <row r="772" spans="1:11" s="45" customFormat="1" ht="12.75">
      <c r="A772" s="11"/>
      <c r="B772" s="92">
        <v>6000</v>
      </c>
      <c r="C772" s="11" t="s">
        <v>64</v>
      </c>
      <c r="D772" s="11"/>
      <c r="E772" s="11"/>
      <c r="F772" s="18"/>
      <c r="G772" s="18"/>
      <c r="H772" s="41">
        <v>0</v>
      </c>
      <c r="I772" s="44">
        <f t="shared" si="24"/>
        <v>11.11111111111111</v>
      </c>
      <c r="K772" s="2">
        <v>540</v>
      </c>
    </row>
    <row r="773" spans="2:11" ht="12.75">
      <c r="B773" s="7"/>
      <c r="H773" s="6">
        <f t="shared" si="25"/>
        <v>0</v>
      </c>
      <c r="I773" s="22">
        <f t="shared" si="24"/>
        <v>0</v>
      </c>
      <c r="K773" s="2">
        <v>540</v>
      </c>
    </row>
    <row r="774" spans="2:11" ht="12.75">
      <c r="B774" s="7"/>
      <c r="H774" s="6">
        <f t="shared" si="25"/>
        <v>0</v>
      </c>
      <c r="I774" s="22">
        <f t="shared" si="24"/>
        <v>0</v>
      </c>
      <c r="K774" s="2">
        <v>540</v>
      </c>
    </row>
    <row r="775" spans="2:11" ht="12.75">
      <c r="B775" s="7"/>
      <c r="H775" s="6">
        <f t="shared" si="25"/>
        <v>0</v>
      </c>
      <c r="I775" s="22">
        <f t="shared" si="24"/>
        <v>0</v>
      </c>
      <c r="K775" s="2">
        <v>540</v>
      </c>
    </row>
    <row r="776" spans="2:11" ht="12.75">
      <c r="B776" s="7">
        <v>2000</v>
      </c>
      <c r="C776" s="1" t="s">
        <v>32</v>
      </c>
      <c r="D776" s="12" t="s">
        <v>25</v>
      </c>
      <c r="E776" s="1" t="s">
        <v>33</v>
      </c>
      <c r="F776" s="31" t="s">
        <v>310</v>
      </c>
      <c r="G776" s="27" t="s">
        <v>241</v>
      </c>
      <c r="H776" s="6">
        <f t="shared" si="25"/>
        <v>-2000</v>
      </c>
      <c r="I776" s="22">
        <f t="shared" si="24"/>
        <v>3.7037037037037037</v>
      </c>
      <c r="K776" s="2">
        <v>540</v>
      </c>
    </row>
    <row r="777" spans="2:11" ht="12.75">
      <c r="B777" s="7">
        <v>2000</v>
      </c>
      <c r="C777" s="1" t="s">
        <v>32</v>
      </c>
      <c r="D777" s="12" t="s">
        <v>25</v>
      </c>
      <c r="E777" s="1" t="s">
        <v>33</v>
      </c>
      <c r="F777" s="31" t="s">
        <v>310</v>
      </c>
      <c r="G777" s="27" t="s">
        <v>243</v>
      </c>
      <c r="H777" s="6">
        <f t="shared" si="25"/>
        <v>-4000</v>
      </c>
      <c r="I777" s="22">
        <f t="shared" si="24"/>
        <v>3.7037037037037037</v>
      </c>
      <c r="K777" s="2">
        <v>540</v>
      </c>
    </row>
    <row r="778" spans="2:11" ht="12.75">
      <c r="B778" s="7">
        <v>2000</v>
      </c>
      <c r="C778" s="1" t="s">
        <v>32</v>
      </c>
      <c r="D778" s="12" t="s">
        <v>25</v>
      </c>
      <c r="E778" s="1" t="s">
        <v>33</v>
      </c>
      <c r="F778" s="31" t="s">
        <v>310</v>
      </c>
      <c r="G778" s="27" t="s">
        <v>246</v>
      </c>
      <c r="H778" s="6">
        <f t="shared" si="25"/>
        <v>-6000</v>
      </c>
      <c r="I778" s="22">
        <f t="shared" si="24"/>
        <v>3.7037037037037037</v>
      </c>
      <c r="K778" s="2">
        <v>540</v>
      </c>
    </row>
    <row r="779" spans="1:11" s="45" customFormat="1" ht="12.75">
      <c r="A779" s="11"/>
      <c r="B779" s="92">
        <f>SUM(B776:B778)</f>
        <v>6000</v>
      </c>
      <c r="C779" s="11" t="s">
        <v>32</v>
      </c>
      <c r="D779" s="11"/>
      <c r="E779" s="11"/>
      <c r="F779" s="18"/>
      <c r="G779" s="18"/>
      <c r="H779" s="41">
        <v>0</v>
      </c>
      <c r="I779" s="44">
        <f t="shared" si="24"/>
        <v>11.11111111111111</v>
      </c>
      <c r="K779" s="2">
        <v>540</v>
      </c>
    </row>
    <row r="780" spans="2:11" ht="12.75">
      <c r="B780" s="7"/>
      <c r="H780" s="6">
        <f t="shared" si="25"/>
        <v>0</v>
      </c>
      <c r="I780" s="22">
        <f t="shared" si="24"/>
        <v>0</v>
      </c>
      <c r="K780" s="2">
        <v>540</v>
      </c>
    </row>
    <row r="781" spans="2:11" ht="12.75">
      <c r="B781" s="7"/>
      <c r="H781" s="6">
        <f t="shared" si="25"/>
        <v>0</v>
      </c>
      <c r="I781" s="22">
        <f t="shared" si="24"/>
        <v>0</v>
      </c>
      <c r="K781" s="2">
        <v>540</v>
      </c>
    </row>
    <row r="782" spans="2:11" ht="12.75">
      <c r="B782" s="7"/>
      <c r="H782" s="6">
        <f t="shared" si="25"/>
        <v>0</v>
      </c>
      <c r="I782" s="22">
        <f t="shared" si="24"/>
        <v>0</v>
      </c>
      <c r="K782" s="2">
        <v>540</v>
      </c>
    </row>
    <row r="783" spans="2:11" ht="12.75">
      <c r="B783" s="7"/>
      <c r="H783" s="6">
        <f t="shared" si="25"/>
        <v>0</v>
      </c>
      <c r="I783" s="22">
        <f t="shared" si="24"/>
        <v>0</v>
      </c>
      <c r="K783" s="2">
        <v>540</v>
      </c>
    </row>
    <row r="784" spans="2:11" ht="12.75">
      <c r="B784" s="7"/>
      <c r="H784" s="6">
        <f t="shared" si="25"/>
        <v>0</v>
      </c>
      <c r="I784" s="22">
        <f t="shared" si="24"/>
        <v>0</v>
      </c>
      <c r="K784" s="2">
        <v>540</v>
      </c>
    </row>
    <row r="785" spans="2:11" ht="12.75">
      <c r="B785" s="7"/>
      <c r="H785" s="6">
        <f t="shared" si="25"/>
        <v>0</v>
      </c>
      <c r="I785" s="22">
        <f t="shared" si="24"/>
        <v>0</v>
      </c>
      <c r="K785" s="2">
        <v>540</v>
      </c>
    </row>
    <row r="786" spans="2:11" ht="12.75">
      <c r="B786" s="7"/>
      <c r="H786" s="6">
        <f t="shared" si="25"/>
        <v>0</v>
      </c>
      <c r="I786" s="22">
        <f t="shared" si="24"/>
        <v>0</v>
      </c>
      <c r="K786" s="2">
        <v>540</v>
      </c>
    </row>
    <row r="787" spans="1:11" s="45" customFormat="1" ht="12.75">
      <c r="A787" s="11"/>
      <c r="B787" s="92">
        <f>+B792+B797+B805+B809+B815</f>
        <v>34200</v>
      </c>
      <c r="C787" s="41"/>
      <c r="D787" s="47" t="s">
        <v>317</v>
      </c>
      <c r="E787" s="46" t="s">
        <v>264</v>
      </c>
      <c r="F787" s="47" t="s">
        <v>318</v>
      </c>
      <c r="G787" s="18"/>
      <c r="H787" s="41">
        <f t="shared" si="25"/>
        <v>-34200</v>
      </c>
      <c r="I787" s="44">
        <f t="shared" si="24"/>
        <v>63.333333333333336</v>
      </c>
      <c r="K787" s="2">
        <v>540</v>
      </c>
    </row>
    <row r="788" spans="2:11" ht="12.75">
      <c r="B788" s="7"/>
      <c r="H788" s="6">
        <v>0</v>
      </c>
      <c r="I788" s="22">
        <f t="shared" si="24"/>
        <v>0</v>
      </c>
      <c r="K788" s="2">
        <v>540</v>
      </c>
    </row>
    <row r="789" spans="2:11" ht="12.75">
      <c r="B789" s="7"/>
      <c r="H789" s="6">
        <f t="shared" si="25"/>
        <v>0</v>
      </c>
      <c r="I789" s="22">
        <f t="shared" si="24"/>
        <v>0</v>
      </c>
      <c r="K789" s="2">
        <v>540</v>
      </c>
    </row>
    <row r="790" spans="2:11" ht="12.75">
      <c r="B790" s="7">
        <v>2500</v>
      </c>
      <c r="C790" s="1" t="s">
        <v>0</v>
      </c>
      <c r="D790" s="1" t="s">
        <v>25</v>
      </c>
      <c r="E790" s="1" t="s">
        <v>74</v>
      </c>
      <c r="F790" s="57" t="s">
        <v>347</v>
      </c>
      <c r="G790" s="27" t="s">
        <v>348</v>
      </c>
      <c r="H790" s="6">
        <f t="shared" si="25"/>
        <v>-2500</v>
      </c>
      <c r="I790" s="22">
        <f t="shared" si="24"/>
        <v>4.62962962962963</v>
      </c>
      <c r="K790" s="2">
        <v>540</v>
      </c>
    </row>
    <row r="791" spans="2:11" ht="12.75">
      <c r="B791" s="7">
        <v>2500</v>
      </c>
      <c r="C791" s="1" t="s">
        <v>0</v>
      </c>
      <c r="D791" s="1" t="s">
        <v>25</v>
      </c>
      <c r="E791" s="1" t="s">
        <v>74</v>
      </c>
      <c r="F791" s="57" t="s">
        <v>319</v>
      </c>
      <c r="G791" s="27" t="s">
        <v>295</v>
      </c>
      <c r="H791" s="6">
        <f t="shared" si="25"/>
        <v>-5000</v>
      </c>
      <c r="I791" s="22">
        <f t="shared" si="24"/>
        <v>4.62962962962963</v>
      </c>
      <c r="K791" s="2">
        <v>540</v>
      </c>
    </row>
    <row r="792" spans="1:11" s="45" customFormat="1" ht="12.75">
      <c r="A792" s="11"/>
      <c r="B792" s="92">
        <f>SUM(B790:B791)</f>
        <v>5000</v>
      </c>
      <c r="C792" s="11" t="s">
        <v>0</v>
      </c>
      <c r="D792" s="11"/>
      <c r="E792" s="11"/>
      <c r="F792" s="18"/>
      <c r="G792" s="18"/>
      <c r="H792" s="41">
        <v>0</v>
      </c>
      <c r="I792" s="44">
        <f t="shared" si="24"/>
        <v>9.25925925925926</v>
      </c>
      <c r="K792" s="2">
        <v>540</v>
      </c>
    </row>
    <row r="793" spans="2:11" ht="12.75">
      <c r="B793" s="7"/>
      <c r="H793" s="6">
        <f t="shared" si="25"/>
        <v>0</v>
      </c>
      <c r="I793" s="22">
        <f t="shared" si="24"/>
        <v>0</v>
      </c>
      <c r="K793" s="2">
        <v>540</v>
      </c>
    </row>
    <row r="794" spans="2:11" ht="12.75">
      <c r="B794" s="7"/>
      <c r="H794" s="6">
        <f t="shared" si="25"/>
        <v>0</v>
      </c>
      <c r="I794" s="22">
        <f aca="true" t="shared" si="26" ref="I794:I857">+B794/K794</f>
        <v>0</v>
      </c>
      <c r="K794" s="2">
        <v>540</v>
      </c>
    </row>
    <row r="795" spans="2:11" ht="12.75">
      <c r="B795" s="142">
        <v>4700</v>
      </c>
      <c r="C795" s="12" t="s">
        <v>320</v>
      </c>
      <c r="D795" s="12" t="s">
        <v>25</v>
      </c>
      <c r="E795" s="12" t="s">
        <v>33</v>
      </c>
      <c r="F795" s="31" t="s">
        <v>321</v>
      </c>
      <c r="G795" s="30" t="s">
        <v>295</v>
      </c>
      <c r="H795" s="6">
        <f t="shared" si="25"/>
        <v>-4700</v>
      </c>
      <c r="I795" s="22">
        <f t="shared" si="26"/>
        <v>8.703703703703704</v>
      </c>
      <c r="K795" s="2">
        <v>540</v>
      </c>
    </row>
    <row r="796" spans="2:11" ht="12.75">
      <c r="B796" s="7">
        <v>4700</v>
      </c>
      <c r="C796" s="1" t="s">
        <v>322</v>
      </c>
      <c r="D796" s="12" t="s">
        <v>25</v>
      </c>
      <c r="E796" s="1" t="s">
        <v>33</v>
      </c>
      <c r="F796" s="31" t="s">
        <v>323</v>
      </c>
      <c r="G796" s="27" t="s">
        <v>324</v>
      </c>
      <c r="H796" s="6">
        <f t="shared" si="25"/>
        <v>-9400</v>
      </c>
      <c r="I796" s="22">
        <f t="shared" si="26"/>
        <v>8.703703703703704</v>
      </c>
      <c r="K796" s="2">
        <v>540</v>
      </c>
    </row>
    <row r="797" spans="1:11" s="45" customFormat="1" ht="12.75">
      <c r="A797" s="11"/>
      <c r="B797" s="92">
        <f>SUM(B795:B796)</f>
        <v>9400</v>
      </c>
      <c r="C797" s="11" t="s">
        <v>62</v>
      </c>
      <c r="D797" s="11"/>
      <c r="E797" s="11"/>
      <c r="F797" s="18"/>
      <c r="G797" s="18"/>
      <c r="H797" s="41">
        <v>0</v>
      </c>
      <c r="I797" s="44">
        <f t="shared" si="26"/>
        <v>17.40740740740741</v>
      </c>
      <c r="K797" s="2">
        <v>540</v>
      </c>
    </row>
    <row r="798" spans="2:11" ht="12.75">
      <c r="B798" s="7"/>
      <c r="H798" s="6">
        <f t="shared" si="25"/>
        <v>0</v>
      </c>
      <c r="I798" s="22">
        <f t="shared" si="26"/>
        <v>0</v>
      </c>
      <c r="K798" s="2">
        <v>540</v>
      </c>
    </row>
    <row r="799" spans="2:11" ht="12.75">
      <c r="B799" s="7"/>
      <c r="H799" s="6">
        <f t="shared" si="25"/>
        <v>0</v>
      </c>
      <c r="I799" s="22">
        <f t="shared" si="26"/>
        <v>0</v>
      </c>
      <c r="K799" s="2">
        <v>540</v>
      </c>
    </row>
    <row r="800" spans="2:11" ht="12.75">
      <c r="B800" s="7">
        <v>1400</v>
      </c>
      <c r="C800" s="1" t="s">
        <v>29</v>
      </c>
      <c r="D800" s="12" t="s">
        <v>25</v>
      </c>
      <c r="E800" s="1" t="s">
        <v>30</v>
      </c>
      <c r="F800" s="31" t="s">
        <v>325</v>
      </c>
      <c r="G800" s="27" t="s">
        <v>295</v>
      </c>
      <c r="H800" s="6">
        <f t="shared" si="25"/>
        <v>-1400</v>
      </c>
      <c r="I800" s="22">
        <f t="shared" si="26"/>
        <v>2.5925925925925926</v>
      </c>
      <c r="K800" s="2">
        <v>540</v>
      </c>
    </row>
    <row r="801" spans="2:11" ht="12.75">
      <c r="B801" s="7">
        <v>4000</v>
      </c>
      <c r="C801" s="1" t="s">
        <v>29</v>
      </c>
      <c r="D801" s="12" t="s">
        <v>25</v>
      </c>
      <c r="E801" s="1" t="s">
        <v>30</v>
      </c>
      <c r="F801" s="31" t="s">
        <v>325</v>
      </c>
      <c r="G801" s="27" t="s">
        <v>255</v>
      </c>
      <c r="H801" s="6">
        <f t="shared" si="25"/>
        <v>-5400</v>
      </c>
      <c r="I801" s="22">
        <f t="shared" si="26"/>
        <v>7.407407407407407</v>
      </c>
      <c r="K801" s="2">
        <v>540</v>
      </c>
    </row>
    <row r="802" spans="2:11" ht="12.75">
      <c r="B802" s="7">
        <v>4000</v>
      </c>
      <c r="C802" s="1" t="s">
        <v>29</v>
      </c>
      <c r="D802" s="12" t="s">
        <v>25</v>
      </c>
      <c r="E802" s="1" t="s">
        <v>30</v>
      </c>
      <c r="F802" s="31" t="s">
        <v>325</v>
      </c>
      <c r="G802" s="27" t="s">
        <v>255</v>
      </c>
      <c r="H802" s="6">
        <f t="shared" si="25"/>
        <v>-9400</v>
      </c>
      <c r="I802" s="22">
        <f t="shared" si="26"/>
        <v>7.407407407407407</v>
      </c>
      <c r="K802" s="2">
        <v>540</v>
      </c>
    </row>
    <row r="803" spans="2:11" ht="12.75">
      <c r="B803" s="7">
        <v>800</v>
      </c>
      <c r="C803" s="1" t="s">
        <v>29</v>
      </c>
      <c r="D803" s="12" t="s">
        <v>25</v>
      </c>
      <c r="E803" s="1" t="s">
        <v>30</v>
      </c>
      <c r="F803" s="31" t="s">
        <v>325</v>
      </c>
      <c r="G803" s="27" t="s">
        <v>324</v>
      </c>
      <c r="H803" s="6">
        <f t="shared" si="25"/>
        <v>-10200</v>
      </c>
      <c r="I803" s="22">
        <f t="shared" si="26"/>
        <v>1.4814814814814814</v>
      </c>
      <c r="K803" s="2">
        <v>540</v>
      </c>
    </row>
    <row r="804" spans="2:11" ht="12.75">
      <c r="B804" s="142">
        <v>600</v>
      </c>
      <c r="C804" s="12" t="s">
        <v>29</v>
      </c>
      <c r="D804" s="12" t="s">
        <v>25</v>
      </c>
      <c r="E804" s="12" t="s">
        <v>30</v>
      </c>
      <c r="F804" s="31" t="s">
        <v>325</v>
      </c>
      <c r="G804" s="30" t="s">
        <v>326</v>
      </c>
      <c r="H804" s="6">
        <f t="shared" si="25"/>
        <v>-10800</v>
      </c>
      <c r="I804" s="22">
        <f t="shared" si="26"/>
        <v>1.1111111111111112</v>
      </c>
      <c r="K804" s="2">
        <v>540</v>
      </c>
    </row>
    <row r="805" spans="1:11" s="45" customFormat="1" ht="12.75">
      <c r="A805" s="11"/>
      <c r="B805" s="92">
        <f>SUM(B800:B804)</f>
        <v>10800</v>
      </c>
      <c r="C805" s="11"/>
      <c r="D805" s="11"/>
      <c r="E805" s="11" t="s">
        <v>30</v>
      </c>
      <c r="F805" s="18"/>
      <c r="G805" s="18"/>
      <c r="H805" s="41">
        <v>0</v>
      </c>
      <c r="I805" s="44">
        <f t="shared" si="26"/>
        <v>20</v>
      </c>
      <c r="K805" s="2">
        <v>540</v>
      </c>
    </row>
    <row r="806" spans="2:11" ht="12.75">
      <c r="B806" s="7"/>
      <c r="H806" s="6">
        <f aca="true" t="shared" si="27" ref="H806:H888">H805-B806</f>
        <v>0</v>
      </c>
      <c r="I806" s="22">
        <f t="shared" si="26"/>
        <v>0</v>
      </c>
      <c r="K806" s="2">
        <v>540</v>
      </c>
    </row>
    <row r="807" spans="2:11" ht="12.75">
      <c r="B807" s="7"/>
      <c r="H807" s="6">
        <f t="shared" si="27"/>
        <v>0</v>
      </c>
      <c r="I807" s="22">
        <f t="shared" si="26"/>
        <v>0</v>
      </c>
      <c r="K807" s="2">
        <v>540</v>
      </c>
    </row>
    <row r="808" spans="2:11" ht="12.75">
      <c r="B808" s="7">
        <v>3000</v>
      </c>
      <c r="C808" s="1" t="s">
        <v>64</v>
      </c>
      <c r="D808" s="12" t="s">
        <v>25</v>
      </c>
      <c r="E808" s="1" t="s">
        <v>33</v>
      </c>
      <c r="F808" s="31" t="s">
        <v>327</v>
      </c>
      <c r="G808" s="27" t="s">
        <v>295</v>
      </c>
      <c r="H808" s="6">
        <f t="shared" si="27"/>
        <v>-3000</v>
      </c>
      <c r="I808" s="22">
        <f t="shared" si="26"/>
        <v>5.555555555555555</v>
      </c>
      <c r="K808" s="2">
        <v>540</v>
      </c>
    </row>
    <row r="809" spans="1:11" s="45" customFormat="1" ht="12.75">
      <c r="A809" s="11"/>
      <c r="B809" s="92">
        <v>3000</v>
      </c>
      <c r="C809" s="11" t="s">
        <v>64</v>
      </c>
      <c r="D809" s="11"/>
      <c r="E809" s="11"/>
      <c r="F809" s="18"/>
      <c r="G809" s="18"/>
      <c r="H809" s="41">
        <v>0</v>
      </c>
      <c r="I809" s="44">
        <f t="shared" si="26"/>
        <v>5.555555555555555</v>
      </c>
      <c r="K809" s="2">
        <v>540</v>
      </c>
    </row>
    <row r="810" spans="2:11" ht="12.75">
      <c r="B810" s="7"/>
      <c r="H810" s="6">
        <f t="shared" si="27"/>
        <v>0</v>
      </c>
      <c r="I810" s="22">
        <f t="shared" si="26"/>
        <v>0</v>
      </c>
      <c r="K810" s="2">
        <v>540</v>
      </c>
    </row>
    <row r="811" spans="2:11" ht="12.75">
      <c r="B811" s="7"/>
      <c r="H811" s="6">
        <f t="shared" si="27"/>
        <v>0</v>
      </c>
      <c r="I811" s="22">
        <f t="shared" si="26"/>
        <v>0</v>
      </c>
      <c r="K811" s="2">
        <v>540</v>
      </c>
    </row>
    <row r="812" spans="2:11" ht="12.75">
      <c r="B812" s="7">
        <v>2000</v>
      </c>
      <c r="C812" s="1" t="s">
        <v>32</v>
      </c>
      <c r="D812" s="12" t="s">
        <v>25</v>
      </c>
      <c r="E812" s="1" t="s">
        <v>33</v>
      </c>
      <c r="F812" s="31" t="s">
        <v>325</v>
      </c>
      <c r="G812" s="27" t="s">
        <v>295</v>
      </c>
      <c r="H812" s="6">
        <f t="shared" si="27"/>
        <v>-2000</v>
      </c>
      <c r="I812" s="22">
        <f t="shared" si="26"/>
        <v>3.7037037037037037</v>
      </c>
      <c r="K812" s="2">
        <v>540</v>
      </c>
    </row>
    <row r="813" spans="2:11" ht="12.75">
      <c r="B813" s="7">
        <v>2000</v>
      </c>
      <c r="C813" s="1" t="s">
        <v>32</v>
      </c>
      <c r="D813" s="12" t="s">
        <v>25</v>
      </c>
      <c r="E813" s="1" t="s">
        <v>33</v>
      </c>
      <c r="F813" s="31" t="s">
        <v>325</v>
      </c>
      <c r="G813" s="27" t="s">
        <v>255</v>
      </c>
      <c r="H813" s="6">
        <f t="shared" si="27"/>
        <v>-4000</v>
      </c>
      <c r="I813" s="22">
        <f t="shared" si="26"/>
        <v>3.7037037037037037</v>
      </c>
      <c r="K813" s="2">
        <v>540</v>
      </c>
    </row>
    <row r="814" spans="2:11" ht="12.75">
      <c r="B814" s="142">
        <v>2000</v>
      </c>
      <c r="C814" s="12" t="s">
        <v>32</v>
      </c>
      <c r="D814" s="12" t="s">
        <v>25</v>
      </c>
      <c r="E814" s="12" t="s">
        <v>33</v>
      </c>
      <c r="F814" s="31" t="s">
        <v>325</v>
      </c>
      <c r="G814" s="30" t="s">
        <v>324</v>
      </c>
      <c r="H814" s="6">
        <f t="shared" si="27"/>
        <v>-6000</v>
      </c>
      <c r="I814" s="22">
        <f t="shared" si="26"/>
        <v>3.7037037037037037</v>
      </c>
      <c r="K814" s="2">
        <v>540</v>
      </c>
    </row>
    <row r="815" spans="1:11" s="45" customFormat="1" ht="12.75">
      <c r="A815" s="11"/>
      <c r="B815" s="92">
        <f>SUM(B812:B814)</f>
        <v>6000</v>
      </c>
      <c r="C815" s="11" t="s">
        <v>32</v>
      </c>
      <c r="D815" s="11"/>
      <c r="E815" s="11"/>
      <c r="F815" s="18"/>
      <c r="G815" s="18"/>
      <c r="H815" s="41">
        <v>0</v>
      </c>
      <c r="I815" s="44">
        <f t="shared" si="26"/>
        <v>11.11111111111111</v>
      </c>
      <c r="K815" s="2">
        <v>540</v>
      </c>
    </row>
    <row r="816" spans="8:11" ht="12.75">
      <c r="H816" s="6">
        <f t="shared" si="27"/>
        <v>0</v>
      </c>
      <c r="I816" s="22">
        <f t="shared" si="26"/>
        <v>0</v>
      </c>
      <c r="K816" s="2">
        <v>540</v>
      </c>
    </row>
    <row r="817" spans="8:11" ht="12.75">
      <c r="H817" s="6">
        <f t="shared" si="27"/>
        <v>0</v>
      </c>
      <c r="I817" s="22">
        <f t="shared" si="26"/>
        <v>0</v>
      </c>
      <c r="K817" s="2">
        <v>540</v>
      </c>
    </row>
    <row r="818" spans="8:11" ht="12.75">
      <c r="H818" s="6">
        <f t="shared" si="27"/>
        <v>0</v>
      </c>
      <c r="I818" s="22">
        <f t="shared" si="26"/>
        <v>0</v>
      </c>
      <c r="K818" s="2">
        <v>540</v>
      </c>
    </row>
    <row r="819" spans="1:11" s="45" customFormat="1" ht="12.75">
      <c r="A819" s="11"/>
      <c r="B819" s="220">
        <f>+B830+B836+B846+B852+B859+B865</f>
        <v>115400</v>
      </c>
      <c r="C819" s="41"/>
      <c r="D819" s="47" t="s">
        <v>329</v>
      </c>
      <c r="E819" s="46" t="s">
        <v>328</v>
      </c>
      <c r="F819" s="47" t="s">
        <v>263</v>
      </c>
      <c r="G819" s="18"/>
      <c r="H819" s="41">
        <f t="shared" si="27"/>
        <v>-115400</v>
      </c>
      <c r="I819" s="44">
        <f t="shared" si="26"/>
        <v>213.7037037037037</v>
      </c>
      <c r="K819" s="2">
        <v>540</v>
      </c>
    </row>
    <row r="820" spans="2:11" ht="12.75">
      <c r="B820" s="121"/>
      <c r="H820" s="6">
        <v>0</v>
      </c>
      <c r="I820" s="22">
        <f t="shared" si="26"/>
        <v>0</v>
      </c>
      <c r="K820" s="2">
        <v>540</v>
      </c>
    </row>
    <row r="821" spans="2:11" ht="12.75">
      <c r="B821" s="121"/>
      <c r="H821" s="6">
        <f t="shared" si="27"/>
        <v>0</v>
      </c>
      <c r="I821" s="22">
        <f t="shared" si="26"/>
        <v>0</v>
      </c>
      <c r="K821" s="2">
        <v>540</v>
      </c>
    </row>
    <row r="822" spans="2:11" ht="12.75">
      <c r="B822" s="121">
        <v>5000</v>
      </c>
      <c r="C822" s="1" t="s">
        <v>0</v>
      </c>
      <c r="D822" s="1" t="s">
        <v>25</v>
      </c>
      <c r="E822" s="1" t="s">
        <v>43</v>
      </c>
      <c r="F822" s="57" t="s">
        <v>349</v>
      </c>
      <c r="G822" s="27" t="s">
        <v>348</v>
      </c>
      <c r="H822" s="6">
        <f t="shared" si="27"/>
        <v>-5000</v>
      </c>
      <c r="I822" s="22">
        <f t="shared" si="26"/>
        <v>9.25925925925926</v>
      </c>
      <c r="K822" s="2">
        <v>540</v>
      </c>
    </row>
    <row r="823" spans="2:11" ht="12.75">
      <c r="B823" s="121">
        <v>2500</v>
      </c>
      <c r="C823" s="1" t="s">
        <v>0</v>
      </c>
      <c r="D823" s="12" t="s">
        <v>25</v>
      </c>
      <c r="E823" s="1" t="s">
        <v>26</v>
      </c>
      <c r="F823" s="27" t="s">
        <v>330</v>
      </c>
      <c r="G823" s="27" t="s">
        <v>255</v>
      </c>
      <c r="H823" s="6">
        <f t="shared" si="27"/>
        <v>-7500</v>
      </c>
      <c r="I823" s="22">
        <f t="shared" si="26"/>
        <v>4.62962962962963</v>
      </c>
      <c r="K823" s="2">
        <v>540</v>
      </c>
    </row>
    <row r="824" spans="2:11" ht="12.75">
      <c r="B824" s="121">
        <v>5000</v>
      </c>
      <c r="C824" s="1" t="s">
        <v>0</v>
      </c>
      <c r="D824" s="1" t="s">
        <v>25</v>
      </c>
      <c r="E824" s="1" t="s">
        <v>81</v>
      </c>
      <c r="F824" s="57" t="s">
        <v>331</v>
      </c>
      <c r="G824" s="27" t="s">
        <v>295</v>
      </c>
      <c r="H824" s="6">
        <f t="shared" si="27"/>
        <v>-12500</v>
      </c>
      <c r="I824" s="22">
        <f t="shared" si="26"/>
        <v>9.25925925925926</v>
      </c>
      <c r="K824" s="2">
        <v>540</v>
      </c>
    </row>
    <row r="825" spans="2:11" ht="12.75">
      <c r="B825" s="121">
        <v>2500</v>
      </c>
      <c r="C825" s="1" t="s">
        <v>0</v>
      </c>
      <c r="D825" s="1" t="s">
        <v>25</v>
      </c>
      <c r="E825" s="12" t="s">
        <v>332</v>
      </c>
      <c r="F825" s="57" t="s">
        <v>333</v>
      </c>
      <c r="G825" s="27" t="s">
        <v>295</v>
      </c>
      <c r="H825" s="6">
        <f t="shared" si="27"/>
        <v>-15000</v>
      </c>
      <c r="I825" s="22">
        <f t="shared" si="26"/>
        <v>4.62962962962963</v>
      </c>
      <c r="K825" s="2">
        <v>540</v>
      </c>
    </row>
    <row r="826" spans="2:11" ht="12.75">
      <c r="B826" s="121">
        <v>2000</v>
      </c>
      <c r="C826" s="1" t="s">
        <v>0</v>
      </c>
      <c r="D826" s="1" t="s">
        <v>25</v>
      </c>
      <c r="E826" s="1" t="s">
        <v>48</v>
      </c>
      <c r="F826" s="57" t="s">
        <v>334</v>
      </c>
      <c r="G826" s="27" t="s">
        <v>295</v>
      </c>
      <c r="H826" s="6">
        <f t="shared" si="27"/>
        <v>-17000</v>
      </c>
      <c r="I826" s="22">
        <f t="shared" si="26"/>
        <v>3.7037037037037037</v>
      </c>
      <c r="K826" s="2">
        <v>540</v>
      </c>
    </row>
    <row r="827" spans="2:11" ht="12.75">
      <c r="B827" s="121">
        <v>5000</v>
      </c>
      <c r="C827" s="1" t="s">
        <v>0</v>
      </c>
      <c r="D827" s="1" t="s">
        <v>25</v>
      </c>
      <c r="E827" s="1" t="s">
        <v>43</v>
      </c>
      <c r="F827" s="57" t="s">
        <v>335</v>
      </c>
      <c r="G827" s="27" t="s">
        <v>295</v>
      </c>
      <c r="H827" s="6">
        <f t="shared" si="27"/>
        <v>-22000</v>
      </c>
      <c r="I827" s="22">
        <f t="shared" si="26"/>
        <v>9.25925925925926</v>
      </c>
      <c r="K827" s="2">
        <v>540</v>
      </c>
    </row>
    <row r="828" spans="2:11" ht="12.75">
      <c r="B828" s="121">
        <v>7000</v>
      </c>
      <c r="C828" s="1" t="s">
        <v>0</v>
      </c>
      <c r="D828" s="1" t="s">
        <v>25</v>
      </c>
      <c r="E828" s="1" t="s">
        <v>48</v>
      </c>
      <c r="F828" s="57" t="s">
        <v>336</v>
      </c>
      <c r="G828" s="27" t="s">
        <v>255</v>
      </c>
      <c r="H828" s="6">
        <f t="shared" si="27"/>
        <v>-29000</v>
      </c>
      <c r="I828" s="22">
        <f t="shared" si="26"/>
        <v>12.962962962962964</v>
      </c>
      <c r="K828" s="2">
        <v>540</v>
      </c>
    </row>
    <row r="829" spans="2:11" ht="12.75">
      <c r="B829" s="121">
        <v>5000</v>
      </c>
      <c r="C829" s="1" t="s">
        <v>0</v>
      </c>
      <c r="D829" s="1" t="s">
        <v>25</v>
      </c>
      <c r="E829" s="1" t="s">
        <v>43</v>
      </c>
      <c r="F829" s="57" t="s">
        <v>337</v>
      </c>
      <c r="G829" s="27" t="s">
        <v>255</v>
      </c>
      <c r="H829" s="6">
        <f t="shared" si="27"/>
        <v>-34000</v>
      </c>
      <c r="I829" s="22">
        <f t="shared" si="26"/>
        <v>9.25925925925926</v>
      </c>
      <c r="K829" s="2">
        <v>540</v>
      </c>
    </row>
    <row r="830" spans="1:11" s="45" customFormat="1" ht="12.75">
      <c r="A830" s="11"/>
      <c r="B830" s="220">
        <f>SUM(B822:B829)</f>
        <v>34000</v>
      </c>
      <c r="C830" s="11" t="s">
        <v>0</v>
      </c>
      <c r="D830" s="11"/>
      <c r="E830" s="11"/>
      <c r="F830" s="18"/>
      <c r="G830" s="18"/>
      <c r="H830" s="41">
        <v>0</v>
      </c>
      <c r="I830" s="44">
        <f t="shared" si="26"/>
        <v>62.96296296296296</v>
      </c>
      <c r="K830" s="2">
        <v>540</v>
      </c>
    </row>
    <row r="831" spans="2:11" ht="12.75">
      <c r="B831" s="121"/>
      <c r="H831" s="6">
        <f t="shared" si="27"/>
        <v>0</v>
      </c>
      <c r="I831" s="22">
        <f t="shared" si="26"/>
        <v>0</v>
      </c>
      <c r="K831" s="2">
        <v>540</v>
      </c>
    </row>
    <row r="832" spans="2:11" ht="12.75">
      <c r="B832" s="121"/>
      <c r="H832" s="6">
        <f t="shared" si="27"/>
        <v>0</v>
      </c>
      <c r="I832" s="22">
        <f t="shared" si="26"/>
        <v>0</v>
      </c>
      <c r="K832" s="2">
        <v>540</v>
      </c>
    </row>
    <row r="833" spans="2:11" ht="12.75">
      <c r="B833" s="121"/>
      <c r="H833" s="6">
        <f t="shared" si="27"/>
        <v>0</v>
      </c>
      <c r="I833" s="22">
        <f t="shared" si="26"/>
        <v>0</v>
      </c>
      <c r="K833" s="2">
        <v>540</v>
      </c>
    </row>
    <row r="834" spans="2:11" ht="12.75">
      <c r="B834" s="121">
        <v>5000</v>
      </c>
      <c r="C834" s="1" t="s">
        <v>183</v>
      </c>
      <c r="D834" s="12" t="s">
        <v>25</v>
      </c>
      <c r="E834" s="1" t="s">
        <v>33</v>
      </c>
      <c r="F834" s="27" t="s">
        <v>338</v>
      </c>
      <c r="G834" s="27" t="s">
        <v>295</v>
      </c>
      <c r="H834" s="6">
        <f t="shared" si="27"/>
        <v>-5000</v>
      </c>
      <c r="I834" s="22">
        <f t="shared" si="26"/>
        <v>9.25925925925926</v>
      </c>
      <c r="K834" s="2">
        <v>540</v>
      </c>
    </row>
    <row r="835" spans="2:11" ht="12.75">
      <c r="B835" s="121">
        <v>1200</v>
      </c>
      <c r="C835" s="1" t="s">
        <v>358</v>
      </c>
      <c r="D835" s="1" t="s">
        <v>25</v>
      </c>
      <c r="E835" s="1" t="s">
        <v>33</v>
      </c>
      <c r="F835" s="31" t="s">
        <v>359</v>
      </c>
      <c r="G835" s="30" t="s">
        <v>348</v>
      </c>
      <c r="H835" s="6">
        <f t="shared" si="27"/>
        <v>-6200</v>
      </c>
      <c r="I835" s="22">
        <f t="shared" si="26"/>
        <v>2.2222222222222223</v>
      </c>
      <c r="K835" s="2">
        <v>540</v>
      </c>
    </row>
    <row r="836" spans="1:11" s="45" customFormat="1" ht="12.75">
      <c r="A836" s="11"/>
      <c r="B836" s="220">
        <f>SUM(B834:B835)</f>
        <v>6200</v>
      </c>
      <c r="C836" s="11" t="s">
        <v>62</v>
      </c>
      <c r="D836" s="11"/>
      <c r="E836" s="11"/>
      <c r="F836" s="18"/>
      <c r="G836" s="18"/>
      <c r="H836" s="41">
        <v>0</v>
      </c>
      <c r="I836" s="44">
        <f t="shared" si="26"/>
        <v>11.481481481481481</v>
      </c>
      <c r="K836" s="2">
        <v>540</v>
      </c>
    </row>
    <row r="837" spans="2:11" ht="12.75">
      <c r="B837" s="121"/>
      <c r="H837" s="6">
        <f t="shared" si="27"/>
        <v>0</v>
      </c>
      <c r="I837" s="22">
        <f t="shared" si="26"/>
        <v>0</v>
      </c>
      <c r="K837" s="2">
        <v>540</v>
      </c>
    </row>
    <row r="838" spans="2:11" ht="12.75">
      <c r="B838" s="121"/>
      <c r="H838" s="6">
        <f t="shared" si="27"/>
        <v>0</v>
      </c>
      <c r="I838" s="22">
        <f t="shared" si="26"/>
        <v>0</v>
      </c>
      <c r="K838" s="2">
        <v>540</v>
      </c>
    </row>
    <row r="839" spans="2:11" ht="12.75">
      <c r="B839" s="121"/>
      <c r="H839" s="6">
        <f t="shared" si="27"/>
        <v>0</v>
      </c>
      <c r="I839" s="22">
        <f t="shared" si="26"/>
        <v>0</v>
      </c>
      <c r="K839" s="2">
        <v>540</v>
      </c>
    </row>
    <row r="840" spans="2:11" ht="12.75">
      <c r="B840" s="98">
        <v>2000</v>
      </c>
      <c r="C840" s="1" t="s">
        <v>29</v>
      </c>
      <c r="D840" s="1" t="s">
        <v>25</v>
      </c>
      <c r="E840" s="1" t="s">
        <v>30</v>
      </c>
      <c r="F840" s="31" t="s">
        <v>360</v>
      </c>
      <c r="G840" s="30" t="s">
        <v>348</v>
      </c>
      <c r="H840" s="6">
        <f t="shared" si="27"/>
        <v>-2000</v>
      </c>
      <c r="I840" s="22">
        <f t="shared" si="26"/>
        <v>3.7037037037037037</v>
      </c>
      <c r="K840" s="2">
        <v>540</v>
      </c>
    </row>
    <row r="841" spans="2:11" ht="12.75">
      <c r="B841" s="121">
        <v>1300</v>
      </c>
      <c r="C841" s="1" t="s">
        <v>29</v>
      </c>
      <c r="D841" s="12" t="s">
        <v>25</v>
      </c>
      <c r="E841" s="1" t="s">
        <v>30</v>
      </c>
      <c r="F841" s="27" t="s">
        <v>361</v>
      </c>
      <c r="G841" s="27" t="s">
        <v>295</v>
      </c>
      <c r="H841" s="6">
        <f t="shared" si="27"/>
        <v>-3300</v>
      </c>
      <c r="I841" s="22">
        <f t="shared" si="26"/>
        <v>2.4074074074074074</v>
      </c>
      <c r="K841" s="2">
        <v>540</v>
      </c>
    </row>
    <row r="842" spans="2:11" ht="12.75">
      <c r="B842" s="121">
        <v>1200</v>
      </c>
      <c r="C842" s="1" t="s">
        <v>29</v>
      </c>
      <c r="D842" s="12" t="s">
        <v>25</v>
      </c>
      <c r="E842" s="1" t="s">
        <v>30</v>
      </c>
      <c r="F842" s="27" t="s">
        <v>361</v>
      </c>
      <c r="G842" s="27" t="s">
        <v>255</v>
      </c>
      <c r="H842" s="6">
        <f t="shared" si="27"/>
        <v>-4500</v>
      </c>
      <c r="I842" s="22">
        <f t="shared" si="26"/>
        <v>2.2222222222222223</v>
      </c>
      <c r="K842" s="2">
        <v>540</v>
      </c>
    </row>
    <row r="843" spans="2:11" ht="12.75">
      <c r="B843" s="121">
        <v>3500</v>
      </c>
      <c r="C843" s="1" t="s">
        <v>29</v>
      </c>
      <c r="D843" s="12" t="s">
        <v>25</v>
      </c>
      <c r="E843" s="1" t="s">
        <v>30</v>
      </c>
      <c r="F843" s="27" t="s">
        <v>361</v>
      </c>
      <c r="G843" s="27" t="s">
        <v>255</v>
      </c>
      <c r="H843" s="6">
        <f t="shared" si="27"/>
        <v>-8000</v>
      </c>
      <c r="I843" s="22">
        <f t="shared" si="26"/>
        <v>6.481481481481482</v>
      </c>
      <c r="K843" s="2">
        <v>540</v>
      </c>
    </row>
    <row r="844" spans="2:11" ht="12.75">
      <c r="B844" s="121">
        <v>20000</v>
      </c>
      <c r="C844" s="1" t="s">
        <v>29</v>
      </c>
      <c r="D844" s="12" t="s">
        <v>25</v>
      </c>
      <c r="E844" s="1" t="s">
        <v>30</v>
      </c>
      <c r="F844" s="27" t="s">
        <v>361</v>
      </c>
      <c r="G844" s="27" t="s">
        <v>348</v>
      </c>
      <c r="H844" s="6">
        <f t="shared" si="27"/>
        <v>-28000</v>
      </c>
      <c r="I844" s="22">
        <f t="shared" si="26"/>
        <v>37.03703703703704</v>
      </c>
      <c r="K844" s="2">
        <v>540</v>
      </c>
    </row>
    <row r="845" spans="2:11" ht="12.75">
      <c r="B845" s="121">
        <v>2200</v>
      </c>
      <c r="C845" s="1" t="s">
        <v>29</v>
      </c>
      <c r="D845" s="12" t="s">
        <v>25</v>
      </c>
      <c r="E845" s="1" t="s">
        <v>30</v>
      </c>
      <c r="F845" s="27" t="s">
        <v>361</v>
      </c>
      <c r="G845" s="27" t="s">
        <v>326</v>
      </c>
      <c r="H845" s="6">
        <f t="shared" si="27"/>
        <v>-30200</v>
      </c>
      <c r="I845" s="22">
        <f t="shared" si="26"/>
        <v>4.074074074074074</v>
      </c>
      <c r="K845" s="2">
        <v>540</v>
      </c>
    </row>
    <row r="846" spans="1:11" s="45" customFormat="1" ht="12.75">
      <c r="A846" s="11"/>
      <c r="B846" s="220">
        <f>SUM(B840:B845)</f>
        <v>30200</v>
      </c>
      <c r="C846" s="11"/>
      <c r="D846" s="11"/>
      <c r="E846" s="11" t="s">
        <v>30</v>
      </c>
      <c r="F846" s="18"/>
      <c r="G846" s="18"/>
      <c r="H846" s="41">
        <v>0</v>
      </c>
      <c r="I846" s="44">
        <f t="shared" si="26"/>
        <v>55.925925925925924</v>
      </c>
      <c r="K846" s="2">
        <v>540</v>
      </c>
    </row>
    <row r="847" spans="2:11" ht="12.75">
      <c r="B847" s="121"/>
      <c r="H847" s="6">
        <f t="shared" si="27"/>
        <v>0</v>
      </c>
      <c r="I847" s="22">
        <f t="shared" si="26"/>
        <v>0</v>
      </c>
      <c r="K847" s="2">
        <v>540</v>
      </c>
    </row>
    <row r="848" spans="2:11" ht="12.75">
      <c r="B848" s="121"/>
      <c r="H848" s="6">
        <f t="shared" si="27"/>
        <v>0</v>
      </c>
      <c r="I848" s="22">
        <f t="shared" si="26"/>
        <v>0</v>
      </c>
      <c r="K848" s="2">
        <v>540</v>
      </c>
    </row>
    <row r="849" spans="2:11" ht="12.75">
      <c r="B849" s="121"/>
      <c r="F849" s="31"/>
      <c r="G849" s="30"/>
      <c r="H849" s="6">
        <f t="shared" si="27"/>
        <v>0</v>
      </c>
      <c r="I849" s="22">
        <f t="shared" si="26"/>
        <v>0</v>
      </c>
      <c r="K849" s="2">
        <v>540</v>
      </c>
    </row>
    <row r="850" spans="2:11" ht="12.75">
      <c r="B850" s="121">
        <v>3000</v>
      </c>
      <c r="C850" s="1" t="s">
        <v>64</v>
      </c>
      <c r="D850" s="12" t="s">
        <v>25</v>
      </c>
      <c r="E850" s="1" t="s">
        <v>33</v>
      </c>
      <c r="F850" s="27" t="s">
        <v>361</v>
      </c>
      <c r="G850" s="27" t="s">
        <v>295</v>
      </c>
      <c r="H850" s="6">
        <f t="shared" si="27"/>
        <v>-3000</v>
      </c>
      <c r="I850" s="22">
        <f t="shared" si="26"/>
        <v>5.555555555555555</v>
      </c>
      <c r="K850" s="2">
        <v>540</v>
      </c>
    </row>
    <row r="851" spans="2:11" ht="12.75">
      <c r="B851" s="121">
        <v>5000</v>
      </c>
      <c r="C851" s="1" t="s">
        <v>64</v>
      </c>
      <c r="D851" s="12" t="s">
        <v>25</v>
      </c>
      <c r="E851" s="1" t="s">
        <v>33</v>
      </c>
      <c r="F851" s="27" t="s">
        <v>362</v>
      </c>
      <c r="G851" s="27" t="s">
        <v>255</v>
      </c>
      <c r="H851" s="6">
        <f t="shared" si="27"/>
        <v>-8000</v>
      </c>
      <c r="I851" s="22">
        <f t="shared" si="26"/>
        <v>9.25925925925926</v>
      </c>
      <c r="K851" s="2">
        <v>540</v>
      </c>
    </row>
    <row r="852" spans="1:11" s="45" customFormat="1" ht="12.75">
      <c r="A852" s="11"/>
      <c r="B852" s="220">
        <f>SUM(B849:B851)</f>
        <v>8000</v>
      </c>
      <c r="C852" s="11" t="s">
        <v>64</v>
      </c>
      <c r="D852" s="11"/>
      <c r="E852" s="11"/>
      <c r="F852" s="18"/>
      <c r="G852" s="18"/>
      <c r="H852" s="41">
        <v>0</v>
      </c>
      <c r="I852" s="44">
        <f t="shared" si="26"/>
        <v>14.814814814814815</v>
      </c>
      <c r="K852" s="2">
        <v>540</v>
      </c>
    </row>
    <row r="853" spans="2:11" ht="12.75">
      <c r="B853" s="121"/>
      <c r="H853" s="6">
        <f t="shared" si="27"/>
        <v>0</v>
      </c>
      <c r="I853" s="22">
        <f t="shared" si="26"/>
        <v>0</v>
      </c>
      <c r="K853" s="2">
        <v>540</v>
      </c>
    </row>
    <row r="854" spans="2:11" ht="12.75">
      <c r="B854" s="121"/>
      <c r="H854" s="6">
        <f t="shared" si="27"/>
        <v>0</v>
      </c>
      <c r="I854" s="22">
        <f t="shared" si="26"/>
        <v>0</v>
      </c>
      <c r="K854" s="2">
        <v>540</v>
      </c>
    </row>
    <row r="855" spans="2:11" ht="12.75">
      <c r="B855" s="121">
        <v>2000</v>
      </c>
      <c r="C855" s="1" t="s">
        <v>32</v>
      </c>
      <c r="D855" s="12" t="s">
        <v>25</v>
      </c>
      <c r="E855" s="1" t="s">
        <v>33</v>
      </c>
      <c r="F855" s="27" t="s">
        <v>361</v>
      </c>
      <c r="G855" s="27" t="s">
        <v>295</v>
      </c>
      <c r="H855" s="6">
        <f t="shared" si="27"/>
        <v>-2000</v>
      </c>
      <c r="I855" s="22">
        <f t="shared" si="26"/>
        <v>3.7037037037037037</v>
      </c>
      <c r="K855" s="2">
        <v>540</v>
      </c>
    </row>
    <row r="856" spans="2:11" ht="12.75">
      <c r="B856" s="121">
        <v>2000</v>
      </c>
      <c r="C856" s="1" t="s">
        <v>32</v>
      </c>
      <c r="D856" s="12" t="s">
        <v>25</v>
      </c>
      <c r="E856" s="1" t="s">
        <v>33</v>
      </c>
      <c r="F856" s="27" t="s">
        <v>361</v>
      </c>
      <c r="G856" s="27" t="s">
        <v>255</v>
      </c>
      <c r="H856" s="6">
        <f t="shared" si="27"/>
        <v>-4000</v>
      </c>
      <c r="I856" s="22">
        <f t="shared" si="26"/>
        <v>3.7037037037037037</v>
      </c>
      <c r="K856" s="2">
        <v>540</v>
      </c>
    </row>
    <row r="857" spans="2:11" ht="12.75">
      <c r="B857" s="121">
        <v>2000</v>
      </c>
      <c r="C857" s="1" t="s">
        <v>32</v>
      </c>
      <c r="D857" s="12" t="s">
        <v>25</v>
      </c>
      <c r="E857" s="1" t="s">
        <v>33</v>
      </c>
      <c r="F857" s="27" t="s">
        <v>361</v>
      </c>
      <c r="G857" s="27" t="s">
        <v>348</v>
      </c>
      <c r="H857" s="6">
        <f t="shared" si="27"/>
        <v>-6000</v>
      </c>
      <c r="I857" s="22">
        <f t="shared" si="26"/>
        <v>3.7037037037037037</v>
      </c>
      <c r="K857" s="2">
        <v>540</v>
      </c>
    </row>
    <row r="858" spans="2:11" ht="12.75">
      <c r="B858" s="121">
        <v>2000</v>
      </c>
      <c r="C858" s="1" t="s">
        <v>32</v>
      </c>
      <c r="D858" s="1" t="s">
        <v>25</v>
      </c>
      <c r="E858" s="1" t="s">
        <v>33</v>
      </c>
      <c r="F858" s="31" t="s">
        <v>360</v>
      </c>
      <c r="G858" s="30" t="s">
        <v>348</v>
      </c>
      <c r="H858" s="6">
        <f t="shared" si="27"/>
        <v>-8000</v>
      </c>
      <c r="I858" s="22">
        <f aca="true" t="shared" si="28" ref="I858:I925">+B858/K858</f>
        <v>3.7037037037037037</v>
      </c>
      <c r="K858" s="2">
        <v>540</v>
      </c>
    </row>
    <row r="859" spans="1:11" s="45" customFormat="1" ht="12.75">
      <c r="A859" s="11"/>
      <c r="B859" s="220">
        <f>SUM(B855:B858)</f>
        <v>8000</v>
      </c>
      <c r="C859" s="11" t="s">
        <v>32</v>
      </c>
      <c r="D859" s="11"/>
      <c r="E859" s="11"/>
      <c r="F859" s="18"/>
      <c r="G859" s="18"/>
      <c r="H859" s="41">
        <v>0</v>
      </c>
      <c r="I859" s="44">
        <f t="shared" si="28"/>
        <v>14.814814814814815</v>
      </c>
      <c r="K859" s="2">
        <v>540</v>
      </c>
    </row>
    <row r="860" spans="2:11" ht="12.75">
      <c r="B860" s="121"/>
      <c r="H860" s="6">
        <f t="shared" si="27"/>
        <v>0</v>
      </c>
      <c r="I860" s="22">
        <f t="shared" si="28"/>
        <v>0</v>
      </c>
      <c r="K860" s="2">
        <v>540</v>
      </c>
    </row>
    <row r="861" spans="2:11" ht="12.75">
      <c r="B861" s="121"/>
      <c r="H861" s="6">
        <f t="shared" si="27"/>
        <v>0</v>
      </c>
      <c r="I861" s="22">
        <f t="shared" si="28"/>
        <v>0</v>
      </c>
      <c r="K861" s="2">
        <v>540</v>
      </c>
    </row>
    <row r="862" spans="2:11" ht="12.75">
      <c r="B862" s="121">
        <v>2000</v>
      </c>
      <c r="C862" s="12" t="s">
        <v>34</v>
      </c>
      <c r="D862" s="12" t="s">
        <v>25</v>
      </c>
      <c r="E862" s="1" t="s">
        <v>35</v>
      </c>
      <c r="F862" s="27" t="s">
        <v>361</v>
      </c>
      <c r="G862" s="27" t="s">
        <v>255</v>
      </c>
      <c r="H862" s="6">
        <f t="shared" si="27"/>
        <v>-2000</v>
      </c>
      <c r="I862" s="22">
        <f t="shared" si="28"/>
        <v>3.7037037037037037</v>
      </c>
      <c r="K862" s="2">
        <v>540</v>
      </c>
    </row>
    <row r="863" spans="2:11" ht="12.75">
      <c r="B863" s="121">
        <v>2000</v>
      </c>
      <c r="C863" s="12" t="s">
        <v>34</v>
      </c>
      <c r="D863" s="12" t="s">
        <v>25</v>
      </c>
      <c r="E863" s="1" t="s">
        <v>35</v>
      </c>
      <c r="F863" s="27" t="s">
        <v>361</v>
      </c>
      <c r="G863" s="27" t="s">
        <v>348</v>
      </c>
      <c r="H863" s="6">
        <f t="shared" si="27"/>
        <v>-4000</v>
      </c>
      <c r="I863" s="22">
        <f t="shared" si="28"/>
        <v>3.7037037037037037</v>
      </c>
      <c r="K863" s="2">
        <v>540</v>
      </c>
    </row>
    <row r="864" spans="2:11" ht="12.75">
      <c r="B864" s="121">
        <v>25000</v>
      </c>
      <c r="C864" s="1" t="s">
        <v>363</v>
      </c>
      <c r="D864" s="1" t="s">
        <v>25</v>
      </c>
      <c r="E864" s="1" t="s">
        <v>35</v>
      </c>
      <c r="F864" s="31" t="s">
        <v>360</v>
      </c>
      <c r="G864" s="30" t="s">
        <v>348</v>
      </c>
      <c r="H864" s="6">
        <f t="shared" si="27"/>
        <v>-29000</v>
      </c>
      <c r="I864" s="22">
        <f t="shared" si="28"/>
        <v>46.2962962962963</v>
      </c>
      <c r="K864" s="2">
        <v>540</v>
      </c>
    </row>
    <row r="865" spans="1:11" s="45" customFormat="1" ht="12.75">
      <c r="A865" s="11"/>
      <c r="B865" s="220">
        <f>SUM(B862:B864)</f>
        <v>29000</v>
      </c>
      <c r="C865" s="11"/>
      <c r="D865" s="11"/>
      <c r="E865" s="11" t="s">
        <v>35</v>
      </c>
      <c r="F865" s="18"/>
      <c r="G865" s="18"/>
      <c r="H865" s="41">
        <v>0</v>
      </c>
      <c r="I865" s="44">
        <f t="shared" si="28"/>
        <v>53.7037037037037</v>
      </c>
      <c r="K865" s="2">
        <v>540</v>
      </c>
    </row>
    <row r="866" spans="1:11" s="15" customFormat="1" ht="12.75">
      <c r="A866" s="12"/>
      <c r="B866" s="29"/>
      <c r="C866" s="12"/>
      <c r="D866" s="12"/>
      <c r="E866" s="12"/>
      <c r="F866" s="30"/>
      <c r="G866" s="30"/>
      <c r="H866" s="29"/>
      <c r="I866" s="39"/>
      <c r="K866" s="2">
        <v>540</v>
      </c>
    </row>
    <row r="867" spans="1:11" s="15" customFormat="1" ht="12.75">
      <c r="A867" s="12"/>
      <c r="B867" s="29"/>
      <c r="C867" s="12"/>
      <c r="D867" s="12"/>
      <c r="E867" s="12"/>
      <c r="F867" s="30"/>
      <c r="G867" s="30"/>
      <c r="H867" s="29"/>
      <c r="I867" s="39"/>
      <c r="K867" s="2">
        <v>540</v>
      </c>
    </row>
    <row r="868" spans="8:11" ht="12.75">
      <c r="H868" s="6">
        <f>H865-B868</f>
        <v>0</v>
      </c>
      <c r="I868" s="22">
        <f t="shared" si="28"/>
        <v>0</v>
      </c>
      <c r="K868" s="2">
        <v>540</v>
      </c>
    </row>
    <row r="869" spans="2:11" ht="12.75">
      <c r="B869" s="156">
        <v>2000</v>
      </c>
      <c r="C869" s="12" t="s">
        <v>223</v>
      </c>
      <c r="D869" s="12" t="s">
        <v>25</v>
      </c>
      <c r="E869" s="12" t="s">
        <v>221</v>
      </c>
      <c r="F869" s="30" t="s">
        <v>222</v>
      </c>
      <c r="G869" s="30" t="s">
        <v>198</v>
      </c>
      <c r="H869" s="6">
        <f t="shared" si="27"/>
        <v>-2000</v>
      </c>
      <c r="I869" s="22">
        <f t="shared" si="28"/>
        <v>3.7037037037037037</v>
      </c>
      <c r="K869" s="2">
        <v>540</v>
      </c>
    </row>
    <row r="870" spans="2:11" ht="12.75">
      <c r="B870" s="156">
        <v>23000</v>
      </c>
      <c r="C870" s="12" t="s">
        <v>343</v>
      </c>
      <c r="D870" s="12" t="s">
        <v>25</v>
      </c>
      <c r="E870" s="12" t="s">
        <v>221</v>
      </c>
      <c r="F870" s="30" t="s">
        <v>344</v>
      </c>
      <c r="G870" s="30" t="s">
        <v>90</v>
      </c>
      <c r="H870" s="6">
        <f t="shared" si="27"/>
        <v>-25000</v>
      </c>
      <c r="I870" s="22">
        <f t="shared" si="28"/>
        <v>42.592592592592595</v>
      </c>
      <c r="K870" s="2">
        <v>540</v>
      </c>
    </row>
    <row r="871" spans="2:11" ht="12.75">
      <c r="B871" s="156">
        <v>23000</v>
      </c>
      <c r="C871" s="12" t="s">
        <v>343</v>
      </c>
      <c r="D871" s="12" t="s">
        <v>25</v>
      </c>
      <c r="E871" s="12" t="s">
        <v>221</v>
      </c>
      <c r="F871" s="30" t="s">
        <v>345</v>
      </c>
      <c r="G871" s="30" t="s">
        <v>93</v>
      </c>
      <c r="H871" s="6">
        <f t="shared" si="27"/>
        <v>-48000</v>
      </c>
      <c r="I871" s="22">
        <f t="shared" si="28"/>
        <v>42.592592592592595</v>
      </c>
      <c r="K871" s="2">
        <v>540</v>
      </c>
    </row>
    <row r="872" spans="2:11" ht="12.75">
      <c r="B872" s="156">
        <v>23000</v>
      </c>
      <c r="C872" s="12" t="s">
        <v>343</v>
      </c>
      <c r="D872" s="12" t="s">
        <v>25</v>
      </c>
      <c r="E872" s="12" t="s">
        <v>221</v>
      </c>
      <c r="F872" s="30" t="s">
        <v>346</v>
      </c>
      <c r="G872" s="30" t="s">
        <v>100</v>
      </c>
      <c r="H872" s="6">
        <f t="shared" si="27"/>
        <v>-71000</v>
      </c>
      <c r="I872" s="22">
        <f t="shared" si="28"/>
        <v>42.592592592592595</v>
      </c>
      <c r="K872" s="2">
        <v>540</v>
      </c>
    </row>
    <row r="873" spans="2:11" ht="12.75">
      <c r="B873" s="156">
        <v>10000</v>
      </c>
      <c r="C873" s="12" t="s">
        <v>341</v>
      </c>
      <c r="D873" s="12" t="s">
        <v>25</v>
      </c>
      <c r="E873" s="12" t="s">
        <v>221</v>
      </c>
      <c r="F873" s="30" t="s">
        <v>280</v>
      </c>
      <c r="G873" s="30" t="s">
        <v>218</v>
      </c>
      <c r="H873" s="6">
        <f t="shared" si="27"/>
        <v>-81000</v>
      </c>
      <c r="I873" s="22">
        <f t="shared" si="28"/>
        <v>18.51851851851852</v>
      </c>
      <c r="K873" s="2">
        <v>540</v>
      </c>
    </row>
    <row r="874" spans="2:11" ht="12.75">
      <c r="B874" s="156">
        <v>2500</v>
      </c>
      <c r="C874" s="12" t="s">
        <v>281</v>
      </c>
      <c r="D874" s="12" t="s">
        <v>25</v>
      </c>
      <c r="E874" s="12" t="s">
        <v>221</v>
      </c>
      <c r="F874" s="30" t="s">
        <v>282</v>
      </c>
      <c r="G874" s="30" t="s">
        <v>218</v>
      </c>
      <c r="H874" s="6">
        <f t="shared" si="27"/>
        <v>-83500</v>
      </c>
      <c r="I874" s="22">
        <f t="shared" si="28"/>
        <v>4.62962962962963</v>
      </c>
      <c r="K874" s="2">
        <v>540</v>
      </c>
    </row>
    <row r="875" spans="1:11" s="45" customFormat="1" ht="12.75">
      <c r="A875" s="11"/>
      <c r="B875" s="161">
        <f>SUM(B869:B874)</f>
        <v>83500</v>
      </c>
      <c r="C875" s="11"/>
      <c r="D875" s="11"/>
      <c r="E875" s="11" t="s">
        <v>221</v>
      </c>
      <c r="F875" s="18"/>
      <c r="G875" s="18"/>
      <c r="H875" s="41">
        <v>0</v>
      </c>
      <c r="I875" s="44">
        <f t="shared" si="28"/>
        <v>154.62962962962962</v>
      </c>
      <c r="K875" s="2">
        <v>540</v>
      </c>
    </row>
    <row r="876" spans="8:11" ht="12.75">
      <c r="H876" s="6">
        <f t="shared" si="27"/>
        <v>0</v>
      </c>
      <c r="I876" s="22">
        <f t="shared" si="28"/>
        <v>0</v>
      </c>
      <c r="K876" s="2">
        <v>540</v>
      </c>
    </row>
    <row r="877" spans="8:11" ht="12.75">
      <c r="H877" s="6">
        <f t="shared" si="27"/>
        <v>0</v>
      </c>
      <c r="I877" s="22">
        <f t="shared" si="28"/>
        <v>0</v>
      </c>
      <c r="K877" s="2">
        <v>540</v>
      </c>
    </row>
    <row r="878" spans="8:11" ht="12.75">
      <c r="H878" s="6">
        <f t="shared" si="27"/>
        <v>0</v>
      </c>
      <c r="I878" s="22">
        <f t="shared" si="28"/>
        <v>0</v>
      </c>
      <c r="K878" s="2">
        <v>540</v>
      </c>
    </row>
    <row r="879" spans="1:11" s="45" customFormat="1" ht="12.75">
      <c r="A879" s="11"/>
      <c r="B879" s="226">
        <f>+B882+B883+B884+B885</f>
        <v>450000</v>
      </c>
      <c r="C879" s="71" t="s">
        <v>364</v>
      </c>
      <c r="D879" s="71" t="s">
        <v>25</v>
      </c>
      <c r="E879" s="71"/>
      <c r="F879" s="72"/>
      <c r="G879" s="72"/>
      <c r="H879" s="41">
        <f t="shared" si="27"/>
        <v>-450000</v>
      </c>
      <c r="I879" s="44">
        <f t="shared" si="28"/>
        <v>833.3333333333334</v>
      </c>
      <c r="K879" s="2">
        <v>540</v>
      </c>
    </row>
    <row r="880" spans="2:11" ht="12.75">
      <c r="B880" s="7"/>
      <c r="H880" s="6">
        <v>0</v>
      </c>
      <c r="I880" s="22">
        <f t="shared" si="28"/>
        <v>0</v>
      </c>
      <c r="K880" s="2">
        <v>540</v>
      </c>
    </row>
    <row r="881" spans="2:11" ht="12.75">
      <c r="B881" s="7"/>
      <c r="H881" s="6">
        <f t="shared" si="27"/>
        <v>0</v>
      </c>
      <c r="I881" s="22">
        <f t="shared" si="28"/>
        <v>0</v>
      </c>
      <c r="K881" s="2">
        <v>540</v>
      </c>
    </row>
    <row r="882" spans="2:11" ht="12.75">
      <c r="B882" s="142">
        <v>60000</v>
      </c>
      <c r="C882" s="32" t="s">
        <v>131</v>
      </c>
      <c r="D882" s="32" t="s">
        <v>25</v>
      </c>
      <c r="E882" s="73"/>
      <c r="F882" s="27" t="s">
        <v>365</v>
      </c>
      <c r="G882" s="31" t="s">
        <v>90</v>
      </c>
      <c r="H882" s="6">
        <f t="shared" si="27"/>
        <v>-60000</v>
      </c>
      <c r="I882" s="22">
        <f t="shared" si="28"/>
        <v>111.11111111111111</v>
      </c>
      <c r="K882" s="2">
        <v>540</v>
      </c>
    </row>
    <row r="883" spans="2:11" ht="12.75">
      <c r="B883" s="142">
        <v>50000</v>
      </c>
      <c r="C883" s="32" t="s">
        <v>74</v>
      </c>
      <c r="D883" s="32" t="s">
        <v>25</v>
      </c>
      <c r="E883" s="73"/>
      <c r="F883" s="27" t="s">
        <v>366</v>
      </c>
      <c r="G883" s="31" t="s">
        <v>90</v>
      </c>
      <c r="H883" s="6">
        <f t="shared" si="27"/>
        <v>-110000</v>
      </c>
      <c r="I883" s="22">
        <f t="shared" si="28"/>
        <v>92.5925925925926</v>
      </c>
      <c r="K883" s="2">
        <v>540</v>
      </c>
    </row>
    <row r="884" spans="2:11" ht="12.75">
      <c r="B884" s="7">
        <v>200000</v>
      </c>
      <c r="C884" s="1" t="s">
        <v>43</v>
      </c>
      <c r="D884" s="1" t="s">
        <v>25</v>
      </c>
      <c r="F884" s="27" t="s">
        <v>770</v>
      </c>
      <c r="G884" s="31" t="s">
        <v>90</v>
      </c>
      <c r="H884" s="6">
        <f t="shared" si="27"/>
        <v>-310000</v>
      </c>
      <c r="I884" s="22">
        <f t="shared" si="28"/>
        <v>370.3703703703704</v>
      </c>
      <c r="K884" s="2">
        <v>540</v>
      </c>
    </row>
    <row r="885" spans="2:11" ht="12.75">
      <c r="B885" s="7">
        <v>140000</v>
      </c>
      <c r="C885" s="12" t="s">
        <v>81</v>
      </c>
      <c r="D885" s="12" t="s">
        <v>25</v>
      </c>
      <c r="E885" s="12"/>
      <c r="F885" s="27" t="s">
        <v>770</v>
      </c>
      <c r="G885" s="31" t="s">
        <v>90</v>
      </c>
      <c r="H885" s="6">
        <f t="shared" si="27"/>
        <v>-450000</v>
      </c>
      <c r="I885" s="22">
        <f t="shared" si="28"/>
        <v>259.25925925925924</v>
      </c>
      <c r="K885" s="2">
        <v>540</v>
      </c>
    </row>
    <row r="886" spans="8:11" ht="12.75">
      <c r="H886" s="6">
        <v>0</v>
      </c>
      <c r="I886" s="22">
        <f t="shared" si="28"/>
        <v>0</v>
      </c>
      <c r="K886" s="2">
        <v>540</v>
      </c>
    </row>
    <row r="887" spans="8:11" ht="12.75">
      <c r="H887" s="6">
        <f t="shared" si="27"/>
        <v>0</v>
      </c>
      <c r="I887" s="22">
        <f t="shared" si="28"/>
        <v>0</v>
      </c>
      <c r="K887" s="2">
        <v>540</v>
      </c>
    </row>
    <row r="888" spans="8:11" ht="12.75">
      <c r="H888" s="6">
        <f t="shared" si="27"/>
        <v>0</v>
      </c>
      <c r="I888" s="22">
        <f t="shared" si="28"/>
        <v>0</v>
      </c>
      <c r="K888" s="2">
        <v>540</v>
      </c>
    </row>
    <row r="889" spans="8:11" ht="12.75">
      <c r="H889" s="6">
        <f aca="true" t="shared" si="29" ref="H889:H934">H888-B889</f>
        <v>0</v>
      </c>
      <c r="I889" s="22">
        <f t="shared" si="28"/>
        <v>0</v>
      </c>
      <c r="K889" s="2">
        <v>540</v>
      </c>
    </row>
    <row r="890" spans="1:11" s="56" customFormat="1" ht="13.5" thickBot="1">
      <c r="A890" s="87"/>
      <c r="B890" s="48">
        <f>+B892+B941</f>
        <v>650805</v>
      </c>
      <c r="C890" s="87"/>
      <c r="D890" s="50" t="s">
        <v>352</v>
      </c>
      <c r="E890" s="87"/>
      <c r="F890" s="88"/>
      <c r="G890" s="88"/>
      <c r="H890" s="89">
        <f t="shared" si="29"/>
        <v>-650805</v>
      </c>
      <c r="I890" s="90">
        <f t="shared" si="28"/>
        <v>1205.1944444444443</v>
      </c>
      <c r="K890" s="2">
        <v>540</v>
      </c>
    </row>
    <row r="891" spans="8:11" ht="12.75">
      <c r="H891" s="6">
        <v>0</v>
      </c>
      <c r="I891" s="22">
        <f t="shared" si="28"/>
        <v>0</v>
      </c>
      <c r="K891" s="2">
        <v>540</v>
      </c>
    </row>
    <row r="892" spans="1:11" s="45" customFormat="1" ht="12.75">
      <c r="A892" s="11"/>
      <c r="B892" s="224">
        <f>+B898+B905+B913+B919+B927+B933+B938</f>
        <v>290805</v>
      </c>
      <c r="C892" s="71" t="s">
        <v>377</v>
      </c>
      <c r="D892" s="11" t="s">
        <v>747</v>
      </c>
      <c r="E892" s="11"/>
      <c r="F892" s="18"/>
      <c r="G892" s="18"/>
      <c r="H892" s="41">
        <f t="shared" si="29"/>
        <v>-290805</v>
      </c>
      <c r="I892" s="44">
        <f t="shared" si="28"/>
        <v>538.5277777777778</v>
      </c>
      <c r="K892" s="2">
        <v>540</v>
      </c>
    </row>
    <row r="893" spans="2:11" ht="12.75">
      <c r="B893" s="210"/>
      <c r="H893" s="6">
        <v>0</v>
      </c>
      <c r="I893" s="22">
        <f t="shared" si="28"/>
        <v>0</v>
      </c>
      <c r="K893" s="2">
        <v>540</v>
      </c>
    </row>
    <row r="894" spans="2:11" ht="12.75">
      <c r="B894" s="225">
        <v>10000</v>
      </c>
      <c r="C894" s="1" t="s">
        <v>0</v>
      </c>
      <c r="D894" s="1" t="s">
        <v>352</v>
      </c>
      <c r="E894" s="1" t="s">
        <v>48</v>
      </c>
      <c r="F894" s="57" t="s">
        <v>367</v>
      </c>
      <c r="G894" s="27" t="s">
        <v>246</v>
      </c>
      <c r="H894" s="6">
        <f t="shared" si="29"/>
        <v>-10000</v>
      </c>
      <c r="I894" s="22">
        <f t="shared" si="28"/>
        <v>18.51851851851852</v>
      </c>
      <c r="K894" s="2">
        <v>540</v>
      </c>
    </row>
    <row r="895" spans="2:11" ht="12.75">
      <c r="B895" s="210">
        <v>2000</v>
      </c>
      <c r="C895" s="1" t="s">
        <v>0</v>
      </c>
      <c r="D895" s="12" t="s">
        <v>352</v>
      </c>
      <c r="E895" s="1" t="s">
        <v>79</v>
      </c>
      <c r="F895" s="57" t="s">
        <v>368</v>
      </c>
      <c r="G895" s="27" t="s">
        <v>249</v>
      </c>
      <c r="H895" s="6">
        <f t="shared" si="29"/>
        <v>-12000</v>
      </c>
      <c r="I895" s="22">
        <f t="shared" si="28"/>
        <v>3.7037037037037037</v>
      </c>
      <c r="K895" s="2">
        <v>540</v>
      </c>
    </row>
    <row r="896" spans="2:11" ht="12.75">
      <c r="B896" s="210">
        <v>15000</v>
      </c>
      <c r="C896" s="1" t="s">
        <v>0</v>
      </c>
      <c r="D896" s="1" t="s">
        <v>352</v>
      </c>
      <c r="E896" s="1" t="s">
        <v>48</v>
      </c>
      <c r="F896" s="57" t="s">
        <v>369</v>
      </c>
      <c r="G896" s="27" t="s">
        <v>249</v>
      </c>
      <c r="H896" s="6">
        <f t="shared" si="29"/>
        <v>-27000</v>
      </c>
      <c r="I896" s="22">
        <f t="shared" si="28"/>
        <v>27.77777777777778</v>
      </c>
      <c r="K896" s="2">
        <v>540</v>
      </c>
    </row>
    <row r="897" spans="2:11" ht="12.75">
      <c r="B897" s="210">
        <v>4000</v>
      </c>
      <c r="C897" s="1" t="s">
        <v>0</v>
      </c>
      <c r="D897" s="1" t="s">
        <v>352</v>
      </c>
      <c r="E897" s="1" t="s">
        <v>48</v>
      </c>
      <c r="F897" s="57" t="s">
        <v>370</v>
      </c>
      <c r="G897" s="27" t="s">
        <v>252</v>
      </c>
      <c r="H897" s="6">
        <f t="shared" si="29"/>
        <v>-31000</v>
      </c>
      <c r="I897" s="22">
        <f t="shared" si="28"/>
        <v>7.407407407407407</v>
      </c>
      <c r="K897" s="2">
        <v>540</v>
      </c>
    </row>
    <row r="898" spans="1:11" s="45" customFormat="1" ht="12.75">
      <c r="A898" s="11"/>
      <c r="B898" s="224">
        <f>SUM(B894:B897)</f>
        <v>31000</v>
      </c>
      <c r="C898" s="11" t="s">
        <v>0</v>
      </c>
      <c r="D898" s="11"/>
      <c r="E898" s="11"/>
      <c r="F898" s="18"/>
      <c r="G898" s="18"/>
      <c r="H898" s="41">
        <v>0</v>
      </c>
      <c r="I898" s="44">
        <f t="shared" si="28"/>
        <v>57.407407407407405</v>
      </c>
      <c r="K898" s="2">
        <v>540</v>
      </c>
    </row>
    <row r="899" spans="2:11" ht="12.75">
      <c r="B899" s="210"/>
      <c r="H899" s="6">
        <f t="shared" si="29"/>
        <v>0</v>
      </c>
      <c r="I899" s="22">
        <f t="shared" si="28"/>
        <v>0</v>
      </c>
      <c r="K899" s="2">
        <v>540</v>
      </c>
    </row>
    <row r="900" spans="2:11" ht="12.75">
      <c r="B900" s="210"/>
      <c r="H900" s="6">
        <f t="shared" si="29"/>
        <v>0</v>
      </c>
      <c r="I900" s="22">
        <f t="shared" si="28"/>
        <v>0</v>
      </c>
      <c r="K900" s="2">
        <v>540</v>
      </c>
    </row>
    <row r="901" spans="2:11" ht="12.75">
      <c r="B901" s="202">
        <v>3000</v>
      </c>
      <c r="C901" s="32" t="s">
        <v>351</v>
      </c>
      <c r="D901" s="12" t="s">
        <v>352</v>
      </c>
      <c r="E901" s="32" t="s">
        <v>33</v>
      </c>
      <c r="F901" s="31" t="s">
        <v>353</v>
      </c>
      <c r="G901" s="31" t="s">
        <v>249</v>
      </c>
      <c r="H901" s="6">
        <f t="shared" si="29"/>
        <v>-3000</v>
      </c>
      <c r="I901" s="22">
        <f t="shared" si="28"/>
        <v>5.555555555555555</v>
      </c>
      <c r="K901" s="2">
        <v>540</v>
      </c>
    </row>
    <row r="902" spans="2:11" ht="12.75">
      <c r="B902" s="202">
        <v>5200</v>
      </c>
      <c r="C902" s="33" t="s">
        <v>354</v>
      </c>
      <c r="D902" s="12" t="s">
        <v>352</v>
      </c>
      <c r="E902" s="33" t="s">
        <v>33</v>
      </c>
      <c r="F902" s="31" t="s">
        <v>355</v>
      </c>
      <c r="G902" s="34" t="s">
        <v>249</v>
      </c>
      <c r="H902" s="6">
        <f>H901-B902</f>
        <v>-8200</v>
      </c>
      <c r="I902" s="22">
        <f t="shared" si="28"/>
        <v>9.62962962962963</v>
      </c>
      <c r="K902" s="2">
        <v>540</v>
      </c>
    </row>
    <row r="903" spans="2:11" ht="12.75">
      <c r="B903" s="210">
        <v>30000</v>
      </c>
      <c r="C903" s="36" t="s">
        <v>449</v>
      </c>
      <c r="D903" s="12" t="s">
        <v>352</v>
      </c>
      <c r="E903" s="36" t="s">
        <v>30</v>
      </c>
      <c r="F903" s="31" t="s">
        <v>357</v>
      </c>
      <c r="G903" s="27" t="s">
        <v>252</v>
      </c>
      <c r="H903" s="6">
        <f>H902-B903</f>
        <v>-38200</v>
      </c>
      <c r="I903" s="22">
        <f t="shared" si="28"/>
        <v>55.55555555555556</v>
      </c>
      <c r="K903" s="2">
        <v>540</v>
      </c>
    </row>
    <row r="904" spans="2:11" ht="12.75">
      <c r="B904" s="210">
        <v>3000</v>
      </c>
      <c r="C904" s="1" t="s">
        <v>356</v>
      </c>
      <c r="D904" s="1" t="s">
        <v>352</v>
      </c>
      <c r="E904" s="1" t="s">
        <v>33</v>
      </c>
      <c r="F904" s="31" t="s">
        <v>378</v>
      </c>
      <c r="G904" s="27" t="s">
        <v>295</v>
      </c>
      <c r="H904" s="6">
        <f>H903-B904</f>
        <v>-41200</v>
      </c>
      <c r="I904" s="22">
        <f t="shared" si="28"/>
        <v>5.555555555555555</v>
      </c>
      <c r="K904" s="2">
        <v>540</v>
      </c>
    </row>
    <row r="905" spans="1:11" s="45" customFormat="1" ht="12.75">
      <c r="A905" s="11"/>
      <c r="B905" s="224">
        <f>SUM(B901:B904)</f>
        <v>41200</v>
      </c>
      <c r="C905" s="11" t="s">
        <v>62</v>
      </c>
      <c r="D905" s="11"/>
      <c r="E905" s="11"/>
      <c r="F905" s="18"/>
      <c r="G905" s="18"/>
      <c r="H905" s="41">
        <v>0</v>
      </c>
      <c r="I905" s="44">
        <f t="shared" si="28"/>
        <v>76.29629629629629</v>
      </c>
      <c r="K905" s="2">
        <v>540</v>
      </c>
    </row>
    <row r="906" spans="2:11" ht="12.75">
      <c r="B906" s="210"/>
      <c r="H906" s="6">
        <f t="shared" si="29"/>
        <v>0</v>
      </c>
      <c r="I906" s="22">
        <f t="shared" si="28"/>
        <v>0</v>
      </c>
      <c r="K906" s="2">
        <v>540</v>
      </c>
    </row>
    <row r="907" spans="2:11" ht="12.75">
      <c r="B907" s="210"/>
      <c r="H907" s="6">
        <f t="shared" si="29"/>
        <v>0</v>
      </c>
      <c r="I907" s="22">
        <f t="shared" si="28"/>
        <v>0</v>
      </c>
      <c r="K907" s="2">
        <v>540</v>
      </c>
    </row>
    <row r="908" spans="2:11" ht="12.75">
      <c r="B908" s="210"/>
      <c r="H908" s="6">
        <f t="shared" si="29"/>
        <v>0</v>
      </c>
      <c r="I908" s="22">
        <f t="shared" si="28"/>
        <v>0</v>
      </c>
      <c r="K908" s="2">
        <v>540</v>
      </c>
    </row>
    <row r="909" spans="2:11" ht="12.75">
      <c r="B909" s="202">
        <v>500</v>
      </c>
      <c r="C909" s="1" t="s">
        <v>29</v>
      </c>
      <c r="D909" s="12" t="s">
        <v>352</v>
      </c>
      <c r="E909" s="1" t="s">
        <v>30</v>
      </c>
      <c r="F909" s="31" t="s">
        <v>357</v>
      </c>
      <c r="G909" s="31" t="s">
        <v>249</v>
      </c>
      <c r="H909" s="6">
        <f t="shared" si="29"/>
        <v>-500</v>
      </c>
      <c r="I909" s="22">
        <f t="shared" si="28"/>
        <v>0.9259259259259259</v>
      </c>
      <c r="K909" s="2">
        <v>540</v>
      </c>
    </row>
    <row r="910" spans="2:11" ht="12.75">
      <c r="B910" s="210">
        <v>2600</v>
      </c>
      <c r="C910" s="1" t="s">
        <v>29</v>
      </c>
      <c r="D910" s="12" t="s">
        <v>352</v>
      </c>
      <c r="E910" s="1" t="s">
        <v>30</v>
      </c>
      <c r="F910" s="31" t="s">
        <v>357</v>
      </c>
      <c r="G910" s="27" t="s">
        <v>249</v>
      </c>
      <c r="H910" s="6">
        <f t="shared" si="29"/>
        <v>-3100</v>
      </c>
      <c r="I910" s="22">
        <f t="shared" si="28"/>
        <v>4.814814814814815</v>
      </c>
      <c r="K910" s="2">
        <v>540</v>
      </c>
    </row>
    <row r="911" spans="2:11" ht="12.75">
      <c r="B911" s="210">
        <v>6000</v>
      </c>
      <c r="C911" s="12" t="s">
        <v>29</v>
      </c>
      <c r="D911" s="12" t="s">
        <v>352</v>
      </c>
      <c r="E911" s="1" t="s">
        <v>30</v>
      </c>
      <c r="F911" s="31" t="s">
        <v>357</v>
      </c>
      <c r="G911" s="27" t="s">
        <v>252</v>
      </c>
      <c r="H911" s="6">
        <f t="shared" si="29"/>
        <v>-9100</v>
      </c>
      <c r="I911" s="22">
        <f t="shared" si="28"/>
        <v>11.11111111111111</v>
      </c>
      <c r="K911" s="2">
        <v>540</v>
      </c>
    </row>
    <row r="912" spans="2:11" ht="12.75">
      <c r="B912" s="210">
        <v>500</v>
      </c>
      <c r="C912" s="1" t="s">
        <v>29</v>
      </c>
      <c r="D912" s="1" t="s">
        <v>352</v>
      </c>
      <c r="E912" s="1" t="s">
        <v>30</v>
      </c>
      <c r="F912" s="31" t="s">
        <v>357</v>
      </c>
      <c r="G912" s="27" t="s">
        <v>295</v>
      </c>
      <c r="H912" s="6">
        <f t="shared" si="29"/>
        <v>-9600</v>
      </c>
      <c r="I912" s="22">
        <f t="shared" si="28"/>
        <v>0.9259259259259259</v>
      </c>
      <c r="K912" s="2">
        <v>540</v>
      </c>
    </row>
    <row r="913" spans="1:11" s="45" customFormat="1" ht="12.75">
      <c r="A913" s="11"/>
      <c r="B913" s="224">
        <f>SUM(B909:B912)</f>
        <v>9600</v>
      </c>
      <c r="C913" s="11"/>
      <c r="D913" s="11"/>
      <c r="E913" s="11" t="s">
        <v>30</v>
      </c>
      <c r="F913" s="18"/>
      <c r="G913" s="18"/>
      <c r="H913" s="41">
        <v>0</v>
      </c>
      <c r="I913" s="44">
        <f t="shared" si="28"/>
        <v>17.77777777777778</v>
      </c>
      <c r="K913" s="2">
        <v>540</v>
      </c>
    </row>
    <row r="914" spans="2:11" ht="12.75">
      <c r="B914" s="210"/>
      <c r="H914" s="6">
        <f t="shared" si="29"/>
        <v>0</v>
      </c>
      <c r="I914" s="22">
        <f t="shared" si="28"/>
        <v>0</v>
      </c>
      <c r="K914" s="2">
        <v>540</v>
      </c>
    </row>
    <row r="915" spans="2:11" ht="12.75">
      <c r="B915" s="210"/>
      <c r="H915" s="6">
        <f t="shared" si="29"/>
        <v>0</v>
      </c>
      <c r="I915" s="22">
        <f t="shared" si="28"/>
        <v>0</v>
      </c>
      <c r="K915" s="2">
        <v>540</v>
      </c>
    </row>
    <row r="916" spans="2:11" ht="12.75">
      <c r="B916" s="210"/>
      <c r="H916" s="6">
        <f t="shared" si="29"/>
        <v>0</v>
      </c>
      <c r="I916" s="22">
        <f t="shared" si="28"/>
        <v>0</v>
      </c>
      <c r="K916" s="2">
        <v>540</v>
      </c>
    </row>
    <row r="917" spans="2:11" ht="12.75">
      <c r="B917" s="202">
        <v>5000</v>
      </c>
      <c r="C917" s="12" t="s">
        <v>64</v>
      </c>
      <c r="D917" s="12" t="s">
        <v>352</v>
      </c>
      <c r="E917" s="12" t="s">
        <v>33</v>
      </c>
      <c r="F917" s="31" t="s">
        <v>371</v>
      </c>
      <c r="G917" s="30" t="s">
        <v>249</v>
      </c>
      <c r="H917" s="6">
        <f t="shared" si="29"/>
        <v>-5000</v>
      </c>
      <c r="I917" s="22">
        <f t="shared" si="28"/>
        <v>9.25925925925926</v>
      </c>
      <c r="K917" s="2">
        <v>540</v>
      </c>
    </row>
    <row r="918" spans="2:11" ht="12.75">
      <c r="B918" s="202">
        <v>10000</v>
      </c>
      <c r="C918" s="12" t="s">
        <v>372</v>
      </c>
      <c r="D918" s="12" t="s">
        <v>352</v>
      </c>
      <c r="E918" s="12" t="s">
        <v>33</v>
      </c>
      <c r="F918" s="31" t="s">
        <v>371</v>
      </c>
      <c r="G918" s="30" t="s">
        <v>249</v>
      </c>
      <c r="H918" s="6">
        <f t="shared" si="29"/>
        <v>-15000</v>
      </c>
      <c r="I918" s="22">
        <f t="shared" si="28"/>
        <v>18.51851851851852</v>
      </c>
      <c r="K918" s="2">
        <v>540</v>
      </c>
    </row>
    <row r="919" spans="1:11" s="45" customFormat="1" ht="12.75">
      <c r="A919" s="11"/>
      <c r="B919" s="224">
        <f>SUM(B917:B918)</f>
        <v>15000</v>
      </c>
      <c r="C919" s="11" t="s">
        <v>64</v>
      </c>
      <c r="D919" s="11"/>
      <c r="E919" s="11"/>
      <c r="F919" s="18"/>
      <c r="G919" s="18"/>
      <c r="H919" s="41">
        <v>0</v>
      </c>
      <c r="I919" s="44">
        <f t="shared" si="28"/>
        <v>27.77777777777778</v>
      </c>
      <c r="K919" s="2">
        <v>540</v>
      </c>
    </row>
    <row r="920" spans="2:11" ht="12.75">
      <c r="B920" s="210"/>
      <c r="H920" s="6">
        <f t="shared" si="29"/>
        <v>0</v>
      </c>
      <c r="I920" s="22">
        <f t="shared" si="28"/>
        <v>0</v>
      </c>
      <c r="K920" s="2">
        <v>540</v>
      </c>
    </row>
    <row r="921" spans="2:11" ht="12.75">
      <c r="B921" s="210"/>
      <c r="H921" s="6">
        <f t="shared" si="29"/>
        <v>0</v>
      </c>
      <c r="I921" s="22">
        <f t="shared" si="28"/>
        <v>0</v>
      </c>
      <c r="K921" s="2">
        <v>540</v>
      </c>
    </row>
    <row r="922" spans="2:11" ht="12.75">
      <c r="B922" s="210"/>
      <c r="H922" s="6">
        <f t="shared" si="29"/>
        <v>0</v>
      </c>
      <c r="I922" s="22">
        <f t="shared" si="28"/>
        <v>0</v>
      </c>
      <c r="K922" s="2">
        <v>540</v>
      </c>
    </row>
    <row r="923" spans="2:11" ht="12.75">
      <c r="B923" s="210">
        <v>2000</v>
      </c>
      <c r="C923" s="1" t="s">
        <v>32</v>
      </c>
      <c r="D923" s="12" t="s">
        <v>352</v>
      </c>
      <c r="E923" s="1" t="s">
        <v>33</v>
      </c>
      <c r="F923" s="31" t="s">
        <v>357</v>
      </c>
      <c r="G923" s="27" t="s">
        <v>249</v>
      </c>
      <c r="H923" s="6">
        <f t="shared" si="29"/>
        <v>-2000</v>
      </c>
      <c r="I923" s="22">
        <f t="shared" si="28"/>
        <v>3.7037037037037037</v>
      </c>
      <c r="K923" s="2">
        <v>540</v>
      </c>
    </row>
    <row r="924" spans="2:11" ht="12.75">
      <c r="B924" s="210">
        <v>3400</v>
      </c>
      <c r="C924" s="1" t="s">
        <v>32</v>
      </c>
      <c r="D924" s="12" t="s">
        <v>352</v>
      </c>
      <c r="E924" s="1" t="s">
        <v>33</v>
      </c>
      <c r="F924" s="31" t="s">
        <v>357</v>
      </c>
      <c r="G924" s="27" t="s">
        <v>249</v>
      </c>
      <c r="H924" s="6">
        <f t="shared" si="29"/>
        <v>-5400</v>
      </c>
      <c r="I924" s="22">
        <f t="shared" si="28"/>
        <v>6.296296296296297</v>
      </c>
      <c r="K924" s="2">
        <v>540</v>
      </c>
    </row>
    <row r="925" spans="2:11" ht="12.75">
      <c r="B925" s="210">
        <v>2000</v>
      </c>
      <c r="C925" s="1" t="s">
        <v>32</v>
      </c>
      <c r="D925" s="1" t="s">
        <v>352</v>
      </c>
      <c r="E925" s="1" t="s">
        <v>33</v>
      </c>
      <c r="F925" s="31" t="s">
        <v>357</v>
      </c>
      <c r="G925" s="27" t="s">
        <v>252</v>
      </c>
      <c r="H925" s="6">
        <f t="shared" si="29"/>
        <v>-7400</v>
      </c>
      <c r="I925" s="22">
        <f t="shared" si="28"/>
        <v>3.7037037037037037</v>
      </c>
      <c r="K925" s="2">
        <v>540</v>
      </c>
    </row>
    <row r="926" spans="2:11" ht="12.75">
      <c r="B926" s="210">
        <v>4700</v>
      </c>
      <c r="C926" s="1" t="s">
        <v>32</v>
      </c>
      <c r="D926" s="1" t="s">
        <v>352</v>
      </c>
      <c r="E926" s="1" t="s">
        <v>33</v>
      </c>
      <c r="F926" s="31" t="s">
        <v>357</v>
      </c>
      <c r="G926" s="27" t="s">
        <v>252</v>
      </c>
      <c r="H926" s="6">
        <f t="shared" si="29"/>
        <v>-12100</v>
      </c>
      <c r="I926" s="22">
        <f aca="true" t="shared" si="30" ref="I926:I989">+B926/K926</f>
        <v>8.703703703703704</v>
      </c>
      <c r="K926" s="2">
        <v>540</v>
      </c>
    </row>
    <row r="927" spans="1:11" s="45" customFormat="1" ht="12.75">
      <c r="A927" s="11"/>
      <c r="B927" s="224">
        <f>SUM(B923:B926)</f>
        <v>12100</v>
      </c>
      <c r="C927" s="11" t="s">
        <v>32</v>
      </c>
      <c r="D927" s="11"/>
      <c r="E927" s="11"/>
      <c r="F927" s="18"/>
      <c r="G927" s="18"/>
      <c r="H927" s="41">
        <v>0</v>
      </c>
      <c r="I927" s="44">
        <f t="shared" si="30"/>
        <v>22.40740740740741</v>
      </c>
      <c r="K927" s="2">
        <v>540</v>
      </c>
    </row>
    <row r="928" spans="8:11" ht="12.75">
      <c r="H928" s="6">
        <f t="shared" si="29"/>
        <v>0</v>
      </c>
      <c r="I928" s="22">
        <f t="shared" si="30"/>
        <v>0</v>
      </c>
      <c r="K928" s="2">
        <v>540</v>
      </c>
    </row>
    <row r="929" spans="8:11" ht="12.75">
      <c r="H929" s="6">
        <f t="shared" si="29"/>
        <v>0</v>
      </c>
      <c r="I929" s="22">
        <f t="shared" si="30"/>
        <v>0</v>
      </c>
      <c r="K929" s="2">
        <v>540</v>
      </c>
    </row>
    <row r="930" spans="2:11" ht="12.75">
      <c r="B930" s="202">
        <v>34750</v>
      </c>
      <c r="C930" s="12" t="s">
        <v>646</v>
      </c>
      <c r="D930" s="12" t="s">
        <v>647</v>
      </c>
      <c r="E930" s="12" t="s">
        <v>648</v>
      </c>
      <c r="F930" s="30" t="s">
        <v>649</v>
      </c>
      <c r="G930" s="30" t="s">
        <v>252</v>
      </c>
      <c r="H930" s="6">
        <f t="shared" si="29"/>
        <v>-34750</v>
      </c>
      <c r="I930" s="22">
        <f t="shared" si="30"/>
        <v>64.35185185185185</v>
      </c>
      <c r="K930" s="2">
        <v>540</v>
      </c>
    </row>
    <row r="931" spans="2:11" ht="12.75">
      <c r="B931" s="210">
        <v>13635</v>
      </c>
      <c r="C931" s="12" t="s">
        <v>646</v>
      </c>
      <c r="D931" s="12" t="s">
        <v>647</v>
      </c>
      <c r="E931" s="12" t="s">
        <v>648</v>
      </c>
      <c r="F931" s="27" t="s">
        <v>650</v>
      </c>
      <c r="G931" s="27" t="s">
        <v>252</v>
      </c>
      <c r="H931" s="6">
        <f t="shared" si="29"/>
        <v>-48385</v>
      </c>
      <c r="I931" s="22">
        <f t="shared" si="30"/>
        <v>25.25</v>
      </c>
      <c r="K931" s="2">
        <v>540</v>
      </c>
    </row>
    <row r="932" spans="2:11" ht="12.75">
      <c r="B932" s="210">
        <v>3520</v>
      </c>
      <c r="C932" s="12" t="s">
        <v>646</v>
      </c>
      <c r="D932" s="12" t="s">
        <v>647</v>
      </c>
      <c r="E932" s="12" t="s">
        <v>648</v>
      </c>
      <c r="F932" s="27" t="s">
        <v>651</v>
      </c>
      <c r="G932" s="27" t="s">
        <v>252</v>
      </c>
      <c r="H932" s="6">
        <f t="shared" si="29"/>
        <v>-51905</v>
      </c>
      <c r="I932" s="22">
        <f t="shared" si="30"/>
        <v>6.518518518518518</v>
      </c>
      <c r="K932" s="2">
        <v>540</v>
      </c>
    </row>
    <row r="933" spans="1:11" s="45" customFormat="1" ht="12.75">
      <c r="A933" s="11"/>
      <c r="B933" s="224">
        <f>SUM(B930:B932)</f>
        <v>51905</v>
      </c>
      <c r="C933" s="11" t="s">
        <v>748</v>
      </c>
      <c r="D933" s="11"/>
      <c r="E933" s="11"/>
      <c r="F933" s="18"/>
      <c r="G933" s="18"/>
      <c r="H933" s="41">
        <v>0</v>
      </c>
      <c r="I933" s="44">
        <f t="shared" si="30"/>
        <v>96.12037037037037</v>
      </c>
      <c r="K933" s="2">
        <v>540</v>
      </c>
    </row>
    <row r="934" spans="8:11" ht="12.75">
      <c r="H934" s="6">
        <f t="shared" si="29"/>
        <v>0</v>
      </c>
      <c r="I934" s="22">
        <f t="shared" si="30"/>
        <v>0</v>
      </c>
      <c r="K934" s="2">
        <v>540</v>
      </c>
    </row>
    <row r="935" spans="8:11" ht="12.75">
      <c r="H935" s="6">
        <f>H934-B935</f>
        <v>0</v>
      </c>
      <c r="I935" s="22">
        <f>+B935/K935</f>
        <v>0</v>
      </c>
      <c r="K935" s="2">
        <v>540</v>
      </c>
    </row>
    <row r="936" spans="2:11" ht="12.75">
      <c r="B936" s="185">
        <v>90000</v>
      </c>
      <c r="C936" s="1" t="s">
        <v>766</v>
      </c>
      <c r="D936" s="1" t="s">
        <v>352</v>
      </c>
      <c r="E936" s="1" t="s">
        <v>373</v>
      </c>
      <c r="F936" s="31" t="s">
        <v>357</v>
      </c>
      <c r="H936" s="6">
        <f>H935-B936</f>
        <v>-90000</v>
      </c>
      <c r="I936" s="22">
        <f>+B936/K936</f>
        <v>166.66666666666666</v>
      </c>
      <c r="K936" s="2">
        <v>540</v>
      </c>
    </row>
    <row r="937" spans="2:11" ht="12.75">
      <c r="B937" s="134">
        <v>40000</v>
      </c>
      <c r="C937" s="12" t="s">
        <v>765</v>
      </c>
      <c r="D937" s="12" t="s">
        <v>374</v>
      </c>
      <c r="E937" s="12" t="s">
        <v>373</v>
      </c>
      <c r="F937" s="30" t="s">
        <v>526</v>
      </c>
      <c r="G937" s="30" t="s">
        <v>255</v>
      </c>
      <c r="H937" s="6">
        <f>H936-B937</f>
        <v>-130000</v>
      </c>
      <c r="I937" s="22">
        <f>+B937/K937</f>
        <v>74.07407407407408</v>
      </c>
      <c r="K937" s="2">
        <v>540</v>
      </c>
    </row>
    <row r="938" spans="1:11" s="45" customFormat="1" ht="12.75">
      <c r="A938" s="11"/>
      <c r="B938" s="136">
        <f>SUM(B936:B937)</f>
        <v>130000</v>
      </c>
      <c r="C938" s="11"/>
      <c r="D938" s="11" t="s">
        <v>374</v>
      </c>
      <c r="E938" s="11" t="s">
        <v>767</v>
      </c>
      <c r="F938" s="18"/>
      <c r="G938" s="18"/>
      <c r="H938" s="41">
        <f>H937-B938</f>
        <v>-260000</v>
      </c>
      <c r="I938" s="44">
        <f>+B938/K938</f>
        <v>240.74074074074073</v>
      </c>
      <c r="K938" s="2">
        <v>540</v>
      </c>
    </row>
    <row r="939" spans="9:11" ht="12.75">
      <c r="I939" s="22"/>
      <c r="K939" s="2">
        <v>540</v>
      </c>
    </row>
    <row r="940" spans="1:11" ht="12.75">
      <c r="A940" s="12"/>
      <c r="B940" s="29"/>
      <c r="C940" s="12"/>
      <c r="D940" s="12"/>
      <c r="E940" s="12"/>
      <c r="F940" s="31"/>
      <c r="H940" s="6">
        <v>0</v>
      </c>
      <c r="I940" s="22">
        <f t="shared" si="30"/>
        <v>0</v>
      </c>
      <c r="K940" s="2">
        <v>540</v>
      </c>
    </row>
    <row r="941" spans="1:11" s="94" customFormat="1" ht="12.75">
      <c r="A941" s="71"/>
      <c r="B941" s="213">
        <f>B942+B943</f>
        <v>360000</v>
      </c>
      <c r="C941" s="71" t="s">
        <v>364</v>
      </c>
      <c r="D941" s="71" t="s">
        <v>374</v>
      </c>
      <c r="E941" s="71"/>
      <c r="F941" s="72"/>
      <c r="G941" s="72"/>
      <c r="H941" s="62">
        <v>0</v>
      </c>
      <c r="I941" s="93">
        <f t="shared" si="30"/>
        <v>666.6666666666666</v>
      </c>
      <c r="K941" s="2">
        <v>540</v>
      </c>
    </row>
    <row r="942" spans="2:11" ht="12.75">
      <c r="B942" s="112">
        <v>180000</v>
      </c>
      <c r="C942" s="1" t="s">
        <v>375</v>
      </c>
      <c r="D942" s="1" t="s">
        <v>374</v>
      </c>
      <c r="F942" s="57" t="s">
        <v>770</v>
      </c>
      <c r="G942" s="27" t="s">
        <v>90</v>
      </c>
      <c r="H942" s="29">
        <f aca="true" t="shared" si="31" ref="H942:H1002">H941-B942</f>
        <v>-180000</v>
      </c>
      <c r="I942" s="22">
        <f t="shared" si="30"/>
        <v>333.3333333333333</v>
      </c>
      <c r="K942" s="2">
        <v>540</v>
      </c>
    </row>
    <row r="943" spans="2:11" ht="12.75">
      <c r="B943" s="112">
        <v>180000</v>
      </c>
      <c r="C943" s="1" t="s">
        <v>376</v>
      </c>
      <c r="D943" s="1" t="s">
        <v>374</v>
      </c>
      <c r="F943" s="27" t="s">
        <v>770</v>
      </c>
      <c r="G943" s="27" t="s">
        <v>90</v>
      </c>
      <c r="H943" s="29">
        <f t="shared" si="31"/>
        <v>-360000</v>
      </c>
      <c r="I943" s="22">
        <f t="shared" si="30"/>
        <v>333.3333333333333</v>
      </c>
      <c r="K943" s="2">
        <v>540</v>
      </c>
    </row>
    <row r="944" spans="8:11" ht="12.75">
      <c r="H944" s="6">
        <v>0</v>
      </c>
      <c r="I944" s="22">
        <f t="shared" si="30"/>
        <v>0</v>
      </c>
      <c r="K944" s="2">
        <v>540</v>
      </c>
    </row>
    <row r="945" spans="8:11" ht="12.75">
      <c r="H945" s="6">
        <f t="shared" si="31"/>
        <v>0</v>
      </c>
      <c r="I945" s="22">
        <f t="shared" si="30"/>
        <v>0</v>
      </c>
      <c r="K945" s="2">
        <v>540</v>
      </c>
    </row>
    <row r="946" spans="8:11" ht="12.75">
      <c r="H946" s="6">
        <f t="shared" si="31"/>
        <v>0</v>
      </c>
      <c r="I946" s="22">
        <f t="shared" si="30"/>
        <v>0</v>
      </c>
      <c r="K946" s="2">
        <v>540</v>
      </c>
    </row>
    <row r="947" spans="8:11" ht="12.75">
      <c r="H947" s="6">
        <f t="shared" si="31"/>
        <v>0</v>
      </c>
      <c r="I947" s="22">
        <f t="shared" si="30"/>
        <v>0</v>
      </c>
      <c r="K947" s="2">
        <v>540</v>
      </c>
    </row>
    <row r="948" spans="1:11" s="55" customFormat="1" ht="13.5" thickBot="1">
      <c r="A948" s="49"/>
      <c r="B948" s="81">
        <f>+B1003+B1012+B1031+B1085+B1092+B1104+B1140+B1146+B1172+B1177+B1182</f>
        <v>1590275</v>
      </c>
      <c r="C948" s="48"/>
      <c r="D948" s="50" t="s">
        <v>379</v>
      </c>
      <c r="E948" s="50"/>
      <c r="F948" s="51"/>
      <c r="G948" s="51"/>
      <c r="H948" s="53">
        <f t="shared" si="31"/>
        <v>-1590275</v>
      </c>
      <c r="I948" s="54">
        <f t="shared" si="30"/>
        <v>2944.953703703704</v>
      </c>
      <c r="K948" s="2">
        <v>540</v>
      </c>
    </row>
    <row r="949" spans="8:11" ht="12.75">
      <c r="H949" s="6">
        <v>0</v>
      </c>
      <c r="I949" s="22">
        <f t="shared" si="30"/>
        <v>0</v>
      </c>
      <c r="K949" s="2">
        <v>540</v>
      </c>
    </row>
    <row r="950" spans="2:11" ht="12.75">
      <c r="B950" s="112">
        <v>10000</v>
      </c>
      <c r="C950" s="1" t="s">
        <v>0</v>
      </c>
      <c r="D950" s="1" t="s">
        <v>379</v>
      </c>
      <c r="E950" s="1" t="s">
        <v>385</v>
      </c>
      <c r="F950" s="57" t="s">
        <v>623</v>
      </c>
      <c r="G950" s="27" t="s">
        <v>159</v>
      </c>
      <c r="H950" s="6">
        <f t="shared" si="31"/>
        <v>-10000</v>
      </c>
      <c r="I950" s="22">
        <f t="shared" si="30"/>
        <v>18.51851851851852</v>
      </c>
      <c r="K950" s="2">
        <v>540</v>
      </c>
    </row>
    <row r="951" spans="2:11" ht="12.75">
      <c r="B951" s="156">
        <v>2000</v>
      </c>
      <c r="C951" s="32" t="s">
        <v>0</v>
      </c>
      <c r="D951" s="32" t="s">
        <v>379</v>
      </c>
      <c r="E951" s="32" t="s">
        <v>26</v>
      </c>
      <c r="F951" s="31" t="s">
        <v>380</v>
      </c>
      <c r="G951" s="31" t="s">
        <v>88</v>
      </c>
      <c r="H951" s="6">
        <f t="shared" si="31"/>
        <v>-12000</v>
      </c>
      <c r="I951" s="22">
        <f t="shared" si="30"/>
        <v>3.7037037037037037</v>
      </c>
      <c r="K951" s="2">
        <v>540</v>
      </c>
    </row>
    <row r="952" spans="2:11" ht="12.75">
      <c r="B952" s="156">
        <v>2000</v>
      </c>
      <c r="C952" s="32" t="s">
        <v>0</v>
      </c>
      <c r="D952" s="32" t="s">
        <v>379</v>
      </c>
      <c r="E952" s="32" t="s">
        <v>26</v>
      </c>
      <c r="F952" s="31" t="s">
        <v>380</v>
      </c>
      <c r="G952" s="31" t="s">
        <v>88</v>
      </c>
      <c r="H952" s="6">
        <f t="shared" si="31"/>
        <v>-14000</v>
      </c>
      <c r="I952" s="22">
        <f t="shared" si="30"/>
        <v>3.7037037037037037</v>
      </c>
      <c r="K952" s="2">
        <v>540</v>
      </c>
    </row>
    <row r="953" spans="2:11" ht="12.75">
      <c r="B953" s="156">
        <v>3000</v>
      </c>
      <c r="C953" s="33" t="s">
        <v>381</v>
      </c>
      <c r="D953" s="33" t="s">
        <v>379</v>
      </c>
      <c r="E953" s="33" t="s">
        <v>26</v>
      </c>
      <c r="F953" s="34" t="s">
        <v>382</v>
      </c>
      <c r="G953" s="34" t="s">
        <v>56</v>
      </c>
      <c r="H953" s="6">
        <f t="shared" si="31"/>
        <v>-17000</v>
      </c>
      <c r="I953" s="22">
        <f t="shared" si="30"/>
        <v>5.555555555555555</v>
      </c>
      <c r="K953" s="2">
        <v>540</v>
      </c>
    </row>
    <row r="954" spans="2:11" ht="12.75">
      <c r="B954" s="156">
        <v>1500</v>
      </c>
      <c r="C954" s="75" t="s">
        <v>383</v>
      </c>
      <c r="D954" s="33" t="s">
        <v>379</v>
      </c>
      <c r="E954" s="33" t="s">
        <v>26</v>
      </c>
      <c r="F954" s="34" t="s">
        <v>384</v>
      </c>
      <c r="G954" s="34" t="s">
        <v>47</v>
      </c>
      <c r="H954" s="6">
        <f t="shared" si="31"/>
        <v>-18500</v>
      </c>
      <c r="I954" s="22">
        <f t="shared" si="30"/>
        <v>2.7777777777777777</v>
      </c>
      <c r="K954" s="2">
        <v>540</v>
      </c>
    </row>
    <row r="955" spans="2:11" ht="12.75">
      <c r="B955" s="156">
        <v>1000</v>
      </c>
      <c r="C955" s="75" t="s">
        <v>383</v>
      </c>
      <c r="D955" s="33" t="s">
        <v>379</v>
      </c>
      <c r="E955" s="33" t="s">
        <v>26</v>
      </c>
      <c r="F955" s="34" t="s">
        <v>384</v>
      </c>
      <c r="G955" s="34" t="s">
        <v>51</v>
      </c>
      <c r="H955" s="6">
        <f t="shared" si="31"/>
        <v>-19500</v>
      </c>
      <c r="I955" s="22">
        <f t="shared" si="30"/>
        <v>1.8518518518518519</v>
      </c>
      <c r="K955" s="2">
        <v>540</v>
      </c>
    </row>
    <row r="956" spans="2:11" ht="12.75">
      <c r="B956" s="156">
        <v>3000</v>
      </c>
      <c r="C956" s="33" t="s">
        <v>383</v>
      </c>
      <c r="D956" s="33" t="s">
        <v>379</v>
      </c>
      <c r="E956" s="33" t="s">
        <v>26</v>
      </c>
      <c r="F956" s="34" t="s">
        <v>384</v>
      </c>
      <c r="G956" s="34" t="s">
        <v>101</v>
      </c>
      <c r="H956" s="6">
        <f t="shared" si="31"/>
        <v>-22500</v>
      </c>
      <c r="I956" s="22">
        <f t="shared" si="30"/>
        <v>5.555555555555555</v>
      </c>
      <c r="K956" s="2">
        <v>540</v>
      </c>
    </row>
    <row r="957" spans="2:11" ht="12.75">
      <c r="B957" s="156">
        <v>3000</v>
      </c>
      <c r="C957" s="33" t="s">
        <v>381</v>
      </c>
      <c r="D957" s="33" t="s">
        <v>379</v>
      </c>
      <c r="E957" s="33" t="s">
        <v>26</v>
      </c>
      <c r="F957" s="34" t="s">
        <v>384</v>
      </c>
      <c r="G957" s="34" t="s">
        <v>88</v>
      </c>
      <c r="H957" s="6">
        <f t="shared" si="31"/>
        <v>-25500</v>
      </c>
      <c r="I957" s="22">
        <f t="shared" si="30"/>
        <v>5.555555555555555</v>
      </c>
      <c r="K957" s="2">
        <v>540</v>
      </c>
    </row>
    <row r="958" spans="2:11" ht="12.75">
      <c r="B958" s="156">
        <v>3000</v>
      </c>
      <c r="C958" s="75" t="s">
        <v>383</v>
      </c>
      <c r="D958" s="33" t="s">
        <v>379</v>
      </c>
      <c r="E958" s="33" t="s">
        <v>26</v>
      </c>
      <c r="F958" s="34" t="s">
        <v>384</v>
      </c>
      <c r="G958" s="34" t="s">
        <v>90</v>
      </c>
      <c r="H958" s="6">
        <f t="shared" si="31"/>
        <v>-28500</v>
      </c>
      <c r="I958" s="22">
        <f t="shared" si="30"/>
        <v>5.555555555555555</v>
      </c>
      <c r="K958" s="2">
        <v>540</v>
      </c>
    </row>
    <row r="959" spans="2:11" ht="12.75">
      <c r="B959" s="156">
        <v>1500</v>
      </c>
      <c r="C959" s="33" t="s">
        <v>381</v>
      </c>
      <c r="D959" s="33" t="s">
        <v>379</v>
      </c>
      <c r="E959" s="33" t="s">
        <v>26</v>
      </c>
      <c r="F959" s="34" t="s">
        <v>384</v>
      </c>
      <c r="G959" s="34" t="s">
        <v>93</v>
      </c>
      <c r="H959" s="6">
        <f t="shared" si="31"/>
        <v>-30000</v>
      </c>
      <c r="I959" s="22">
        <f t="shared" si="30"/>
        <v>2.7777777777777777</v>
      </c>
      <c r="K959" s="2">
        <v>540</v>
      </c>
    </row>
    <row r="960" spans="2:11" ht="12.75">
      <c r="B960" s="156">
        <v>2000</v>
      </c>
      <c r="C960" s="33" t="s">
        <v>381</v>
      </c>
      <c r="D960" s="33" t="s">
        <v>379</v>
      </c>
      <c r="E960" s="33" t="s">
        <v>26</v>
      </c>
      <c r="F960" s="34" t="s">
        <v>384</v>
      </c>
      <c r="G960" s="34" t="s">
        <v>241</v>
      </c>
      <c r="H960" s="6">
        <f t="shared" si="31"/>
        <v>-32000</v>
      </c>
      <c r="I960" s="22">
        <f t="shared" si="30"/>
        <v>3.7037037037037037</v>
      </c>
      <c r="K960" s="2">
        <v>540</v>
      </c>
    </row>
    <row r="961" spans="2:11" ht="12.75">
      <c r="B961" s="156">
        <v>5000</v>
      </c>
      <c r="C961" s="32" t="s">
        <v>0</v>
      </c>
      <c r="D961" s="12" t="s">
        <v>379</v>
      </c>
      <c r="E961" s="33" t="s">
        <v>385</v>
      </c>
      <c r="F961" s="31" t="s">
        <v>386</v>
      </c>
      <c r="G961" s="34" t="s">
        <v>28</v>
      </c>
      <c r="H961" s="6">
        <f t="shared" si="31"/>
        <v>-37000</v>
      </c>
      <c r="I961" s="22">
        <f t="shared" si="30"/>
        <v>9.25925925925926</v>
      </c>
      <c r="K961" s="2">
        <v>540</v>
      </c>
    </row>
    <row r="962" spans="2:11" ht="12.75">
      <c r="B962" s="156">
        <v>5000</v>
      </c>
      <c r="C962" s="32" t="s">
        <v>0</v>
      </c>
      <c r="D962" s="12" t="s">
        <v>379</v>
      </c>
      <c r="E962" s="12" t="s">
        <v>385</v>
      </c>
      <c r="F962" s="31" t="s">
        <v>387</v>
      </c>
      <c r="G962" s="30" t="s">
        <v>521</v>
      </c>
      <c r="H962" s="6">
        <f t="shared" si="31"/>
        <v>-42000</v>
      </c>
      <c r="I962" s="22">
        <f t="shared" si="30"/>
        <v>9.25925925925926</v>
      </c>
      <c r="K962" s="2">
        <v>540</v>
      </c>
    </row>
    <row r="963" spans="2:11" ht="12.75">
      <c r="B963" s="112">
        <v>5000</v>
      </c>
      <c r="C963" s="32" t="s">
        <v>0</v>
      </c>
      <c r="D963" s="1" t="s">
        <v>379</v>
      </c>
      <c r="E963" s="1" t="s">
        <v>388</v>
      </c>
      <c r="F963" s="31" t="s">
        <v>389</v>
      </c>
      <c r="G963" s="27" t="s">
        <v>521</v>
      </c>
      <c r="H963" s="6">
        <f t="shared" si="31"/>
        <v>-47000</v>
      </c>
      <c r="I963" s="22">
        <f t="shared" si="30"/>
        <v>9.25925925925926</v>
      </c>
      <c r="K963" s="2">
        <v>540</v>
      </c>
    </row>
    <row r="964" spans="2:11" ht="12.75">
      <c r="B964" s="112">
        <v>10000</v>
      </c>
      <c r="C964" s="32" t="s">
        <v>0</v>
      </c>
      <c r="D964" s="1" t="s">
        <v>379</v>
      </c>
      <c r="E964" s="1" t="s">
        <v>385</v>
      </c>
      <c r="F964" s="31" t="s">
        <v>390</v>
      </c>
      <c r="G964" s="27" t="s">
        <v>45</v>
      </c>
      <c r="H964" s="6">
        <f t="shared" si="31"/>
        <v>-57000</v>
      </c>
      <c r="I964" s="22">
        <f t="shared" si="30"/>
        <v>18.51851851851852</v>
      </c>
      <c r="K964" s="2">
        <v>540</v>
      </c>
    </row>
    <row r="965" spans="2:11" ht="12.75">
      <c r="B965" s="112">
        <v>5000</v>
      </c>
      <c r="C965" s="32" t="s">
        <v>0</v>
      </c>
      <c r="D965" s="1" t="s">
        <v>379</v>
      </c>
      <c r="E965" s="1" t="s">
        <v>388</v>
      </c>
      <c r="F965" s="31" t="s">
        <v>391</v>
      </c>
      <c r="G965" s="27" t="s">
        <v>45</v>
      </c>
      <c r="H965" s="6">
        <f t="shared" si="31"/>
        <v>-62000</v>
      </c>
      <c r="I965" s="22">
        <f t="shared" si="30"/>
        <v>9.25925925925926</v>
      </c>
      <c r="K965" s="2">
        <v>540</v>
      </c>
    </row>
    <row r="966" spans="2:11" ht="12.75">
      <c r="B966" s="112">
        <v>5000</v>
      </c>
      <c r="C966" s="32" t="s">
        <v>0</v>
      </c>
      <c r="D966" s="1" t="s">
        <v>379</v>
      </c>
      <c r="E966" s="1" t="s">
        <v>385</v>
      </c>
      <c r="F966" s="31" t="s">
        <v>392</v>
      </c>
      <c r="G966" s="27" t="s">
        <v>56</v>
      </c>
      <c r="H966" s="6">
        <f t="shared" si="31"/>
        <v>-67000</v>
      </c>
      <c r="I966" s="22">
        <f t="shared" si="30"/>
        <v>9.25925925925926</v>
      </c>
      <c r="K966" s="2">
        <v>540</v>
      </c>
    </row>
    <row r="967" spans="2:11" ht="12.75">
      <c r="B967" s="112">
        <v>5000</v>
      </c>
      <c r="C967" s="32" t="s">
        <v>0</v>
      </c>
      <c r="D967" s="1" t="s">
        <v>379</v>
      </c>
      <c r="E967" s="1" t="s">
        <v>388</v>
      </c>
      <c r="F967" s="31" t="s">
        <v>393</v>
      </c>
      <c r="G967" s="27" t="s">
        <v>56</v>
      </c>
      <c r="H967" s="6">
        <f t="shared" si="31"/>
        <v>-72000</v>
      </c>
      <c r="I967" s="22">
        <f t="shared" si="30"/>
        <v>9.25925925925926</v>
      </c>
      <c r="K967" s="2">
        <v>540</v>
      </c>
    </row>
    <row r="968" spans="2:11" ht="12.75">
      <c r="B968" s="112">
        <v>7500</v>
      </c>
      <c r="C968" s="32" t="s">
        <v>0</v>
      </c>
      <c r="D968" s="1" t="s">
        <v>379</v>
      </c>
      <c r="E968" s="1" t="s">
        <v>385</v>
      </c>
      <c r="F968" s="57" t="s">
        <v>394</v>
      </c>
      <c r="G968" s="27" t="s">
        <v>47</v>
      </c>
      <c r="H968" s="6">
        <f t="shared" si="31"/>
        <v>-79500</v>
      </c>
      <c r="I968" s="22">
        <f t="shared" si="30"/>
        <v>13.88888888888889</v>
      </c>
      <c r="K968" s="2">
        <v>540</v>
      </c>
    </row>
    <row r="969" spans="2:11" ht="12.75">
      <c r="B969" s="112">
        <v>5000</v>
      </c>
      <c r="C969" s="32" t="s">
        <v>0</v>
      </c>
      <c r="D969" s="1" t="s">
        <v>379</v>
      </c>
      <c r="E969" s="1" t="s">
        <v>385</v>
      </c>
      <c r="F969" s="57" t="s">
        <v>395</v>
      </c>
      <c r="G969" s="27" t="s">
        <v>51</v>
      </c>
      <c r="H969" s="6">
        <f t="shared" si="31"/>
        <v>-84500</v>
      </c>
      <c r="I969" s="22">
        <f t="shared" si="30"/>
        <v>9.25925925925926</v>
      </c>
      <c r="K969" s="2">
        <v>540</v>
      </c>
    </row>
    <row r="970" spans="2:11" ht="12.75">
      <c r="B970" s="112">
        <v>10000</v>
      </c>
      <c r="C970" s="32" t="s">
        <v>0</v>
      </c>
      <c r="D970" s="1" t="s">
        <v>379</v>
      </c>
      <c r="E970" s="1" t="s">
        <v>385</v>
      </c>
      <c r="F970" s="57" t="s">
        <v>396</v>
      </c>
      <c r="G970" s="27" t="s">
        <v>63</v>
      </c>
      <c r="H970" s="6">
        <f t="shared" si="31"/>
        <v>-94500</v>
      </c>
      <c r="I970" s="22">
        <f t="shared" si="30"/>
        <v>18.51851851851852</v>
      </c>
      <c r="K970" s="2">
        <v>540</v>
      </c>
    </row>
    <row r="971" spans="2:11" ht="12.75">
      <c r="B971" s="112">
        <v>5000</v>
      </c>
      <c r="C971" s="32" t="s">
        <v>0</v>
      </c>
      <c r="D971" s="1" t="s">
        <v>379</v>
      </c>
      <c r="E971" s="1" t="s">
        <v>388</v>
      </c>
      <c r="F971" s="57" t="s">
        <v>397</v>
      </c>
      <c r="G971" s="27" t="s">
        <v>63</v>
      </c>
      <c r="H971" s="6">
        <f t="shared" si="31"/>
        <v>-99500</v>
      </c>
      <c r="I971" s="22">
        <f t="shared" si="30"/>
        <v>9.25925925925926</v>
      </c>
      <c r="K971" s="2">
        <v>540</v>
      </c>
    </row>
    <row r="972" spans="2:11" ht="12.75">
      <c r="B972" s="112">
        <v>10000</v>
      </c>
      <c r="C972" s="32" t="s">
        <v>0</v>
      </c>
      <c r="D972" s="1" t="s">
        <v>379</v>
      </c>
      <c r="E972" s="1" t="s">
        <v>385</v>
      </c>
      <c r="F972" s="57" t="s">
        <v>398</v>
      </c>
      <c r="G972" s="27" t="s">
        <v>85</v>
      </c>
      <c r="H972" s="6">
        <f t="shared" si="31"/>
        <v>-109500</v>
      </c>
      <c r="I972" s="22">
        <f t="shared" si="30"/>
        <v>18.51851851851852</v>
      </c>
      <c r="K972" s="2">
        <v>540</v>
      </c>
    </row>
    <row r="973" spans="2:11" ht="12.75">
      <c r="B973" s="112">
        <v>10000</v>
      </c>
      <c r="C973" s="1" t="s">
        <v>0</v>
      </c>
      <c r="D973" s="1" t="s">
        <v>379</v>
      </c>
      <c r="E973" s="1" t="s">
        <v>385</v>
      </c>
      <c r="F973" s="57" t="s">
        <v>399</v>
      </c>
      <c r="G973" s="27" t="s">
        <v>88</v>
      </c>
      <c r="H973" s="6">
        <f t="shared" si="31"/>
        <v>-119500</v>
      </c>
      <c r="I973" s="22">
        <f t="shared" si="30"/>
        <v>18.51851851851852</v>
      </c>
      <c r="K973" s="2">
        <v>540</v>
      </c>
    </row>
    <row r="974" spans="2:11" ht="12.75">
      <c r="B974" s="112">
        <v>5000</v>
      </c>
      <c r="C974" s="1" t="s">
        <v>0</v>
      </c>
      <c r="D974" s="1" t="s">
        <v>379</v>
      </c>
      <c r="E974" s="1" t="s">
        <v>388</v>
      </c>
      <c r="F974" s="57" t="s">
        <v>400</v>
      </c>
      <c r="G974" s="27" t="s">
        <v>88</v>
      </c>
      <c r="H974" s="6">
        <f t="shared" si="31"/>
        <v>-124500</v>
      </c>
      <c r="I974" s="22">
        <f t="shared" si="30"/>
        <v>9.25925925925926</v>
      </c>
      <c r="K974" s="2">
        <v>540</v>
      </c>
    </row>
    <row r="975" spans="2:11" ht="12.75">
      <c r="B975" s="112">
        <v>10000</v>
      </c>
      <c r="C975" s="1" t="s">
        <v>0</v>
      </c>
      <c r="D975" s="1" t="s">
        <v>379</v>
      </c>
      <c r="E975" s="1" t="s">
        <v>385</v>
      </c>
      <c r="F975" s="57" t="s">
        <v>401</v>
      </c>
      <c r="G975" s="27" t="s">
        <v>90</v>
      </c>
      <c r="H975" s="6">
        <f t="shared" si="31"/>
        <v>-134500</v>
      </c>
      <c r="I975" s="22">
        <f t="shared" si="30"/>
        <v>18.51851851851852</v>
      </c>
      <c r="K975" s="2">
        <v>540</v>
      </c>
    </row>
    <row r="976" spans="2:11" ht="12.75">
      <c r="B976" s="112">
        <v>5000</v>
      </c>
      <c r="C976" s="1" t="s">
        <v>0</v>
      </c>
      <c r="D976" s="1" t="s">
        <v>379</v>
      </c>
      <c r="E976" s="1" t="s">
        <v>402</v>
      </c>
      <c r="F976" s="57" t="s">
        <v>403</v>
      </c>
      <c r="G976" s="27" t="s">
        <v>90</v>
      </c>
      <c r="H976" s="6">
        <f t="shared" si="31"/>
        <v>-139500</v>
      </c>
      <c r="I976" s="22">
        <f t="shared" si="30"/>
        <v>9.25925925925926</v>
      </c>
      <c r="K976" s="2">
        <v>540</v>
      </c>
    </row>
    <row r="977" spans="2:11" ht="12.75">
      <c r="B977" s="112">
        <v>9000</v>
      </c>
      <c r="C977" s="1" t="s">
        <v>0</v>
      </c>
      <c r="D977" s="1" t="s">
        <v>379</v>
      </c>
      <c r="E977" s="1" t="s">
        <v>388</v>
      </c>
      <c r="F977" s="57" t="s">
        <v>404</v>
      </c>
      <c r="G977" s="27" t="s">
        <v>90</v>
      </c>
      <c r="H977" s="6">
        <f t="shared" si="31"/>
        <v>-148500</v>
      </c>
      <c r="I977" s="22">
        <f t="shared" si="30"/>
        <v>16.666666666666668</v>
      </c>
      <c r="K977" s="2">
        <v>540</v>
      </c>
    </row>
    <row r="978" spans="2:11" ht="12.75">
      <c r="B978" s="112">
        <v>9000</v>
      </c>
      <c r="C978" s="1" t="s">
        <v>0</v>
      </c>
      <c r="D978" s="1" t="s">
        <v>379</v>
      </c>
      <c r="E978" s="1" t="s">
        <v>388</v>
      </c>
      <c r="F978" s="57" t="s">
        <v>405</v>
      </c>
      <c r="G978" s="27" t="s">
        <v>93</v>
      </c>
      <c r="H978" s="6">
        <f t="shared" si="31"/>
        <v>-157500</v>
      </c>
      <c r="I978" s="22">
        <f t="shared" si="30"/>
        <v>16.666666666666668</v>
      </c>
      <c r="K978" s="2">
        <v>540</v>
      </c>
    </row>
    <row r="979" spans="2:11" ht="12.75">
      <c r="B979" s="112">
        <v>7500</v>
      </c>
      <c r="C979" s="1" t="s">
        <v>0</v>
      </c>
      <c r="D979" s="1" t="s">
        <v>379</v>
      </c>
      <c r="E979" s="1" t="s">
        <v>385</v>
      </c>
      <c r="F979" s="57" t="s">
        <v>406</v>
      </c>
      <c r="G979" s="27" t="s">
        <v>93</v>
      </c>
      <c r="H979" s="6">
        <f t="shared" si="31"/>
        <v>-165000</v>
      </c>
      <c r="I979" s="22">
        <f t="shared" si="30"/>
        <v>13.88888888888889</v>
      </c>
      <c r="K979" s="2">
        <v>540</v>
      </c>
    </row>
    <row r="980" spans="2:11" ht="12.75">
      <c r="B980" s="112">
        <v>2000</v>
      </c>
      <c r="C980" s="1" t="s">
        <v>0</v>
      </c>
      <c r="D980" s="1" t="s">
        <v>379</v>
      </c>
      <c r="E980" s="1" t="s">
        <v>407</v>
      </c>
      <c r="F980" s="57" t="s">
        <v>408</v>
      </c>
      <c r="G980" s="27" t="s">
        <v>93</v>
      </c>
      <c r="H980" s="6">
        <f t="shared" si="31"/>
        <v>-167000</v>
      </c>
      <c r="I980" s="22">
        <f t="shared" si="30"/>
        <v>3.7037037037037037</v>
      </c>
      <c r="K980" s="2">
        <v>540</v>
      </c>
    </row>
    <row r="981" spans="2:11" ht="12.75">
      <c r="B981" s="112">
        <v>10000</v>
      </c>
      <c r="C981" s="1" t="s">
        <v>0</v>
      </c>
      <c r="D981" s="1" t="s">
        <v>379</v>
      </c>
      <c r="E981" s="1" t="s">
        <v>385</v>
      </c>
      <c r="F981" s="57" t="s">
        <v>409</v>
      </c>
      <c r="G981" s="27" t="s">
        <v>100</v>
      </c>
      <c r="H981" s="6">
        <f t="shared" si="31"/>
        <v>-177000</v>
      </c>
      <c r="I981" s="22">
        <f t="shared" si="30"/>
        <v>18.51851851851852</v>
      </c>
      <c r="K981" s="2">
        <v>540</v>
      </c>
    </row>
    <row r="982" spans="2:11" ht="12.75">
      <c r="B982" s="112">
        <v>7000</v>
      </c>
      <c r="C982" s="1" t="s">
        <v>0</v>
      </c>
      <c r="D982" s="1" t="s">
        <v>379</v>
      </c>
      <c r="E982" s="1" t="s">
        <v>388</v>
      </c>
      <c r="F982" s="57" t="s">
        <v>410</v>
      </c>
      <c r="G982" s="27" t="s">
        <v>100</v>
      </c>
      <c r="H982" s="6">
        <f t="shared" si="31"/>
        <v>-184000</v>
      </c>
      <c r="I982" s="22">
        <f t="shared" si="30"/>
        <v>12.962962962962964</v>
      </c>
      <c r="K982" s="2">
        <v>540</v>
      </c>
    </row>
    <row r="983" spans="2:11" ht="12.75">
      <c r="B983" s="112">
        <v>10000</v>
      </c>
      <c r="C983" s="1" t="s">
        <v>0</v>
      </c>
      <c r="D983" s="1" t="s">
        <v>379</v>
      </c>
      <c r="E983" s="1" t="s">
        <v>385</v>
      </c>
      <c r="F983" s="57" t="s">
        <v>411</v>
      </c>
      <c r="G983" s="27" t="s">
        <v>159</v>
      </c>
      <c r="H983" s="6">
        <f t="shared" si="31"/>
        <v>-194000</v>
      </c>
      <c r="I983" s="22">
        <f t="shared" si="30"/>
        <v>18.51851851851852</v>
      </c>
      <c r="K983" s="2">
        <v>540</v>
      </c>
    </row>
    <row r="984" spans="2:11" ht="12.75">
      <c r="B984" s="112">
        <v>5000</v>
      </c>
      <c r="C984" s="1" t="s">
        <v>0</v>
      </c>
      <c r="D984" s="1" t="s">
        <v>379</v>
      </c>
      <c r="E984" s="1" t="s">
        <v>388</v>
      </c>
      <c r="F984" s="57" t="s">
        <v>412</v>
      </c>
      <c r="G984" s="27" t="s">
        <v>159</v>
      </c>
      <c r="H984" s="6">
        <f t="shared" si="31"/>
        <v>-199000</v>
      </c>
      <c r="I984" s="22">
        <f t="shared" si="30"/>
        <v>9.25925925925926</v>
      </c>
      <c r="K984" s="2">
        <v>540</v>
      </c>
    </row>
    <row r="985" spans="2:11" ht="12.75">
      <c r="B985" s="112">
        <v>10000</v>
      </c>
      <c r="C985" s="1" t="s">
        <v>0</v>
      </c>
      <c r="D985" s="1" t="s">
        <v>379</v>
      </c>
      <c r="E985" s="1" t="s">
        <v>385</v>
      </c>
      <c r="F985" s="57" t="s">
        <v>413</v>
      </c>
      <c r="G985" s="27" t="s">
        <v>160</v>
      </c>
      <c r="H985" s="6">
        <f t="shared" si="31"/>
        <v>-209000</v>
      </c>
      <c r="I985" s="22">
        <f t="shared" si="30"/>
        <v>18.51851851851852</v>
      </c>
      <c r="K985" s="2">
        <v>540</v>
      </c>
    </row>
    <row r="986" spans="2:11" ht="12.75">
      <c r="B986" s="112">
        <v>2000</v>
      </c>
      <c r="C986" s="1" t="s">
        <v>0</v>
      </c>
      <c r="D986" s="1" t="s">
        <v>379</v>
      </c>
      <c r="E986" s="1" t="s">
        <v>388</v>
      </c>
      <c r="F986" s="57" t="s">
        <v>414</v>
      </c>
      <c r="G986" s="27" t="s">
        <v>160</v>
      </c>
      <c r="H986" s="6">
        <f t="shared" si="31"/>
        <v>-211000</v>
      </c>
      <c r="I986" s="22">
        <f t="shared" si="30"/>
        <v>3.7037037037037037</v>
      </c>
      <c r="K986" s="2">
        <v>540</v>
      </c>
    </row>
    <row r="987" spans="2:11" ht="12.75">
      <c r="B987" s="112">
        <v>2000</v>
      </c>
      <c r="C987" s="1" t="s">
        <v>0</v>
      </c>
      <c r="D987" s="1" t="s">
        <v>379</v>
      </c>
      <c r="E987" s="1" t="s">
        <v>388</v>
      </c>
      <c r="F987" s="57" t="s">
        <v>415</v>
      </c>
      <c r="G987" s="27" t="s">
        <v>198</v>
      </c>
      <c r="H987" s="6">
        <f t="shared" si="31"/>
        <v>-213000</v>
      </c>
      <c r="I987" s="22">
        <f t="shared" si="30"/>
        <v>3.7037037037037037</v>
      </c>
      <c r="K987" s="2">
        <v>540</v>
      </c>
    </row>
    <row r="988" spans="2:11" ht="12.75">
      <c r="B988" s="112">
        <v>5000</v>
      </c>
      <c r="C988" s="1" t="s">
        <v>0</v>
      </c>
      <c r="D988" s="1" t="s">
        <v>379</v>
      </c>
      <c r="E988" s="1" t="s">
        <v>385</v>
      </c>
      <c r="F988" s="57" t="s">
        <v>416</v>
      </c>
      <c r="G988" s="27" t="s">
        <v>201</v>
      </c>
      <c r="H988" s="6">
        <f t="shared" si="31"/>
        <v>-218000</v>
      </c>
      <c r="I988" s="22">
        <f t="shared" si="30"/>
        <v>9.25925925925926</v>
      </c>
      <c r="K988" s="2">
        <v>540</v>
      </c>
    </row>
    <row r="989" spans="2:11" ht="12.75">
      <c r="B989" s="112">
        <v>5000</v>
      </c>
      <c r="C989" s="1" t="s">
        <v>0</v>
      </c>
      <c r="D989" s="1" t="s">
        <v>379</v>
      </c>
      <c r="E989" s="1" t="s">
        <v>388</v>
      </c>
      <c r="F989" s="57" t="s">
        <v>417</v>
      </c>
      <c r="G989" s="27" t="s">
        <v>201</v>
      </c>
      <c r="H989" s="6">
        <f t="shared" si="31"/>
        <v>-223000</v>
      </c>
      <c r="I989" s="22">
        <f t="shared" si="30"/>
        <v>9.25925925925926</v>
      </c>
      <c r="K989" s="2">
        <v>540</v>
      </c>
    </row>
    <row r="990" spans="2:11" ht="12.75">
      <c r="B990" s="112">
        <v>7500</v>
      </c>
      <c r="C990" s="1" t="s">
        <v>0</v>
      </c>
      <c r="D990" s="1" t="s">
        <v>379</v>
      </c>
      <c r="E990" s="1" t="s">
        <v>385</v>
      </c>
      <c r="F990" s="27" t="s">
        <v>418</v>
      </c>
      <c r="G990" s="27" t="s">
        <v>218</v>
      </c>
      <c r="H990" s="6">
        <f t="shared" si="31"/>
        <v>-230500</v>
      </c>
      <c r="I990" s="22">
        <f aca="true" t="shared" si="32" ref="I990:I1053">+B990/K990</f>
        <v>13.88888888888889</v>
      </c>
      <c r="K990" s="2">
        <v>540</v>
      </c>
    </row>
    <row r="991" spans="2:11" ht="12.75">
      <c r="B991" s="112">
        <v>4000</v>
      </c>
      <c r="C991" s="1" t="s">
        <v>0</v>
      </c>
      <c r="D991" s="1" t="s">
        <v>379</v>
      </c>
      <c r="E991" s="1" t="s">
        <v>388</v>
      </c>
      <c r="F991" s="27" t="s">
        <v>419</v>
      </c>
      <c r="G991" s="27" t="s">
        <v>218</v>
      </c>
      <c r="H991" s="6">
        <f t="shared" si="31"/>
        <v>-234500</v>
      </c>
      <c r="I991" s="22">
        <f t="shared" si="32"/>
        <v>7.407407407407407</v>
      </c>
      <c r="K991" s="2">
        <v>540</v>
      </c>
    </row>
    <row r="992" spans="2:11" ht="12.75">
      <c r="B992" s="112">
        <v>5000</v>
      </c>
      <c r="C992" s="1" t="s">
        <v>0</v>
      </c>
      <c r="D992" s="1" t="s">
        <v>379</v>
      </c>
      <c r="E992" s="1" t="s">
        <v>388</v>
      </c>
      <c r="F992" s="57" t="s">
        <v>420</v>
      </c>
      <c r="G992" s="27" t="s">
        <v>241</v>
      </c>
      <c r="H992" s="6">
        <f t="shared" si="31"/>
        <v>-239500</v>
      </c>
      <c r="I992" s="22">
        <f t="shared" si="32"/>
        <v>9.25925925925926</v>
      </c>
      <c r="K992" s="2">
        <v>540</v>
      </c>
    </row>
    <row r="993" spans="2:11" ht="12.75">
      <c r="B993" s="112">
        <v>5000</v>
      </c>
      <c r="C993" s="1" t="s">
        <v>0</v>
      </c>
      <c r="D993" s="1" t="s">
        <v>379</v>
      </c>
      <c r="E993" s="1" t="s">
        <v>385</v>
      </c>
      <c r="F993" s="57" t="s">
        <v>421</v>
      </c>
      <c r="G993" s="27" t="s">
        <v>241</v>
      </c>
      <c r="H993" s="6">
        <f t="shared" si="31"/>
        <v>-244500</v>
      </c>
      <c r="I993" s="22">
        <f t="shared" si="32"/>
        <v>9.25925925925926</v>
      </c>
      <c r="K993" s="2">
        <v>540</v>
      </c>
    </row>
    <row r="994" spans="2:11" ht="12.75">
      <c r="B994" s="112">
        <v>2000</v>
      </c>
      <c r="C994" s="1" t="s">
        <v>0</v>
      </c>
      <c r="D994" s="1" t="s">
        <v>379</v>
      </c>
      <c r="E994" s="1" t="s">
        <v>79</v>
      </c>
      <c r="F994" s="57" t="s">
        <v>271</v>
      </c>
      <c r="G994" s="27" t="s">
        <v>241</v>
      </c>
      <c r="H994" s="6">
        <f t="shared" si="31"/>
        <v>-246500</v>
      </c>
      <c r="I994" s="22">
        <f t="shared" si="32"/>
        <v>3.7037037037037037</v>
      </c>
      <c r="K994" s="2">
        <v>540</v>
      </c>
    </row>
    <row r="995" spans="2:11" ht="12.75">
      <c r="B995" s="112">
        <v>5000</v>
      </c>
      <c r="C995" s="1" t="s">
        <v>0</v>
      </c>
      <c r="D995" s="1" t="s">
        <v>379</v>
      </c>
      <c r="E995" s="1" t="s">
        <v>388</v>
      </c>
      <c r="F995" s="57" t="s">
        <v>422</v>
      </c>
      <c r="G995" s="27" t="s">
        <v>243</v>
      </c>
      <c r="H995" s="6">
        <f t="shared" si="31"/>
        <v>-251500</v>
      </c>
      <c r="I995" s="22">
        <f t="shared" si="32"/>
        <v>9.25925925925926</v>
      </c>
      <c r="K995" s="2">
        <v>540</v>
      </c>
    </row>
    <row r="996" spans="2:11" ht="12.75">
      <c r="B996" s="112">
        <v>5000</v>
      </c>
      <c r="C996" s="1" t="s">
        <v>0</v>
      </c>
      <c r="D996" s="1" t="s">
        <v>379</v>
      </c>
      <c r="E996" s="1" t="s">
        <v>385</v>
      </c>
      <c r="F996" s="57" t="s">
        <v>423</v>
      </c>
      <c r="G996" s="27" t="s">
        <v>243</v>
      </c>
      <c r="H996" s="6">
        <f t="shared" si="31"/>
        <v>-256500</v>
      </c>
      <c r="I996" s="22">
        <f t="shared" si="32"/>
        <v>9.25925925925926</v>
      </c>
      <c r="K996" s="2">
        <v>540</v>
      </c>
    </row>
    <row r="997" spans="2:11" ht="12.75">
      <c r="B997" s="214">
        <v>10000</v>
      </c>
      <c r="C997" s="1" t="s">
        <v>0</v>
      </c>
      <c r="D997" s="1" t="s">
        <v>379</v>
      </c>
      <c r="E997" s="1" t="s">
        <v>385</v>
      </c>
      <c r="F997" s="57" t="s">
        <v>424</v>
      </c>
      <c r="G997" s="27" t="s">
        <v>246</v>
      </c>
      <c r="H997" s="6">
        <f t="shared" si="31"/>
        <v>-266500</v>
      </c>
      <c r="I997" s="22">
        <f t="shared" si="32"/>
        <v>18.51851851851852</v>
      </c>
      <c r="K997" s="2">
        <v>540</v>
      </c>
    </row>
    <row r="998" spans="2:11" ht="12.75">
      <c r="B998" s="112">
        <v>10000</v>
      </c>
      <c r="C998" s="1" t="s">
        <v>0</v>
      </c>
      <c r="D998" s="1" t="s">
        <v>379</v>
      </c>
      <c r="E998" s="1" t="s">
        <v>385</v>
      </c>
      <c r="F998" s="57" t="s">
        <v>425</v>
      </c>
      <c r="G998" s="27" t="s">
        <v>249</v>
      </c>
      <c r="H998" s="6">
        <f t="shared" si="31"/>
        <v>-276500</v>
      </c>
      <c r="I998" s="22">
        <f t="shared" si="32"/>
        <v>18.51851851851852</v>
      </c>
      <c r="K998" s="2">
        <v>540</v>
      </c>
    </row>
    <row r="999" spans="2:11" ht="12.75">
      <c r="B999" s="112">
        <v>5000</v>
      </c>
      <c r="C999" s="1" t="s">
        <v>0</v>
      </c>
      <c r="D999" s="1" t="s">
        <v>379</v>
      </c>
      <c r="E999" s="1" t="s">
        <v>388</v>
      </c>
      <c r="F999" s="57" t="s">
        <v>426</v>
      </c>
      <c r="G999" s="27" t="s">
        <v>295</v>
      </c>
      <c r="H999" s="6">
        <f t="shared" si="31"/>
        <v>-281500</v>
      </c>
      <c r="I999" s="22">
        <f t="shared" si="32"/>
        <v>9.25925925925926</v>
      </c>
      <c r="K999" s="2">
        <v>540</v>
      </c>
    </row>
    <row r="1000" spans="2:11" ht="12.75">
      <c r="B1000" s="112">
        <v>10000</v>
      </c>
      <c r="C1000" s="1" t="s">
        <v>0</v>
      </c>
      <c r="D1000" s="1" t="s">
        <v>379</v>
      </c>
      <c r="E1000" s="1" t="s">
        <v>385</v>
      </c>
      <c r="F1000" s="57" t="s">
        <v>427</v>
      </c>
      <c r="G1000" s="27" t="s">
        <v>295</v>
      </c>
      <c r="H1000" s="6">
        <f t="shared" si="31"/>
        <v>-291500</v>
      </c>
      <c r="I1000" s="22">
        <f t="shared" si="32"/>
        <v>18.51851851851852</v>
      </c>
      <c r="K1000" s="2">
        <v>540</v>
      </c>
    </row>
    <row r="1001" spans="2:11" ht="12.75">
      <c r="B1001" s="112">
        <v>10000</v>
      </c>
      <c r="C1001" s="1" t="s">
        <v>0</v>
      </c>
      <c r="D1001" s="1" t="s">
        <v>379</v>
      </c>
      <c r="E1001" s="1" t="s">
        <v>385</v>
      </c>
      <c r="F1001" s="57" t="s">
        <v>428</v>
      </c>
      <c r="G1001" s="27" t="s">
        <v>255</v>
      </c>
      <c r="H1001" s="6">
        <f t="shared" si="31"/>
        <v>-301500</v>
      </c>
      <c r="I1001" s="22">
        <f t="shared" si="32"/>
        <v>18.51851851851852</v>
      </c>
      <c r="K1001" s="2">
        <v>540</v>
      </c>
    </row>
    <row r="1002" spans="2:11" ht="12.75">
      <c r="B1002" s="112">
        <v>9000</v>
      </c>
      <c r="C1002" s="1" t="s">
        <v>0</v>
      </c>
      <c r="D1002" s="1" t="s">
        <v>379</v>
      </c>
      <c r="E1002" s="1" t="s">
        <v>388</v>
      </c>
      <c r="F1002" s="57" t="s">
        <v>429</v>
      </c>
      <c r="G1002" s="27" t="s">
        <v>255</v>
      </c>
      <c r="H1002" s="6">
        <f t="shared" si="31"/>
        <v>-310500</v>
      </c>
      <c r="I1002" s="22">
        <f t="shared" si="32"/>
        <v>16.666666666666668</v>
      </c>
      <c r="K1002" s="2">
        <v>540</v>
      </c>
    </row>
    <row r="1003" spans="1:11" s="45" customFormat="1" ht="12.75">
      <c r="A1003" s="11"/>
      <c r="B1003" s="161">
        <f>SUM(B950:B1002)</f>
        <v>310500</v>
      </c>
      <c r="C1003" s="11" t="s">
        <v>0</v>
      </c>
      <c r="D1003" s="11"/>
      <c r="E1003" s="11"/>
      <c r="F1003" s="18"/>
      <c r="G1003" s="18"/>
      <c r="H1003" s="41">
        <v>0</v>
      </c>
      <c r="I1003" s="44">
        <f t="shared" si="32"/>
        <v>575</v>
      </c>
      <c r="K1003" s="2">
        <v>540</v>
      </c>
    </row>
    <row r="1004" spans="2:11" ht="12.75">
      <c r="B1004" s="112"/>
      <c r="H1004" s="6">
        <f aca="true" t="shared" si="33" ref="H1004:H1060">H1003-B1004</f>
        <v>0</v>
      </c>
      <c r="I1004" s="22">
        <f t="shared" si="32"/>
        <v>0</v>
      </c>
      <c r="K1004" s="2">
        <v>540</v>
      </c>
    </row>
    <row r="1005" spans="2:11" ht="12.75">
      <c r="B1005" s="112"/>
      <c r="H1005" s="6">
        <f t="shared" si="33"/>
        <v>0</v>
      </c>
      <c r="I1005" s="22">
        <f t="shared" si="32"/>
        <v>0</v>
      </c>
      <c r="K1005" s="2">
        <v>540</v>
      </c>
    </row>
    <row r="1006" spans="2:11" ht="12.75">
      <c r="B1006" s="215">
        <v>500</v>
      </c>
      <c r="C1006" s="32" t="s">
        <v>1</v>
      </c>
      <c r="D1006" s="32" t="s">
        <v>379</v>
      </c>
      <c r="E1006" s="32" t="s">
        <v>26</v>
      </c>
      <c r="F1006" s="31" t="s">
        <v>430</v>
      </c>
      <c r="G1006" s="31" t="s">
        <v>45</v>
      </c>
      <c r="H1006" s="6">
        <f t="shared" si="33"/>
        <v>-500</v>
      </c>
      <c r="I1006" s="22">
        <f t="shared" si="32"/>
        <v>0.9259259259259259</v>
      </c>
      <c r="K1006" s="2">
        <v>540</v>
      </c>
    </row>
    <row r="1007" spans="2:11" ht="12.75">
      <c r="B1007" s="215">
        <v>1000</v>
      </c>
      <c r="C1007" s="32" t="s">
        <v>1</v>
      </c>
      <c r="D1007" s="32" t="s">
        <v>379</v>
      </c>
      <c r="E1007" s="32" t="s">
        <v>26</v>
      </c>
      <c r="F1007" s="31" t="s">
        <v>431</v>
      </c>
      <c r="G1007" s="31" t="s">
        <v>90</v>
      </c>
      <c r="H1007" s="6">
        <f t="shared" si="33"/>
        <v>-1500</v>
      </c>
      <c r="I1007" s="22">
        <f t="shared" si="32"/>
        <v>1.8518518518518519</v>
      </c>
      <c r="K1007" s="2">
        <v>540</v>
      </c>
    </row>
    <row r="1008" spans="2:11" ht="12.75">
      <c r="B1008" s="215">
        <v>1000</v>
      </c>
      <c r="C1008" s="32" t="s">
        <v>1</v>
      </c>
      <c r="D1008" s="32" t="s">
        <v>379</v>
      </c>
      <c r="E1008" s="32" t="s">
        <v>26</v>
      </c>
      <c r="F1008" s="31" t="s">
        <v>431</v>
      </c>
      <c r="G1008" s="31" t="s">
        <v>159</v>
      </c>
      <c r="H1008" s="6">
        <f t="shared" si="33"/>
        <v>-2500</v>
      </c>
      <c r="I1008" s="22">
        <f t="shared" si="32"/>
        <v>1.8518518518518519</v>
      </c>
      <c r="K1008" s="2">
        <v>540</v>
      </c>
    </row>
    <row r="1009" spans="2:11" ht="12.75">
      <c r="B1009" s="215">
        <v>1000</v>
      </c>
      <c r="C1009" s="32" t="s">
        <v>1</v>
      </c>
      <c r="D1009" s="32" t="s">
        <v>379</v>
      </c>
      <c r="E1009" s="32" t="s">
        <v>26</v>
      </c>
      <c r="F1009" s="31" t="s">
        <v>432</v>
      </c>
      <c r="G1009" s="31" t="s">
        <v>241</v>
      </c>
      <c r="H1009" s="6">
        <f t="shared" si="33"/>
        <v>-3500</v>
      </c>
      <c r="I1009" s="22">
        <f t="shared" si="32"/>
        <v>1.8518518518518519</v>
      </c>
      <c r="K1009" s="2">
        <v>540</v>
      </c>
    </row>
    <row r="1010" spans="2:11" ht="12.75">
      <c r="B1010" s="156">
        <v>400</v>
      </c>
      <c r="C1010" s="75" t="s">
        <v>1</v>
      </c>
      <c r="D1010" s="33" t="s">
        <v>379</v>
      </c>
      <c r="E1010" s="33" t="s">
        <v>26</v>
      </c>
      <c r="F1010" s="34" t="s">
        <v>384</v>
      </c>
      <c r="G1010" s="34" t="s">
        <v>28</v>
      </c>
      <c r="H1010" s="6">
        <f t="shared" si="33"/>
        <v>-3900</v>
      </c>
      <c r="I1010" s="22">
        <f t="shared" si="32"/>
        <v>0.7407407407407407</v>
      </c>
      <c r="K1010" s="2">
        <v>540</v>
      </c>
    </row>
    <row r="1011" spans="2:11" ht="12.75">
      <c r="B1011" s="156">
        <v>300</v>
      </c>
      <c r="C1011" s="33" t="s">
        <v>1</v>
      </c>
      <c r="D1011" s="33" t="s">
        <v>379</v>
      </c>
      <c r="E1011" s="33" t="s">
        <v>26</v>
      </c>
      <c r="F1011" s="34" t="s">
        <v>384</v>
      </c>
      <c r="G1011" s="34" t="s">
        <v>56</v>
      </c>
      <c r="H1011" s="6">
        <f t="shared" si="33"/>
        <v>-4200</v>
      </c>
      <c r="I1011" s="22">
        <f t="shared" si="32"/>
        <v>0.5555555555555556</v>
      </c>
      <c r="K1011" s="2">
        <v>540</v>
      </c>
    </row>
    <row r="1012" spans="1:11" s="45" customFormat="1" ht="12.75">
      <c r="A1012" s="11"/>
      <c r="B1012" s="161">
        <f>SUM(B1006:B1011)</f>
        <v>4200</v>
      </c>
      <c r="C1012" s="11" t="s">
        <v>1</v>
      </c>
      <c r="D1012" s="11"/>
      <c r="E1012" s="11"/>
      <c r="F1012" s="18"/>
      <c r="G1012" s="18"/>
      <c r="H1012" s="41">
        <v>0</v>
      </c>
      <c r="I1012" s="44">
        <f t="shared" si="32"/>
        <v>7.777777777777778</v>
      </c>
      <c r="K1012" s="2">
        <v>540</v>
      </c>
    </row>
    <row r="1013" spans="2:11" ht="12.75">
      <c r="B1013" s="112"/>
      <c r="H1013" s="6">
        <f t="shared" si="33"/>
        <v>0</v>
      </c>
      <c r="I1013" s="22">
        <f t="shared" si="32"/>
        <v>0</v>
      </c>
      <c r="K1013" s="2">
        <v>540</v>
      </c>
    </row>
    <row r="1014" spans="2:11" ht="12.75">
      <c r="B1014" s="112"/>
      <c r="H1014" s="6">
        <f t="shared" si="33"/>
        <v>0</v>
      </c>
      <c r="I1014" s="22">
        <f t="shared" si="32"/>
        <v>0</v>
      </c>
      <c r="K1014" s="2">
        <v>540</v>
      </c>
    </row>
    <row r="1015" spans="2:11" ht="12.75">
      <c r="B1015" s="215">
        <v>3800</v>
      </c>
      <c r="C1015" s="32" t="s">
        <v>433</v>
      </c>
      <c r="D1015" s="32" t="s">
        <v>379</v>
      </c>
      <c r="E1015" s="32" t="s">
        <v>33</v>
      </c>
      <c r="F1015" s="31" t="s">
        <v>434</v>
      </c>
      <c r="G1015" s="31" t="s">
        <v>100</v>
      </c>
      <c r="H1015" s="6">
        <f t="shared" si="33"/>
        <v>-3800</v>
      </c>
      <c r="I1015" s="22">
        <f t="shared" si="32"/>
        <v>7.037037037037037</v>
      </c>
      <c r="K1015" s="2">
        <v>540</v>
      </c>
    </row>
    <row r="1016" spans="2:11" ht="12.75">
      <c r="B1016" s="215">
        <v>3800</v>
      </c>
      <c r="C1016" s="32" t="s">
        <v>435</v>
      </c>
      <c r="D1016" s="32" t="s">
        <v>379</v>
      </c>
      <c r="E1016" s="32" t="s">
        <v>33</v>
      </c>
      <c r="F1016" s="31" t="s">
        <v>436</v>
      </c>
      <c r="G1016" s="31" t="s">
        <v>100</v>
      </c>
      <c r="H1016" s="6">
        <f t="shared" si="33"/>
        <v>-7600</v>
      </c>
      <c r="I1016" s="22">
        <f t="shared" si="32"/>
        <v>7.037037037037037</v>
      </c>
      <c r="K1016" s="2">
        <v>540</v>
      </c>
    </row>
    <row r="1017" spans="2:11" ht="12.75">
      <c r="B1017" s="215">
        <v>3000</v>
      </c>
      <c r="C1017" s="32" t="s">
        <v>437</v>
      </c>
      <c r="D1017" s="32" t="s">
        <v>379</v>
      </c>
      <c r="E1017" s="32" t="s">
        <v>33</v>
      </c>
      <c r="F1017" s="31" t="s">
        <v>438</v>
      </c>
      <c r="G1017" s="31" t="s">
        <v>295</v>
      </c>
      <c r="H1017" s="6">
        <f t="shared" si="33"/>
        <v>-10600</v>
      </c>
      <c r="I1017" s="22">
        <f t="shared" si="32"/>
        <v>5.555555555555555</v>
      </c>
      <c r="K1017" s="2">
        <v>540</v>
      </c>
    </row>
    <row r="1018" spans="2:11" ht="12.75">
      <c r="B1018" s="156">
        <v>2000</v>
      </c>
      <c r="C1018" s="32" t="s">
        <v>439</v>
      </c>
      <c r="D1018" s="32" t="s">
        <v>379</v>
      </c>
      <c r="E1018" s="32" t="s">
        <v>33</v>
      </c>
      <c r="F1018" s="31" t="s">
        <v>440</v>
      </c>
      <c r="G1018" s="31" t="s">
        <v>255</v>
      </c>
      <c r="H1018" s="6">
        <f t="shared" si="33"/>
        <v>-12600</v>
      </c>
      <c r="I1018" s="22">
        <f t="shared" si="32"/>
        <v>3.7037037037037037</v>
      </c>
      <c r="K1018" s="2">
        <v>540</v>
      </c>
    </row>
    <row r="1019" spans="2:11" ht="12.75">
      <c r="B1019" s="156">
        <v>2500</v>
      </c>
      <c r="C1019" s="75" t="s">
        <v>441</v>
      </c>
      <c r="D1019" s="33" t="s">
        <v>379</v>
      </c>
      <c r="E1019" s="33" t="s">
        <v>33</v>
      </c>
      <c r="F1019" s="34" t="s">
        <v>442</v>
      </c>
      <c r="G1019" s="34" t="s">
        <v>28</v>
      </c>
      <c r="H1019" s="6">
        <f t="shared" si="33"/>
        <v>-15100</v>
      </c>
      <c r="I1019" s="22">
        <f t="shared" si="32"/>
        <v>4.62962962962963</v>
      </c>
      <c r="K1019" s="2">
        <v>540</v>
      </c>
    </row>
    <row r="1020" spans="2:11" ht="12.75">
      <c r="B1020" s="216">
        <v>1000</v>
      </c>
      <c r="C1020" s="75" t="s">
        <v>443</v>
      </c>
      <c r="D1020" s="33" t="s">
        <v>379</v>
      </c>
      <c r="E1020" s="33" t="s">
        <v>33</v>
      </c>
      <c r="F1020" s="34" t="s">
        <v>384</v>
      </c>
      <c r="G1020" s="34" t="s">
        <v>51</v>
      </c>
      <c r="H1020" s="6">
        <f t="shared" si="33"/>
        <v>-16100</v>
      </c>
      <c r="I1020" s="22">
        <f t="shared" si="32"/>
        <v>1.8518518518518519</v>
      </c>
      <c r="K1020" s="2">
        <v>540</v>
      </c>
    </row>
    <row r="1021" spans="2:11" ht="12.75">
      <c r="B1021" s="156">
        <v>3000</v>
      </c>
      <c r="C1021" s="75" t="s">
        <v>444</v>
      </c>
      <c r="D1021" s="33" t="s">
        <v>379</v>
      </c>
      <c r="E1021" s="33" t="s">
        <v>33</v>
      </c>
      <c r="F1021" s="34" t="s">
        <v>445</v>
      </c>
      <c r="G1021" s="34" t="s">
        <v>246</v>
      </c>
      <c r="H1021" s="6">
        <f t="shared" si="33"/>
        <v>-19100</v>
      </c>
      <c r="I1021" s="22">
        <f t="shared" si="32"/>
        <v>5.555555555555555</v>
      </c>
      <c r="K1021" s="2">
        <v>540</v>
      </c>
    </row>
    <row r="1022" spans="2:11" ht="12.75">
      <c r="B1022" s="156">
        <v>2000</v>
      </c>
      <c r="C1022" s="75" t="s">
        <v>446</v>
      </c>
      <c r="D1022" s="33" t="s">
        <v>379</v>
      </c>
      <c r="E1022" s="33" t="s">
        <v>33</v>
      </c>
      <c r="F1022" s="34" t="s">
        <v>384</v>
      </c>
      <c r="G1022" s="34" t="s">
        <v>249</v>
      </c>
      <c r="H1022" s="6">
        <f t="shared" si="33"/>
        <v>-21100</v>
      </c>
      <c r="I1022" s="22">
        <f t="shared" si="32"/>
        <v>3.7037037037037037</v>
      </c>
      <c r="K1022" s="2">
        <v>540</v>
      </c>
    </row>
    <row r="1023" spans="2:11" ht="12.75">
      <c r="B1023" s="156">
        <v>3000</v>
      </c>
      <c r="C1023" s="75" t="s">
        <v>447</v>
      </c>
      <c r="D1023" s="33" t="s">
        <v>379</v>
      </c>
      <c r="E1023" s="33" t="s">
        <v>33</v>
      </c>
      <c r="F1023" s="34" t="s">
        <v>448</v>
      </c>
      <c r="G1023" s="34" t="s">
        <v>252</v>
      </c>
      <c r="H1023" s="6">
        <f t="shared" si="33"/>
        <v>-24100</v>
      </c>
      <c r="I1023" s="22">
        <f t="shared" si="32"/>
        <v>5.555555555555555</v>
      </c>
      <c r="K1023" s="2">
        <v>540</v>
      </c>
    </row>
    <row r="1024" spans="2:11" ht="12.75">
      <c r="B1024" s="156">
        <v>1500</v>
      </c>
      <c r="C1024" s="75" t="s">
        <v>449</v>
      </c>
      <c r="D1024" s="33" t="s">
        <v>379</v>
      </c>
      <c r="E1024" s="33" t="s">
        <v>33</v>
      </c>
      <c r="F1024" s="34" t="s">
        <v>384</v>
      </c>
      <c r="G1024" s="34" t="s">
        <v>295</v>
      </c>
      <c r="H1024" s="6">
        <f t="shared" si="33"/>
        <v>-25600</v>
      </c>
      <c r="I1024" s="22">
        <f t="shared" si="32"/>
        <v>2.7777777777777777</v>
      </c>
      <c r="K1024" s="2">
        <v>540</v>
      </c>
    </row>
    <row r="1025" spans="2:11" ht="12.75">
      <c r="B1025" s="156">
        <v>10000</v>
      </c>
      <c r="C1025" s="75" t="s">
        <v>450</v>
      </c>
      <c r="D1025" s="33" t="s">
        <v>379</v>
      </c>
      <c r="E1025" s="33" t="s">
        <v>33</v>
      </c>
      <c r="F1025" s="34" t="s">
        <v>451</v>
      </c>
      <c r="G1025" s="34" t="s">
        <v>255</v>
      </c>
      <c r="H1025" s="6">
        <f t="shared" si="33"/>
        <v>-35600</v>
      </c>
      <c r="I1025" s="22">
        <f t="shared" si="32"/>
        <v>18.51851851851852</v>
      </c>
      <c r="K1025" s="2">
        <v>540</v>
      </c>
    </row>
    <row r="1026" spans="2:11" ht="12.75">
      <c r="B1026" s="156">
        <v>500</v>
      </c>
      <c r="C1026" s="33" t="s">
        <v>452</v>
      </c>
      <c r="D1026" s="33" t="s">
        <v>379</v>
      </c>
      <c r="E1026" s="33" t="s">
        <v>33</v>
      </c>
      <c r="F1026" s="34" t="s">
        <v>453</v>
      </c>
      <c r="G1026" s="34" t="s">
        <v>255</v>
      </c>
      <c r="H1026" s="6">
        <f t="shared" si="33"/>
        <v>-36100</v>
      </c>
      <c r="I1026" s="22">
        <f t="shared" si="32"/>
        <v>0.9259259259259259</v>
      </c>
      <c r="K1026" s="2">
        <v>540</v>
      </c>
    </row>
    <row r="1027" spans="2:11" ht="12.75">
      <c r="B1027" s="156">
        <v>3500</v>
      </c>
      <c r="C1027" s="33" t="s">
        <v>454</v>
      </c>
      <c r="D1027" s="12" t="s">
        <v>379</v>
      </c>
      <c r="E1027" s="33" t="s">
        <v>33</v>
      </c>
      <c r="F1027" s="31" t="s">
        <v>455</v>
      </c>
      <c r="G1027" s="34" t="s">
        <v>45</v>
      </c>
      <c r="H1027" s="6">
        <f t="shared" si="33"/>
        <v>-39600</v>
      </c>
      <c r="I1027" s="22">
        <f t="shared" si="32"/>
        <v>6.481481481481482</v>
      </c>
      <c r="K1027" s="2">
        <v>540</v>
      </c>
    </row>
    <row r="1028" spans="2:11" ht="12.75">
      <c r="B1028" s="112">
        <v>1200</v>
      </c>
      <c r="C1028" s="1" t="s">
        <v>136</v>
      </c>
      <c r="D1028" s="12" t="s">
        <v>379</v>
      </c>
      <c r="E1028" s="1" t="s">
        <v>33</v>
      </c>
      <c r="F1028" s="31" t="s">
        <v>456</v>
      </c>
      <c r="G1028" s="27" t="s">
        <v>56</v>
      </c>
      <c r="H1028" s="6">
        <f t="shared" si="33"/>
        <v>-40800</v>
      </c>
      <c r="I1028" s="22">
        <f t="shared" si="32"/>
        <v>2.2222222222222223</v>
      </c>
      <c r="K1028" s="2">
        <v>540</v>
      </c>
    </row>
    <row r="1029" spans="2:11" ht="12.75">
      <c r="B1029" s="112">
        <v>1200</v>
      </c>
      <c r="C1029" s="1" t="s">
        <v>457</v>
      </c>
      <c r="D1029" s="12" t="s">
        <v>379</v>
      </c>
      <c r="E1029" s="1" t="s">
        <v>33</v>
      </c>
      <c r="F1029" s="31" t="s">
        <v>456</v>
      </c>
      <c r="G1029" s="27" t="s">
        <v>56</v>
      </c>
      <c r="H1029" s="6">
        <f t="shared" si="33"/>
        <v>-42000</v>
      </c>
      <c r="I1029" s="22">
        <f t="shared" si="32"/>
        <v>2.2222222222222223</v>
      </c>
      <c r="K1029" s="2">
        <v>540</v>
      </c>
    </row>
    <row r="1030" spans="2:11" ht="12.75">
      <c r="B1030" s="112">
        <v>2500</v>
      </c>
      <c r="C1030" s="1" t="s">
        <v>137</v>
      </c>
      <c r="D1030" s="12" t="s">
        <v>379</v>
      </c>
      <c r="E1030" s="1" t="s">
        <v>33</v>
      </c>
      <c r="F1030" s="31" t="s">
        <v>458</v>
      </c>
      <c r="G1030" s="27" t="s">
        <v>47</v>
      </c>
      <c r="H1030" s="6">
        <f t="shared" si="33"/>
        <v>-44500</v>
      </c>
      <c r="I1030" s="22">
        <f t="shared" si="32"/>
        <v>4.62962962962963</v>
      </c>
      <c r="K1030" s="2">
        <v>540</v>
      </c>
    </row>
    <row r="1031" spans="1:11" s="45" customFormat="1" ht="12.75">
      <c r="A1031" s="11"/>
      <c r="B1031" s="161">
        <f>SUM(B1015:B1030)</f>
        <v>44500</v>
      </c>
      <c r="C1031" s="11" t="s">
        <v>62</v>
      </c>
      <c r="D1031" s="11"/>
      <c r="E1031" s="11"/>
      <c r="F1031" s="18"/>
      <c r="G1031" s="18"/>
      <c r="H1031" s="41">
        <v>0</v>
      </c>
      <c r="I1031" s="44">
        <f t="shared" si="32"/>
        <v>82.4074074074074</v>
      </c>
      <c r="K1031" s="2">
        <v>540</v>
      </c>
    </row>
    <row r="1032" spans="2:11" ht="12.75">
      <c r="B1032" s="112"/>
      <c r="H1032" s="6">
        <f t="shared" si="33"/>
        <v>0</v>
      </c>
      <c r="I1032" s="22">
        <f t="shared" si="32"/>
        <v>0</v>
      </c>
      <c r="K1032" s="2">
        <v>540</v>
      </c>
    </row>
    <row r="1033" spans="2:11" ht="12.75">
      <c r="B1033" s="112"/>
      <c r="H1033" s="6">
        <f t="shared" si="33"/>
        <v>0</v>
      </c>
      <c r="I1033" s="22">
        <f t="shared" si="32"/>
        <v>0</v>
      </c>
      <c r="K1033" s="2">
        <v>540</v>
      </c>
    </row>
    <row r="1034" spans="2:11" ht="12.75">
      <c r="B1034" s="217">
        <v>2000</v>
      </c>
      <c r="C1034" s="76" t="s">
        <v>459</v>
      </c>
      <c r="D1034" s="76" t="s">
        <v>379</v>
      </c>
      <c r="E1034" s="76" t="s">
        <v>30</v>
      </c>
      <c r="F1034" s="77" t="s">
        <v>460</v>
      </c>
      <c r="G1034" s="79" t="s">
        <v>521</v>
      </c>
      <c r="H1034" s="6">
        <f t="shared" si="33"/>
        <v>-2000</v>
      </c>
      <c r="I1034" s="22">
        <f t="shared" si="32"/>
        <v>3.7037037037037037</v>
      </c>
      <c r="K1034" s="2">
        <v>540</v>
      </c>
    </row>
    <row r="1035" spans="2:11" ht="12.75">
      <c r="B1035" s="156">
        <v>1850</v>
      </c>
      <c r="C1035" s="32" t="s">
        <v>459</v>
      </c>
      <c r="D1035" s="32" t="s">
        <v>379</v>
      </c>
      <c r="E1035" s="32" t="s">
        <v>30</v>
      </c>
      <c r="F1035" s="31" t="s">
        <v>460</v>
      </c>
      <c r="G1035" s="31" t="s">
        <v>45</v>
      </c>
      <c r="H1035" s="6">
        <f t="shared" si="33"/>
        <v>-3850</v>
      </c>
      <c r="I1035" s="22">
        <f t="shared" si="32"/>
        <v>3.425925925925926</v>
      </c>
      <c r="K1035" s="2">
        <v>540</v>
      </c>
    </row>
    <row r="1036" spans="2:11" ht="12.75">
      <c r="B1036" s="215">
        <v>1500</v>
      </c>
      <c r="C1036" s="32" t="s">
        <v>29</v>
      </c>
      <c r="D1036" s="32" t="s">
        <v>379</v>
      </c>
      <c r="E1036" s="32" t="s">
        <v>30</v>
      </c>
      <c r="F1036" s="31" t="s">
        <v>460</v>
      </c>
      <c r="G1036" s="31" t="s">
        <v>56</v>
      </c>
      <c r="H1036" s="6">
        <f t="shared" si="33"/>
        <v>-5350</v>
      </c>
      <c r="I1036" s="22">
        <f t="shared" si="32"/>
        <v>2.7777777777777777</v>
      </c>
      <c r="K1036" s="2">
        <v>540</v>
      </c>
    </row>
    <row r="1037" spans="2:11" ht="12.75">
      <c r="B1037" s="215">
        <v>1900</v>
      </c>
      <c r="C1037" s="32" t="s">
        <v>29</v>
      </c>
      <c r="D1037" s="32" t="s">
        <v>379</v>
      </c>
      <c r="E1037" s="32" t="s">
        <v>30</v>
      </c>
      <c r="F1037" s="31" t="s">
        <v>460</v>
      </c>
      <c r="G1037" s="31" t="s">
        <v>47</v>
      </c>
      <c r="H1037" s="6">
        <f t="shared" si="33"/>
        <v>-7250</v>
      </c>
      <c r="I1037" s="22">
        <f t="shared" si="32"/>
        <v>3.5185185185185186</v>
      </c>
      <c r="K1037" s="2">
        <v>540</v>
      </c>
    </row>
    <row r="1038" spans="2:11" ht="12.75">
      <c r="B1038" s="215">
        <v>2000</v>
      </c>
      <c r="C1038" s="32" t="s">
        <v>29</v>
      </c>
      <c r="D1038" s="32" t="s">
        <v>379</v>
      </c>
      <c r="E1038" s="32" t="s">
        <v>30</v>
      </c>
      <c r="F1038" s="31" t="s">
        <v>460</v>
      </c>
      <c r="G1038" s="31" t="s">
        <v>63</v>
      </c>
      <c r="H1038" s="6">
        <f t="shared" si="33"/>
        <v>-9250</v>
      </c>
      <c r="I1038" s="22">
        <f t="shared" si="32"/>
        <v>3.7037037037037037</v>
      </c>
      <c r="K1038" s="2">
        <v>540</v>
      </c>
    </row>
    <row r="1039" spans="2:11" ht="12.75">
      <c r="B1039" s="215">
        <v>2000</v>
      </c>
      <c r="C1039" s="32" t="s">
        <v>29</v>
      </c>
      <c r="D1039" s="32" t="s">
        <v>379</v>
      </c>
      <c r="E1039" s="32" t="s">
        <v>30</v>
      </c>
      <c r="F1039" s="31" t="s">
        <v>460</v>
      </c>
      <c r="G1039" s="31" t="s">
        <v>85</v>
      </c>
      <c r="H1039" s="6">
        <f t="shared" si="33"/>
        <v>-11250</v>
      </c>
      <c r="I1039" s="22">
        <f t="shared" si="32"/>
        <v>3.7037037037037037</v>
      </c>
      <c r="K1039" s="2">
        <v>540</v>
      </c>
    </row>
    <row r="1040" spans="2:11" ht="12.75">
      <c r="B1040" s="156">
        <v>1200</v>
      </c>
      <c r="C1040" s="32" t="s">
        <v>29</v>
      </c>
      <c r="D1040" s="32" t="s">
        <v>379</v>
      </c>
      <c r="E1040" s="32" t="s">
        <v>30</v>
      </c>
      <c r="F1040" s="31" t="s">
        <v>460</v>
      </c>
      <c r="G1040" s="31" t="s">
        <v>88</v>
      </c>
      <c r="H1040" s="6">
        <f t="shared" si="33"/>
        <v>-12450</v>
      </c>
      <c r="I1040" s="22">
        <f t="shared" si="32"/>
        <v>2.2222222222222223</v>
      </c>
      <c r="K1040" s="2">
        <v>540</v>
      </c>
    </row>
    <row r="1041" spans="2:11" ht="12.75">
      <c r="B1041" s="215">
        <v>2000</v>
      </c>
      <c r="C1041" s="32" t="s">
        <v>29</v>
      </c>
      <c r="D1041" s="32" t="s">
        <v>379</v>
      </c>
      <c r="E1041" s="32" t="s">
        <v>30</v>
      </c>
      <c r="F1041" s="31" t="s">
        <v>460</v>
      </c>
      <c r="G1041" s="31" t="s">
        <v>90</v>
      </c>
      <c r="H1041" s="6">
        <f t="shared" si="33"/>
        <v>-14450</v>
      </c>
      <c r="I1041" s="22">
        <f t="shared" si="32"/>
        <v>3.7037037037037037</v>
      </c>
      <c r="K1041" s="2">
        <v>540</v>
      </c>
    </row>
    <row r="1042" spans="2:11" ht="12.75">
      <c r="B1042" s="215">
        <v>2000</v>
      </c>
      <c r="C1042" s="32" t="s">
        <v>29</v>
      </c>
      <c r="D1042" s="32" t="s">
        <v>379</v>
      </c>
      <c r="E1042" s="32" t="s">
        <v>30</v>
      </c>
      <c r="F1042" s="31" t="s">
        <v>460</v>
      </c>
      <c r="G1042" s="31" t="s">
        <v>93</v>
      </c>
      <c r="H1042" s="6">
        <f t="shared" si="33"/>
        <v>-16450</v>
      </c>
      <c r="I1042" s="22">
        <f t="shared" si="32"/>
        <v>3.7037037037037037</v>
      </c>
      <c r="K1042" s="2">
        <v>540</v>
      </c>
    </row>
    <row r="1043" spans="2:11" ht="12.75">
      <c r="B1043" s="156">
        <v>3300</v>
      </c>
      <c r="C1043" s="32" t="s">
        <v>29</v>
      </c>
      <c r="D1043" s="32" t="s">
        <v>379</v>
      </c>
      <c r="E1043" s="32" t="s">
        <v>30</v>
      </c>
      <c r="F1043" s="31" t="s">
        <v>460</v>
      </c>
      <c r="G1043" s="31" t="s">
        <v>100</v>
      </c>
      <c r="H1043" s="6">
        <f t="shared" si="33"/>
        <v>-19750</v>
      </c>
      <c r="I1043" s="22">
        <f t="shared" si="32"/>
        <v>6.111111111111111</v>
      </c>
      <c r="K1043" s="2">
        <v>540</v>
      </c>
    </row>
    <row r="1044" spans="2:11" ht="12.75">
      <c r="B1044" s="215">
        <v>2500</v>
      </c>
      <c r="C1044" s="32" t="s">
        <v>29</v>
      </c>
      <c r="D1044" s="32" t="s">
        <v>379</v>
      </c>
      <c r="E1044" s="32" t="s">
        <v>30</v>
      </c>
      <c r="F1044" s="31" t="s">
        <v>460</v>
      </c>
      <c r="G1044" s="31" t="s">
        <v>100</v>
      </c>
      <c r="H1044" s="6">
        <f t="shared" si="33"/>
        <v>-22250</v>
      </c>
      <c r="I1044" s="22">
        <f t="shared" si="32"/>
        <v>4.62962962962963</v>
      </c>
      <c r="K1044" s="2">
        <v>540</v>
      </c>
    </row>
    <row r="1045" spans="2:11" ht="12.75">
      <c r="B1045" s="215">
        <v>1800</v>
      </c>
      <c r="C1045" s="32" t="s">
        <v>29</v>
      </c>
      <c r="D1045" s="32" t="s">
        <v>379</v>
      </c>
      <c r="E1045" s="32" t="s">
        <v>30</v>
      </c>
      <c r="F1045" s="31" t="s">
        <v>461</v>
      </c>
      <c r="G1045" s="31" t="s">
        <v>159</v>
      </c>
      <c r="H1045" s="6">
        <f t="shared" si="33"/>
        <v>-24050</v>
      </c>
      <c r="I1045" s="22">
        <f t="shared" si="32"/>
        <v>3.3333333333333335</v>
      </c>
      <c r="K1045" s="2">
        <v>540</v>
      </c>
    </row>
    <row r="1046" spans="2:11" ht="12.75">
      <c r="B1046" s="215">
        <v>2000</v>
      </c>
      <c r="C1046" s="32" t="s">
        <v>29</v>
      </c>
      <c r="D1046" s="32" t="s">
        <v>379</v>
      </c>
      <c r="E1046" s="32" t="s">
        <v>30</v>
      </c>
      <c r="F1046" s="31" t="s">
        <v>460</v>
      </c>
      <c r="G1046" s="31" t="s">
        <v>160</v>
      </c>
      <c r="H1046" s="6">
        <f t="shared" si="33"/>
        <v>-26050</v>
      </c>
      <c r="I1046" s="22">
        <f t="shared" si="32"/>
        <v>3.7037037037037037</v>
      </c>
      <c r="K1046" s="2">
        <v>540</v>
      </c>
    </row>
    <row r="1047" spans="2:11" ht="12.75">
      <c r="B1047" s="215">
        <v>1800</v>
      </c>
      <c r="C1047" s="32" t="s">
        <v>29</v>
      </c>
      <c r="D1047" s="32" t="s">
        <v>379</v>
      </c>
      <c r="E1047" s="32" t="s">
        <v>30</v>
      </c>
      <c r="F1047" s="31" t="s">
        <v>460</v>
      </c>
      <c r="G1047" s="31" t="s">
        <v>201</v>
      </c>
      <c r="H1047" s="6">
        <f t="shared" si="33"/>
        <v>-27850</v>
      </c>
      <c r="I1047" s="22">
        <f t="shared" si="32"/>
        <v>3.3333333333333335</v>
      </c>
      <c r="K1047" s="2">
        <v>540</v>
      </c>
    </row>
    <row r="1048" spans="2:11" ht="12.75">
      <c r="B1048" s="215">
        <v>1950</v>
      </c>
      <c r="C1048" s="32" t="s">
        <v>29</v>
      </c>
      <c r="D1048" s="32" t="s">
        <v>379</v>
      </c>
      <c r="E1048" s="32" t="s">
        <v>30</v>
      </c>
      <c r="F1048" s="31" t="s">
        <v>460</v>
      </c>
      <c r="G1048" s="31" t="s">
        <v>218</v>
      </c>
      <c r="H1048" s="6">
        <f t="shared" si="33"/>
        <v>-29800</v>
      </c>
      <c r="I1048" s="22">
        <f t="shared" si="32"/>
        <v>3.611111111111111</v>
      </c>
      <c r="K1048" s="2">
        <v>540</v>
      </c>
    </row>
    <row r="1049" spans="2:11" ht="12.75">
      <c r="B1049" s="215">
        <v>2000</v>
      </c>
      <c r="C1049" s="32" t="s">
        <v>29</v>
      </c>
      <c r="D1049" s="32" t="s">
        <v>379</v>
      </c>
      <c r="E1049" s="32" t="s">
        <v>30</v>
      </c>
      <c r="F1049" s="31" t="s">
        <v>460</v>
      </c>
      <c r="G1049" s="31" t="s">
        <v>241</v>
      </c>
      <c r="H1049" s="6">
        <f t="shared" si="33"/>
        <v>-31800</v>
      </c>
      <c r="I1049" s="22">
        <f t="shared" si="32"/>
        <v>3.7037037037037037</v>
      </c>
      <c r="K1049" s="2">
        <v>540</v>
      </c>
    </row>
    <row r="1050" spans="2:11" ht="12.75">
      <c r="B1050" s="215">
        <v>1500</v>
      </c>
      <c r="C1050" s="32" t="s">
        <v>29</v>
      </c>
      <c r="D1050" s="32" t="s">
        <v>379</v>
      </c>
      <c r="E1050" s="32" t="s">
        <v>30</v>
      </c>
      <c r="F1050" s="31" t="s">
        <v>461</v>
      </c>
      <c r="G1050" s="31" t="s">
        <v>243</v>
      </c>
      <c r="H1050" s="6">
        <f t="shared" si="33"/>
        <v>-33300</v>
      </c>
      <c r="I1050" s="22">
        <f t="shared" si="32"/>
        <v>2.7777777777777777</v>
      </c>
      <c r="K1050" s="2">
        <v>540</v>
      </c>
    </row>
    <row r="1051" spans="2:11" ht="12.75">
      <c r="B1051" s="215">
        <v>2500</v>
      </c>
      <c r="C1051" s="32" t="s">
        <v>29</v>
      </c>
      <c r="D1051" s="32" t="s">
        <v>379</v>
      </c>
      <c r="E1051" s="32" t="s">
        <v>30</v>
      </c>
      <c r="F1051" s="31" t="s">
        <v>460</v>
      </c>
      <c r="G1051" s="31" t="s">
        <v>295</v>
      </c>
      <c r="H1051" s="6">
        <f t="shared" si="33"/>
        <v>-35800</v>
      </c>
      <c r="I1051" s="22">
        <f t="shared" si="32"/>
        <v>4.62962962962963</v>
      </c>
      <c r="K1051" s="2">
        <v>540</v>
      </c>
    </row>
    <row r="1052" spans="2:11" ht="12.75">
      <c r="B1052" s="156">
        <v>2000</v>
      </c>
      <c r="C1052" s="32" t="s">
        <v>29</v>
      </c>
      <c r="D1052" s="32" t="s">
        <v>379</v>
      </c>
      <c r="E1052" s="32" t="s">
        <v>30</v>
      </c>
      <c r="F1052" s="31" t="s">
        <v>460</v>
      </c>
      <c r="G1052" s="31" t="s">
        <v>255</v>
      </c>
      <c r="H1052" s="6">
        <f t="shared" si="33"/>
        <v>-37800</v>
      </c>
      <c r="I1052" s="22">
        <f t="shared" si="32"/>
        <v>3.7037037037037037</v>
      </c>
      <c r="K1052" s="2">
        <v>540</v>
      </c>
    </row>
    <row r="1053" spans="2:11" ht="12.75">
      <c r="B1053" s="156">
        <v>1600</v>
      </c>
      <c r="C1053" s="75" t="s">
        <v>29</v>
      </c>
      <c r="D1053" s="33" t="s">
        <v>379</v>
      </c>
      <c r="E1053" s="33" t="s">
        <v>30</v>
      </c>
      <c r="F1053" s="34" t="s">
        <v>384</v>
      </c>
      <c r="G1053" s="34" t="s">
        <v>28</v>
      </c>
      <c r="H1053" s="6">
        <f t="shared" si="33"/>
        <v>-39400</v>
      </c>
      <c r="I1053" s="22">
        <f t="shared" si="32"/>
        <v>2.962962962962963</v>
      </c>
      <c r="K1053" s="2">
        <v>540</v>
      </c>
    </row>
    <row r="1054" spans="2:11" ht="12.75">
      <c r="B1054" s="156">
        <v>2000</v>
      </c>
      <c r="C1054" s="75" t="s">
        <v>29</v>
      </c>
      <c r="D1054" s="33" t="s">
        <v>379</v>
      </c>
      <c r="E1054" s="33" t="s">
        <v>30</v>
      </c>
      <c r="F1054" s="34" t="s">
        <v>384</v>
      </c>
      <c r="G1054" s="34" t="s">
        <v>521</v>
      </c>
      <c r="H1054" s="6">
        <f t="shared" si="33"/>
        <v>-41400</v>
      </c>
      <c r="I1054" s="22">
        <f aca="true" t="shared" si="34" ref="I1054:I1116">+B1054/K1054</f>
        <v>3.7037037037037037</v>
      </c>
      <c r="K1054" s="2">
        <v>540</v>
      </c>
    </row>
    <row r="1055" spans="2:11" ht="12.75">
      <c r="B1055" s="156">
        <v>2000</v>
      </c>
      <c r="C1055" s="33" t="s">
        <v>29</v>
      </c>
      <c r="D1055" s="33" t="s">
        <v>379</v>
      </c>
      <c r="E1055" s="33" t="s">
        <v>30</v>
      </c>
      <c r="F1055" s="34" t="s">
        <v>384</v>
      </c>
      <c r="G1055" s="34" t="s">
        <v>45</v>
      </c>
      <c r="H1055" s="6">
        <f t="shared" si="33"/>
        <v>-43400</v>
      </c>
      <c r="I1055" s="22">
        <f t="shared" si="34"/>
        <v>3.7037037037037037</v>
      </c>
      <c r="K1055" s="2">
        <v>540</v>
      </c>
    </row>
    <row r="1056" spans="2:11" ht="12.75">
      <c r="B1056" s="156">
        <v>1800</v>
      </c>
      <c r="C1056" s="33" t="s">
        <v>29</v>
      </c>
      <c r="D1056" s="33" t="s">
        <v>379</v>
      </c>
      <c r="E1056" s="33" t="s">
        <v>30</v>
      </c>
      <c r="F1056" s="34" t="s">
        <v>384</v>
      </c>
      <c r="G1056" s="34" t="s">
        <v>56</v>
      </c>
      <c r="H1056" s="6">
        <f t="shared" si="33"/>
        <v>-45200</v>
      </c>
      <c r="I1056" s="22">
        <f t="shared" si="34"/>
        <v>3.3333333333333335</v>
      </c>
      <c r="K1056" s="2">
        <v>540</v>
      </c>
    </row>
    <row r="1057" spans="2:11" ht="12.75">
      <c r="B1057" s="156">
        <v>2000</v>
      </c>
      <c r="C1057" s="33" t="s">
        <v>29</v>
      </c>
      <c r="D1057" s="33" t="s">
        <v>379</v>
      </c>
      <c r="E1057" s="33" t="s">
        <v>30</v>
      </c>
      <c r="F1057" s="34" t="s">
        <v>384</v>
      </c>
      <c r="G1057" s="34" t="s">
        <v>51</v>
      </c>
      <c r="H1057" s="6">
        <f t="shared" si="33"/>
        <v>-47200</v>
      </c>
      <c r="I1057" s="22">
        <f t="shared" si="34"/>
        <v>3.7037037037037037</v>
      </c>
      <c r="K1057" s="2">
        <v>540</v>
      </c>
    </row>
    <row r="1058" spans="1:11" s="15" customFormat="1" ht="12.75">
      <c r="A1058" s="12"/>
      <c r="B1058" s="156">
        <v>1500</v>
      </c>
      <c r="C1058" s="75" t="s">
        <v>29</v>
      </c>
      <c r="D1058" s="33" t="s">
        <v>379</v>
      </c>
      <c r="E1058" s="33" t="s">
        <v>30</v>
      </c>
      <c r="F1058" s="34" t="s">
        <v>384</v>
      </c>
      <c r="G1058" s="34" t="s">
        <v>51</v>
      </c>
      <c r="H1058" s="6">
        <f t="shared" si="33"/>
        <v>-48700</v>
      </c>
      <c r="I1058" s="39">
        <f t="shared" si="34"/>
        <v>2.7777777777777777</v>
      </c>
      <c r="K1058" s="2">
        <v>540</v>
      </c>
    </row>
    <row r="1059" spans="2:11" ht="12.75">
      <c r="B1059" s="156">
        <v>1000</v>
      </c>
      <c r="C1059" s="75" t="s">
        <v>29</v>
      </c>
      <c r="D1059" s="33" t="s">
        <v>379</v>
      </c>
      <c r="E1059" s="33" t="s">
        <v>30</v>
      </c>
      <c r="F1059" s="34" t="s">
        <v>384</v>
      </c>
      <c r="G1059" s="34" t="s">
        <v>53</v>
      </c>
      <c r="H1059" s="6">
        <f t="shared" si="33"/>
        <v>-49700</v>
      </c>
      <c r="I1059" s="22">
        <f t="shared" si="34"/>
        <v>1.8518518518518519</v>
      </c>
      <c r="K1059" s="2">
        <v>540</v>
      </c>
    </row>
    <row r="1060" spans="2:11" ht="12.75">
      <c r="B1060" s="156">
        <v>1900</v>
      </c>
      <c r="C1060" s="33" t="s">
        <v>29</v>
      </c>
      <c r="D1060" s="33" t="s">
        <v>379</v>
      </c>
      <c r="E1060" s="33" t="s">
        <v>30</v>
      </c>
      <c r="F1060" s="34" t="s">
        <v>384</v>
      </c>
      <c r="G1060" s="34" t="s">
        <v>61</v>
      </c>
      <c r="H1060" s="6">
        <f t="shared" si="33"/>
        <v>-51600</v>
      </c>
      <c r="I1060" s="22">
        <f t="shared" si="34"/>
        <v>3.5185185185185186</v>
      </c>
      <c r="K1060" s="2">
        <v>540</v>
      </c>
    </row>
    <row r="1061" spans="2:11" ht="12.75">
      <c r="B1061" s="156">
        <v>1800</v>
      </c>
      <c r="C1061" s="33" t="s">
        <v>29</v>
      </c>
      <c r="D1061" s="33" t="s">
        <v>379</v>
      </c>
      <c r="E1061" s="33" t="s">
        <v>30</v>
      </c>
      <c r="F1061" s="34" t="s">
        <v>384</v>
      </c>
      <c r="G1061" s="34" t="s">
        <v>101</v>
      </c>
      <c r="H1061" s="6">
        <f>H1060-B1061</f>
        <v>-53400</v>
      </c>
      <c r="I1061" s="22">
        <f t="shared" si="34"/>
        <v>3.3333333333333335</v>
      </c>
      <c r="K1061" s="2">
        <v>540</v>
      </c>
    </row>
    <row r="1062" spans="2:12" ht="12.75">
      <c r="B1062" s="156">
        <v>2000</v>
      </c>
      <c r="C1062" s="33" t="s">
        <v>29</v>
      </c>
      <c r="D1062" s="33" t="s">
        <v>379</v>
      </c>
      <c r="E1062" s="33" t="s">
        <v>30</v>
      </c>
      <c r="F1062" s="34" t="s">
        <v>384</v>
      </c>
      <c r="G1062" s="34" t="s">
        <v>63</v>
      </c>
      <c r="H1062" s="6">
        <f>H1061-B1062</f>
        <v>-55400</v>
      </c>
      <c r="I1062" s="22">
        <f t="shared" si="34"/>
        <v>3.7037037037037037</v>
      </c>
      <c r="J1062" s="35"/>
      <c r="K1062" s="2">
        <v>540</v>
      </c>
      <c r="L1062" s="38">
        <v>500</v>
      </c>
    </row>
    <row r="1063" spans="2:11" ht="12.75">
      <c r="B1063" s="156">
        <v>1600</v>
      </c>
      <c r="C1063" s="33" t="s">
        <v>29</v>
      </c>
      <c r="D1063" s="33" t="s">
        <v>379</v>
      </c>
      <c r="E1063" s="33" t="s">
        <v>30</v>
      </c>
      <c r="F1063" s="34" t="s">
        <v>384</v>
      </c>
      <c r="G1063" s="34" t="s">
        <v>63</v>
      </c>
      <c r="H1063" s="6">
        <f aca="true" t="shared" si="35" ref="H1063:H1126">H1062-B1063</f>
        <v>-57000</v>
      </c>
      <c r="I1063" s="22">
        <f t="shared" si="34"/>
        <v>2.962962962962963</v>
      </c>
      <c r="K1063" s="2">
        <v>540</v>
      </c>
    </row>
    <row r="1064" spans="2:11" ht="12.75">
      <c r="B1064" s="156">
        <v>1900</v>
      </c>
      <c r="C1064" s="33" t="s">
        <v>29</v>
      </c>
      <c r="D1064" s="33" t="s">
        <v>379</v>
      </c>
      <c r="E1064" s="33" t="s">
        <v>30</v>
      </c>
      <c r="F1064" s="34" t="s">
        <v>384</v>
      </c>
      <c r="G1064" s="34" t="s">
        <v>85</v>
      </c>
      <c r="H1064" s="6">
        <f t="shared" si="35"/>
        <v>-58900</v>
      </c>
      <c r="I1064" s="22">
        <f t="shared" si="34"/>
        <v>3.5185185185185186</v>
      </c>
      <c r="K1064" s="2">
        <v>540</v>
      </c>
    </row>
    <row r="1065" spans="2:11" ht="12.75">
      <c r="B1065" s="156">
        <v>1900</v>
      </c>
      <c r="C1065" s="33" t="s">
        <v>29</v>
      </c>
      <c r="D1065" s="33" t="s">
        <v>379</v>
      </c>
      <c r="E1065" s="33" t="s">
        <v>30</v>
      </c>
      <c r="F1065" s="34" t="s">
        <v>384</v>
      </c>
      <c r="G1065" s="34" t="s">
        <v>88</v>
      </c>
      <c r="H1065" s="6">
        <f t="shared" si="35"/>
        <v>-60800</v>
      </c>
      <c r="I1065" s="22">
        <f t="shared" si="34"/>
        <v>3.5185185185185186</v>
      </c>
      <c r="K1065" s="2">
        <v>540</v>
      </c>
    </row>
    <row r="1066" spans="2:11" ht="12.75">
      <c r="B1066" s="156">
        <v>2000</v>
      </c>
      <c r="C1066" s="75" t="s">
        <v>29</v>
      </c>
      <c r="D1066" s="33" t="s">
        <v>379</v>
      </c>
      <c r="E1066" s="33" t="s">
        <v>30</v>
      </c>
      <c r="F1066" s="34" t="s">
        <v>384</v>
      </c>
      <c r="G1066" s="34" t="s">
        <v>102</v>
      </c>
      <c r="H1066" s="6">
        <f t="shared" si="35"/>
        <v>-62800</v>
      </c>
      <c r="I1066" s="22">
        <f t="shared" si="34"/>
        <v>3.7037037037037037</v>
      </c>
      <c r="K1066" s="2">
        <v>540</v>
      </c>
    </row>
    <row r="1067" spans="2:11" ht="12.75">
      <c r="B1067" s="156">
        <v>1500</v>
      </c>
      <c r="C1067" s="75" t="s">
        <v>29</v>
      </c>
      <c r="D1067" s="33" t="s">
        <v>379</v>
      </c>
      <c r="E1067" s="33" t="s">
        <v>30</v>
      </c>
      <c r="F1067" s="34" t="s">
        <v>384</v>
      </c>
      <c r="G1067" s="34" t="s">
        <v>106</v>
      </c>
      <c r="H1067" s="6">
        <f t="shared" si="35"/>
        <v>-64300</v>
      </c>
      <c r="I1067" s="22">
        <f t="shared" si="34"/>
        <v>2.7777777777777777</v>
      </c>
      <c r="K1067" s="2">
        <v>540</v>
      </c>
    </row>
    <row r="1068" spans="2:11" ht="12.75">
      <c r="B1068" s="216">
        <v>2000</v>
      </c>
      <c r="C1068" s="75" t="s">
        <v>29</v>
      </c>
      <c r="D1068" s="33" t="s">
        <v>379</v>
      </c>
      <c r="E1068" s="33" t="s">
        <v>30</v>
      </c>
      <c r="F1068" s="34" t="s">
        <v>384</v>
      </c>
      <c r="G1068" s="34" t="s">
        <v>90</v>
      </c>
      <c r="H1068" s="6">
        <f t="shared" si="35"/>
        <v>-66300</v>
      </c>
      <c r="I1068" s="22">
        <f t="shared" si="34"/>
        <v>3.7037037037037037</v>
      </c>
      <c r="K1068" s="2">
        <v>540</v>
      </c>
    </row>
    <row r="1069" spans="2:11" ht="12.75">
      <c r="B1069" s="156">
        <v>1800</v>
      </c>
      <c r="C1069" s="33" t="s">
        <v>29</v>
      </c>
      <c r="D1069" s="33" t="s">
        <v>379</v>
      </c>
      <c r="E1069" s="33" t="s">
        <v>30</v>
      </c>
      <c r="F1069" s="34" t="s">
        <v>384</v>
      </c>
      <c r="G1069" s="34" t="s">
        <v>93</v>
      </c>
      <c r="H1069" s="6">
        <f t="shared" si="35"/>
        <v>-68100</v>
      </c>
      <c r="I1069" s="22">
        <f t="shared" si="34"/>
        <v>3.3333333333333335</v>
      </c>
      <c r="K1069" s="2">
        <v>540</v>
      </c>
    </row>
    <row r="1070" spans="2:11" ht="12.75">
      <c r="B1070" s="156">
        <v>2000</v>
      </c>
      <c r="C1070" s="33" t="s">
        <v>29</v>
      </c>
      <c r="D1070" s="33" t="s">
        <v>379</v>
      </c>
      <c r="E1070" s="33" t="s">
        <v>30</v>
      </c>
      <c r="F1070" s="34" t="s">
        <v>384</v>
      </c>
      <c r="G1070" s="34" t="s">
        <v>100</v>
      </c>
      <c r="H1070" s="6">
        <f t="shared" si="35"/>
        <v>-70100</v>
      </c>
      <c r="I1070" s="22">
        <f t="shared" si="34"/>
        <v>3.7037037037037037</v>
      </c>
      <c r="K1070" s="2">
        <v>540</v>
      </c>
    </row>
    <row r="1071" spans="2:11" ht="12.75">
      <c r="B1071" s="156">
        <v>2000</v>
      </c>
      <c r="C1071" s="33" t="s">
        <v>29</v>
      </c>
      <c r="D1071" s="33" t="s">
        <v>379</v>
      </c>
      <c r="E1071" s="33" t="s">
        <v>30</v>
      </c>
      <c r="F1071" s="34" t="s">
        <v>384</v>
      </c>
      <c r="G1071" s="34" t="s">
        <v>159</v>
      </c>
      <c r="H1071" s="6">
        <f t="shared" si="35"/>
        <v>-72100</v>
      </c>
      <c r="I1071" s="22">
        <f t="shared" si="34"/>
        <v>3.7037037037037037</v>
      </c>
      <c r="K1071" s="2">
        <v>540</v>
      </c>
    </row>
    <row r="1072" spans="2:11" ht="12.75">
      <c r="B1072" s="156">
        <v>1600</v>
      </c>
      <c r="C1072" s="33" t="s">
        <v>29</v>
      </c>
      <c r="D1072" s="33" t="s">
        <v>379</v>
      </c>
      <c r="E1072" s="33" t="s">
        <v>30</v>
      </c>
      <c r="F1072" s="34" t="s">
        <v>384</v>
      </c>
      <c r="G1072" s="34" t="s">
        <v>198</v>
      </c>
      <c r="H1072" s="6">
        <f t="shared" si="35"/>
        <v>-73700</v>
      </c>
      <c r="I1072" s="22">
        <f t="shared" si="34"/>
        <v>2.962962962962963</v>
      </c>
      <c r="K1072" s="2">
        <v>540</v>
      </c>
    </row>
    <row r="1073" spans="2:11" ht="12.75">
      <c r="B1073" s="156">
        <v>2000</v>
      </c>
      <c r="C1073" s="33" t="s">
        <v>29</v>
      </c>
      <c r="D1073" s="33" t="s">
        <v>379</v>
      </c>
      <c r="E1073" s="33" t="s">
        <v>30</v>
      </c>
      <c r="F1073" s="34" t="s">
        <v>384</v>
      </c>
      <c r="G1073" s="34" t="s">
        <v>201</v>
      </c>
      <c r="H1073" s="6">
        <f t="shared" si="35"/>
        <v>-75700</v>
      </c>
      <c r="I1073" s="22">
        <f t="shared" si="34"/>
        <v>3.7037037037037037</v>
      </c>
      <c r="K1073" s="2">
        <v>540</v>
      </c>
    </row>
    <row r="1074" spans="2:11" ht="12.75">
      <c r="B1074" s="156">
        <v>2000</v>
      </c>
      <c r="C1074" s="33" t="s">
        <v>29</v>
      </c>
      <c r="D1074" s="33" t="s">
        <v>379</v>
      </c>
      <c r="E1074" s="33" t="s">
        <v>30</v>
      </c>
      <c r="F1074" s="34" t="s">
        <v>384</v>
      </c>
      <c r="G1074" s="80">
        <v>38741</v>
      </c>
      <c r="H1074" s="6">
        <f t="shared" si="35"/>
        <v>-77700</v>
      </c>
      <c r="I1074" s="22">
        <f t="shared" si="34"/>
        <v>3.7037037037037037</v>
      </c>
      <c r="K1074" s="2">
        <v>540</v>
      </c>
    </row>
    <row r="1075" spans="2:11" ht="12.75">
      <c r="B1075" s="156">
        <v>2000</v>
      </c>
      <c r="C1075" s="33" t="s">
        <v>29</v>
      </c>
      <c r="D1075" s="33" t="s">
        <v>379</v>
      </c>
      <c r="E1075" s="33" t="s">
        <v>30</v>
      </c>
      <c r="F1075" s="34" t="s">
        <v>384</v>
      </c>
      <c r="G1075" s="34" t="s">
        <v>241</v>
      </c>
      <c r="H1075" s="6">
        <f t="shared" si="35"/>
        <v>-79700</v>
      </c>
      <c r="I1075" s="22">
        <f t="shared" si="34"/>
        <v>3.7037037037037037</v>
      </c>
      <c r="K1075" s="2">
        <v>540</v>
      </c>
    </row>
    <row r="1076" spans="2:11" ht="12.75">
      <c r="B1076" s="156">
        <v>2000</v>
      </c>
      <c r="C1076" s="33" t="s">
        <v>29</v>
      </c>
      <c r="D1076" s="33" t="s">
        <v>379</v>
      </c>
      <c r="E1076" s="33" t="s">
        <v>30</v>
      </c>
      <c r="F1076" s="34" t="s">
        <v>384</v>
      </c>
      <c r="G1076" s="34" t="s">
        <v>243</v>
      </c>
      <c r="H1076" s="6">
        <f t="shared" si="35"/>
        <v>-81700</v>
      </c>
      <c r="I1076" s="22">
        <f t="shared" si="34"/>
        <v>3.7037037037037037</v>
      </c>
      <c r="K1076" s="2">
        <v>540</v>
      </c>
    </row>
    <row r="1077" spans="2:11" ht="12.75">
      <c r="B1077" s="156">
        <v>2000</v>
      </c>
      <c r="C1077" s="78" t="s">
        <v>29</v>
      </c>
      <c r="D1077" s="33" t="s">
        <v>379</v>
      </c>
      <c r="E1077" s="33" t="s">
        <v>30</v>
      </c>
      <c r="F1077" s="34" t="s">
        <v>384</v>
      </c>
      <c r="G1077" s="34" t="s">
        <v>246</v>
      </c>
      <c r="H1077" s="6">
        <f t="shared" si="35"/>
        <v>-83700</v>
      </c>
      <c r="I1077" s="22">
        <f t="shared" si="34"/>
        <v>3.7037037037037037</v>
      </c>
      <c r="K1077" s="2">
        <v>540</v>
      </c>
    </row>
    <row r="1078" spans="2:11" ht="12.75">
      <c r="B1078" s="156">
        <v>2000</v>
      </c>
      <c r="C1078" s="75" t="s">
        <v>29</v>
      </c>
      <c r="D1078" s="33" t="s">
        <v>379</v>
      </c>
      <c r="E1078" s="33" t="s">
        <v>30</v>
      </c>
      <c r="F1078" s="34" t="s">
        <v>384</v>
      </c>
      <c r="G1078" s="34" t="s">
        <v>249</v>
      </c>
      <c r="H1078" s="6">
        <f t="shared" si="35"/>
        <v>-85700</v>
      </c>
      <c r="I1078" s="22">
        <f t="shared" si="34"/>
        <v>3.7037037037037037</v>
      </c>
      <c r="K1078" s="2">
        <v>540</v>
      </c>
    </row>
    <row r="1079" spans="2:11" ht="12.75">
      <c r="B1079" s="156">
        <v>2000</v>
      </c>
      <c r="C1079" s="75" t="s">
        <v>29</v>
      </c>
      <c r="D1079" s="33" t="s">
        <v>379</v>
      </c>
      <c r="E1079" s="33" t="s">
        <v>30</v>
      </c>
      <c r="F1079" s="34" t="s">
        <v>384</v>
      </c>
      <c r="G1079" s="34" t="s">
        <v>252</v>
      </c>
      <c r="H1079" s="6">
        <f t="shared" si="35"/>
        <v>-87700</v>
      </c>
      <c r="I1079" s="22">
        <f t="shared" si="34"/>
        <v>3.7037037037037037</v>
      </c>
      <c r="K1079" s="2">
        <v>540</v>
      </c>
    </row>
    <row r="1080" spans="2:11" ht="12.75">
      <c r="B1080" s="156">
        <v>3000</v>
      </c>
      <c r="C1080" s="75" t="s">
        <v>29</v>
      </c>
      <c r="D1080" s="33" t="s">
        <v>379</v>
      </c>
      <c r="E1080" s="33" t="s">
        <v>30</v>
      </c>
      <c r="F1080" s="34" t="s">
        <v>384</v>
      </c>
      <c r="G1080" s="34" t="s">
        <v>295</v>
      </c>
      <c r="H1080" s="6">
        <f t="shared" si="35"/>
        <v>-90700</v>
      </c>
      <c r="I1080" s="22">
        <f t="shared" si="34"/>
        <v>5.555555555555555</v>
      </c>
      <c r="K1080" s="2">
        <v>540</v>
      </c>
    </row>
    <row r="1081" spans="2:11" ht="12.75">
      <c r="B1081" s="156">
        <v>600</v>
      </c>
      <c r="C1081" s="32" t="s">
        <v>29</v>
      </c>
      <c r="D1081" s="12" t="s">
        <v>379</v>
      </c>
      <c r="E1081" s="32" t="s">
        <v>30</v>
      </c>
      <c r="F1081" s="31" t="s">
        <v>456</v>
      </c>
      <c r="G1081" s="31" t="s">
        <v>521</v>
      </c>
      <c r="H1081" s="6">
        <f t="shared" si="35"/>
        <v>-91300</v>
      </c>
      <c r="I1081" s="22">
        <f t="shared" si="34"/>
        <v>1.1111111111111112</v>
      </c>
      <c r="K1081" s="2">
        <v>540</v>
      </c>
    </row>
    <row r="1082" spans="2:11" ht="12.75">
      <c r="B1082" s="156">
        <v>175</v>
      </c>
      <c r="C1082" s="12" t="s">
        <v>29</v>
      </c>
      <c r="D1082" s="12" t="s">
        <v>379</v>
      </c>
      <c r="E1082" s="12" t="s">
        <v>30</v>
      </c>
      <c r="F1082" s="31" t="s">
        <v>456</v>
      </c>
      <c r="G1082" s="30" t="s">
        <v>45</v>
      </c>
      <c r="H1082" s="6">
        <f t="shared" si="35"/>
        <v>-91475</v>
      </c>
      <c r="I1082" s="22">
        <f t="shared" si="34"/>
        <v>0.32407407407407407</v>
      </c>
      <c r="K1082" s="2">
        <v>540</v>
      </c>
    </row>
    <row r="1083" spans="2:11" ht="12.75">
      <c r="B1083" s="112">
        <v>600</v>
      </c>
      <c r="C1083" s="1" t="s">
        <v>29</v>
      </c>
      <c r="D1083" s="12" t="s">
        <v>379</v>
      </c>
      <c r="E1083" s="1" t="s">
        <v>30</v>
      </c>
      <c r="F1083" s="31" t="s">
        <v>456</v>
      </c>
      <c r="G1083" s="27" t="s">
        <v>56</v>
      </c>
      <c r="H1083" s="6">
        <f t="shared" si="35"/>
        <v>-92075</v>
      </c>
      <c r="I1083" s="22">
        <f t="shared" si="34"/>
        <v>1.1111111111111112</v>
      </c>
      <c r="K1083" s="2">
        <v>540</v>
      </c>
    </row>
    <row r="1084" spans="2:11" ht="12.75">
      <c r="B1084" s="112">
        <v>1500</v>
      </c>
      <c r="C1084" s="1" t="s">
        <v>29</v>
      </c>
      <c r="D1084" s="12" t="s">
        <v>379</v>
      </c>
      <c r="E1084" s="1" t="s">
        <v>30</v>
      </c>
      <c r="F1084" s="31" t="s">
        <v>456</v>
      </c>
      <c r="G1084" s="27" t="s">
        <v>47</v>
      </c>
      <c r="H1084" s="6">
        <f t="shared" si="35"/>
        <v>-93575</v>
      </c>
      <c r="I1084" s="22">
        <f t="shared" si="34"/>
        <v>2.7777777777777777</v>
      </c>
      <c r="K1084" s="2">
        <v>540</v>
      </c>
    </row>
    <row r="1085" spans="1:11" s="45" customFormat="1" ht="12.75">
      <c r="A1085" s="11"/>
      <c r="B1085" s="161">
        <f>SUM(B1034:B1084)</f>
        <v>93575</v>
      </c>
      <c r="C1085" s="11"/>
      <c r="D1085" s="11"/>
      <c r="E1085" s="11" t="s">
        <v>30</v>
      </c>
      <c r="F1085" s="18"/>
      <c r="G1085" s="18"/>
      <c r="H1085" s="41">
        <v>0</v>
      </c>
      <c r="I1085" s="44">
        <f t="shared" si="34"/>
        <v>173.28703703703704</v>
      </c>
      <c r="K1085" s="2">
        <v>540</v>
      </c>
    </row>
    <row r="1086" spans="2:11" ht="12.75">
      <c r="B1086" s="112"/>
      <c r="H1086" s="6">
        <f t="shared" si="35"/>
        <v>0</v>
      </c>
      <c r="I1086" s="22">
        <f t="shared" si="34"/>
        <v>0</v>
      </c>
      <c r="K1086" s="2">
        <v>540</v>
      </c>
    </row>
    <row r="1087" spans="2:11" ht="12.75">
      <c r="B1087" s="112"/>
      <c r="H1087" s="6">
        <f t="shared" si="35"/>
        <v>0</v>
      </c>
      <c r="I1087" s="22">
        <f t="shared" si="34"/>
        <v>0</v>
      </c>
      <c r="K1087" s="2">
        <v>540</v>
      </c>
    </row>
    <row r="1088" spans="2:11" ht="12.75">
      <c r="B1088" s="218">
        <v>5000</v>
      </c>
      <c r="C1088" s="36" t="s">
        <v>64</v>
      </c>
      <c r="D1088" s="12" t="s">
        <v>379</v>
      </c>
      <c r="E1088" s="36" t="s">
        <v>33</v>
      </c>
      <c r="F1088" s="31" t="s">
        <v>462</v>
      </c>
      <c r="G1088" s="27" t="s">
        <v>56</v>
      </c>
      <c r="H1088" s="6">
        <f t="shared" si="35"/>
        <v>-5000</v>
      </c>
      <c r="I1088" s="22">
        <f t="shared" si="34"/>
        <v>9.25925925925926</v>
      </c>
      <c r="K1088" s="2">
        <v>540</v>
      </c>
    </row>
    <row r="1089" spans="2:11" ht="12.75">
      <c r="B1089" s="156">
        <v>8000</v>
      </c>
      <c r="C1089" s="32" t="s">
        <v>64</v>
      </c>
      <c r="D1089" s="32" t="s">
        <v>379</v>
      </c>
      <c r="E1089" s="32" t="s">
        <v>33</v>
      </c>
      <c r="F1089" s="31" t="s">
        <v>463</v>
      </c>
      <c r="G1089" s="31" t="s">
        <v>295</v>
      </c>
      <c r="H1089" s="6">
        <f t="shared" si="35"/>
        <v>-13000</v>
      </c>
      <c r="I1089" s="22">
        <f t="shared" si="34"/>
        <v>14.814814814814815</v>
      </c>
      <c r="K1089" s="2">
        <v>540</v>
      </c>
    </row>
    <row r="1090" spans="2:11" ht="12.75">
      <c r="B1090" s="215">
        <v>9000</v>
      </c>
      <c r="C1090" s="32" t="s">
        <v>64</v>
      </c>
      <c r="D1090" s="32" t="s">
        <v>379</v>
      </c>
      <c r="E1090" s="32" t="s">
        <v>33</v>
      </c>
      <c r="F1090" s="31" t="s">
        <v>464</v>
      </c>
      <c r="G1090" s="31" t="s">
        <v>255</v>
      </c>
      <c r="H1090" s="6">
        <f t="shared" si="35"/>
        <v>-22000</v>
      </c>
      <c r="I1090" s="22">
        <f t="shared" si="34"/>
        <v>16.666666666666668</v>
      </c>
      <c r="K1090" s="2">
        <v>540</v>
      </c>
    </row>
    <row r="1091" spans="2:11" ht="12.75">
      <c r="B1091" s="156">
        <v>15000</v>
      </c>
      <c r="C1091" s="75" t="s">
        <v>465</v>
      </c>
      <c r="D1091" s="33" t="s">
        <v>379</v>
      </c>
      <c r="E1091" s="33" t="s">
        <v>33</v>
      </c>
      <c r="F1091" s="34" t="s">
        <v>466</v>
      </c>
      <c r="G1091" s="34" t="s">
        <v>246</v>
      </c>
      <c r="H1091" s="6">
        <f t="shared" si="35"/>
        <v>-37000</v>
      </c>
      <c r="I1091" s="22">
        <f t="shared" si="34"/>
        <v>27.77777777777778</v>
      </c>
      <c r="K1091" s="2">
        <v>540</v>
      </c>
    </row>
    <row r="1092" spans="1:11" s="45" customFormat="1" ht="12.75">
      <c r="A1092" s="11"/>
      <c r="B1092" s="161">
        <f>SUM(B1088:B1091)</f>
        <v>37000</v>
      </c>
      <c r="C1092" s="66" t="s">
        <v>64</v>
      </c>
      <c r="D1092" s="11"/>
      <c r="E1092" s="11"/>
      <c r="F1092" s="18"/>
      <c r="G1092" s="18"/>
      <c r="H1092" s="41">
        <v>0</v>
      </c>
      <c r="I1092" s="44">
        <f t="shared" si="34"/>
        <v>68.51851851851852</v>
      </c>
      <c r="K1092" s="2">
        <v>540</v>
      </c>
    </row>
    <row r="1093" spans="2:11" ht="12.75">
      <c r="B1093" s="112"/>
      <c r="H1093" s="6">
        <f t="shared" si="35"/>
        <v>0</v>
      </c>
      <c r="I1093" s="22">
        <f t="shared" si="34"/>
        <v>0</v>
      </c>
      <c r="K1093" s="2">
        <v>540</v>
      </c>
    </row>
    <row r="1094" spans="2:11" ht="12.75">
      <c r="B1094" s="112"/>
      <c r="H1094" s="6">
        <f t="shared" si="35"/>
        <v>0</v>
      </c>
      <c r="I1094" s="22">
        <f t="shared" si="34"/>
        <v>0</v>
      </c>
      <c r="K1094" s="2">
        <v>540</v>
      </c>
    </row>
    <row r="1095" spans="2:11" ht="12.75">
      <c r="B1095" s="98">
        <v>2500</v>
      </c>
      <c r="C1095" s="32" t="s">
        <v>32</v>
      </c>
      <c r="D1095" s="32" t="s">
        <v>379</v>
      </c>
      <c r="E1095" s="32" t="s">
        <v>33</v>
      </c>
      <c r="F1095" s="31" t="s">
        <v>460</v>
      </c>
      <c r="G1095" s="31" t="s">
        <v>255</v>
      </c>
      <c r="H1095" s="6">
        <f t="shared" si="35"/>
        <v>-2500</v>
      </c>
      <c r="I1095" s="22">
        <f t="shared" si="34"/>
        <v>4.62962962962963</v>
      </c>
      <c r="K1095" s="2">
        <v>540</v>
      </c>
    </row>
    <row r="1096" spans="2:11" ht="12.75">
      <c r="B1096" s="98">
        <v>2000</v>
      </c>
      <c r="C1096" s="75" t="s">
        <v>32</v>
      </c>
      <c r="D1096" s="33" t="s">
        <v>379</v>
      </c>
      <c r="E1096" s="33" t="s">
        <v>33</v>
      </c>
      <c r="F1096" s="34" t="s">
        <v>384</v>
      </c>
      <c r="G1096" s="34" t="s">
        <v>246</v>
      </c>
      <c r="H1096" s="6">
        <f t="shared" si="35"/>
        <v>-4500</v>
      </c>
      <c r="I1096" s="22">
        <f t="shared" si="34"/>
        <v>3.7037037037037037</v>
      </c>
      <c r="K1096" s="2">
        <v>540</v>
      </c>
    </row>
    <row r="1097" spans="2:11" ht="12.75">
      <c r="B1097" s="98">
        <v>2000</v>
      </c>
      <c r="C1097" s="75" t="s">
        <v>32</v>
      </c>
      <c r="D1097" s="33" t="s">
        <v>379</v>
      </c>
      <c r="E1097" s="33" t="s">
        <v>33</v>
      </c>
      <c r="F1097" s="34" t="s">
        <v>384</v>
      </c>
      <c r="G1097" s="34" t="s">
        <v>252</v>
      </c>
      <c r="H1097" s="6">
        <f t="shared" si="35"/>
        <v>-6500</v>
      </c>
      <c r="I1097" s="22">
        <f t="shared" si="34"/>
        <v>3.7037037037037037</v>
      </c>
      <c r="K1097" s="2">
        <v>540</v>
      </c>
    </row>
    <row r="1098" spans="2:11" ht="12.75">
      <c r="B1098" s="98">
        <v>2000</v>
      </c>
      <c r="C1098" s="75" t="s">
        <v>32</v>
      </c>
      <c r="D1098" s="33" t="s">
        <v>379</v>
      </c>
      <c r="E1098" s="33" t="s">
        <v>33</v>
      </c>
      <c r="F1098" s="34" t="s">
        <v>384</v>
      </c>
      <c r="G1098" s="34" t="s">
        <v>252</v>
      </c>
      <c r="H1098" s="6">
        <f t="shared" si="35"/>
        <v>-8500</v>
      </c>
      <c r="I1098" s="22">
        <f t="shared" si="34"/>
        <v>3.7037037037037037</v>
      </c>
      <c r="K1098" s="2">
        <v>540</v>
      </c>
    </row>
    <row r="1099" spans="2:11" ht="12.75">
      <c r="B1099" s="98">
        <v>2000</v>
      </c>
      <c r="C1099" s="78" t="s">
        <v>32</v>
      </c>
      <c r="D1099" s="33" t="s">
        <v>379</v>
      </c>
      <c r="E1099" s="33" t="s">
        <v>33</v>
      </c>
      <c r="F1099" s="34" t="s">
        <v>384</v>
      </c>
      <c r="G1099" s="34" t="s">
        <v>295</v>
      </c>
      <c r="H1099" s="6">
        <f t="shared" si="35"/>
        <v>-10500</v>
      </c>
      <c r="I1099" s="22">
        <f t="shared" si="34"/>
        <v>3.7037037037037037</v>
      </c>
      <c r="K1099" s="2">
        <v>540</v>
      </c>
    </row>
    <row r="1100" spans="2:11" ht="12.75">
      <c r="B1100" s="98">
        <v>2000</v>
      </c>
      <c r="C1100" s="33" t="s">
        <v>32</v>
      </c>
      <c r="D1100" s="33" t="s">
        <v>379</v>
      </c>
      <c r="E1100" s="33" t="s">
        <v>33</v>
      </c>
      <c r="F1100" s="34" t="s">
        <v>384</v>
      </c>
      <c r="G1100" s="34" t="s">
        <v>255</v>
      </c>
      <c r="H1100" s="6">
        <f t="shared" si="35"/>
        <v>-12500</v>
      </c>
      <c r="I1100" s="22">
        <f t="shared" si="34"/>
        <v>3.7037037037037037</v>
      </c>
      <c r="K1100" s="2">
        <v>540</v>
      </c>
    </row>
    <row r="1101" spans="2:11" ht="12.75">
      <c r="B1101" s="98">
        <v>2000</v>
      </c>
      <c r="C1101" s="12" t="s">
        <v>32</v>
      </c>
      <c r="D1101" s="12" t="s">
        <v>379</v>
      </c>
      <c r="E1101" s="12" t="s">
        <v>33</v>
      </c>
      <c r="F1101" s="31" t="s">
        <v>456</v>
      </c>
      <c r="G1101" s="30" t="s">
        <v>45</v>
      </c>
      <c r="H1101" s="6">
        <f t="shared" si="35"/>
        <v>-14500</v>
      </c>
      <c r="I1101" s="22">
        <f t="shared" si="34"/>
        <v>3.7037037037037037</v>
      </c>
      <c r="K1101" s="2">
        <v>540</v>
      </c>
    </row>
    <row r="1102" spans="2:11" ht="12.75">
      <c r="B1102" s="121">
        <v>2000</v>
      </c>
      <c r="C1102" s="1" t="s">
        <v>32</v>
      </c>
      <c r="D1102" s="12" t="s">
        <v>379</v>
      </c>
      <c r="E1102" s="1" t="s">
        <v>33</v>
      </c>
      <c r="F1102" s="31" t="s">
        <v>456</v>
      </c>
      <c r="G1102" s="27" t="s">
        <v>56</v>
      </c>
      <c r="H1102" s="6">
        <f t="shared" si="35"/>
        <v>-16500</v>
      </c>
      <c r="I1102" s="22">
        <f t="shared" si="34"/>
        <v>3.7037037037037037</v>
      </c>
      <c r="K1102" s="2">
        <v>540</v>
      </c>
    </row>
    <row r="1103" spans="2:11" ht="12.75">
      <c r="B1103" s="121">
        <v>2000</v>
      </c>
      <c r="C1103" s="1" t="s">
        <v>32</v>
      </c>
      <c r="D1103" s="12" t="s">
        <v>379</v>
      </c>
      <c r="E1103" s="1" t="s">
        <v>33</v>
      </c>
      <c r="F1103" s="31" t="s">
        <v>456</v>
      </c>
      <c r="G1103" s="27" t="s">
        <v>47</v>
      </c>
      <c r="H1103" s="6">
        <f t="shared" si="35"/>
        <v>-18500</v>
      </c>
      <c r="I1103" s="22">
        <f t="shared" si="34"/>
        <v>3.7037037037037037</v>
      </c>
      <c r="K1103" s="2">
        <v>540</v>
      </c>
    </row>
    <row r="1104" spans="1:11" s="45" customFormat="1" ht="12.75">
      <c r="A1104" s="11"/>
      <c r="B1104" s="220">
        <f>SUM(B1095:B1103)</f>
        <v>18500</v>
      </c>
      <c r="C1104" s="11" t="s">
        <v>32</v>
      </c>
      <c r="D1104" s="11"/>
      <c r="E1104" s="11"/>
      <c r="F1104" s="18"/>
      <c r="G1104" s="18"/>
      <c r="H1104" s="41">
        <v>0</v>
      </c>
      <c r="I1104" s="44">
        <f t="shared" si="34"/>
        <v>34.25925925925926</v>
      </c>
      <c r="K1104" s="2">
        <v>540</v>
      </c>
    </row>
    <row r="1105" spans="2:11" ht="12.75">
      <c r="B1105" s="112"/>
      <c r="H1105" s="6">
        <f t="shared" si="35"/>
        <v>0</v>
      </c>
      <c r="I1105" s="22">
        <f t="shared" si="34"/>
        <v>0</v>
      </c>
      <c r="K1105" s="2">
        <v>540</v>
      </c>
    </row>
    <row r="1106" spans="2:11" ht="12.75">
      <c r="B1106" s="112"/>
      <c r="H1106" s="6">
        <f t="shared" si="35"/>
        <v>0</v>
      </c>
      <c r="I1106" s="22">
        <f t="shared" si="34"/>
        <v>0</v>
      </c>
      <c r="K1106" s="2">
        <v>540</v>
      </c>
    </row>
    <row r="1107" spans="2:11" ht="12.75">
      <c r="B1107" s="156">
        <v>10000</v>
      </c>
      <c r="C1107" s="33" t="s">
        <v>467</v>
      </c>
      <c r="D1107" s="33" t="s">
        <v>379</v>
      </c>
      <c r="E1107" s="33" t="s">
        <v>35</v>
      </c>
      <c r="F1107" s="34" t="s">
        <v>384</v>
      </c>
      <c r="G1107" s="34" t="s">
        <v>521</v>
      </c>
      <c r="H1107" s="6">
        <f t="shared" si="35"/>
        <v>-10000</v>
      </c>
      <c r="I1107" s="22">
        <f t="shared" si="34"/>
        <v>18.51851851851852</v>
      </c>
      <c r="K1107" s="2">
        <v>540</v>
      </c>
    </row>
    <row r="1108" spans="2:11" ht="12.75">
      <c r="B1108" s="156">
        <v>10000</v>
      </c>
      <c r="C1108" s="33" t="s">
        <v>468</v>
      </c>
      <c r="D1108" s="33" t="s">
        <v>379</v>
      </c>
      <c r="E1108" s="33" t="s">
        <v>35</v>
      </c>
      <c r="F1108" s="34" t="s">
        <v>384</v>
      </c>
      <c r="G1108" s="34" t="s">
        <v>45</v>
      </c>
      <c r="H1108" s="6">
        <f t="shared" si="35"/>
        <v>-20000</v>
      </c>
      <c r="I1108" s="22">
        <f t="shared" si="34"/>
        <v>18.51851851851852</v>
      </c>
      <c r="K1108" s="2">
        <v>540</v>
      </c>
    </row>
    <row r="1109" spans="2:11" ht="12.75">
      <c r="B1109" s="156">
        <v>3000</v>
      </c>
      <c r="C1109" s="33" t="s">
        <v>469</v>
      </c>
      <c r="D1109" s="33" t="s">
        <v>379</v>
      </c>
      <c r="E1109" s="33" t="s">
        <v>35</v>
      </c>
      <c r="F1109" s="34" t="s">
        <v>384</v>
      </c>
      <c r="G1109" s="34" t="s">
        <v>56</v>
      </c>
      <c r="H1109" s="6">
        <f t="shared" si="35"/>
        <v>-23000</v>
      </c>
      <c r="I1109" s="22">
        <f t="shared" si="34"/>
        <v>5.555555555555555</v>
      </c>
      <c r="K1109" s="2">
        <v>540</v>
      </c>
    </row>
    <row r="1110" spans="2:11" ht="12.75">
      <c r="B1110" s="156">
        <v>2000</v>
      </c>
      <c r="C1110" s="33" t="s">
        <v>470</v>
      </c>
      <c r="D1110" s="33" t="s">
        <v>379</v>
      </c>
      <c r="E1110" s="33" t="s">
        <v>35</v>
      </c>
      <c r="F1110" s="34" t="s">
        <v>384</v>
      </c>
      <c r="G1110" s="34" t="s">
        <v>56</v>
      </c>
      <c r="H1110" s="6">
        <f t="shared" si="35"/>
        <v>-25000</v>
      </c>
      <c r="I1110" s="22">
        <f t="shared" si="34"/>
        <v>3.7037037037037037</v>
      </c>
      <c r="K1110" s="2">
        <v>540</v>
      </c>
    </row>
    <row r="1111" spans="2:11" ht="12.75">
      <c r="B1111" s="156">
        <v>3000</v>
      </c>
      <c r="C1111" s="33" t="s">
        <v>471</v>
      </c>
      <c r="D1111" s="33" t="s">
        <v>379</v>
      </c>
      <c r="E1111" s="33" t="s">
        <v>35</v>
      </c>
      <c r="F1111" s="34" t="s">
        <v>384</v>
      </c>
      <c r="G1111" s="34" t="s">
        <v>56</v>
      </c>
      <c r="H1111" s="6">
        <f t="shared" si="35"/>
        <v>-28000</v>
      </c>
      <c r="I1111" s="22">
        <f t="shared" si="34"/>
        <v>5.555555555555555</v>
      </c>
      <c r="K1111" s="2">
        <v>540</v>
      </c>
    </row>
    <row r="1112" spans="2:11" ht="12.75">
      <c r="B1112" s="156">
        <v>1000</v>
      </c>
      <c r="C1112" s="33" t="s">
        <v>472</v>
      </c>
      <c r="D1112" s="33" t="s">
        <v>379</v>
      </c>
      <c r="E1112" s="33" t="s">
        <v>35</v>
      </c>
      <c r="F1112" s="34" t="s">
        <v>384</v>
      </c>
      <c r="G1112" s="34" t="s">
        <v>47</v>
      </c>
      <c r="H1112" s="6">
        <f t="shared" si="35"/>
        <v>-29000</v>
      </c>
      <c r="I1112" s="22">
        <f t="shared" si="34"/>
        <v>1.8518518518518519</v>
      </c>
      <c r="K1112" s="2">
        <v>540</v>
      </c>
    </row>
    <row r="1113" spans="2:11" ht="12.75">
      <c r="B1113" s="156">
        <v>2000</v>
      </c>
      <c r="C1113" s="75" t="s">
        <v>473</v>
      </c>
      <c r="D1113" s="33" t="s">
        <v>379</v>
      </c>
      <c r="E1113" s="33" t="s">
        <v>35</v>
      </c>
      <c r="F1113" s="34" t="s">
        <v>384</v>
      </c>
      <c r="G1113" s="34" t="s">
        <v>47</v>
      </c>
      <c r="H1113" s="6">
        <f t="shared" si="35"/>
        <v>-31000</v>
      </c>
      <c r="I1113" s="22">
        <f t="shared" si="34"/>
        <v>3.7037037037037037</v>
      </c>
      <c r="K1113" s="2">
        <v>540</v>
      </c>
    </row>
    <row r="1114" spans="2:11" ht="12.75">
      <c r="B1114" s="156">
        <v>1000</v>
      </c>
      <c r="C1114" s="75" t="s">
        <v>474</v>
      </c>
      <c r="D1114" s="33" t="s">
        <v>379</v>
      </c>
      <c r="E1114" s="33" t="s">
        <v>35</v>
      </c>
      <c r="F1114" s="34" t="s">
        <v>384</v>
      </c>
      <c r="G1114" s="34" t="s">
        <v>47</v>
      </c>
      <c r="H1114" s="6">
        <f t="shared" si="35"/>
        <v>-32000</v>
      </c>
      <c r="I1114" s="22">
        <f t="shared" si="34"/>
        <v>1.8518518518518519</v>
      </c>
      <c r="K1114" s="2">
        <v>540</v>
      </c>
    </row>
    <row r="1115" spans="2:11" ht="12.75">
      <c r="B1115" s="156">
        <v>1200</v>
      </c>
      <c r="C1115" s="75" t="s">
        <v>475</v>
      </c>
      <c r="D1115" s="33" t="s">
        <v>379</v>
      </c>
      <c r="E1115" s="33" t="s">
        <v>35</v>
      </c>
      <c r="F1115" s="34" t="s">
        <v>384</v>
      </c>
      <c r="G1115" s="34" t="s">
        <v>51</v>
      </c>
      <c r="H1115" s="6">
        <f t="shared" si="35"/>
        <v>-33200</v>
      </c>
      <c r="I1115" s="22">
        <f t="shared" si="34"/>
        <v>2.2222222222222223</v>
      </c>
      <c r="K1115" s="2">
        <v>540</v>
      </c>
    </row>
    <row r="1116" spans="2:11" ht="12.75">
      <c r="B1116" s="156">
        <v>2000</v>
      </c>
      <c r="C1116" s="33" t="s">
        <v>473</v>
      </c>
      <c r="D1116" s="33" t="s">
        <v>379</v>
      </c>
      <c r="E1116" s="33" t="s">
        <v>35</v>
      </c>
      <c r="F1116" s="34" t="s">
        <v>384</v>
      </c>
      <c r="G1116" s="34" t="s">
        <v>51</v>
      </c>
      <c r="H1116" s="6">
        <f t="shared" si="35"/>
        <v>-35200</v>
      </c>
      <c r="I1116" s="22">
        <f t="shared" si="34"/>
        <v>3.7037037037037037</v>
      </c>
      <c r="K1116" s="2">
        <v>540</v>
      </c>
    </row>
    <row r="1117" spans="2:11" ht="12.75">
      <c r="B1117" s="156">
        <v>1200</v>
      </c>
      <c r="C1117" s="33" t="s">
        <v>476</v>
      </c>
      <c r="D1117" s="33" t="s">
        <v>379</v>
      </c>
      <c r="E1117" s="33" t="s">
        <v>35</v>
      </c>
      <c r="F1117" s="34" t="s">
        <v>384</v>
      </c>
      <c r="G1117" s="34" t="s">
        <v>101</v>
      </c>
      <c r="H1117" s="6">
        <f t="shared" si="35"/>
        <v>-36400</v>
      </c>
      <c r="I1117" s="22">
        <f aca="true" t="shared" si="36" ref="I1117:I1175">+B1117/K1117</f>
        <v>2.2222222222222223</v>
      </c>
      <c r="K1117" s="2">
        <v>540</v>
      </c>
    </row>
    <row r="1118" spans="2:11" ht="12.75">
      <c r="B1118" s="156">
        <v>2000</v>
      </c>
      <c r="C1118" s="33" t="s">
        <v>473</v>
      </c>
      <c r="D1118" s="33" t="s">
        <v>379</v>
      </c>
      <c r="E1118" s="33" t="s">
        <v>35</v>
      </c>
      <c r="F1118" s="34" t="s">
        <v>384</v>
      </c>
      <c r="G1118" s="34" t="s">
        <v>101</v>
      </c>
      <c r="H1118" s="6">
        <f t="shared" si="35"/>
        <v>-38400</v>
      </c>
      <c r="I1118" s="22">
        <f t="shared" si="36"/>
        <v>3.7037037037037037</v>
      </c>
      <c r="K1118" s="2">
        <v>540</v>
      </c>
    </row>
    <row r="1119" spans="2:11" ht="12.75">
      <c r="B1119" s="156">
        <v>1200</v>
      </c>
      <c r="C1119" s="33" t="s">
        <v>477</v>
      </c>
      <c r="D1119" s="33" t="s">
        <v>379</v>
      </c>
      <c r="E1119" s="33" t="s">
        <v>35</v>
      </c>
      <c r="F1119" s="34" t="s">
        <v>384</v>
      </c>
      <c r="G1119" s="34" t="s">
        <v>101</v>
      </c>
      <c r="H1119" s="6">
        <f t="shared" si="35"/>
        <v>-39600</v>
      </c>
      <c r="I1119" s="22">
        <f t="shared" si="36"/>
        <v>2.2222222222222223</v>
      </c>
      <c r="K1119" s="2">
        <v>540</v>
      </c>
    </row>
    <row r="1120" spans="2:11" ht="12.75">
      <c r="B1120" s="156">
        <v>10000</v>
      </c>
      <c r="C1120" s="33" t="s">
        <v>478</v>
      </c>
      <c r="D1120" s="33" t="s">
        <v>379</v>
      </c>
      <c r="E1120" s="33" t="s">
        <v>35</v>
      </c>
      <c r="F1120" s="34" t="s">
        <v>384</v>
      </c>
      <c r="G1120" s="34" t="s">
        <v>63</v>
      </c>
      <c r="H1120" s="6">
        <f t="shared" si="35"/>
        <v>-49600</v>
      </c>
      <c r="I1120" s="22">
        <f t="shared" si="36"/>
        <v>18.51851851851852</v>
      </c>
      <c r="K1120" s="2">
        <v>540</v>
      </c>
    </row>
    <row r="1121" spans="2:11" ht="12.75">
      <c r="B1121" s="156">
        <v>3000</v>
      </c>
      <c r="C1121" s="33" t="s">
        <v>469</v>
      </c>
      <c r="D1121" s="33" t="s">
        <v>379</v>
      </c>
      <c r="E1121" s="33" t="s">
        <v>35</v>
      </c>
      <c r="F1121" s="34" t="s">
        <v>384</v>
      </c>
      <c r="G1121" s="34" t="s">
        <v>88</v>
      </c>
      <c r="H1121" s="6">
        <f t="shared" si="35"/>
        <v>-52600</v>
      </c>
      <c r="I1121" s="22">
        <f t="shared" si="36"/>
        <v>5.555555555555555</v>
      </c>
      <c r="K1121" s="2">
        <v>540</v>
      </c>
    </row>
    <row r="1122" spans="2:11" ht="12.75">
      <c r="B1122" s="156">
        <v>2000</v>
      </c>
      <c r="C1122" s="33" t="s">
        <v>470</v>
      </c>
      <c r="D1122" s="33" t="s">
        <v>379</v>
      </c>
      <c r="E1122" s="33" t="s">
        <v>35</v>
      </c>
      <c r="F1122" s="34" t="s">
        <v>384</v>
      </c>
      <c r="G1122" s="34" t="s">
        <v>88</v>
      </c>
      <c r="H1122" s="6">
        <f t="shared" si="35"/>
        <v>-54600</v>
      </c>
      <c r="I1122" s="22">
        <f t="shared" si="36"/>
        <v>3.7037037037037037</v>
      </c>
      <c r="K1122" s="2">
        <v>540</v>
      </c>
    </row>
    <row r="1123" spans="2:11" ht="12.75">
      <c r="B1123" s="156">
        <v>3000</v>
      </c>
      <c r="C1123" s="33" t="s">
        <v>471</v>
      </c>
      <c r="D1123" s="33" t="s">
        <v>379</v>
      </c>
      <c r="E1123" s="33" t="s">
        <v>35</v>
      </c>
      <c r="F1123" s="34" t="s">
        <v>384</v>
      </c>
      <c r="G1123" s="34" t="s">
        <v>88</v>
      </c>
      <c r="H1123" s="6">
        <f t="shared" si="35"/>
        <v>-57600</v>
      </c>
      <c r="I1123" s="22">
        <f t="shared" si="36"/>
        <v>5.555555555555555</v>
      </c>
      <c r="K1123" s="2">
        <v>540</v>
      </c>
    </row>
    <row r="1124" spans="2:11" ht="12.75">
      <c r="B1124" s="156">
        <v>1200</v>
      </c>
      <c r="C1124" s="75" t="s">
        <v>479</v>
      </c>
      <c r="D1124" s="33" t="s">
        <v>379</v>
      </c>
      <c r="E1124" s="33" t="s">
        <v>35</v>
      </c>
      <c r="F1124" s="34" t="s">
        <v>384</v>
      </c>
      <c r="G1124" s="34" t="s">
        <v>90</v>
      </c>
      <c r="H1124" s="6">
        <f t="shared" si="35"/>
        <v>-58800</v>
      </c>
      <c r="I1124" s="22">
        <f t="shared" si="36"/>
        <v>2.2222222222222223</v>
      </c>
      <c r="K1124" s="2">
        <v>540</v>
      </c>
    </row>
    <row r="1125" spans="2:11" ht="12.75">
      <c r="B1125" s="156">
        <v>2000</v>
      </c>
      <c r="C1125" s="75" t="s">
        <v>473</v>
      </c>
      <c r="D1125" s="33" t="s">
        <v>379</v>
      </c>
      <c r="E1125" s="33" t="s">
        <v>35</v>
      </c>
      <c r="F1125" s="34" t="s">
        <v>384</v>
      </c>
      <c r="G1125" s="34" t="s">
        <v>90</v>
      </c>
      <c r="H1125" s="6">
        <f t="shared" si="35"/>
        <v>-60800</v>
      </c>
      <c r="I1125" s="22">
        <f t="shared" si="36"/>
        <v>3.7037037037037037</v>
      </c>
      <c r="K1125" s="2">
        <v>540</v>
      </c>
    </row>
    <row r="1126" spans="2:11" ht="12.75">
      <c r="B1126" s="216">
        <v>1200</v>
      </c>
      <c r="C1126" s="75" t="s">
        <v>443</v>
      </c>
      <c r="D1126" s="33" t="s">
        <v>379</v>
      </c>
      <c r="E1126" s="33" t="s">
        <v>35</v>
      </c>
      <c r="F1126" s="34" t="s">
        <v>384</v>
      </c>
      <c r="G1126" s="34" t="s">
        <v>90</v>
      </c>
      <c r="H1126" s="6">
        <f t="shared" si="35"/>
        <v>-62000</v>
      </c>
      <c r="I1126" s="22">
        <f t="shared" si="36"/>
        <v>2.2222222222222223</v>
      </c>
      <c r="K1126" s="2">
        <v>540</v>
      </c>
    </row>
    <row r="1127" spans="2:11" ht="12.75">
      <c r="B1127" s="156">
        <v>3000</v>
      </c>
      <c r="C1127" s="33" t="s">
        <v>480</v>
      </c>
      <c r="D1127" s="33" t="s">
        <v>379</v>
      </c>
      <c r="E1127" s="33" t="s">
        <v>35</v>
      </c>
      <c r="F1127" s="34" t="s">
        <v>384</v>
      </c>
      <c r="G1127" s="34" t="s">
        <v>93</v>
      </c>
      <c r="H1127" s="6">
        <f aca="true" t="shared" si="37" ref="H1127:H1194">H1126-B1127</f>
        <v>-65000</v>
      </c>
      <c r="I1127" s="22">
        <f t="shared" si="36"/>
        <v>5.555555555555555</v>
      </c>
      <c r="K1127" s="2">
        <v>540</v>
      </c>
    </row>
    <row r="1128" spans="2:11" ht="12.75">
      <c r="B1128" s="156">
        <v>2000</v>
      </c>
      <c r="C1128" s="75" t="s">
        <v>470</v>
      </c>
      <c r="D1128" s="33" t="s">
        <v>379</v>
      </c>
      <c r="E1128" s="33" t="s">
        <v>35</v>
      </c>
      <c r="F1128" s="34" t="s">
        <v>384</v>
      </c>
      <c r="G1128" s="34" t="s">
        <v>93</v>
      </c>
      <c r="H1128" s="6">
        <f t="shared" si="37"/>
        <v>-67000</v>
      </c>
      <c r="I1128" s="22">
        <f t="shared" si="36"/>
        <v>3.7037037037037037</v>
      </c>
      <c r="K1128" s="2">
        <v>540</v>
      </c>
    </row>
    <row r="1129" spans="2:11" ht="12.75">
      <c r="B1129" s="156">
        <v>3000</v>
      </c>
      <c r="C1129" s="33" t="s">
        <v>481</v>
      </c>
      <c r="D1129" s="33" t="s">
        <v>379</v>
      </c>
      <c r="E1129" s="33" t="s">
        <v>35</v>
      </c>
      <c r="F1129" s="34" t="s">
        <v>384</v>
      </c>
      <c r="G1129" s="34" t="s">
        <v>93</v>
      </c>
      <c r="H1129" s="6">
        <f t="shared" si="37"/>
        <v>-70000</v>
      </c>
      <c r="I1129" s="22">
        <f t="shared" si="36"/>
        <v>5.555555555555555</v>
      </c>
      <c r="K1129" s="2">
        <v>540</v>
      </c>
    </row>
    <row r="1130" spans="2:11" ht="12.75">
      <c r="B1130" s="156">
        <v>10000</v>
      </c>
      <c r="C1130" s="33" t="s">
        <v>749</v>
      </c>
      <c r="D1130" s="33" t="s">
        <v>379</v>
      </c>
      <c r="E1130" s="33" t="s">
        <v>35</v>
      </c>
      <c r="F1130" s="34" t="s">
        <v>384</v>
      </c>
      <c r="G1130" s="34" t="s">
        <v>100</v>
      </c>
      <c r="H1130" s="6">
        <f t="shared" si="37"/>
        <v>-80000</v>
      </c>
      <c r="I1130" s="22">
        <f t="shared" si="36"/>
        <v>18.51851851851852</v>
      </c>
      <c r="K1130" s="2">
        <v>540</v>
      </c>
    </row>
    <row r="1131" spans="2:11" ht="12.75">
      <c r="B1131" s="156">
        <v>3000</v>
      </c>
      <c r="C1131" s="33" t="s">
        <v>750</v>
      </c>
      <c r="D1131" s="33" t="s">
        <v>379</v>
      </c>
      <c r="E1131" s="33" t="s">
        <v>35</v>
      </c>
      <c r="F1131" s="34" t="s">
        <v>384</v>
      </c>
      <c r="G1131" s="34" t="s">
        <v>100</v>
      </c>
      <c r="H1131" s="6">
        <f t="shared" si="37"/>
        <v>-83000</v>
      </c>
      <c r="I1131" s="22">
        <f t="shared" si="36"/>
        <v>5.555555555555555</v>
      </c>
      <c r="K1131" s="2">
        <v>540</v>
      </c>
    </row>
    <row r="1132" spans="2:11" ht="12.75">
      <c r="B1132" s="156">
        <v>20000</v>
      </c>
      <c r="C1132" s="33" t="s">
        <v>751</v>
      </c>
      <c r="D1132" s="33" t="s">
        <v>379</v>
      </c>
      <c r="E1132" s="33" t="s">
        <v>35</v>
      </c>
      <c r="F1132" s="34" t="s">
        <v>384</v>
      </c>
      <c r="G1132" s="34" t="s">
        <v>160</v>
      </c>
      <c r="H1132" s="6">
        <f t="shared" si="37"/>
        <v>-103000</v>
      </c>
      <c r="I1132" s="22">
        <f t="shared" si="36"/>
        <v>37.03703703703704</v>
      </c>
      <c r="K1132" s="2">
        <v>540</v>
      </c>
    </row>
    <row r="1133" spans="2:11" ht="12.75">
      <c r="B1133" s="156">
        <v>2500</v>
      </c>
      <c r="C1133" s="33" t="s">
        <v>482</v>
      </c>
      <c r="D1133" s="33" t="s">
        <v>379</v>
      </c>
      <c r="E1133" s="33" t="s">
        <v>35</v>
      </c>
      <c r="F1133" s="34" t="s">
        <v>384</v>
      </c>
      <c r="G1133" s="34" t="s">
        <v>241</v>
      </c>
      <c r="H1133" s="6">
        <f t="shared" si="37"/>
        <v>-105500</v>
      </c>
      <c r="I1133" s="22">
        <f t="shared" si="36"/>
        <v>4.62962962962963</v>
      </c>
      <c r="K1133" s="2">
        <v>540</v>
      </c>
    </row>
    <row r="1134" spans="2:11" ht="12.75">
      <c r="B1134" s="156">
        <v>2000</v>
      </c>
      <c r="C1134" s="33" t="s">
        <v>483</v>
      </c>
      <c r="D1134" s="33" t="s">
        <v>379</v>
      </c>
      <c r="E1134" s="33" t="s">
        <v>35</v>
      </c>
      <c r="F1134" s="34" t="s">
        <v>384</v>
      </c>
      <c r="G1134" s="34" t="s">
        <v>241</v>
      </c>
      <c r="H1134" s="6">
        <f t="shared" si="37"/>
        <v>-107500</v>
      </c>
      <c r="I1134" s="22">
        <f t="shared" si="36"/>
        <v>3.7037037037037037</v>
      </c>
      <c r="K1134" s="2">
        <v>540</v>
      </c>
    </row>
    <row r="1135" spans="2:11" ht="12.75">
      <c r="B1135" s="156">
        <v>2500</v>
      </c>
      <c r="C1135" s="33" t="s">
        <v>471</v>
      </c>
      <c r="D1135" s="33" t="s">
        <v>379</v>
      </c>
      <c r="E1135" s="33" t="s">
        <v>35</v>
      </c>
      <c r="F1135" s="34" t="s">
        <v>384</v>
      </c>
      <c r="G1135" s="34" t="s">
        <v>241</v>
      </c>
      <c r="H1135" s="6">
        <f t="shared" si="37"/>
        <v>-110000</v>
      </c>
      <c r="I1135" s="22">
        <f t="shared" si="36"/>
        <v>4.62962962962963</v>
      </c>
      <c r="K1135" s="2">
        <v>540</v>
      </c>
    </row>
    <row r="1136" spans="2:11" ht="12.75">
      <c r="B1136" s="156">
        <v>30000</v>
      </c>
      <c r="C1136" s="33" t="s">
        <v>484</v>
      </c>
      <c r="D1136" s="33" t="s">
        <v>379</v>
      </c>
      <c r="E1136" s="33" t="s">
        <v>35</v>
      </c>
      <c r="F1136" s="34" t="s">
        <v>384</v>
      </c>
      <c r="G1136" s="34" t="s">
        <v>255</v>
      </c>
      <c r="H1136" s="6">
        <f t="shared" si="37"/>
        <v>-140000</v>
      </c>
      <c r="I1136" s="22">
        <f t="shared" si="36"/>
        <v>55.55555555555556</v>
      </c>
      <c r="K1136" s="2">
        <v>540</v>
      </c>
    </row>
    <row r="1137" spans="2:11" ht="12.75">
      <c r="B1137" s="156">
        <v>20000</v>
      </c>
      <c r="C1137" s="33" t="s">
        <v>485</v>
      </c>
      <c r="D1137" s="33" t="s">
        <v>379</v>
      </c>
      <c r="E1137" s="33" t="s">
        <v>35</v>
      </c>
      <c r="F1137" s="34" t="s">
        <v>384</v>
      </c>
      <c r="G1137" s="34" t="s">
        <v>255</v>
      </c>
      <c r="H1137" s="6">
        <f t="shared" si="37"/>
        <v>-160000</v>
      </c>
      <c r="I1137" s="22">
        <f t="shared" si="36"/>
        <v>37.03703703703704</v>
      </c>
      <c r="K1137" s="2">
        <v>540</v>
      </c>
    </row>
    <row r="1138" spans="2:11" ht="12.75">
      <c r="B1138" s="156">
        <v>20000</v>
      </c>
      <c r="C1138" s="33" t="s">
        <v>486</v>
      </c>
      <c r="D1138" s="33" t="s">
        <v>379</v>
      </c>
      <c r="E1138" s="33" t="s">
        <v>35</v>
      </c>
      <c r="F1138" s="34" t="s">
        <v>384</v>
      </c>
      <c r="G1138" s="34" t="s">
        <v>255</v>
      </c>
      <c r="H1138" s="6">
        <f t="shared" si="37"/>
        <v>-180000</v>
      </c>
      <c r="I1138" s="22">
        <f t="shared" si="36"/>
        <v>37.03703703703704</v>
      </c>
      <c r="K1138" s="2">
        <v>540</v>
      </c>
    </row>
    <row r="1139" spans="2:11" ht="12.75">
      <c r="B1139" s="156">
        <v>20000</v>
      </c>
      <c r="C1139" s="33" t="s">
        <v>487</v>
      </c>
      <c r="D1139" s="33" t="s">
        <v>379</v>
      </c>
      <c r="E1139" s="33" t="s">
        <v>35</v>
      </c>
      <c r="F1139" s="34" t="s">
        <v>384</v>
      </c>
      <c r="G1139" s="34" t="s">
        <v>255</v>
      </c>
      <c r="H1139" s="6">
        <f t="shared" si="37"/>
        <v>-200000</v>
      </c>
      <c r="I1139" s="22">
        <f t="shared" si="36"/>
        <v>37.03703703703704</v>
      </c>
      <c r="K1139" s="2">
        <v>540</v>
      </c>
    </row>
    <row r="1140" spans="1:11" s="45" customFormat="1" ht="12.75">
      <c r="A1140" s="11"/>
      <c r="B1140" s="161">
        <f>SUM(B1107:B1139)</f>
        <v>200000</v>
      </c>
      <c r="C1140" s="11"/>
      <c r="D1140" s="11"/>
      <c r="E1140" s="11" t="s">
        <v>35</v>
      </c>
      <c r="F1140" s="18"/>
      <c r="G1140" s="18"/>
      <c r="H1140" s="41">
        <v>0</v>
      </c>
      <c r="I1140" s="44">
        <f t="shared" si="36"/>
        <v>370.3703703703704</v>
      </c>
      <c r="K1140" s="2">
        <v>540</v>
      </c>
    </row>
    <row r="1141" spans="2:11" ht="12.75">
      <c r="B1141" s="112"/>
      <c r="H1141" s="6">
        <f t="shared" si="37"/>
        <v>0</v>
      </c>
      <c r="I1141" s="22">
        <f t="shared" si="36"/>
        <v>0</v>
      </c>
      <c r="K1141" s="2">
        <v>540</v>
      </c>
    </row>
    <row r="1142" spans="2:11" ht="12.75">
      <c r="B1142" s="112"/>
      <c r="H1142" s="6">
        <f t="shared" si="37"/>
        <v>0</v>
      </c>
      <c r="I1142" s="22">
        <f t="shared" si="36"/>
        <v>0</v>
      </c>
      <c r="K1142" s="2">
        <v>540</v>
      </c>
    </row>
    <row r="1143" spans="2:11" ht="12.75">
      <c r="B1143" s="215">
        <v>7000</v>
      </c>
      <c r="C1143" s="1" t="s">
        <v>490</v>
      </c>
      <c r="D1143" s="32" t="s">
        <v>379</v>
      </c>
      <c r="E1143" s="32" t="s">
        <v>491</v>
      </c>
      <c r="F1143" s="31" t="s">
        <v>492</v>
      </c>
      <c r="G1143" s="31" t="s">
        <v>100</v>
      </c>
      <c r="H1143" s="6">
        <f t="shared" si="37"/>
        <v>-7000</v>
      </c>
      <c r="I1143" s="22">
        <f t="shared" si="36"/>
        <v>12.962962962962964</v>
      </c>
      <c r="K1143" s="2">
        <v>540</v>
      </c>
    </row>
    <row r="1144" spans="2:11" ht="12.75">
      <c r="B1144" s="215">
        <v>5000</v>
      </c>
      <c r="C1144" s="32" t="s">
        <v>490</v>
      </c>
      <c r="D1144" s="32" t="s">
        <v>379</v>
      </c>
      <c r="E1144" s="32" t="s">
        <v>491</v>
      </c>
      <c r="F1144" s="31" t="s">
        <v>493</v>
      </c>
      <c r="G1144" s="31" t="s">
        <v>159</v>
      </c>
      <c r="H1144" s="6">
        <f t="shared" si="37"/>
        <v>-12000</v>
      </c>
      <c r="I1144" s="22">
        <f t="shared" si="36"/>
        <v>9.25925925925926</v>
      </c>
      <c r="K1144" s="2">
        <v>540</v>
      </c>
    </row>
    <row r="1145" spans="2:11" ht="12.75">
      <c r="B1145" s="215">
        <v>10000</v>
      </c>
      <c r="C1145" s="32" t="s">
        <v>490</v>
      </c>
      <c r="D1145" s="32" t="s">
        <v>379</v>
      </c>
      <c r="E1145" s="32" t="s">
        <v>494</v>
      </c>
      <c r="F1145" s="31" t="s">
        <v>495</v>
      </c>
      <c r="G1145" s="31" t="s">
        <v>243</v>
      </c>
      <c r="H1145" s="6">
        <f t="shared" si="37"/>
        <v>-22000</v>
      </c>
      <c r="I1145" s="22">
        <f t="shared" si="36"/>
        <v>18.51851851851852</v>
      </c>
      <c r="K1145" s="2">
        <v>540</v>
      </c>
    </row>
    <row r="1146" spans="1:11" s="45" customFormat="1" ht="12.75">
      <c r="A1146" s="11"/>
      <c r="B1146" s="161">
        <f>SUM(B1143:B1145)</f>
        <v>22000</v>
      </c>
      <c r="C1146" s="11" t="s">
        <v>490</v>
      </c>
      <c r="D1146" s="11"/>
      <c r="E1146" s="11"/>
      <c r="F1146" s="18"/>
      <c r="G1146" s="18"/>
      <c r="H1146" s="41">
        <v>0</v>
      </c>
      <c r="I1146" s="44">
        <f t="shared" si="36"/>
        <v>40.74074074074074</v>
      </c>
      <c r="K1146" s="2">
        <v>540</v>
      </c>
    </row>
    <row r="1147" spans="2:11" ht="12.75">
      <c r="B1147" s="112"/>
      <c r="H1147" s="6">
        <f t="shared" si="37"/>
        <v>0</v>
      </c>
      <c r="I1147" s="22">
        <f t="shared" si="36"/>
        <v>0</v>
      </c>
      <c r="K1147" s="2">
        <v>540</v>
      </c>
    </row>
    <row r="1148" spans="2:11" ht="12.75">
      <c r="B1148" s="214"/>
      <c r="H1148" s="6">
        <v>0</v>
      </c>
      <c r="I1148" s="22">
        <f t="shared" si="36"/>
        <v>0</v>
      </c>
      <c r="K1148" s="2">
        <v>540</v>
      </c>
    </row>
    <row r="1149" spans="2:11" ht="12.75">
      <c r="B1149" s="214"/>
      <c r="H1149" s="6">
        <f t="shared" si="37"/>
        <v>0</v>
      </c>
      <c r="I1149" s="22">
        <f t="shared" si="36"/>
        <v>0</v>
      </c>
      <c r="K1149" s="2">
        <v>540</v>
      </c>
    </row>
    <row r="1150" spans="2:11" ht="12.75">
      <c r="B1150" s="215">
        <v>1000</v>
      </c>
      <c r="C1150" s="12" t="s">
        <v>503</v>
      </c>
      <c r="D1150" s="12" t="s">
        <v>379</v>
      </c>
      <c r="E1150" s="12" t="s">
        <v>178</v>
      </c>
      <c r="F1150" s="30" t="s">
        <v>504</v>
      </c>
      <c r="G1150" s="30" t="s">
        <v>521</v>
      </c>
      <c r="H1150" s="6">
        <f t="shared" si="37"/>
        <v>-1000</v>
      </c>
      <c r="I1150" s="22">
        <f t="shared" si="36"/>
        <v>1.8518518518518519</v>
      </c>
      <c r="K1150" s="2">
        <v>540</v>
      </c>
    </row>
    <row r="1151" spans="2:11" ht="12.75">
      <c r="B1151" s="215">
        <v>200</v>
      </c>
      <c r="C1151" s="32" t="s">
        <v>505</v>
      </c>
      <c r="D1151" s="32" t="s">
        <v>379</v>
      </c>
      <c r="E1151" s="32" t="s">
        <v>178</v>
      </c>
      <c r="F1151" s="31" t="s">
        <v>460</v>
      </c>
      <c r="G1151" s="31" t="s">
        <v>521</v>
      </c>
      <c r="H1151" s="6">
        <f t="shared" si="37"/>
        <v>-1200</v>
      </c>
      <c r="I1151" s="22">
        <f t="shared" si="36"/>
        <v>0.37037037037037035</v>
      </c>
      <c r="K1151" s="2">
        <v>540</v>
      </c>
    </row>
    <row r="1152" spans="2:11" ht="12.75">
      <c r="B1152" s="215">
        <v>300</v>
      </c>
      <c r="C1152" s="32" t="s">
        <v>506</v>
      </c>
      <c r="D1152" s="32" t="s">
        <v>379</v>
      </c>
      <c r="E1152" s="32" t="s">
        <v>178</v>
      </c>
      <c r="F1152" s="31" t="s">
        <v>460</v>
      </c>
      <c r="G1152" s="31" t="s">
        <v>45</v>
      </c>
      <c r="H1152" s="6">
        <f t="shared" si="37"/>
        <v>-1500</v>
      </c>
      <c r="I1152" s="22">
        <f t="shared" si="36"/>
        <v>0.5555555555555556</v>
      </c>
      <c r="K1152" s="2">
        <v>540</v>
      </c>
    </row>
    <row r="1153" spans="2:11" ht="12.75">
      <c r="B1153" s="215">
        <v>1900</v>
      </c>
      <c r="C1153" s="32" t="s">
        <v>507</v>
      </c>
      <c r="D1153" s="32" t="s">
        <v>379</v>
      </c>
      <c r="E1153" s="32" t="s">
        <v>178</v>
      </c>
      <c r="F1153" s="31" t="s">
        <v>508</v>
      </c>
      <c r="G1153" s="31" t="s">
        <v>45</v>
      </c>
      <c r="H1153" s="6">
        <f t="shared" si="37"/>
        <v>-3400</v>
      </c>
      <c r="I1153" s="22">
        <f t="shared" si="36"/>
        <v>3.5185185185185186</v>
      </c>
      <c r="K1153" s="2">
        <v>540</v>
      </c>
    </row>
    <row r="1154" spans="2:11" ht="12.75">
      <c r="B1154" s="215">
        <v>800</v>
      </c>
      <c r="C1154" s="32" t="s">
        <v>177</v>
      </c>
      <c r="D1154" s="32" t="s">
        <v>379</v>
      </c>
      <c r="E1154" s="32" t="s">
        <v>178</v>
      </c>
      <c r="F1154" s="31" t="s">
        <v>509</v>
      </c>
      <c r="G1154" s="31" t="s">
        <v>85</v>
      </c>
      <c r="H1154" s="6">
        <f t="shared" si="37"/>
        <v>-4200</v>
      </c>
      <c r="I1154" s="22">
        <f t="shared" si="36"/>
        <v>1.4814814814814814</v>
      </c>
      <c r="K1154" s="2">
        <v>540</v>
      </c>
    </row>
    <row r="1155" spans="2:11" ht="12.75">
      <c r="B1155" s="156">
        <v>300</v>
      </c>
      <c r="C1155" s="32" t="s">
        <v>506</v>
      </c>
      <c r="D1155" s="32" t="s">
        <v>379</v>
      </c>
      <c r="E1155" s="32" t="s">
        <v>178</v>
      </c>
      <c r="F1155" s="31" t="s">
        <v>510</v>
      </c>
      <c r="G1155" s="31" t="s">
        <v>85</v>
      </c>
      <c r="H1155" s="6">
        <f t="shared" si="37"/>
        <v>-4500</v>
      </c>
      <c r="I1155" s="22">
        <f t="shared" si="36"/>
        <v>0.5555555555555556</v>
      </c>
      <c r="K1155" s="2">
        <v>540</v>
      </c>
    </row>
    <row r="1156" spans="2:11" ht="12.75">
      <c r="B1156" s="215">
        <v>1200</v>
      </c>
      <c r="C1156" s="32" t="s">
        <v>177</v>
      </c>
      <c r="D1156" s="32" t="s">
        <v>379</v>
      </c>
      <c r="E1156" s="32" t="s">
        <v>178</v>
      </c>
      <c r="F1156" s="31" t="s">
        <v>511</v>
      </c>
      <c r="G1156" s="31" t="s">
        <v>93</v>
      </c>
      <c r="H1156" s="6">
        <f t="shared" si="37"/>
        <v>-5700</v>
      </c>
      <c r="I1156" s="22">
        <f t="shared" si="36"/>
        <v>2.2222222222222223</v>
      </c>
      <c r="K1156" s="2">
        <v>540</v>
      </c>
    </row>
    <row r="1157" spans="2:11" ht="12.75">
      <c r="B1157" s="215">
        <v>250</v>
      </c>
      <c r="C1157" s="32" t="s">
        <v>512</v>
      </c>
      <c r="D1157" s="32" t="s">
        <v>379</v>
      </c>
      <c r="E1157" s="32" t="s">
        <v>178</v>
      </c>
      <c r="F1157" s="31" t="s">
        <v>513</v>
      </c>
      <c r="G1157" s="31" t="s">
        <v>160</v>
      </c>
      <c r="H1157" s="6">
        <f t="shared" si="37"/>
        <v>-5950</v>
      </c>
      <c r="I1157" s="22">
        <f t="shared" si="36"/>
        <v>0.46296296296296297</v>
      </c>
      <c r="K1157" s="2">
        <v>540</v>
      </c>
    </row>
    <row r="1158" spans="2:11" ht="12.75">
      <c r="B1158" s="215">
        <v>5375</v>
      </c>
      <c r="C1158" s="32" t="s">
        <v>514</v>
      </c>
      <c r="D1158" s="32" t="s">
        <v>379</v>
      </c>
      <c r="E1158" s="32" t="s">
        <v>178</v>
      </c>
      <c r="F1158" s="31" t="s">
        <v>513</v>
      </c>
      <c r="G1158" s="31" t="s">
        <v>160</v>
      </c>
      <c r="H1158" s="6">
        <f t="shared" si="37"/>
        <v>-11325</v>
      </c>
      <c r="I1158" s="22">
        <f t="shared" si="36"/>
        <v>9.953703703703704</v>
      </c>
      <c r="K1158" s="2">
        <v>540</v>
      </c>
    </row>
    <row r="1159" spans="2:11" ht="12.75">
      <c r="B1159" s="215">
        <v>850</v>
      </c>
      <c r="C1159" s="32" t="s">
        <v>515</v>
      </c>
      <c r="D1159" s="32" t="s">
        <v>379</v>
      </c>
      <c r="E1159" s="32" t="s">
        <v>178</v>
      </c>
      <c r="F1159" s="31" t="s">
        <v>513</v>
      </c>
      <c r="G1159" s="31" t="s">
        <v>160</v>
      </c>
      <c r="H1159" s="6">
        <f t="shared" si="37"/>
        <v>-12175</v>
      </c>
      <c r="I1159" s="22">
        <f t="shared" si="36"/>
        <v>1.5740740740740742</v>
      </c>
      <c r="K1159" s="2">
        <v>540</v>
      </c>
    </row>
    <row r="1160" spans="2:11" ht="12.75">
      <c r="B1160" s="215">
        <v>750</v>
      </c>
      <c r="C1160" s="32" t="s">
        <v>514</v>
      </c>
      <c r="D1160" s="32" t="s">
        <v>379</v>
      </c>
      <c r="E1160" s="32" t="s">
        <v>178</v>
      </c>
      <c r="F1160" s="31" t="s">
        <v>513</v>
      </c>
      <c r="G1160" s="31" t="s">
        <v>160</v>
      </c>
      <c r="H1160" s="6">
        <f t="shared" si="37"/>
        <v>-12925</v>
      </c>
      <c r="I1160" s="22">
        <f t="shared" si="36"/>
        <v>1.3888888888888888</v>
      </c>
      <c r="K1160" s="2">
        <v>540</v>
      </c>
    </row>
    <row r="1161" spans="2:11" ht="12.75">
      <c r="B1161" s="215">
        <v>725</v>
      </c>
      <c r="C1161" s="32" t="s">
        <v>516</v>
      </c>
      <c r="D1161" s="32" t="s">
        <v>379</v>
      </c>
      <c r="E1161" s="32" t="s">
        <v>178</v>
      </c>
      <c r="F1161" s="31" t="s">
        <v>513</v>
      </c>
      <c r="G1161" s="31" t="s">
        <v>160</v>
      </c>
      <c r="H1161" s="6">
        <f t="shared" si="37"/>
        <v>-13650</v>
      </c>
      <c r="I1161" s="22">
        <f t="shared" si="36"/>
        <v>1.3425925925925926</v>
      </c>
      <c r="K1161" s="2">
        <v>540</v>
      </c>
    </row>
    <row r="1162" spans="2:11" ht="12.75">
      <c r="B1162" s="215">
        <v>1400</v>
      </c>
      <c r="C1162" s="32" t="s">
        <v>177</v>
      </c>
      <c r="D1162" s="32" t="s">
        <v>379</v>
      </c>
      <c r="E1162" s="32" t="s">
        <v>178</v>
      </c>
      <c r="F1162" s="31" t="s">
        <v>517</v>
      </c>
      <c r="G1162" s="31" t="s">
        <v>201</v>
      </c>
      <c r="H1162" s="6">
        <f t="shared" si="37"/>
        <v>-15050</v>
      </c>
      <c r="I1162" s="22">
        <f t="shared" si="36"/>
        <v>2.5925925925925926</v>
      </c>
      <c r="K1162" s="2">
        <v>540</v>
      </c>
    </row>
    <row r="1163" spans="2:11" ht="12.75">
      <c r="B1163" s="215">
        <v>425</v>
      </c>
      <c r="C1163" s="32" t="s">
        <v>506</v>
      </c>
      <c r="D1163" s="32" t="s">
        <v>379</v>
      </c>
      <c r="E1163" s="32" t="s">
        <v>178</v>
      </c>
      <c r="F1163" s="31" t="s">
        <v>460</v>
      </c>
      <c r="G1163" s="31" t="s">
        <v>201</v>
      </c>
      <c r="H1163" s="6">
        <f t="shared" si="37"/>
        <v>-15475</v>
      </c>
      <c r="I1163" s="22">
        <f t="shared" si="36"/>
        <v>0.7870370370370371</v>
      </c>
      <c r="K1163" s="2">
        <v>540</v>
      </c>
    </row>
    <row r="1164" spans="2:11" ht="12.75">
      <c r="B1164" s="215">
        <v>1200</v>
      </c>
      <c r="C1164" s="32" t="s">
        <v>177</v>
      </c>
      <c r="D1164" s="32" t="s">
        <v>379</v>
      </c>
      <c r="E1164" s="32" t="s">
        <v>178</v>
      </c>
      <c r="F1164" s="31" t="s">
        <v>518</v>
      </c>
      <c r="G1164" s="31" t="s">
        <v>241</v>
      </c>
      <c r="H1164" s="6">
        <f t="shared" si="37"/>
        <v>-16675</v>
      </c>
      <c r="I1164" s="22">
        <f t="shared" si="36"/>
        <v>2.2222222222222223</v>
      </c>
      <c r="K1164" s="2">
        <v>540</v>
      </c>
    </row>
    <row r="1165" spans="2:11" ht="12.75">
      <c r="B1165" s="156">
        <v>400</v>
      </c>
      <c r="C1165" s="33" t="s">
        <v>177</v>
      </c>
      <c r="D1165" s="33" t="s">
        <v>379</v>
      </c>
      <c r="E1165" s="33" t="s">
        <v>178</v>
      </c>
      <c r="F1165" s="34" t="s">
        <v>384</v>
      </c>
      <c r="G1165" s="34" t="s">
        <v>521</v>
      </c>
      <c r="H1165" s="6">
        <f t="shared" si="37"/>
        <v>-17075</v>
      </c>
      <c r="I1165" s="22">
        <f t="shared" si="36"/>
        <v>0.7407407407407407</v>
      </c>
      <c r="K1165" s="2">
        <v>540</v>
      </c>
    </row>
    <row r="1166" spans="2:11" ht="12.75">
      <c r="B1166" s="156">
        <v>400</v>
      </c>
      <c r="C1166" s="33" t="s">
        <v>177</v>
      </c>
      <c r="D1166" s="33" t="s">
        <v>379</v>
      </c>
      <c r="E1166" s="33" t="s">
        <v>178</v>
      </c>
      <c r="F1166" s="34" t="s">
        <v>384</v>
      </c>
      <c r="G1166" s="34" t="s">
        <v>61</v>
      </c>
      <c r="H1166" s="6">
        <f t="shared" si="37"/>
        <v>-17475</v>
      </c>
      <c r="I1166" s="22">
        <f t="shared" si="36"/>
        <v>0.7407407407407407</v>
      </c>
      <c r="K1166" s="2">
        <v>540</v>
      </c>
    </row>
    <row r="1167" spans="2:11" ht="12.75">
      <c r="B1167" s="156">
        <v>125</v>
      </c>
      <c r="C1167" s="33" t="s">
        <v>506</v>
      </c>
      <c r="D1167" s="33" t="s">
        <v>379</v>
      </c>
      <c r="E1167" s="33" t="s">
        <v>178</v>
      </c>
      <c r="F1167" s="34" t="s">
        <v>384</v>
      </c>
      <c r="G1167" s="34" t="s">
        <v>61</v>
      </c>
      <c r="H1167" s="6">
        <f t="shared" si="37"/>
        <v>-17600</v>
      </c>
      <c r="I1167" s="22">
        <f t="shared" si="36"/>
        <v>0.23148148148148148</v>
      </c>
      <c r="K1167" s="2">
        <v>540</v>
      </c>
    </row>
    <row r="1168" spans="2:11" ht="12.75">
      <c r="B1168" s="216">
        <v>200</v>
      </c>
      <c r="C1168" s="75" t="s">
        <v>506</v>
      </c>
      <c r="D1168" s="33" t="s">
        <v>379</v>
      </c>
      <c r="E1168" s="33" t="s">
        <v>178</v>
      </c>
      <c r="F1168" s="34" t="s">
        <v>384</v>
      </c>
      <c r="G1168" s="34" t="s">
        <v>90</v>
      </c>
      <c r="H1168" s="6">
        <f t="shared" si="37"/>
        <v>-17800</v>
      </c>
      <c r="I1168" s="22">
        <f t="shared" si="36"/>
        <v>0.37037037037037035</v>
      </c>
      <c r="K1168" s="2">
        <v>540</v>
      </c>
    </row>
    <row r="1169" spans="2:11" ht="12.75">
      <c r="B1169" s="156">
        <v>400</v>
      </c>
      <c r="C1169" s="33" t="s">
        <v>177</v>
      </c>
      <c r="D1169" s="33" t="s">
        <v>379</v>
      </c>
      <c r="E1169" s="33" t="s">
        <v>178</v>
      </c>
      <c r="F1169" s="34" t="s">
        <v>384</v>
      </c>
      <c r="G1169" s="34" t="s">
        <v>201</v>
      </c>
      <c r="H1169" s="6">
        <f t="shared" si="37"/>
        <v>-18200</v>
      </c>
      <c r="I1169" s="22">
        <f t="shared" si="36"/>
        <v>0.7407407407407407</v>
      </c>
      <c r="K1169" s="2">
        <v>540</v>
      </c>
    </row>
    <row r="1170" spans="2:11" ht="12.75">
      <c r="B1170" s="156">
        <v>800</v>
      </c>
      <c r="C1170" s="33" t="s">
        <v>506</v>
      </c>
      <c r="D1170" s="33" t="s">
        <v>379</v>
      </c>
      <c r="E1170" s="33" t="s">
        <v>178</v>
      </c>
      <c r="F1170" s="34" t="s">
        <v>519</v>
      </c>
      <c r="G1170" s="34" t="s">
        <v>255</v>
      </c>
      <c r="H1170" s="6">
        <f t="shared" si="37"/>
        <v>-19000</v>
      </c>
      <c r="I1170" s="22">
        <f t="shared" si="36"/>
        <v>1.4814814814814814</v>
      </c>
      <c r="K1170" s="2">
        <v>540</v>
      </c>
    </row>
    <row r="1171" spans="2:11" ht="12.75">
      <c r="B1171" s="156">
        <v>1000</v>
      </c>
      <c r="C1171" s="33" t="s">
        <v>520</v>
      </c>
      <c r="D1171" s="33" t="s">
        <v>379</v>
      </c>
      <c r="E1171" s="33" t="s">
        <v>178</v>
      </c>
      <c r="F1171" s="34" t="s">
        <v>384</v>
      </c>
      <c r="G1171" s="34" t="s">
        <v>255</v>
      </c>
      <c r="H1171" s="6">
        <f t="shared" si="37"/>
        <v>-20000</v>
      </c>
      <c r="I1171" s="22">
        <f t="shared" si="36"/>
        <v>1.8518518518518519</v>
      </c>
      <c r="K1171" s="2">
        <v>540</v>
      </c>
    </row>
    <row r="1172" spans="1:11" s="45" customFormat="1" ht="12.75">
      <c r="A1172" s="11"/>
      <c r="B1172" s="161">
        <f>SUM(B1150:B1171)</f>
        <v>20000</v>
      </c>
      <c r="C1172" s="11"/>
      <c r="D1172" s="11"/>
      <c r="E1172" s="11" t="s">
        <v>178</v>
      </c>
      <c r="F1172" s="18"/>
      <c r="G1172" s="18"/>
      <c r="H1172" s="41">
        <v>0</v>
      </c>
      <c r="I1172" s="44">
        <f t="shared" si="36"/>
        <v>37.03703703703704</v>
      </c>
      <c r="K1172" s="2">
        <v>540</v>
      </c>
    </row>
    <row r="1173" spans="2:11" ht="12.75">
      <c r="B1173" s="112"/>
      <c r="H1173" s="6">
        <f t="shared" si="37"/>
        <v>0</v>
      </c>
      <c r="I1173" s="22">
        <f t="shared" si="36"/>
        <v>0</v>
      </c>
      <c r="K1173" s="2">
        <v>540</v>
      </c>
    </row>
    <row r="1174" spans="2:11" ht="12.75">
      <c r="B1174" s="215">
        <v>50000</v>
      </c>
      <c r="C1174" s="32" t="s">
        <v>488</v>
      </c>
      <c r="D1174" s="32" t="s">
        <v>379</v>
      </c>
      <c r="E1174" s="32" t="s">
        <v>489</v>
      </c>
      <c r="F1174" s="31" t="s">
        <v>762</v>
      </c>
      <c r="G1174" s="31" t="s">
        <v>295</v>
      </c>
      <c r="H1174" s="6">
        <f t="shared" si="37"/>
        <v>-50000</v>
      </c>
      <c r="I1174" s="22">
        <f t="shared" si="36"/>
        <v>92.5925925925926</v>
      </c>
      <c r="K1174" s="2">
        <v>540</v>
      </c>
    </row>
    <row r="1175" spans="2:11" ht="12.75">
      <c r="B1175" s="215">
        <v>125000</v>
      </c>
      <c r="C1175" s="32" t="s">
        <v>754</v>
      </c>
      <c r="D1175" s="32" t="s">
        <v>379</v>
      </c>
      <c r="E1175" s="32" t="s">
        <v>752</v>
      </c>
      <c r="F1175" s="31" t="s">
        <v>763</v>
      </c>
      <c r="G1175" s="31" t="s">
        <v>295</v>
      </c>
      <c r="H1175" s="6">
        <f t="shared" si="37"/>
        <v>-175000</v>
      </c>
      <c r="I1175" s="22">
        <f t="shared" si="36"/>
        <v>231.4814814814815</v>
      </c>
      <c r="K1175" s="2">
        <v>540</v>
      </c>
    </row>
    <row r="1176" spans="2:11" ht="12.75">
      <c r="B1176" s="215">
        <v>125000</v>
      </c>
      <c r="C1176" s="32" t="s">
        <v>753</v>
      </c>
      <c r="D1176" s="32" t="s">
        <v>379</v>
      </c>
      <c r="E1176" s="32" t="s">
        <v>755</v>
      </c>
      <c r="F1176" s="31" t="s">
        <v>764</v>
      </c>
      <c r="G1176" s="31" t="s">
        <v>295</v>
      </c>
      <c r="H1176" s="6">
        <f t="shared" si="37"/>
        <v>-300000</v>
      </c>
      <c r="I1176" s="22">
        <f>+B1176/K1176</f>
        <v>231.4814814814815</v>
      </c>
      <c r="K1176" s="2">
        <v>540</v>
      </c>
    </row>
    <row r="1177" spans="1:11" s="45" customFormat="1" ht="12.75">
      <c r="A1177" s="11"/>
      <c r="B1177" s="219">
        <f>SUM(B1174:B1176)</f>
        <v>300000</v>
      </c>
      <c r="C1177" s="11" t="s">
        <v>756</v>
      </c>
      <c r="D1177" s="11"/>
      <c r="E1177" s="11"/>
      <c r="F1177" s="18"/>
      <c r="G1177" s="18"/>
      <c r="H1177" s="41">
        <v>0</v>
      </c>
      <c r="I1177" s="44">
        <f aca="true" t="shared" si="38" ref="I1177:I1236">+B1177/K1177</f>
        <v>555.5555555555555</v>
      </c>
      <c r="K1177" s="2">
        <v>540</v>
      </c>
    </row>
    <row r="1178" spans="2:11" ht="12.75">
      <c r="B1178" s="112"/>
      <c r="H1178" s="6">
        <f t="shared" si="37"/>
        <v>0</v>
      </c>
      <c r="I1178" s="22">
        <f t="shared" si="38"/>
        <v>0</v>
      </c>
      <c r="K1178" s="2">
        <v>540</v>
      </c>
    </row>
    <row r="1179" spans="2:11" ht="12.75">
      <c r="B1179" s="112">
        <v>180000</v>
      </c>
      <c r="C1179" s="1" t="s">
        <v>812</v>
      </c>
      <c r="D1179" s="1" t="s">
        <v>379</v>
      </c>
      <c r="E1179" s="1" t="s">
        <v>813</v>
      </c>
      <c r="F1179" s="27" t="s">
        <v>785</v>
      </c>
      <c r="G1179" s="27" t="s">
        <v>90</v>
      </c>
      <c r="H1179" s="6">
        <f t="shared" si="37"/>
        <v>-180000</v>
      </c>
      <c r="I1179" s="22"/>
      <c r="K1179" s="2"/>
    </row>
    <row r="1180" spans="2:11" ht="12.75">
      <c r="B1180" s="112">
        <v>200000</v>
      </c>
      <c r="C1180" s="1" t="s">
        <v>522</v>
      </c>
      <c r="D1180" s="1" t="s">
        <v>379</v>
      </c>
      <c r="E1180" s="1" t="s">
        <v>523</v>
      </c>
      <c r="F1180" s="27" t="s">
        <v>785</v>
      </c>
      <c r="G1180" s="27" t="s">
        <v>90</v>
      </c>
      <c r="H1180" s="6">
        <f t="shared" si="37"/>
        <v>-380000</v>
      </c>
      <c r="I1180" s="22">
        <f t="shared" si="38"/>
        <v>370.3703703703704</v>
      </c>
      <c r="K1180" s="2">
        <v>540</v>
      </c>
    </row>
    <row r="1181" spans="2:11" ht="12.75">
      <c r="B1181" s="112">
        <v>160000</v>
      </c>
      <c r="C1181" s="1" t="s">
        <v>388</v>
      </c>
      <c r="D1181" s="1" t="s">
        <v>379</v>
      </c>
      <c r="E1181" s="1" t="s">
        <v>524</v>
      </c>
      <c r="F1181" s="27" t="s">
        <v>785</v>
      </c>
      <c r="G1181" s="27" t="s">
        <v>90</v>
      </c>
      <c r="H1181" s="6">
        <f t="shared" si="37"/>
        <v>-540000</v>
      </c>
      <c r="I1181" s="22">
        <f t="shared" si="38"/>
        <v>296.2962962962963</v>
      </c>
      <c r="K1181" s="2">
        <v>540</v>
      </c>
    </row>
    <row r="1182" spans="1:11" s="45" customFormat="1" ht="12.75">
      <c r="A1182" s="11"/>
      <c r="B1182" s="161">
        <f>SUM(B1179:B1181)</f>
        <v>540000</v>
      </c>
      <c r="C1182" s="11" t="s">
        <v>525</v>
      </c>
      <c r="D1182" s="11" t="s">
        <v>379</v>
      </c>
      <c r="E1182" s="11"/>
      <c r="F1182" s="18"/>
      <c r="G1182" s="18"/>
      <c r="H1182" s="41">
        <v>0</v>
      </c>
      <c r="I1182" s="44">
        <f t="shared" si="38"/>
        <v>1000</v>
      </c>
      <c r="K1182" s="2">
        <v>540</v>
      </c>
    </row>
    <row r="1183" spans="8:11" ht="12.75">
      <c r="H1183" s="6">
        <f t="shared" si="37"/>
        <v>0</v>
      </c>
      <c r="I1183" s="22">
        <f t="shared" si="38"/>
        <v>0</v>
      </c>
      <c r="K1183" s="2">
        <v>540</v>
      </c>
    </row>
    <row r="1184" spans="8:11" ht="12.75">
      <c r="H1184" s="6">
        <f t="shared" si="37"/>
        <v>0</v>
      </c>
      <c r="I1184" s="22">
        <f t="shared" si="38"/>
        <v>0</v>
      </c>
      <c r="K1184" s="2">
        <v>540</v>
      </c>
    </row>
    <row r="1185" spans="8:11" ht="12.75">
      <c r="H1185" s="6">
        <f t="shared" si="37"/>
        <v>0</v>
      </c>
      <c r="I1185" s="22">
        <f t="shared" si="38"/>
        <v>0</v>
      </c>
      <c r="K1185" s="2">
        <v>540</v>
      </c>
    </row>
    <row r="1186" spans="1:11" s="55" customFormat="1" ht="13.5" thickBot="1">
      <c r="A1186" s="49"/>
      <c r="B1186" s="48">
        <f>+B1208+B1253+B1257+B1308+B1335+B1341+B1346</f>
        <v>864490</v>
      </c>
      <c r="C1186" s="50"/>
      <c r="D1186" s="50" t="s">
        <v>527</v>
      </c>
      <c r="E1186" s="50"/>
      <c r="F1186" s="82"/>
      <c r="G1186" s="51"/>
      <c r="H1186" s="53">
        <f t="shared" si="37"/>
        <v>-864490</v>
      </c>
      <c r="I1186" s="54">
        <f t="shared" si="38"/>
        <v>1600.9074074074074</v>
      </c>
      <c r="K1186" s="2">
        <v>540</v>
      </c>
    </row>
    <row r="1187" spans="2:11" ht="12.75">
      <c r="B1187" s="112"/>
      <c r="H1187" s="6">
        <v>0</v>
      </c>
      <c r="I1187" s="22">
        <f t="shared" si="38"/>
        <v>0</v>
      </c>
      <c r="K1187" s="2">
        <v>540</v>
      </c>
    </row>
    <row r="1188" spans="2:11" ht="12.75">
      <c r="B1188" s="112"/>
      <c r="H1188" s="6">
        <f t="shared" si="37"/>
        <v>0</v>
      </c>
      <c r="I1188" s="22">
        <f t="shared" si="38"/>
        <v>0</v>
      </c>
      <c r="K1188" s="2">
        <v>540</v>
      </c>
    </row>
    <row r="1189" spans="2:11" ht="12.75">
      <c r="B1189" s="156"/>
      <c r="D1189" s="12"/>
      <c r="G1189" s="31"/>
      <c r="H1189" s="6">
        <f t="shared" si="37"/>
        <v>0</v>
      </c>
      <c r="I1189" s="22">
        <f t="shared" si="38"/>
        <v>0</v>
      </c>
      <c r="K1189" s="2">
        <v>540</v>
      </c>
    </row>
    <row r="1190" spans="2:11" ht="12.75">
      <c r="B1190" s="112">
        <v>2500</v>
      </c>
      <c r="C1190" s="1" t="s">
        <v>0</v>
      </c>
      <c r="D1190" s="1" t="s">
        <v>528</v>
      </c>
      <c r="E1190" s="1" t="s">
        <v>26</v>
      </c>
      <c r="F1190" s="27" t="s">
        <v>529</v>
      </c>
      <c r="G1190" s="27" t="s">
        <v>45</v>
      </c>
      <c r="H1190" s="6">
        <f t="shared" si="37"/>
        <v>-2500</v>
      </c>
      <c r="I1190" s="22">
        <f t="shared" si="38"/>
        <v>4.62962962962963</v>
      </c>
      <c r="K1190" s="2">
        <v>540</v>
      </c>
    </row>
    <row r="1191" spans="2:11" ht="12.75">
      <c r="B1191" s="112">
        <v>5000</v>
      </c>
      <c r="C1191" s="1" t="s">
        <v>0</v>
      </c>
      <c r="D1191" s="1" t="s">
        <v>528</v>
      </c>
      <c r="E1191" s="1" t="s">
        <v>26</v>
      </c>
      <c r="F1191" s="27" t="s">
        <v>530</v>
      </c>
      <c r="G1191" s="27" t="s">
        <v>56</v>
      </c>
      <c r="H1191" s="6">
        <f t="shared" si="37"/>
        <v>-7500</v>
      </c>
      <c r="I1191" s="22">
        <f t="shared" si="38"/>
        <v>9.25925925925926</v>
      </c>
      <c r="K1191" s="2">
        <v>540</v>
      </c>
    </row>
    <row r="1192" spans="2:11" ht="12.75">
      <c r="B1192" s="156">
        <v>2500</v>
      </c>
      <c r="C1192" s="32" t="s">
        <v>0</v>
      </c>
      <c r="D1192" s="12" t="s">
        <v>528</v>
      </c>
      <c r="E1192" s="12" t="s">
        <v>531</v>
      </c>
      <c r="F1192" s="31" t="s">
        <v>532</v>
      </c>
      <c r="G1192" s="30" t="s">
        <v>521</v>
      </c>
      <c r="H1192" s="6">
        <f t="shared" si="37"/>
        <v>-10000</v>
      </c>
      <c r="I1192" s="22">
        <f t="shared" si="38"/>
        <v>4.62962962962963</v>
      </c>
      <c r="K1192" s="2">
        <v>540</v>
      </c>
    </row>
    <row r="1193" spans="2:11" ht="12.75">
      <c r="B1193" s="112">
        <v>5000</v>
      </c>
      <c r="C1193" s="1" t="s">
        <v>0</v>
      </c>
      <c r="D1193" s="1" t="s">
        <v>528</v>
      </c>
      <c r="E1193" s="1" t="s">
        <v>531</v>
      </c>
      <c r="F1193" s="57" t="s">
        <v>533</v>
      </c>
      <c r="G1193" s="27" t="s">
        <v>90</v>
      </c>
      <c r="H1193" s="6">
        <f t="shared" si="37"/>
        <v>-15000</v>
      </c>
      <c r="I1193" s="22">
        <f t="shared" si="38"/>
        <v>9.25925925925926</v>
      </c>
      <c r="K1193" s="2">
        <v>540</v>
      </c>
    </row>
    <row r="1194" spans="2:11" ht="12.75">
      <c r="B1194" s="112">
        <v>5000</v>
      </c>
      <c r="C1194" s="1" t="s">
        <v>0</v>
      </c>
      <c r="D1194" s="1" t="s">
        <v>528</v>
      </c>
      <c r="E1194" s="1" t="s">
        <v>534</v>
      </c>
      <c r="F1194" s="57" t="s">
        <v>535</v>
      </c>
      <c r="G1194" s="27" t="s">
        <v>90</v>
      </c>
      <c r="H1194" s="6">
        <f t="shared" si="37"/>
        <v>-20000</v>
      </c>
      <c r="I1194" s="22">
        <f t="shared" si="38"/>
        <v>9.25925925925926</v>
      </c>
      <c r="K1194" s="2">
        <v>540</v>
      </c>
    </row>
    <row r="1195" spans="2:11" ht="12.75">
      <c r="B1195" s="112">
        <v>2500</v>
      </c>
      <c r="C1195" s="1" t="s">
        <v>0</v>
      </c>
      <c r="D1195" s="1" t="s">
        <v>528</v>
      </c>
      <c r="E1195" s="1" t="s">
        <v>531</v>
      </c>
      <c r="F1195" s="57" t="s">
        <v>536</v>
      </c>
      <c r="G1195" s="27" t="s">
        <v>93</v>
      </c>
      <c r="H1195" s="6">
        <f aca="true" t="shared" si="39" ref="H1195:H1246">H1194-B1195</f>
        <v>-22500</v>
      </c>
      <c r="I1195" s="22">
        <f t="shared" si="38"/>
        <v>4.62962962962963</v>
      </c>
      <c r="K1195" s="2">
        <v>540</v>
      </c>
    </row>
    <row r="1196" spans="2:11" ht="12.75">
      <c r="B1196" s="112">
        <v>5000</v>
      </c>
      <c r="C1196" s="1" t="s">
        <v>0</v>
      </c>
      <c r="D1196" s="1" t="s">
        <v>528</v>
      </c>
      <c r="E1196" s="1" t="s">
        <v>534</v>
      </c>
      <c r="F1196" s="57" t="s">
        <v>537</v>
      </c>
      <c r="G1196" s="27" t="s">
        <v>100</v>
      </c>
      <c r="H1196" s="6">
        <f t="shared" si="39"/>
        <v>-27500</v>
      </c>
      <c r="I1196" s="22">
        <f t="shared" si="38"/>
        <v>9.25925925925926</v>
      </c>
      <c r="K1196" s="2">
        <v>540</v>
      </c>
    </row>
    <row r="1197" spans="2:11" ht="12.75">
      <c r="B1197" s="112">
        <v>2500</v>
      </c>
      <c r="C1197" s="1" t="s">
        <v>0</v>
      </c>
      <c r="D1197" s="1" t="s">
        <v>528</v>
      </c>
      <c r="E1197" s="1" t="s">
        <v>531</v>
      </c>
      <c r="F1197" s="57" t="s">
        <v>538</v>
      </c>
      <c r="G1197" s="27" t="s">
        <v>159</v>
      </c>
      <c r="H1197" s="6">
        <f t="shared" si="39"/>
        <v>-30000</v>
      </c>
      <c r="I1197" s="22">
        <f t="shared" si="38"/>
        <v>4.62962962962963</v>
      </c>
      <c r="K1197" s="2">
        <v>540</v>
      </c>
    </row>
    <row r="1198" spans="2:11" ht="12.75">
      <c r="B1198" s="112">
        <v>3000</v>
      </c>
      <c r="C1198" s="1" t="s">
        <v>0</v>
      </c>
      <c r="D1198" s="1" t="s">
        <v>528</v>
      </c>
      <c r="E1198" s="1" t="s">
        <v>534</v>
      </c>
      <c r="F1198" s="57" t="s">
        <v>539</v>
      </c>
      <c r="G1198" s="27" t="s">
        <v>160</v>
      </c>
      <c r="H1198" s="6">
        <f t="shared" si="39"/>
        <v>-33000</v>
      </c>
      <c r="I1198" s="22">
        <f t="shared" si="38"/>
        <v>5.555555555555555</v>
      </c>
      <c r="K1198" s="2">
        <v>540</v>
      </c>
    </row>
    <row r="1199" spans="2:11" ht="12.75">
      <c r="B1199" s="112">
        <v>2000</v>
      </c>
      <c r="C1199" s="1" t="s">
        <v>0</v>
      </c>
      <c r="D1199" s="1" t="s">
        <v>528</v>
      </c>
      <c r="E1199" s="1" t="s">
        <v>531</v>
      </c>
      <c r="F1199" s="57" t="s">
        <v>539</v>
      </c>
      <c r="G1199" s="27" t="s">
        <v>160</v>
      </c>
      <c r="H1199" s="6">
        <f t="shared" si="39"/>
        <v>-35000</v>
      </c>
      <c r="I1199" s="22">
        <f t="shared" si="38"/>
        <v>3.7037037037037037</v>
      </c>
      <c r="K1199" s="2">
        <v>540</v>
      </c>
    </row>
    <row r="1200" spans="2:11" ht="12.75">
      <c r="B1200" s="112">
        <v>2500</v>
      </c>
      <c r="C1200" s="1" t="s">
        <v>0</v>
      </c>
      <c r="D1200" s="1" t="s">
        <v>528</v>
      </c>
      <c r="E1200" s="1" t="s">
        <v>534</v>
      </c>
      <c r="F1200" s="27" t="s">
        <v>540</v>
      </c>
      <c r="G1200" s="27" t="s">
        <v>218</v>
      </c>
      <c r="H1200" s="6">
        <f t="shared" si="39"/>
        <v>-37500</v>
      </c>
      <c r="I1200" s="22">
        <f t="shared" si="38"/>
        <v>4.62962962962963</v>
      </c>
      <c r="K1200" s="2">
        <v>540</v>
      </c>
    </row>
    <row r="1201" spans="2:11" ht="12.75">
      <c r="B1201" s="112">
        <v>2500</v>
      </c>
      <c r="C1201" s="1" t="s">
        <v>0</v>
      </c>
      <c r="D1201" s="1" t="s">
        <v>528</v>
      </c>
      <c r="E1201" s="1" t="s">
        <v>531</v>
      </c>
      <c r="F1201" s="27" t="s">
        <v>541</v>
      </c>
      <c r="G1201" s="27" t="s">
        <v>218</v>
      </c>
      <c r="H1201" s="6">
        <f t="shared" si="39"/>
        <v>-40000</v>
      </c>
      <c r="I1201" s="22">
        <f t="shared" si="38"/>
        <v>4.62962962962963</v>
      </c>
      <c r="K1201" s="2">
        <v>540</v>
      </c>
    </row>
    <row r="1202" spans="2:11" ht="12.75">
      <c r="B1202" s="112">
        <v>2500</v>
      </c>
      <c r="C1202" s="1" t="s">
        <v>0</v>
      </c>
      <c r="D1202" s="1" t="s">
        <v>528</v>
      </c>
      <c r="E1202" s="1" t="s">
        <v>534</v>
      </c>
      <c r="F1202" s="57" t="s">
        <v>542</v>
      </c>
      <c r="G1202" s="27" t="s">
        <v>243</v>
      </c>
      <c r="H1202" s="6">
        <f t="shared" si="39"/>
        <v>-42500</v>
      </c>
      <c r="I1202" s="22">
        <f t="shared" si="38"/>
        <v>4.62962962962963</v>
      </c>
      <c r="K1202" s="2">
        <v>540</v>
      </c>
    </row>
    <row r="1203" spans="2:11" ht="12.75">
      <c r="B1203" s="112">
        <v>7500</v>
      </c>
      <c r="C1203" s="1" t="s">
        <v>0</v>
      </c>
      <c r="D1203" s="1" t="s">
        <v>528</v>
      </c>
      <c r="E1203" s="1" t="s">
        <v>534</v>
      </c>
      <c r="F1203" s="57" t="s">
        <v>543</v>
      </c>
      <c r="G1203" s="27" t="s">
        <v>246</v>
      </c>
      <c r="H1203" s="6">
        <f t="shared" si="39"/>
        <v>-50000</v>
      </c>
      <c r="I1203" s="22">
        <f t="shared" si="38"/>
        <v>13.88888888888889</v>
      </c>
      <c r="K1203" s="2">
        <v>540</v>
      </c>
    </row>
    <row r="1204" spans="2:11" ht="12.75">
      <c r="B1204" s="112">
        <v>2500</v>
      </c>
      <c r="C1204" s="1" t="s">
        <v>0</v>
      </c>
      <c r="D1204" s="1" t="s">
        <v>528</v>
      </c>
      <c r="E1204" s="1" t="s">
        <v>531</v>
      </c>
      <c r="F1204" s="27" t="s">
        <v>544</v>
      </c>
      <c r="G1204" s="27" t="s">
        <v>246</v>
      </c>
      <c r="H1204" s="6">
        <f t="shared" si="39"/>
        <v>-52500</v>
      </c>
      <c r="I1204" s="22">
        <f t="shared" si="38"/>
        <v>4.62962962962963</v>
      </c>
      <c r="K1204" s="2">
        <v>540</v>
      </c>
    </row>
    <row r="1205" spans="2:11" ht="12.75">
      <c r="B1205" s="112">
        <v>2500</v>
      </c>
      <c r="C1205" s="1" t="s">
        <v>0</v>
      </c>
      <c r="D1205" s="1" t="s">
        <v>528</v>
      </c>
      <c r="E1205" s="1" t="s">
        <v>531</v>
      </c>
      <c r="F1205" s="57" t="s">
        <v>545</v>
      </c>
      <c r="G1205" s="27" t="s">
        <v>295</v>
      </c>
      <c r="H1205" s="6">
        <f t="shared" si="39"/>
        <v>-55000</v>
      </c>
      <c r="I1205" s="22">
        <f t="shared" si="38"/>
        <v>4.62962962962963</v>
      </c>
      <c r="K1205" s="2">
        <v>540</v>
      </c>
    </row>
    <row r="1206" spans="2:11" ht="12.75">
      <c r="B1206" s="112">
        <v>5000</v>
      </c>
      <c r="C1206" s="1" t="s">
        <v>0</v>
      </c>
      <c r="D1206" s="1" t="s">
        <v>528</v>
      </c>
      <c r="E1206" s="1" t="s">
        <v>534</v>
      </c>
      <c r="F1206" s="57" t="s">
        <v>546</v>
      </c>
      <c r="G1206" s="27" t="s">
        <v>295</v>
      </c>
      <c r="H1206" s="6">
        <f t="shared" si="39"/>
        <v>-60000</v>
      </c>
      <c r="I1206" s="22">
        <f t="shared" si="38"/>
        <v>9.25925925925926</v>
      </c>
      <c r="K1206" s="2">
        <v>540</v>
      </c>
    </row>
    <row r="1207" spans="2:11" ht="12.75">
      <c r="B1207" s="112">
        <v>2500</v>
      </c>
      <c r="C1207" s="1" t="s">
        <v>0</v>
      </c>
      <c r="D1207" s="1" t="s">
        <v>528</v>
      </c>
      <c r="E1207" s="1" t="s">
        <v>534</v>
      </c>
      <c r="F1207" s="57" t="s">
        <v>547</v>
      </c>
      <c r="G1207" s="27" t="s">
        <v>255</v>
      </c>
      <c r="H1207" s="6">
        <f t="shared" si="39"/>
        <v>-62500</v>
      </c>
      <c r="I1207" s="22">
        <f t="shared" si="38"/>
        <v>4.62962962962963</v>
      </c>
      <c r="K1207" s="2">
        <v>540</v>
      </c>
    </row>
    <row r="1208" spans="1:11" s="45" customFormat="1" ht="12.75">
      <c r="A1208" s="11"/>
      <c r="B1208" s="161">
        <f>SUM(B1190:B1207)</f>
        <v>62500</v>
      </c>
      <c r="C1208" s="11" t="s">
        <v>0</v>
      </c>
      <c r="D1208" s="11"/>
      <c r="E1208" s="11"/>
      <c r="F1208" s="18"/>
      <c r="G1208" s="18"/>
      <c r="H1208" s="41">
        <v>0</v>
      </c>
      <c r="I1208" s="44">
        <f t="shared" si="38"/>
        <v>115.74074074074075</v>
      </c>
      <c r="K1208" s="2">
        <v>540</v>
      </c>
    </row>
    <row r="1209" spans="2:11" ht="12.75">
      <c r="B1209" s="112"/>
      <c r="H1209" s="6">
        <f t="shared" si="39"/>
        <v>0</v>
      </c>
      <c r="I1209" s="22">
        <f t="shared" si="38"/>
        <v>0</v>
      </c>
      <c r="K1209" s="2">
        <v>540</v>
      </c>
    </row>
    <row r="1210" spans="2:11" ht="12.75">
      <c r="B1210" s="112"/>
      <c r="H1210" s="6">
        <f t="shared" si="39"/>
        <v>0</v>
      </c>
      <c r="I1210" s="22">
        <f t="shared" si="38"/>
        <v>0</v>
      </c>
      <c r="K1210" s="2">
        <v>540</v>
      </c>
    </row>
    <row r="1211" spans="2:11" ht="12.75">
      <c r="B1211" s="112"/>
      <c r="H1211" s="6">
        <f t="shared" si="39"/>
        <v>0</v>
      </c>
      <c r="I1211" s="22">
        <f t="shared" si="38"/>
        <v>0</v>
      </c>
      <c r="K1211" s="2">
        <v>540</v>
      </c>
    </row>
    <row r="1212" spans="2:11" ht="12.75">
      <c r="B1212" s="112">
        <v>950</v>
      </c>
      <c r="C1212" s="1" t="s">
        <v>29</v>
      </c>
      <c r="D1212" s="1" t="s">
        <v>528</v>
      </c>
      <c r="E1212" s="1" t="s">
        <v>30</v>
      </c>
      <c r="F1212" s="27" t="s">
        <v>548</v>
      </c>
      <c r="G1212" s="27" t="s">
        <v>549</v>
      </c>
      <c r="H1212" s="6">
        <f t="shared" si="39"/>
        <v>-950</v>
      </c>
      <c r="I1212" s="22">
        <f t="shared" si="38"/>
        <v>1.7592592592592593</v>
      </c>
      <c r="K1212" s="2">
        <v>540</v>
      </c>
    </row>
    <row r="1213" spans="2:11" ht="12.75">
      <c r="B1213" s="112">
        <v>950</v>
      </c>
      <c r="C1213" s="1" t="s">
        <v>29</v>
      </c>
      <c r="D1213" s="1" t="s">
        <v>528</v>
      </c>
      <c r="E1213" s="1" t="s">
        <v>30</v>
      </c>
      <c r="F1213" s="27" t="s">
        <v>548</v>
      </c>
      <c r="G1213" s="27" t="s">
        <v>28</v>
      </c>
      <c r="H1213" s="6">
        <f t="shared" si="39"/>
        <v>-1900</v>
      </c>
      <c r="I1213" s="22">
        <f t="shared" si="38"/>
        <v>1.7592592592592593</v>
      </c>
      <c r="K1213" s="2">
        <v>540</v>
      </c>
    </row>
    <row r="1214" spans="2:11" ht="12.75">
      <c r="B1214" s="112">
        <v>1500</v>
      </c>
      <c r="C1214" s="1" t="s">
        <v>29</v>
      </c>
      <c r="D1214" s="1" t="s">
        <v>528</v>
      </c>
      <c r="E1214" s="1" t="s">
        <v>30</v>
      </c>
      <c r="F1214" s="27" t="s">
        <v>548</v>
      </c>
      <c r="G1214" s="27" t="s">
        <v>521</v>
      </c>
      <c r="H1214" s="6">
        <f t="shared" si="39"/>
        <v>-3400</v>
      </c>
      <c r="I1214" s="22">
        <f t="shared" si="38"/>
        <v>2.7777777777777777</v>
      </c>
      <c r="K1214" s="2">
        <v>540</v>
      </c>
    </row>
    <row r="1215" spans="2:11" ht="12.75">
      <c r="B1215" s="156">
        <v>2000</v>
      </c>
      <c r="C1215" s="12" t="s">
        <v>29</v>
      </c>
      <c r="D1215" s="12" t="s">
        <v>528</v>
      </c>
      <c r="E1215" s="1" t="s">
        <v>30</v>
      </c>
      <c r="F1215" s="27" t="s">
        <v>548</v>
      </c>
      <c r="G1215" s="27" t="s">
        <v>45</v>
      </c>
      <c r="H1215" s="6">
        <f t="shared" si="39"/>
        <v>-5400</v>
      </c>
      <c r="I1215" s="22">
        <f t="shared" si="38"/>
        <v>3.7037037037037037</v>
      </c>
      <c r="K1215" s="2">
        <v>540</v>
      </c>
    </row>
    <row r="1216" spans="2:11" ht="12.75">
      <c r="B1216" s="156">
        <v>2000</v>
      </c>
      <c r="C1216" s="12" t="s">
        <v>29</v>
      </c>
      <c r="D1216" s="12" t="s">
        <v>528</v>
      </c>
      <c r="E1216" s="1" t="s">
        <v>30</v>
      </c>
      <c r="F1216" s="27" t="s">
        <v>548</v>
      </c>
      <c r="G1216" s="27" t="s">
        <v>56</v>
      </c>
      <c r="H1216" s="6">
        <f t="shared" si="39"/>
        <v>-7400</v>
      </c>
      <c r="I1216" s="22">
        <f t="shared" si="38"/>
        <v>3.7037037037037037</v>
      </c>
      <c r="K1216" s="2">
        <v>540</v>
      </c>
    </row>
    <row r="1217" spans="2:11" ht="12.75">
      <c r="B1217" s="112">
        <v>2000</v>
      </c>
      <c r="C1217" s="1" t="s">
        <v>29</v>
      </c>
      <c r="D1217" s="1" t="s">
        <v>528</v>
      </c>
      <c r="E1217" s="1" t="s">
        <v>30</v>
      </c>
      <c r="F1217" s="27" t="s">
        <v>548</v>
      </c>
      <c r="G1217" s="27" t="s">
        <v>47</v>
      </c>
      <c r="H1217" s="6">
        <f t="shared" si="39"/>
        <v>-9400</v>
      </c>
      <c r="I1217" s="22">
        <f t="shared" si="38"/>
        <v>3.7037037037037037</v>
      </c>
      <c r="K1217" s="2">
        <v>540</v>
      </c>
    </row>
    <row r="1218" spans="2:11" ht="12.75">
      <c r="B1218" s="112">
        <v>850</v>
      </c>
      <c r="C1218" s="1" t="s">
        <v>29</v>
      </c>
      <c r="D1218" s="1" t="s">
        <v>528</v>
      </c>
      <c r="E1218" s="1" t="s">
        <v>30</v>
      </c>
      <c r="F1218" s="27" t="s">
        <v>548</v>
      </c>
      <c r="G1218" s="27" t="s">
        <v>51</v>
      </c>
      <c r="H1218" s="6">
        <f t="shared" si="39"/>
        <v>-10250</v>
      </c>
      <c r="I1218" s="22">
        <f t="shared" si="38"/>
        <v>1.5740740740740742</v>
      </c>
      <c r="K1218" s="2">
        <v>540</v>
      </c>
    </row>
    <row r="1219" spans="2:11" ht="12.75">
      <c r="B1219" s="112">
        <v>800</v>
      </c>
      <c r="C1219" s="1" t="s">
        <v>29</v>
      </c>
      <c r="D1219" s="1" t="s">
        <v>528</v>
      </c>
      <c r="E1219" s="1" t="s">
        <v>30</v>
      </c>
      <c r="F1219" s="27" t="s">
        <v>548</v>
      </c>
      <c r="G1219" s="27" t="s">
        <v>53</v>
      </c>
      <c r="H1219" s="6">
        <f t="shared" si="39"/>
        <v>-11050</v>
      </c>
      <c r="I1219" s="22">
        <f t="shared" si="38"/>
        <v>1.4814814814814814</v>
      </c>
      <c r="K1219" s="2">
        <v>540</v>
      </c>
    </row>
    <row r="1220" spans="2:11" ht="12.75">
      <c r="B1220" s="112">
        <v>1800</v>
      </c>
      <c r="C1220" s="1" t="s">
        <v>29</v>
      </c>
      <c r="D1220" s="1" t="s">
        <v>528</v>
      </c>
      <c r="E1220" s="1" t="s">
        <v>30</v>
      </c>
      <c r="F1220" s="27" t="s">
        <v>548</v>
      </c>
      <c r="G1220" s="27" t="s">
        <v>61</v>
      </c>
      <c r="H1220" s="6">
        <f t="shared" si="39"/>
        <v>-12850</v>
      </c>
      <c r="I1220" s="22">
        <f t="shared" si="38"/>
        <v>3.3333333333333335</v>
      </c>
      <c r="K1220" s="2">
        <v>540</v>
      </c>
    </row>
    <row r="1221" spans="2:11" ht="12.75">
      <c r="B1221" s="112">
        <v>1450</v>
      </c>
      <c r="C1221" s="1" t="s">
        <v>29</v>
      </c>
      <c r="D1221" s="1" t="s">
        <v>528</v>
      </c>
      <c r="E1221" s="1" t="s">
        <v>30</v>
      </c>
      <c r="F1221" s="27" t="s">
        <v>548</v>
      </c>
      <c r="G1221" s="27" t="s">
        <v>101</v>
      </c>
      <c r="H1221" s="6">
        <f t="shared" si="39"/>
        <v>-14300</v>
      </c>
      <c r="I1221" s="22">
        <f t="shared" si="38"/>
        <v>2.685185185185185</v>
      </c>
      <c r="K1221" s="2">
        <v>540</v>
      </c>
    </row>
    <row r="1222" spans="2:11" ht="12.75">
      <c r="B1222" s="156">
        <v>2000</v>
      </c>
      <c r="C1222" s="12" t="s">
        <v>29</v>
      </c>
      <c r="D1222" s="1" t="s">
        <v>528</v>
      </c>
      <c r="E1222" s="1" t="s">
        <v>30</v>
      </c>
      <c r="F1222" s="27" t="s">
        <v>548</v>
      </c>
      <c r="G1222" s="27" t="s">
        <v>63</v>
      </c>
      <c r="H1222" s="6">
        <f t="shared" si="39"/>
        <v>-16300</v>
      </c>
      <c r="I1222" s="22">
        <f t="shared" si="38"/>
        <v>3.7037037037037037</v>
      </c>
      <c r="K1222" s="2">
        <v>540</v>
      </c>
    </row>
    <row r="1223" spans="2:11" ht="12.75">
      <c r="B1223" s="156">
        <v>2000</v>
      </c>
      <c r="C1223" s="12" t="s">
        <v>29</v>
      </c>
      <c r="D1223" s="1" t="s">
        <v>528</v>
      </c>
      <c r="E1223" s="1" t="s">
        <v>30</v>
      </c>
      <c r="F1223" s="27" t="s">
        <v>548</v>
      </c>
      <c r="G1223" s="27" t="s">
        <v>85</v>
      </c>
      <c r="H1223" s="6">
        <f t="shared" si="39"/>
        <v>-18300</v>
      </c>
      <c r="I1223" s="22">
        <f t="shared" si="38"/>
        <v>3.7037037037037037</v>
      </c>
      <c r="K1223" s="2">
        <v>540</v>
      </c>
    </row>
    <row r="1224" spans="2:11" ht="12.75">
      <c r="B1224" s="156">
        <v>2000</v>
      </c>
      <c r="C1224" s="12" t="s">
        <v>29</v>
      </c>
      <c r="D1224" s="1" t="s">
        <v>528</v>
      </c>
      <c r="E1224" s="1" t="s">
        <v>30</v>
      </c>
      <c r="F1224" s="27" t="s">
        <v>548</v>
      </c>
      <c r="G1224" s="27" t="s">
        <v>88</v>
      </c>
      <c r="H1224" s="6">
        <f t="shared" si="39"/>
        <v>-20300</v>
      </c>
      <c r="I1224" s="22">
        <f t="shared" si="38"/>
        <v>3.7037037037037037</v>
      </c>
      <c r="K1224" s="2">
        <v>540</v>
      </c>
    </row>
    <row r="1225" spans="2:11" ht="12.75">
      <c r="B1225" s="112">
        <v>1000</v>
      </c>
      <c r="C1225" s="1" t="s">
        <v>29</v>
      </c>
      <c r="D1225" s="1" t="s">
        <v>528</v>
      </c>
      <c r="E1225" s="1" t="s">
        <v>30</v>
      </c>
      <c r="F1225" s="27" t="s">
        <v>548</v>
      </c>
      <c r="G1225" s="27" t="s">
        <v>102</v>
      </c>
      <c r="H1225" s="6">
        <f t="shared" si="39"/>
        <v>-21300</v>
      </c>
      <c r="I1225" s="22">
        <f t="shared" si="38"/>
        <v>1.8518518518518519</v>
      </c>
      <c r="K1225" s="2">
        <v>540</v>
      </c>
    </row>
    <row r="1226" spans="2:11" ht="12.75">
      <c r="B1226" s="112">
        <v>800</v>
      </c>
      <c r="C1226" s="1" t="s">
        <v>29</v>
      </c>
      <c r="D1226" s="1" t="s">
        <v>528</v>
      </c>
      <c r="E1226" s="1" t="s">
        <v>30</v>
      </c>
      <c r="F1226" s="27" t="s">
        <v>548</v>
      </c>
      <c r="G1226" s="27" t="s">
        <v>106</v>
      </c>
      <c r="H1226" s="6">
        <f t="shared" si="39"/>
        <v>-22100</v>
      </c>
      <c r="I1226" s="22">
        <f t="shared" si="38"/>
        <v>1.4814814814814814</v>
      </c>
      <c r="K1226" s="2">
        <v>540</v>
      </c>
    </row>
    <row r="1227" spans="2:11" ht="12.75">
      <c r="B1227" s="156">
        <v>2000</v>
      </c>
      <c r="C1227" s="12" t="s">
        <v>29</v>
      </c>
      <c r="D1227" s="1" t="s">
        <v>528</v>
      </c>
      <c r="E1227" s="1" t="s">
        <v>30</v>
      </c>
      <c r="F1227" s="27" t="s">
        <v>548</v>
      </c>
      <c r="G1227" s="27" t="s">
        <v>90</v>
      </c>
      <c r="H1227" s="6">
        <f t="shared" si="39"/>
        <v>-24100</v>
      </c>
      <c r="I1227" s="22">
        <f t="shared" si="38"/>
        <v>3.7037037037037037</v>
      </c>
      <c r="K1227" s="2">
        <v>540</v>
      </c>
    </row>
    <row r="1228" spans="2:11" ht="12.75">
      <c r="B1228" s="156">
        <v>2000</v>
      </c>
      <c r="C1228" s="12" t="s">
        <v>29</v>
      </c>
      <c r="D1228" s="1" t="s">
        <v>528</v>
      </c>
      <c r="E1228" s="1" t="s">
        <v>30</v>
      </c>
      <c r="F1228" s="27" t="s">
        <v>548</v>
      </c>
      <c r="G1228" s="27" t="s">
        <v>93</v>
      </c>
      <c r="H1228" s="6">
        <f t="shared" si="39"/>
        <v>-26100</v>
      </c>
      <c r="I1228" s="22">
        <f t="shared" si="38"/>
        <v>3.7037037037037037</v>
      </c>
      <c r="K1228" s="2">
        <v>540</v>
      </c>
    </row>
    <row r="1229" spans="2:11" ht="12.75">
      <c r="B1229" s="156">
        <v>2000</v>
      </c>
      <c r="C1229" s="12" t="s">
        <v>29</v>
      </c>
      <c r="D1229" s="1" t="s">
        <v>528</v>
      </c>
      <c r="E1229" s="1" t="s">
        <v>30</v>
      </c>
      <c r="F1229" s="27" t="s">
        <v>548</v>
      </c>
      <c r="G1229" s="27" t="s">
        <v>100</v>
      </c>
      <c r="H1229" s="6">
        <f t="shared" si="39"/>
        <v>-28100</v>
      </c>
      <c r="I1229" s="22">
        <f t="shared" si="38"/>
        <v>3.7037037037037037</v>
      </c>
      <c r="K1229" s="2">
        <v>540</v>
      </c>
    </row>
    <row r="1230" spans="2:11" ht="12.75">
      <c r="B1230" s="156">
        <v>2000</v>
      </c>
      <c r="C1230" s="12" t="s">
        <v>29</v>
      </c>
      <c r="D1230" s="1" t="s">
        <v>528</v>
      </c>
      <c r="E1230" s="1" t="s">
        <v>30</v>
      </c>
      <c r="F1230" s="27" t="s">
        <v>548</v>
      </c>
      <c r="G1230" s="27" t="s">
        <v>159</v>
      </c>
      <c r="H1230" s="6">
        <f t="shared" si="39"/>
        <v>-30100</v>
      </c>
      <c r="I1230" s="22">
        <f t="shared" si="38"/>
        <v>3.7037037037037037</v>
      </c>
      <c r="K1230" s="2">
        <v>540</v>
      </c>
    </row>
    <row r="1231" spans="2:11" ht="12.75">
      <c r="B1231" s="156">
        <v>2000</v>
      </c>
      <c r="C1231" s="12" t="s">
        <v>29</v>
      </c>
      <c r="D1231" s="1" t="s">
        <v>528</v>
      </c>
      <c r="E1231" s="1" t="s">
        <v>30</v>
      </c>
      <c r="F1231" s="27" t="s">
        <v>548</v>
      </c>
      <c r="G1231" s="27" t="s">
        <v>160</v>
      </c>
      <c r="H1231" s="6">
        <f t="shared" si="39"/>
        <v>-32100</v>
      </c>
      <c r="I1231" s="22">
        <f t="shared" si="38"/>
        <v>3.7037037037037037</v>
      </c>
      <c r="K1231" s="2">
        <v>540</v>
      </c>
    </row>
    <row r="1232" spans="2:11" ht="12.75">
      <c r="B1232" s="156">
        <v>1500</v>
      </c>
      <c r="C1232" s="12" t="s">
        <v>29</v>
      </c>
      <c r="D1232" s="1" t="s">
        <v>528</v>
      </c>
      <c r="E1232" s="1" t="s">
        <v>30</v>
      </c>
      <c r="F1232" s="27" t="s">
        <v>548</v>
      </c>
      <c r="G1232" s="27" t="s">
        <v>201</v>
      </c>
      <c r="H1232" s="6">
        <f t="shared" si="39"/>
        <v>-33600</v>
      </c>
      <c r="I1232" s="22">
        <f t="shared" si="38"/>
        <v>2.7777777777777777</v>
      </c>
      <c r="K1232" s="2">
        <v>540</v>
      </c>
    </row>
    <row r="1233" spans="2:11" ht="12.75">
      <c r="B1233" s="156">
        <v>2000</v>
      </c>
      <c r="C1233" s="12" t="s">
        <v>29</v>
      </c>
      <c r="D1233" s="1" t="s">
        <v>528</v>
      </c>
      <c r="E1233" s="1" t="s">
        <v>30</v>
      </c>
      <c r="F1233" s="27" t="s">
        <v>548</v>
      </c>
      <c r="G1233" s="27" t="s">
        <v>218</v>
      </c>
      <c r="H1233" s="6">
        <f t="shared" si="39"/>
        <v>-35600</v>
      </c>
      <c r="I1233" s="22">
        <f t="shared" si="38"/>
        <v>3.7037037037037037</v>
      </c>
      <c r="K1233" s="2">
        <v>540</v>
      </c>
    </row>
    <row r="1234" spans="2:11" ht="12.75">
      <c r="B1234" s="156">
        <v>2000</v>
      </c>
      <c r="C1234" s="12" t="s">
        <v>29</v>
      </c>
      <c r="D1234" s="1" t="s">
        <v>528</v>
      </c>
      <c r="E1234" s="1" t="s">
        <v>30</v>
      </c>
      <c r="F1234" s="27" t="s">
        <v>548</v>
      </c>
      <c r="G1234" s="27" t="s">
        <v>241</v>
      </c>
      <c r="H1234" s="6">
        <f t="shared" si="39"/>
        <v>-37600</v>
      </c>
      <c r="I1234" s="22">
        <f t="shared" si="38"/>
        <v>3.7037037037037037</v>
      </c>
      <c r="K1234" s="2">
        <v>540</v>
      </c>
    </row>
    <row r="1235" spans="2:11" ht="12.75">
      <c r="B1235" s="156">
        <v>2000</v>
      </c>
      <c r="C1235" s="12" t="s">
        <v>29</v>
      </c>
      <c r="D1235" s="1" t="s">
        <v>528</v>
      </c>
      <c r="E1235" s="1" t="s">
        <v>30</v>
      </c>
      <c r="F1235" s="27" t="s">
        <v>548</v>
      </c>
      <c r="G1235" s="27" t="s">
        <v>243</v>
      </c>
      <c r="H1235" s="6">
        <f t="shared" si="39"/>
        <v>-39600</v>
      </c>
      <c r="I1235" s="22">
        <f t="shared" si="38"/>
        <v>3.7037037037037037</v>
      </c>
      <c r="K1235" s="2">
        <v>540</v>
      </c>
    </row>
    <row r="1236" spans="2:11" ht="12.75">
      <c r="B1236" s="112">
        <v>1950</v>
      </c>
      <c r="C1236" s="1" t="s">
        <v>29</v>
      </c>
      <c r="D1236" s="1" t="s">
        <v>528</v>
      </c>
      <c r="E1236" s="1" t="s">
        <v>30</v>
      </c>
      <c r="F1236" s="27" t="s">
        <v>548</v>
      </c>
      <c r="G1236" s="27" t="s">
        <v>246</v>
      </c>
      <c r="H1236" s="6">
        <f t="shared" si="39"/>
        <v>-41550</v>
      </c>
      <c r="I1236" s="22">
        <f t="shared" si="38"/>
        <v>3.611111111111111</v>
      </c>
      <c r="K1236" s="2">
        <v>540</v>
      </c>
    </row>
    <row r="1237" spans="2:11" ht="12.75">
      <c r="B1237" s="112">
        <v>500</v>
      </c>
      <c r="C1237" s="1" t="s">
        <v>29</v>
      </c>
      <c r="D1237" s="1" t="s">
        <v>528</v>
      </c>
      <c r="E1237" s="1" t="s">
        <v>30</v>
      </c>
      <c r="F1237" s="27" t="s">
        <v>548</v>
      </c>
      <c r="G1237" s="27" t="s">
        <v>249</v>
      </c>
      <c r="H1237" s="6">
        <f t="shared" si="39"/>
        <v>-42050</v>
      </c>
      <c r="I1237" s="22">
        <f aca="true" t="shared" si="40" ref="I1237:I1302">+B1237/K1237</f>
        <v>0.9259259259259259</v>
      </c>
      <c r="K1237" s="2">
        <v>540</v>
      </c>
    </row>
    <row r="1238" spans="2:11" ht="12.75">
      <c r="B1238" s="112">
        <v>500</v>
      </c>
      <c r="C1238" s="1" t="s">
        <v>29</v>
      </c>
      <c r="D1238" s="1" t="s">
        <v>528</v>
      </c>
      <c r="E1238" s="1" t="s">
        <v>30</v>
      </c>
      <c r="F1238" s="27" t="s">
        <v>548</v>
      </c>
      <c r="G1238" s="27" t="s">
        <v>252</v>
      </c>
      <c r="H1238" s="6">
        <f t="shared" si="39"/>
        <v>-42550</v>
      </c>
      <c r="I1238" s="22">
        <f t="shared" si="40"/>
        <v>0.9259259259259259</v>
      </c>
      <c r="K1238" s="2">
        <v>540</v>
      </c>
    </row>
    <row r="1239" spans="2:11" ht="12.75">
      <c r="B1239" s="112">
        <v>1800</v>
      </c>
      <c r="C1239" s="1" t="s">
        <v>29</v>
      </c>
      <c r="D1239" s="1" t="s">
        <v>528</v>
      </c>
      <c r="E1239" s="1" t="s">
        <v>30</v>
      </c>
      <c r="F1239" s="27" t="s">
        <v>548</v>
      </c>
      <c r="G1239" s="27" t="s">
        <v>295</v>
      </c>
      <c r="H1239" s="6">
        <f t="shared" si="39"/>
        <v>-44350</v>
      </c>
      <c r="I1239" s="22">
        <f t="shared" si="40"/>
        <v>3.3333333333333335</v>
      </c>
      <c r="K1239" s="2">
        <v>540</v>
      </c>
    </row>
    <row r="1240" spans="2:11" ht="12.75">
      <c r="B1240" s="112">
        <v>850</v>
      </c>
      <c r="C1240" s="1" t="s">
        <v>29</v>
      </c>
      <c r="D1240" s="1" t="s">
        <v>528</v>
      </c>
      <c r="E1240" s="1" t="s">
        <v>30</v>
      </c>
      <c r="F1240" s="27" t="s">
        <v>548</v>
      </c>
      <c r="G1240" s="27" t="s">
        <v>255</v>
      </c>
      <c r="H1240" s="6">
        <f t="shared" si="39"/>
        <v>-45200</v>
      </c>
      <c r="I1240" s="22">
        <f t="shared" si="40"/>
        <v>1.5740740740740742</v>
      </c>
      <c r="K1240" s="2">
        <v>540</v>
      </c>
    </row>
    <row r="1241" spans="2:11" ht="12.75">
      <c r="B1241" s="112">
        <v>10000</v>
      </c>
      <c r="C1241" s="12" t="s">
        <v>134</v>
      </c>
      <c r="D1241" s="1" t="s">
        <v>379</v>
      </c>
      <c r="E1241" s="1" t="s">
        <v>30</v>
      </c>
      <c r="F1241" s="27" t="s">
        <v>550</v>
      </c>
      <c r="G1241" s="27" t="s">
        <v>255</v>
      </c>
      <c r="H1241" s="6">
        <f t="shared" si="39"/>
        <v>-55200</v>
      </c>
      <c r="I1241" s="22">
        <f t="shared" si="40"/>
        <v>18.51851851851852</v>
      </c>
      <c r="K1241" s="2">
        <v>540</v>
      </c>
    </row>
    <row r="1242" spans="2:11" ht="12.75">
      <c r="B1242" s="112">
        <v>500</v>
      </c>
      <c r="C1242" s="12" t="s">
        <v>551</v>
      </c>
      <c r="D1242" s="1" t="s">
        <v>379</v>
      </c>
      <c r="E1242" s="1" t="s">
        <v>30</v>
      </c>
      <c r="F1242" s="27" t="s">
        <v>552</v>
      </c>
      <c r="G1242" s="27" t="s">
        <v>255</v>
      </c>
      <c r="H1242" s="6">
        <f t="shared" si="39"/>
        <v>-55700</v>
      </c>
      <c r="I1242" s="22">
        <f t="shared" si="40"/>
        <v>0.9259259259259259</v>
      </c>
      <c r="K1242" s="2">
        <v>540</v>
      </c>
    </row>
    <row r="1243" spans="2:11" ht="12.75">
      <c r="B1243" s="112">
        <v>700</v>
      </c>
      <c r="C1243" s="1" t="s">
        <v>29</v>
      </c>
      <c r="D1243" s="1" t="s">
        <v>528</v>
      </c>
      <c r="E1243" s="1" t="s">
        <v>30</v>
      </c>
      <c r="F1243" s="27" t="s">
        <v>553</v>
      </c>
      <c r="G1243" s="27" t="s">
        <v>90</v>
      </c>
      <c r="H1243" s="6">
        <f t="shared" si="39"/>
        <v>-56400</v>
      </c>
      <c r="I1243" s="22">
        <f t="shared" si="40"/>
        <v>1.2962962962962963</v>
      </c>
      <c r="K1243" s="2">
        <v>540</v>
      </c>
    </row>
    <row r="1244" spans="2:11" ht="12.75">
      <c r="B1244" s="112">
        <v>600</v>
      </c>
      <c r="C1244" s="1" t="s">
        <v>29</v>
      </c>
      <c r="D1244" s="1" t="s">
        <v>528</v>
      </c>
      <c r="E1244" s="1" t="s">
        <v>30</v>
      </c>
      <c r="F1244" s="27" t="s">
        <v>553</v>
      </c>
      <c r="G1244" s="27" t="s">
        <v>93</v>
      </c>
      <c r="H1244" s="6">
        <f t="shared" si="39"/>
        <v>-57000</v>
      </c>
      <c r="I1244" s="22">
        <f t="shared" si="40"/>
        <v>1.1111111111111112</v>
      </c>
      <c r="K1244" s="2">
        <v>540</v>
      </c>
    </row>
    <row r="1245" spans="2:11" ht="12.75">
      <c r="B1245" s="112">
        <v>750</v>
      </c>
      <c r="C1245" s="1" t="s">
        <v>29</v>
      </c>
      <c r="D1245" s="1" t="s">
        <v>528</v>
      </c>
      <c r="E1245" s="1" t="s">
        <v>30</v>
      </c>
      <c r="F1245" s="27" t="s">
        <v>553</v>
      </c>
      <c r="G1245" s="27" t="s">
        <v>100</v>
      </c>
      <c r="H1245" s="6">
        <f t="shared" si="39"/>
        <v>-57750</v>
      </c>
      <c r="I1245" s="22">
        <f t="shared" si="40"/>
        <v>1.3888888888888888</v>
      </c>
      <c r="K1245" s="2">
        <v>540</v>
      </c>
    </row>
    <row r="1246" spans="2:11" ht="12.75">
      <c r="B1246" s="112">
        <v>650</v>
      </c>
      <c r="C1246" s="1" t="s">
        <v>29</v>
      </c>
      <c r="D1246" s="1" t="s">
        <v>528</v>
      </c>
      <c r="E1246" s="1" t="s">
        <v>30</v>
      </c>
      <c r="F1246" s="27" t="s">
        <v>553</v>
      </c>
      <c r="G1246" s="27" t="s">
        <v>159</v>
      </c>
      <c r="H1246" s="6">
        <f t="shared" si="39"/>
        <v>-58400</v>
      </c>
      <c r="I1246" s="22">
        <f t="shared" si="40"/>
        <v>1.2037037037037037</v>
      </c>
      <c r="K1246" s="2">
        <v>540</v>
      </c>
    </row>
    <row r="1247" spans="2:11" ht="12.75">
      <c r="B1247" s="112">
        <v>650</v>
      </c>
      <c r="C1247" s="1" t="s">
        <v>29</v>
      </c>
      <c r="D1247" s="1" t="s">
        <v>528</v>
      </c>
      <c r="E1247" s="1" t="s">
        <v>30</v>
      </c>
      <c r="F1247" s="27" t="s">
        <v>553</v>
      </c>
      <c r="G1247" s="27" t="s">
        <v>160</v>
      </c>
      <c r="H1247" s="6">
        <f>H1246-B1247</f>
        <v>-59050</v>
      </c>
      <c r="I1247" s="22">
        <f t="shared" si="40"/>
        <v>1.2037037037037037</v>
      </c>
      <c r="K1247" s="2">
        <v>540</v>
      </c>
    </row>
    <row r="1248" spans="2:11" ht="12.75">
      <c r="B1248" s="112">
        <v>450</v>
      </c>
      <c r="C1248" s="1" t="s">
        <v>29</v>
      </c>
      <c r="D1248" s="1" t="s">
        <v>528</v>
      </c>
      <c r="E1248" s="1" t="s">
        <v>30</v>
      </c>
      <c r="F1248" s="27" t="s">
        <v>553</v>
      </c>
      <c r="G1248" s="27" t="s">
        <v>198</v>
      </c>
      <c r="H1248" s="6">
        <f aca="true" t="shared" si="41" ref="H1248:H1314">H1247-B1248</f>
        <v>-59500</v>
      </c>
      <c r="I1248" s="22">
        <f t="shared" si="40"/>
        <v>0.8333333333333334</v>
      </c>
      <c r="K1248" s="2">
        <v>540</v>
      </c>
    </row>
    <row r="1249" spans="2:11" ht="12.75">
      <c r="B1249" s="112">
        <v>650</v>
      </c>
      <c r="C1249" s="1" t="s">
        <v>29</v>
      </c>
      <c r="D1249" s="1" t="s">
        <v>528</v>
      </c>
      <c r="E1249" s="1" t="s">
        <v>30</v>
      </c>
      <c r="F1249" s="27" t="s">
        <v>553</v>
      </c>
      <c r="G1249" s="27" t="s">
        <v>218</v>
      </c>
      <c r="H1249" s="6">
        <f t="shared" si="41"/>
        <v>-60150</v>
      </c>
      <c r="I1249" s="22">
        <f t="shared" si="40"/>
        <v>1.2037037037037037</v>
      </c>
      <c r="K1249" s="2">
        <v>540</v>
      </c>
    </row>
    <row r="1250" spans="2:11" ht="12.75">
      <c r="B1250" s="112">
        <v>725</v>
      </c>
      <c r="C1250" s="1" t="s">
        <v>29</v>
      </c>
      <c r="D1250" s="1" t="s">
        <v>528</v>
      </c>
      <c r="E1250" s="1" t="s">
        <v>30</v>
      </c>
      <c r="F1250" s="27" t="s">
        <v>553</v>
      </c>
      <c r="G1250" s="27" t="s">
        <v>246</v>
      </c>
      <c r="H1250" s="6">
        <f t="shared" si="41"/>
        <v>-60875</v>
      </c>
      <c r="I1250" s="22">
        <f t="shared" si="40"/>
        <v>1.3425925925925926</v>
      </c>
      <c r="K1250" s="2">
        <v>540</v>
      </c>
    </row>
    <row r="1251" spans="2:11" ht="12.75">
      <c r="B1251" s="112">
        <v>800</v>
      </c>
      <c r="C1251" s="1" t="s">
        <v>29</v>
      </c>
      <c r="D1251" s="1" t="s">
        <v>528</v>
      </c>
      <c r="E1251" s="1" t="s">
        <v>30</v>
      </c>
      <c r="F1251" s="27" t="s">
        <v>553</v>
      </c>
      <c r="G1251" s="27" t="s">
        <v>295</v>
      </c>
      <c r="H1251" s="6">
        <f t="shared" si="41"/>
        <v>-61675</v>
      </c>
      <c r="I1251" s="22">
        <f t="shared" si="40"/>
        <v>1.4814814814814814</v>
      </c>
      <c r="K1251" s="2">
        <v>540</v>
      </c>
    </row>
    <row r="1252" spans="2:11" ht="12.75">
      <c r="B1252" s="112">
        <v>600</v>
      </c>
      <c r="C1252" s="1" t="s">
        <v>29</v>
      </c>
      <c r="D1252" s="1" t="s">
        <v>528</v>
      </c>
      <c r="E1252" s="1" t="s">
        <v>30</v>
      </c>
      <c r="F1252" s="27" t="s">
        <v>553</v>
      </c>
      <c r="G1252" s="27" t="s">
        <v>255</v>
      </c>
      <c r="H1252" s="6">
        <f t="shared" si="41"/>
        <v>-62275</v>
      </c>
      <c r="I1252" s="22">
        <f t="shared" si="40"/>
        <v>1.1111111111111112</v>
      </c>
      <c r="K1252" s="2">
        <v>540</v>
      </c>
    </row>
    <row r="1253" spans="1:11" s="45" customFormat="1" ht="12.75">
      <c r="A1253" s="11"/>
      <c r="B1253" s="161">
        <f>SUM(B1212:B1252)</f>
        <v>62275</v>
      </c>
      <c r="C1253" s="11"/>
      <c r="D1253" s="11"/>
      <c r="E1253" s="11" t="s">
        <v>30</v>
      </c>
      <c r="F1253" s="18"/>
      <c r="G1253" s="18"/>
      <c r="H1253" s="41">
        <v>0</v>
      </c>
      <c r="I1253" s="44">
        <f t="shared" si="40"/>
        <v>115.32407407407408</v>
      </c>
      <c r="K1253" s="2">
        <v>540</v>
      </c>
    </row>
    <row r="1254" spans="2:11" ht="12.75">
      <c r="B1254" s="112"/>
      <c r="H1254" s="6">
        <f t="shared" si="41"/>
        <v>0</v>
      </c>
      <c r="I1254" s="22">
        <f t="shared" si="40"/>
        <v>0</v>
      </c>
      <c r="K1254" s="2">
        <v>540</v>
      </c>
    </row>
    <row r="1255" spans="2:11" ht="12.75">
      <c r="B1255" s="112"/>
      <c r="I1255" s="22"/>
      <c r="K1255" s="2">
        <v>540</v>
      </c>
    </row>
    <row r="1256" spans="2:11" ht="12.75">
      <c r="B1256" s="112"/>
      <c r="I1256" s="22"/>
      <c r="K1256" s="2">
        <v>540</v>
      </c>
    </row>
    <row r="1257" spans="1:11" s="45" customFormat="1" ht="12.75">
      <c r="A1257" s="11"/>
      <c r="B1257" s="161">
        <f>+B1262+B1267+B1272+B1276+B1280+B1283+B1289+B1295+B1298+B1302+B1305</f>
        <v>400000</v>
      </c>
      <c r="C1257" s="71" t="s">
        <v>759</v>
      </c>
      <c r="D1257" s="11"/>
      <c r="E1257" s="11"/>
      <c r="G1257" s="91" t="s">
        <v>760</v>
      </c>
      <c r="H1257" s="41"/>
      <c r="I1257" s="44"/>
      <c r="K1257" s="2">
        <v>540</v>
      </c>
    </row>
    <row r="1258" spans="2:11" ht="12.75">
      <c r="B1258" s="112"/>
      <c r="H1258" s="6">
        <f>H1254-B1258</f>
        <v>0</v>
      </c>
      <c r="I1258" s="22">
        <f t="shared" si="40"/>
        <v>0</v>
      </c>
      <c r="K1258" s="2">
        <v>540</v>
      </c>
    </row>
    <row r="1259" spans="2:11" ht="12.75">
      <c r="B1259" s="112"/>
      <c r="H1259" s="6">
        <f t="shared" si="41"/>
        <v>0</v>
      </c>
      <c r="I1259" s="22">
        <f t="shared" si="40"/>
        <v>0</v>
      </c>
      <c r="K1259" s="2">
        <v>540</v>
      </c>
    </row>
    <row r="1260" spans="2:11" ht="12.75">
      <c r="B1260" s="112">
        <v>40000</v>
      </c>
      <c r="C1260" s="1" t="s">
        <v>745</v>
      </c>
      <c r="D1260" s="1" t="s">
        <v>528</v>
      </c>
      <c r="E1260" s="1" t="s">
        <v>554</v>
      </c>
      <c r="F1260" s="27" t="s">
        <v>548</v>
      </c>
      <c r="G1260" s="27" t="s">
        <v>47</v>
      </c>
      <c r="H1260" s="6">
        <f t="shared" si="41"/>
        <v>-40000</v>
      </c>
      <c r="I1260" s="22">
        <f t="shared" si="40"/>
        <v>74.07407407407408</v>
      </c>
      <c r="K1260" s="2">
        <v>540</v>
      </c>
    </row>
    <row r="1261" spans="2:11" ht="12.75">
      <c r="B1261" s="112">
        <v>5000</v>
      </c>
      <c r="C1261" s="1" t="s">
        <v>555</v>
      </c>
      <c r="D1261" s="1" t="s">
        <v>528</v>
      </c>
      <c r="E1261" s="1" t="s">
        <v>556</v>
      </c>
      <c r="F1261" s="27" t="s">
        <v>548</v>
      </c>
      <c r="G1261" s="27" t="s">
        <v>85</v>
      </c>
      <c r="H1261" s="6">
        <f t="shared" si="41"/>
        <v>-45000</v>
      </c>
      <c r="I1261" s="22">
        <f t="shared" si="40"/>
        <v>9.25925925925926</v>
      </c>
      <c r="K1261" s="2">
        <v>540</v>
      </c>
    </row>
    <row r="1262" spans="1:11" s="45" customFormat="1" ht="12.75">
      <c r="A1262" s="11"/>
      <c r="B1262" s="161">
        <f>SUM(B1260:B1261)</f>
        <v>45000</v>
      </c>
      <c r="C1262" s="11" t="s">
        <v>557</v>
      </c>
      <c r="D1262" s="11"/>
      <c r="E1262" s="11" t="s">
        <v>558</v>
      </c>
      <c r="F1262" s="18"/>
      <c r="G1262" s="18"/>
      <c r="H1262" s="41">
        <v>0</v>
      </c>
      <c r="I1262" s="44">
        <f t="shared" si="40"/>
        <v>83.33333333333333</v>
      </c>
      <c r="K1262" s="2">
        <v>540</v>
      </c>
    </row>
    <row r="1263" spans="2:11" ht="12.75">
      <c r="B1263" s="112"/>
      <c r="H1263" s="6">
        <f t="shared" si="41"/>
        <v>0</v>
      </c>
      <c r="I1263" s="22">
        <f t="shared" si="40"/>
        <v>0</v>
      </c>
      <c r="K1263" s="2">
        <v>540</v>
      </c>
    </row>
    <row r="1264" spans="2:11" ht="12.75">
      <c r="B1264" s="112">
        <v>10000</v>
      </c>
      <c r="C1264" s="1" t="s">
        <v>739</v>
      </c>
      <c r="D1264" s="1" t="s">
        <v>528</v>
      </c>
      <c r="E1264" s="1" t="s">
        <v>734</v>
      </c>
      <c r="F1264" s="27" t="s">
        <v>548</v>
      </c>
      <c r="G1264" s="27" t="s">
        <v>88</v>
      </c>
      <c r="H1264" s="6">
        <f t="shared" si="41"/>
        <v>-10000</v>
      </c>
      <c r="I1264" s="22">
        <f t="shared" si="40"/>
        <v>18.51851851851852</v>
      </c>
      <c r="K1264" s="2">
        <v>540</v>
      </c>
    </row>
    <row r="1265" spans="2:11" ht="12.75">
      <c r="B1265" s="112">
        <v>10000</v>
      </c>
      <c r="C1265" s="1" t="s">
        <v>560</v>
      </c>
      <c r="D1265" s="1" t="s">
        <v>528</v>
      </c>
      <c r="E1265" s="1" t="s">
        <v>734</v>
      </c>
      <c r="F1265" s="27" t="s">
        <v>548</v>
      </c>
      <c r="G1265" s="27" t="s">
        <v>45</v>
      </c>
      <c r="H1265" s="6">
        <f t="shared" si="41"/>
        <v>-20000</v>
      </c>
      <c r="I1265" s="22">
        <f t="shared" si="40"/>
        <v>18.51851851851852</v>
      </c>
      <c r="K1265" s="2">
        <v>540</v>
      </c>
    </row>
    <row r="1266" spans="2:11" ht="12.75">
      <c r="B1266" s="112">
        <v>40000</v>
      </c>
      <c r="C1266" s="1" t="s">
        <v>745</v>
      </c>
      <c r="D1266" s="1" t="s">
        <v>528</v>
      </c>
      <c r="E1266" s="1" t="s">
        <v>735</v>
      </c>
      <c r="F1266" s="27" t="s">
        <v>548</v>
      </c>
      <c r="G1266" s="27" t="s">
        <v>47</v>
      </c>
      <c r="I1266" s="22"/>
      <c r="K1266" s="2">
        <v>540</v>
      </c>
    </row>
    <row r="1267" spans="1:11" s="45" customFormat="1" ht="12.75">
      <c r="A1267" s="11"/>
      <c r="B1267" s="161">
        <f>SUM(B1264:B1265)</f>
        <v>20000</v>
      </c>
      <c r="C1267" s="11" t="s">
        <v>557</v>
      </c>
      <c r="D1267" s="11"/>
      <c r="E1267" s="11" t="s">
        <v>734</v>
      </c>
      <c r="F1267" s="18"/>
      <c r="G1267" s="18"/>
      <c r="H1267" s="41">
        <v>0</v>
      </c>
      <c r="I1267" s="44">
        <f t="shared" si="40"/>
        <v>37.03703703703704</v>
      </c>
      <c r="K1267" s="2">
        <v>540</v>
      </c>
    </row>
    <row r="1268" spans="2:11" ht="12.75">
      <c r="B1268" s="112"/>
      <c r="H1268" s="6">
        <f t="shared" si="41"/>
        <v>0</v>
      </c>
      <c r="I1268" s="39">
        <f t="shared" si="40"/>
        <v>0</v>
      </c>
      <c r="K1268" s="2">
        <v>540</v>
      </c>
    </row>
    <row r="1269" spans="2:11" ht="12.75">
      <c r="B1269" s="112">
        <v>10000</v>
      </c>
      <c r="C1269" s="1" t="s">
        <v>561</v>
      </c>
      <c r="D1269" s="1" t="s">
        <v>528</v>
      </c>
      <c r="E1269" s="1" t="s">
        <v>562</v>
      </c>
      <c r="F1269" s="27" t="s">
        <v>548</v>
      </c>
      <c r="G1269" s="27" t="s">
        <v>100</v>
      </c>
      <c r="H1269" s="6">
        <f t="shared" si="41"/>
        <v>-10000</v>
      </c>
      <c r="I1269" s="22">
        <f t="shared" si="40"/>
        <v>18.51851851851852</v>
      </c>
      <c r="K1269" s="2">
        <v>540</v>
      </c>
    </row>
    <row r="1270" spans="2:11" ht="12.75">
      <c r="B1270" s="112">
        <v>5000</v>
      </c>
      <c r="C1270" s="1" t="s">
        <v>561</v>
      </c>
      <c r="D1270" s="1" t="s">
        <v>528</v>
      </c>
      <c r="E1270" s="1" t="s">
        <v>562</v>
      </c>
      <c r="F1270" s="27" t="s">
        <v>548</v>
      </c>
      <c r="G1270" s="27" t="s">
        <v>102</v>
      </c>
      <c r="H1270" s="6">
        <f t="shared" si="41"/>
        <v>-15000</v>
      </c>
      <c r="I1270" s="22">
        <f t="shared" si="40"/>
        <v>9.25925925925926</v>
      </c>
      <c r="K1270" s="2">
        <v>540</v>
      </c>
    </row>
    <row r="1271" spans="2:11" ht="12.75">
      <c r="B1271" s="112">
        <v>10000</v>
      </c>
      <c r="C1271" s="1" t="s">
        <v>563</v>
      </c>
      <c r="D1271" s="1" t="s">
        <v>528</v>
      </c>
      <c r="E1271" s="1" t="s">
        <v>562</v>
      </c>
      <c r="F1271" s="27" t="s">
        <v>548</v>
      </c>
      <c r="G1271" s="27" t="s">
        <v>90</v>
      </c>
      <c r="H1271" s="6">
        <f t="shared" si="41"/>
        <v>-25000</v>
      </c>
      <c r="I1271" s="22">
        <f t="shared" si="40"/>
        <v>18.51851851851852</v>
      </c>
      <c r="K1271" s="2">
        <v>540</v>
      </c>
    </row>
    <row r="1272" spans="1:11" s="45" customFormat="1" ht="12.75">
      <c r="A1272" s="11"/>
      <c r="B1272" s="161">
        <f>SUM(B1269:B1271)</f>
        <v>25000</v>
      </c>
      <c r="C1272" s="11" t="s">
        <v>557</v>
      </c>
      <c r="D1272" s="11"/>
      <c r="E1272" s="11" t="s">
        <v>562</v>
      </c>
      <c r="F1272" s="18"/>
      <c r="G1272" s="18"/>
      <c r="H1272" s="41">
        <v>0</v>
      </c>
      <c r="I1272" s="44">
        <f t="shared" si="40"/>
        <v>46.2962962962963</v>
      </c>
      <c r="K1272" s="2">
        <v>540</v>
      </c>
    </row>
    <row r="1273" spans="2:11" ht="12.75">
      <c r="B1273" s="112"/>
      <c r="H1273" s="6">
        <f t="shared" si="41"/>
        <v>0</v>
      </c>
      <c r="I1273" s="22">
        <f t="shared" si="40"/>
        <v>0</v>
      </c>
      <c r="K1273" s="2">
        <v>540</v>
      </c>
    </row>
    <row r="1274" spans="2:11" ht="12.75">
      <c r="B1274" s="112">
        <v>10000</v>
      </c>
      <c r="C1274" s="1" t="s">
        <v>560</v>
      </c>
      <c r="D1274" s="1" t="s">
        <v>528</v>
      </c>
      <c r="E1274" s="12" t="s">
        <v>740</v>
      </c>
      <c r="F1274" s="27" t="s">
        <v>548</v>
      </c>
      <c r="G1274" s="27" t="s">
        <v>201</v>
      </c>
      <c r="H1274" s="6">
        <f t="shared" si="41"/>
        <v>-10000</v>
      </c>
      <c r="I1274" s="22">
        <f t="shared" si="40"/>
        <v>18.51851851851852</v>
      </c>
      <c r="K1274" s="2">
        <v>540</v>
      </c>
    </row>
    <row r="1275" spans="2:11" ht="12.75">
      <c r="B1275" s="112">
        <v>10000</v>
      </c>
      <c r="C1275" s="1" t="s">
        <v>560</v>
      </c>
      <c r="D1275" s="1" t="s">
        <v>528</v>
      </c>
      <c r="E1275" s="1" t="s">
        <v>740</v>
      </c>
      <c r="F1275" s="27" t="s">
        <v>548</v>
      </c>
      <c r="G1275" s="27" t="s">
        <v>90</v>
      </c>
      <c r="H1275" s="6">
        <f t="shared" si="41"/>
        <v>-20000</v>
      </c>
      <c r="I1275" s="22">
        <f t="shared" si="40"/>
        <v>18.51851851851852</v>
      </c>
      <c r="K1275" s="2">
        <v>540</v>
      </c>
    </row>
    <row r="1276" spans="1:11" s="45" customFormat="1" ht="12.75">
      <c r="A1276" s="11"/>
      <c r="B1276" s="161">
        <f>SUM(B1274:B1275)</f>
        <v>20000</v>
      </c>
      <c r="C1276" s="11" t="s">
        <v>557</v>
      </c>
      <c r="D1276" s="11"/>
      <c r="E1276" s="11" t="s">
        <v>740</v>
      </c>
      <c r="F1276" s="18"/>
      <c r="G1276" s="18"/>
      <c r="H1276" s="41">
        <v>0</v>
      </c>
      <c r="I1276" s="44">
        <f t="shared" si="40"/>
        <v>37.03703703703704</v>
      </c>
      <c r="K1276" s="2">
        <v>540</v>
      </c>
    </row>
    <row r="1277" spans="2:11" ht="12.75">
      <c r="B1277" s="112"/>
      <c r="H1277" s="6">
        <f t="shared" si="41"/>
        <v>0</v>
      </c>
      <c r="I1277" s="39">
        <f t="shared" si="40"/>
        <v>0</v>
      </c>
      <c r="K1277" s="2">
        <v>540</v>
      </c>
    </row>
    <row r="1278" spans="2:11" ht="12.75">
      <c r="B1278" s="112">
        <v>10000</v>
      </c>
      <c r="C1278" s="1" t="s">
        <v>563</v>
      </c>
      <c r="D1278" s="1" t="s">
        <v>528</v>
      </c>
      <c r="E1278" s="1" t="s">
        <v>741</v>
      </c>
      <c r="F1278" s="27" t="s">
        <v>548</v>
      </c>
      <c r="G1278" s="27" t="s">
        <v>93</v>
      </c>
      <c r="H1278" s="6">
        <f t="shared" si="41"/>
        <v>-10000</v>
      </c>
      <c r="I1278" s="39">
        <f t="shared" si="40"/>
        <v>18.51851851851852</v>
      </c>
      <c r="K1278" s="2">
        <v>540</v>
      </c>
    </row>
    <row r="1279" spans="2:11" ht="12.75">
      <c r="B1279" s="112">
        <v>10000</v>
      </c>
      <c r="C1279" s="1" t="s">
        <v>560</v>
      </c>
      <c r="D1279" s="1" t="s">
        <v>528</v>
      </c>
      <c r="E1279" s="1" t="s">
        <v>742</v>
      </c>
      <c r="F1279" s="27" t="s">
        <v>548</v>
      </c>
      <c r="G1279" s="27" t="s">
        <v>160</v>
      </c>
      <c r="H1279" s="6">
        <f t="shared" si="41"/>
        <v>-20000</v>
      </c>
      <c r="I1279" s="39">
        <f t="shared" si="40"/>
        <v>18.51851851851852</v>
      </c>
      <c r="K1279" s="2">
        <v>540</v>
      </c>
    </row>
    <row r="1280" spans="1:11" s="45" customFormat="1" ht="12.75">
      <c r="A1280" s="11"/>
      <c r="B1280" s="161">
        <f>SUM(B1278:B1279)</f>
        <v>20000</v>
      </c>
      <c r="C1280" s="11" t="s">
        <v>557</v>
      </c>
      <c r="D1280" s="11"/>
      <c r="E1280" s="11" t="s">
        <v>742</v>
      </c>
      <c r="F1280" s="18"/>
      <c r="G1280" s="18"/>
      <c r="H1280" s="41">
        <v>0</v>
      </c>
      <c r="I1280" s="44">
        <f t="shared" si="40"/>
        <v>37.03703703703704</v>
      </c>
      <c r="K1280" s="2">
        <v>540</v>
      </c>
    </row>
    <row r="1281" spans="2:11" ht="12.75">
      <c r="B1281" s="112"/>
      <c r="H1281" s="6">
        <f t="shared" si="41"/>
        <v>0</v>
      </c>
      <c r="I1281" s="39">
        <f t="shared" si="40"/>
        <v>0</v>
      </c>
      <c r="K1281" s="2">
        <v>540</v>
      </c>
    </row>
    <row r="1282" spans="2:11" ht="12.75">
      <c r="B1282" s="112">
        <v>40000</v>
      </c>
      <c r="C1282" s="1" t="s">
        <v>745</v>
      </c>
      <c r="D1282" s="1" t="s">
        <v>528</v>
      </c>
      <c r="E1282" s="1" t="s">
        <v>737</v>
      </c>
      <c r="F1282" s="27" t="s">
        <v>548</v>
      </c>
      <c r="G1282" s="27" t="s">
        <v>61</v>
      </c>
      <c r="H1282" s="6">
        <f t="shared" si="41"/>
        <v>-40000</v>
      </c>
      <c r="I1282" s="22">
        <f t="shared" si="40"/>
        <v>74.07407407407408</v>
      </c>
      <c r="K1282" s="2">
        <v>540</v>
      </c>
    </row>
    <row r="1283" spans="1:11" s="45" customFormat="1" ht="12.75">
      <c r="A1283" s="11"/>
      <c r="B1283" s="161">
        <v>40000</v>
      </c>
      <c r="C1283" s="11" t="s">
        <v>557</v>
      </c>
      <c r="D1283" s="11"/>
      <c r="E1283" s="11" t="s">
        <v>737</v>
      </c>
      <c r="F1283" s="18"/>
      <c r="G1283" s="18"/>
      <c r="H1283" s="41"/>
      <c r="I1283" s="44">
        <f t="shared" si="40"/>
        <v>74.07407407407408</v>
      </c>
      <c r="K1283" s="2">
        <v>540</v>
      </c>
    </row>
    <row r="1284" spans="2:11" ht="12.75">
      <c r="B1284" s="112"/>
      <c r="H1284" s="6">
        <v>0</v>
      </c>
      <c r="I1284" s="22">
        <f t="shared" si="40"/>
        <v>0</v>
      </c>
      <c r="K1284" s="2">
        <v>540</v>
      </c>
    </row>
    <row r="1285" spans="2:11" ht="12.75">
      <c r="B1285" s="112">
        <v>10000</v>
      </c>
      <c r="C1285" s="1" t="s">
        <v>560</v>
      </c>
      <c r="D1285" s="1" t="s">
        <v>528</v>
      </c>
      <c r="E1285" s="12" t="s">
        <v>757</v>
      </c>
      <c r="F1285" s="27" t="s">
        <v>548</v>
      </c>
      <c r="G1285" s="27" t="s">
        <v>246</v>
      </c>
      <c r="H1285" s="6">
        <f t="shared" si="41"/>
        <v>-10000</v>
      </c>
      <c r="I1285" s="22">
        <f t="shared" si="40"/>
        <v>18.51851851851852</v>
      </c>
      <c r="K1285" s="2">
        <v>540</v>
      </c>
    </row>
    <row r="1286" spans="2:11" ht="12.75">
      <c r="B1286" s="156">
        <v>10000</v>
      </c>
      <c r="C1286" s="12" t="s">
        <v>563</v>
      </c>
      <c r="D1286" s="12" t="s">
        <v>528</v>
      </c>
      <c r="E1286" s="12" t="s">
        <v>757</v>
      </c>
      <c r="F1286" s="30" t="s">
        <v>548</v>
      </c>
      <c r="G1286" s="30" t="s">
        <v>63</v>
      </c>
      <c r="H1286" s="6">
        <f t="shared" si="41"/>
        <v>-20000</v>
      </c>
      <c r="I1286" s="22">
        <f t="shared" si="40"/>
        <v>18.51851851851852</v>
      </c>
      <c r="K1286" s="2">
        <v>540</v>
      </c>
    </row>
    <row r="1287" spans="2:11" ht="12.75">
      <c r="B1287" s="156">
        <v>5000</v>
      </c>
      <c r="C1287" s="12" t="s">
        <v>561</v>
      </c>
      <c r="D1287" s="12" t="s">
        <v>528</v>
      </c>
      <c r="E1287" s="12" t="s">
        <v>757</v>
      </c>
      <c r="F1287" s="30" t="s">
        <v>548</v>
      </c>
      <c r="G1287" s="30" t="s">
        <v>85</v>
      </c>
      <c r="H1287" s="6">
        <f t="shared" si="41"/>
        <v>-25000</v>
      </c>
      <c r="I1287" s="22">
        <f t="shared" si="40"/>
        <v>9.25925925925926</v>
      </c>
      <c r="K1287" s="2">
        <v>540</v>
      </c>
    </row>
    <row r="1288" spans="1:11" s="15" customFormat="1" ht="12.75">
      <c r="A1288" s="12"/>
      <c r="B1288" s="156">
        <v>10000</v>
      </c>
      <c r="C1288" s="12" t="s">
        <v>560</v>
      </c>
      <c r="D1288" s="12" t="s">
        <v>528</v>
      </c>
      <c r="E1288" s="12" t="s">
        <v>757</v>
      </c>
      <c r="F1288" s="30" t="s">
        <v>548</v>
      </c>
      <c r="G1288" s="30" t="s">
        <v>88</v>
      </c>
      <c r="H1288" s="29">
        <f t="shared" si="41"/>
        <v>-35000</v>
      </c>
      <c r="I1288" s="39">
        <f t="shared" si="40"/>
        <v>18.51851851851852</v>
      </c>
      <c r="K1288" s="2">
        <v>540</v>
      </c>
    </row>
    <row r="1289" spans="1:11" s="45" customFormat="1" ht="12.75">
      <c r="A1289" s="11"/>
      <c r="B1289" s="161">
        <f>SUM(B1285:B1288)</f>
        <v>35000</v>
      </c>
      <c r="C1289" s="11" t="s">
        <v>557</v>
      </c>
      <c r="D1289" s="11"/>
      <c r="E1289" s="11" t="s">
        <v>757</v>
      </c>
      <c r="F1289" s="18"/>
      <c r="G1289" s="18"/>
      <c r="H1289" s="41">
        <v>0</v>
      </c>
      <c r="I1289" s="44">
        <f t="shared" si="40"/>
        <v>64.81481481481481</v>
      </c>
      <c r="K1289" s="2">
        <v>540</v>
      </c>
    </row>
    <row r="1290" spans="2:11" ht="12.75">
      <c r="B1290" s="112"/>
      <c r="H1290" s="6">
        <f t="shared" si="41"/>
        <v>0</v>
      </c>
      <c r="I1290" s="22">
        <f t="shared" si="40"/>
        <v>0</v>
      </c>
      <c r="K1290" s="2">
        <v>540</v>
      </c>
    </row>
    <row r="1291" spans="2:11" ht="12.75">
      <c r="B1291" s="112">
        <v>10000</v>
      </c>
      <c r="C1291" s="1" t="s">
        <v>560</v>
      </c>
      <c r="D1291" s="1" t="s">
        <v>528</v>
      </c>
      <c r="E1291" s="1" t="s">
        <v>758</v>
      </c>
      <c r="F1291" s="27" t="s">
        <v>548</v>
      </c>
      <c r="G1291" s="27" t="s">
        <v>47</v>
      </c>
      <c r="H1291" s="6">
        <f t="shared" si="41"/>
        <v>-10000</v>
      </c>
      <c r="I1291" s="22">
        <f t="shared" si="40"/>
        <v>18.51851851851852</v>
      </c>
      <c r="K1291" s="2">
        <v>540</v>
      </c>
    </row>
    <row r="1292" spans="2:11" ht="12.75">
      <c r="B1292" s="112">
        <v>40000</v>
      </c>
      <c r="C1292" s="1" t="s">
        <v>745</v>
      </c>
      <c r="D1292" s="1" t="s">
        <v>528</v>
      </c>
      <c r="E1292" s="1" t="s">
        <v>733</v>
      </c>
      <c r="F1292" s="27" t="s">
        <v>548</v>
      </c>
      <c r="G1292" s="27" t="s">
        <v>56</v>
      </c>
      <c r="H1292" s="6">
        <f t="shared" si="41"/>
        <v>-50000</v>
      </c>
      <c r="I1292" s="22">
        <f t="shared" si="40"/>
        <v>74.07407407407408</v>
      </c>
      <c r="K1292" s="2">
        <v>540</v>
      </c>
    </row>
    <row r="1293" spans="2:11" ht="12.75">
      <c r="B1293" s="112">
        <v>40000</v>
      </c>
      <c r="C1293" s="1" t="s">
        <v>566</v>
      </c>
      <c r="D1293" s="1" t="s">
        <v>528</v>
      </c>
      <c r="E1293" s="1" t="s">
        <v>733</v>
      </c>
      <c r="F1293" s="27" t="s">
        <v>548</v>
      </c>
      <c r="G1293" s="27" t="s">
        <v>45</v>
      </c>
      <c r="H1293" s="6">
        <f t="shared" si="41"/>
        <v>-90000</v>
      </c>
      <c r="I1293" s="22">
        <f t="shared" si="40"/>
        <v>74.07407407407408</v>
      </c>
      <c r="K1293" s="2">
        <v>540</v>
      </c>
    </row>
    <row r="1294" spans="2:11" ht="12.75">
      <c r="B1294" s="112">
        <v>40000</v>
      </c>
      <c r="C1294" s="1" t="s">
        <v>745</v>
      </c>
      <c r="D1294" s="1" t="s">
        <v>528</v>
      </c>
      <c r="E1294" s="1" t="s">
        <v>733</v>
      </c>
      <c r="F1294" s="27" t="s">
        <v>548</v>
      </c>
      <c r="G1294" s="27" t="s">
        <v>28</v>
      </c>
      <c r="H1294" s="6">
        <f t="shared" si="41"/>
        <v>-130000</v>
      </c>
      <c r="I1294" s="22">
        <f t="shared" si="40"/>
        <v>74.07407407407408</v>
      </c>
      <c r="K1294" s="2">
        <v>540</v>
      </c>
    </row>
    <row r="1295" spans="1:11" s="45" customFormat="1" ht="12.75">
      <c r="A1295" s="11"/>
      <c r="B1295" s="161">
        <f>SUM(B1291:B1294)</f>
        <v>130000</v>
      </c>
      <c r="C1295" s="11" t="s">
        <v>557</v>
      </c>
      <c r="D1295" s="11"/>
      <c r="E1295" s="11" t="s">
        <v>733</v>
      </c>
      <c r="F1295" s="18"/>
      <c r="G1295" s="18"/>
      <c r="H1295" s="41">
        <v>0</v>
      </c>
      <c r="I1295" s="44">
        <f t="shared" si="40"/>
        <v>240.74074074074073</v>
      </c>
      <c r="K1295" s="2">
        <v>540</v>
      </c>
    </row>
    <row r="1296" spans="2:11" ht="12.75">
      <c r="B1296" s="112"/>
      <c r="H1296" s="6">
        <f t="shared" si="41"/>
        <v>0</v>
      </c>
      <c r="I1296" s="22">
        <f t="shared" si="40"/>
        <v>0</v>
      </c>
      <c r="K1296" s="2">
        <v>540</v>
      </c>
    </row>
    <row r="1297" spans="2:11" ht="12.75">
      <c r="B1297" s="112">
        <v>10000</v>
      </c>
      <c r="C1297" s="1" t="s">
        <v>736</v>
      </c>
      <c r="D1297" s="1" t="s">
        <v>528</v>
      </c>
      <c r="E1297" s="1" t="s">
        <v>738</v>
      </c>
      <c r="F1297" s="27" t="s">
        <v>548</v>
      </c>
      <c r="G1297" s="27" t="s">
        <v>101</v>
      </c>
      <c r="H1297" s="6">
        <f t="shared" si="41"/>
        <v>-10000</v>
      </c>
      <c r="I1297" s="22">
        <f t="shared" si="40"/>
        <v>18.51851851851852</v>
      </c>
      <c r="K1297" s="2">
        <v>540</v>
      </c>
    </row>
    <row r="1298" spans="1:11" s="45" customFormat="1" ht="12.75">
      <c r="A1298" s="11"/>
      <c r="B1298" s="161">
        <f>SUM(B1297)</f>
        <v>10000</v>
      </c>
      <c r="C1298" s="11" t="s">
        <v>557</v>
      </c>
      <c r="D1298" s="11"/>
      <c r="E1298" s="11" t="s">
        <v>738</v>
      </c>
      <c r="F1298" s="18"/>
      <c r="G1298" s="18"/>
      <c r="H1298" s="41">
        <v>0</v>
      </c>
      <c r="I1298" s="44">
        <f t="shared" si="40"/>
        <v>18.51851851851852</v>
      </c>
      <c r="K1298" s="2">
        <v>540</v>
      </c>
    </row>
    <row r="1299" spans="2:11" ht="12.75">
      <c r="B1299" s="112"/>
      <c r="H1299" s="6">
        <f t="shared" si="41"/>
        <v>0</v>
      </c>
      <c r="I1299" s="22">
        <f t="shared" si="40"/>
        <v>0</v>
      </c>
      <c r="K1299" s="2">
        <v>540</v>
      </c>
    </row>
    <row r="1300" spans="2:11" ht="12.75">
      <c r="B1300" s="112">
        <v>10000</v>
      </c>
      <c r="C1300" s="1" t="s">
        <v>560</v>
      </c>
      <c r="D1300" s="1" t="s">
        <v>528</v>
      </c>
      <c r="E1300" s="1" t="s">
        <v>743</v>
      </c>
      <c r="F1300" s="27" t="s">
        <v>548</v>
      </c>
      <c r="G1300" s="27" t="s">
        <v>201</v>
      </c>
      <c r="H1300" s="6">
        <f t="shared" si="41"/>
        <v>-10000</v>
      </c>
      <c r="I1300" s="22">
        <f t="shared" si="40"/>
        <v>18.51851851851852</v>
      </c>
      <c r="K1300" s="2">
        <v>540</v>
      </c>
    </row>
    <row r="1301" spans="2:11" ht="12.75">
      <c r="B1301" s="112">
        <v>40000</v>
      </c>
      <c r="C1301" s="1" t="s">
        <v>745</v>
      </c>
      <c r="D1301" s="1" t="s">
        <v>528</v>
      </c>
      <c r="E1301" s="1" t="s">
        <v>743</v>
      </c>
      <c r="F1301" s="27" t="s">
        <v>548</v>
      </c>
      <c r="G1301" s="27" t="s">
        <v>45</v>
      </c>
      <c r="H1301" s="6">
        <f t="shared" si="41"/>
        <v>-50000</v>
      </c>
      <c r="I1301" s="22">
        <f t="shared" si="40"/>
        <v>74.07407407407408</v>
      </c>
      <c r="K1301" s="2">
        <v>540</v>
      </c>
    </row>
    <row r="1302" spans="1:11" s="45" customFormat="1" ht="12.75">
      <c r="A1302" s="11"/>
      <c r="B1302" s="161">
        <f>SUM(B1300:B1301)</f>
        <v>50000</v>
      </c>
      <c r="C1302" s="11" t="s">
        <v>557</v>
      </c>
      <c r="D1302" s="11"/>
      <c r="E1302" s="11" t="s">
        <v>743</v>
      </c>
      <c r="F1302" s="18"/>
      <c r="G1302" s="18"/>
      <c r="H1302" s="41">
        <v>0</v>
      </c>
      <c r="I1302" s="44">
        <f t="shared" si="40"/>
        <v>92.5925925925926</v>
      </c>
      <c r="K1302" s="2">
        <v>540</v>
      </c>
    </row>
    <row r="1303" spans="2:11" ht="12.75">
      <c r="B1303" s="112"/>
      <c r="H1303" s="6">
        <f t="shared" si="41"/>
        <v>0</v>
      </c>
      <c r="I1303" s="22">
        <f aca="true" t="shared" si="42" ref="I1303:I1360">+B1303/K1303</f>
        <v>0</v>
      </c>
      <c r="K1303" s="2">
        <v>540</v>
      </c>
    </row>
    <row r="1304" spans="2:11" ht="12.75">
      <c r="B1304" s="112">
        <v>5000</v>
      </c>
      <c r="C1304" s="1" t="s">
        <v>561</v>
      </c>
      <c r="D1304" s="1" t="s">
        <v>528</v>
      </c>
      <c r="E1304" s="12" t="s">
        <v>744</v>
      </c>
      <c r="F1304" s="27" t="s">
        <v>548</v>
      </c>
      <c r="G1304" s="27" t="s">
        <v>255</v>
      </c>
      <c r="H1304" s="6">
        <f t="shared" si="41"/>
        <v>-5000</v>
      </c>
      <c r="I1304" s="22">
        <f t="shared" si="42"/>
        <v>9.25925925925926</v>
      </c>
      <c r="K1304" s="2">
        <v>540</v>
      </c>
    </row>
    <row r="1305" spans="1:11" s="45" customFormat="1" ht="12.75">
      <c r="A1305" s="11"/>
      <c r="B1305" s="161">
        <v>5000</v>
      </c>
      <c r="C1305" s="11" t="s">
        <v>557</v>
      </c>
      <c r="D1305" s="11"/>
      <c r="E1305" s="11" t="s">
        <v>744</v>
      </c>
      <c r="F1305" s="18"/>
      <c r="G1305" s="18"/>
      <c r="H1305" s="41">
        <v>0</v>
      </c>
      <c r="I1305" s="44">
        <f t="shared" si="42"/>
        <v>9.25925925925926</v>
      </c>
      <c r="K1305" s="2">
        <v>540</v>
      </c>
    </row>
    <row r="1306" spans="2:11" ht="12.75">
      <c r="B1306" s="112"/>
      <c r="H1306" s="6">
        <f t="shared" si="41"/>
        <v>0</v>
      </c>
      <c r="I1306" s="22">
        <f t="shared" si="42"/>
        <v>0</v>
      </c>
      <c r="K1306" s="2">
        <v>540</v>
      </c>
    </row>
    <row r="1307" spans="2:11" ht="12.75">
      <c r="B1307" s="112"/>
      <c r="I1307" s="22"/>
      <c r="K1307" s="2">
        <v>540</v>
      </c>
    </row>
    <row r="1308" spans="1:11" s="45" customFormat="1" ht="12.75">
      <c r="A1308" s="11"/>
      <c r="B1308" s="161">
        <f>+B1309+B1310</f>
        <v>40000</v>
      </c>
      <c r="C1308" s="71" t="s">
        <v>761</v>
      </c>
      <c r="D1308" s="11"/>
      <c r="E1308" s="11"/>
      <c r="F1308" s="18"/>
      <c r="G1308" s="18"/>
      <c r="H1308" s="41">
        <f t="shared" si="41"/>
        <v>-40000</v>
      </c>
      <c r="I1308" s="44">
        <f t="shared" si="42"/>
        <v>74.07407407407408</v>
      </c>
      <c r="K1308" s="2">
        <v>540</v>
      </c>
    </row>
    <row r="1309" spans="2:11" ht="12.75">
      <c r="B1309" s="156">
        <v>30000</v>
      </c>
      <c r="C1309" s="12" t="s">
        <v>591</v>
      </c>
      <c r="D1309" s="12" t="s">
        <v>528</v>
      </c>
      <c r="E1309" s="12" t="s">
        <v>35</v>
      </c>
      <c r="F1309" s="30" t="s">
        <v>592</v>
      </c>
      <c r="G1309" s="30" t="s">
        <v>218</v>
      </c>
      <c r="H1309" s="6">
        <f t="shared" si="41"/>
        <v>-70000</v>
      </c>
      <c r="I1309" s="22">
        <f t="shared" si="42"/>
        <v>55.55555555555556</v>
      </c>
      <c r="K1309" s="2">
        <v>540</v>
      </c>
    </row>
    <row r="1310" spans="2:11" ht="12.75">
      <c r="B1310" s="112">
        <v>10000</v>
      </c>
      <c r="C1310" s="1" t="s">
        <v>564</v>
      </c>
      <c r="D1310" s="1" t="s">
        <v>528</v>
      </c>
      <c r="E1310" s="1" t="s">
        <v>559</v>
      </c>
      <c r="F1310" s="27" t="s">
        <v>565</v>
      </c>
      <c r="G1310" s="27" t="s">
        <v>88</v>
      </c>
      <c r="H1310" s="6">
        <f t="shared" si="41"/>
        <v>-80000</v>
      </c>
      <c r="I1310" s="22">
        <f t="shared" si="42"/>
        <v>18.51851851851852</v>
      </c>
      <c r="K1310" s="2">
        <v>540</v>
      </c>
    </row>
    <row r="1311" spans="2:11" ht="12.75">
      <c r="B1311" s="112"/>
      <c r="I1311" s="22"/>
      <c r="K1311" s="2">
        <v>540</v>
      </c>
    </row>
    <row r="1312" spans="2:11" ht="12.75">
      <c r="B1312" s="112"/>
      <c r="I1312" s="22"/>
      <c r="K1312" s="2">
        <v>540</v>
      </c>
    </row>
    <row r="1313" spans="2:11" ht="12.75">
      <c r="B1313" s="112"/>
      <c r="H1313" s="6">
        <f>H1306-B1313</f>
        <v>0</v>
      </c>
      <c r="I1313" s="22">
        <f t="shared" si="42"/>
        <v>0</v>
      </c>
      <c r="K1313" s="2">
        <v>540</v>
      </c>
    </row>
    <row r="1314" spans="2:11" ht="12.75">
      <c r="B1314" s="112">
        <v>200</v>
      </c>
      <c r="C1314" s="1" t="s">
        <v>567</v>
      </c>
      <c r="D1314" s="1" t="s">
        <v>528</v>
      </c>
      <c r="E1314" s="1" t="s">
        <v>178</v>
      </c>
      <c r="F1314" s="27" t="s">
        <v>568</v>
      </c>
      <c r="G1314" s="27" t="s">
        <v>45</v>
      </c>
      <c r="H1314" s="6">
        <f t="shared" si="41"/>
        <v>-200</v>
      </c>
      <c r="I1314" s="22">
        <f t="shared" si="42"/>
        <v>0.37037037037037035</v>
      </c>
      <c r="K1314" s="2">
        <v>540</v>
      </c>
    </row>
    <row r="1315" spans="2:11" ht="12.75">
      <c r="B1315" s="112">
        <v>125</v>
      </c>
      <c r="C1315" s="1" t="s">
        <v>569</v>
      </c>
      <c r="D1315" s="1" t="s">
        <v>528</v>
      </c>
      <c r="E1315" s="1" t="s">
        <v>178</v>
      </c>
      <c r="F1315" s="27" t="s">
        <v>568</v>
      </c>
      <c r="G1315" s="27" t="s">
        <v>45</v>
      </c>
      <c r="H1315" s="6">
        <f aca="true" t="shared" si="43" ref="H1315:H1382">H1314-B1315</f>
        <v>-325</v>
      </c>
      <c r="I1315" s="22">
        <f t="shared" si="42"/>
        <v>0.23148148148148148</v>
      </c>
      <c r="K1315" s="2">
        <v>540</v>
      </c>
    </row>
    <row r="1316" spans="2:11" ht="12.75">
      <c r="B1316" s="112">
        <v>125</v>
      </c>
      <c r="C1316" s="1" t="s">
        <v>570</v>
      </c>
      <c r="D1316" s="1" t="s">
        <v>528</v>
      </c>
      <c r="E1316" s="1" t="s">
        <v>178</v>
      </c>
      <c r="F1316" s="27" t="s">
        <v>568</v>
      </c>
      <c r="G1316" s="27" t="s">
        <v>45</v>
      </c>
      <c r="H1316" s="6">
        <f t="shared" si="43"/>
        <v>-450</v>
      </c>
      <c r="I1316" s="22">
        <f t="shared" si="42"/>
        <v>0.23148148148148148</v>
      </c>
      <c r="K1316" s="2">
        <v>540</v>
      </c>
    </row>
    <row r="1317" spans="2:11" ht="12.75">
      <c r="B1317" s="112">
        <v>250</v>
      </c>
      <c r="C1317" s="1" t="s">
        <v>569</v>
      </c>
      <c r="D1317" s="1" t="s">
        <v>528</v>
      </c>
      <c r="E1317" s="1" t="s">
        <v>178</v>
      </c>
      <c r="F1317" s="27" t="s">
        <v>571</v>
      </c>
      <c r="G1317" s="27" t="s">
        <v>45</v>
      </c>
      <c r="H1317" s="6">
        <f t="shared" si="43"/>
        <v>-700</v>
      </c>
      <c r="I1317" s="22">
        <f t="shared" si="42"/>
        <v>0.46296296296296297</v>
      </c>
      <c r="K1317" s="2">
        <v>540</v>
      </c>
    </row>
    <row r="1318" spans="2:11" ht="12.75">
      <c r="B1318" s="112">
        <v>1050</v>
      </c>
      <c r="C1318" s="1" t="s">
        <v>569</v>
      </c>
      <c r="D1318" s="1" t="s">
        <v>528</v>
      </c>
      <c r="E1318" s="1" t="s">
        <v>178</v>
      </c>
      <c r="F1318" s="27" t="s">
        <v>572</v>
      </c>
      <c r="G1318" s="27" t="s">
        <v>53</v>
      </c>
      <c r="H1318" s="6">
        <f t="shared" si="43"/>
        <v>-1750</v>
      </c>
      <c r="I1318" s="22">
        <f t="shared" si="42"/>
        <v>1.9444444444444444</v>
      </c>
      <c r="K1318" s="2">
        <v>540</v>
      </c>
    </row>
    <row r="1319" spans="2:11" ht="12.75">
      <c r="B1319" s="112">
        <v>250</v>
      </c>
      <c r="C1319" s="1" t="s">
        <v>569</v>
      </c>
      <c r="D1319" s="1" t="s">
        <v>528</v>
      </c>
      <c r="E1319" s="1" t="s">
        <v>178</v>
      </c>
      <c r="F1319" s="27" t="s">
        <v>573</v>
      </c>
      <c r="G1319" s="27" t="s">
        <v>85</v>
      </c>
      <c r="H1319" s="6">
        <f t="shared" si="43"/>
        <v>-2000</v>
      </c>
      <c r="I1319" s="22">
        <f t="shared" si="42"/>
        <v>0.46296296296296297</v>
      </c>
      <c r="K1319" s="2">
        <v>540</v>
      </c>
    </row>
    <row r="1320" spans="2:11" ht="12.75">
      <c r="B1320" s="112">
        <v>350</v>
      </c>
      <c r="C1320" s="1" t="s">
        <v>569</v>
      </c>
      <c r="D1320" s="1" t="s">
        <v>528</v>
      </c>
      <c r="E1320" s="1" t="s">
        <v>178</v>
      </c>
      <c r="F1320" s="27" t="s">
        <v>574</v>
      </c>
      <c r="G1320" s="27" t="s">
        <v>241</v>
      </c>
      <c r="H1320" s="6">
        <f t="shared" si="43"/>
        <v>-2350</v>
      </c>
      <c r="I1320" s="22">
        <f t="shared" si="42"/>
        <v>0.6481481481481481</v>
      </c>
      <c r="K1320" s="2">
        <v>540</v>
      </c>
    </row>
    <row r="1321" spans="2:11" ht="12.75">
      <c r="B1321" s="112">
        <v>75</v>
      </c>
      <c r="C1321" s="1" t="s">
        <v>575</v>
      </c>
      <c r="D1321" s="1" t="s">
        <v>528</v>
      </c>
      <c r="E1321" s="1" t="s">
        <v>178</v>
      </c>
      <c r="F1321" s="27" t="s">
        <v>574</v>
      </c>
      <c r="G1321" s="27" t="s">
        <v>241</v>
      </c>
      <c r="H1321" s="6">
        <f t="shared" si="43"/>
        <v>-2425</v>
      </c>
      <c r="I1321" s="22">
        <f t="shared" si="42"/>
        <v>0.1388888888888889</v>
      </c>
      <c r="K1321" s="2">
        <v>540</v>
      </c>
    </row>
    <row r="1322" spans="2:11" ht="12.75">
      <c r="B1322" s="112">
        <v>300</v>
      </c>
      <c r="C1322" s="1" t="s">
        <v>576</v>
      </c>
      <c r="D1322" s="1" t="s">
        <v>528</v>
      </c>
      <c r="E1322" s="1" t="s">
        <v>178</v>
      </c>
      <c r="F1322" s="27" t="s">
        <v>553</v>
      </c>
      <c r="G1322" s="27" t="s">
        <v>93</v>
      </c>
      <c r="H1322" s="6">
        <f t="shared" si="43"/>
        <v>-2725</v>
      </c>
      <c r="I1322" s="22">
        <f t="shared" si="42"/>
        <v>0.5555555555555556</v>
      </c>
      <c r="K1322" s="2">
        <v>540</v>
      </c>
    </row>
    <row r="1323" spans="2:11" ht="12.75">
      <c r="B1323" s="112">
        <v>9000</v>
      </c>
      <c r="C1323" s="1" t="s">
        <v>577</v>
      </c>
      <c r="D1323" s="1" t="s">
        <v>528</v>
      </c>
      <c r="E1323" s="1" t="s">
        <v>178</v>
      </c>
      <c r="F1323" s="27" t="s">
        <v>578</v>
      </c>
      <c r="G1323" s="27" t="s">
        <v>93</v>
      </c>
      <c r="H1323" s="6">
        <f t="shared" si="43"/>
        <v>-11725</v>
      </c>
      <c r="I1323" s="22">
        <f t="shared" si="42"/>
        <v>16.666666666666668</v>
      </c>
      <c r="K1323" s="2">
        <v>540</v>
      </c>
    </row>
    <row r="1324" spans="2:11" ht="12.75">
      <c r="B1324" s="112">
        <v>1200</v>
      </c>
      <c r="C1324" s="1" t="s">
        <v>177</v>
      </c>
      <c r="D1324" s="1" t="s">
        <v>528</v>
      </c>
      <c r="E1324" s="1" t="s">
        <v>178</v>
      </c>
      <c r="F1324" s="27" t="s">
        <v>579</v>
      </c>
      <c r="G1324" s="27" t="s">
        <v>100</v>
      </c>
      <c r="H1324" s="6">
        <f t="shared" si="43"/>
        <v>-12925</v>
      </c>
      <c r="I1324" s="22">
        <f t="shared" si="42"/>
        <v>2.2222222222222223</v>
      </c>
      <c r="K1324" s="2">
        <v>540</v>
      </c>
    </row>
    <row r="1325" spans="2:11" ht="12.75">
      <c r="B1325" s="112">
        <v>180</v>
      </c>
      <c r="C1325" s="1" t="s">
        <v>177</v>
      </c>
      <c r="D1325" s="1" t="s">
        <v>528</v>
      </c>
      <c r="E1325" s="1" t="s">
        <v>178</v>
      </c>
      <c r="F1325" s="27" t="s">
        <v>553</v>
      </c>
      <c r="G1325" s="27" t="s">
        <v>159</v>
      </c>
      <c r="H1325" s="6">
        <f t="shared" si="43"/>
        <v>-13105</v>
      </c>
      <c r="I1325" s="22">
        <f t="shared" si="42"/>
        <v>0.3333333333333333</v>
      </c>
      <c r="K1325" s="2">
        <v>540</v>
      </c>
    </row>
    <row r="1326" spans="2:11" ht="12.75">
      <c r="B1326" s="112">
        <v>360</v>
      </c>
      <c r="C1326" s="1" t="s">
        <v>177</v>
      </c>
      <c r="D1326" s="1" t="s">
        <v>528</v>
      </c>
      <c r="E1326" s="1" t="s">
        <v>178</v>
      </c>
      <c r="F1326" s="27" t="s">
        <v>553</v>
      </c>
      <c r="G1326" s="27" t="s">
        <v>159</v>
      </c>
      <c r="H1326" s="6">
        <f t="shared" si="43"/>
        <v>-13465</v>
      </c>
      <c r="I1326" s="22">
        <f t="shared" si="42"/>
        <v>0.6666666666666666</v>
      </c>
      <c r="K1326" s="2">
        <v>540</v>
      </c>
    </row>
    <row r="1327" spans="2:11" ht="12.75">
      <c r="B1327" s="112">
        <v>1800</v>
      </c>
      <c r="C1327" s="1" t="s">
        <v>177</v>
      </c>
      <c r="D1327" s="1" t="s">
        <v>528</v>
      </c>
      <c r="E1327" s="1" t="s">
        <v>178</v>
      </c>
      <c r="F1327" s="27" t="s">
        <v>580</v>
      </c>
      <c r="G1327" s="27" t="s">
        <v>218</v>
      </c>
      <c r="H1327" s="6">
        <f t="shared" si="43"/>
        <v>-15265</v>
      </c>
      <c r="I1327" s="22">
        <f t="shared" si="42"/>
        <v>3.3333333333333335</v>
      </c>
      <c r="K1327" s="2">
        <v>540</v>
      </c>
    </row>
    <row r="1328" spans="2:11" ht="12.75">
      <c r="B1328" s="112">
        <v>75</v>
      </c>
      <c r="C1328" s="1" t="s">
        <v>506</v>
      </c>
      <c r="D1328" s="1" t="s">
        <v>528</v>
      </c>
      <c r="E1328" s="1" t="s">
        <v>178</v>
      </c>
      <c r="F1328" s="27" t="s">
        <v>553</v>
      </c>
      <c r="G1328" s="27" t="s">
        <v>246</v>
      </c>
      <c r="H1328" s="6">
        <f t="shared" si="43"/>
        <v>-15340</v>
      </c>
      <c r="I1328" s="22">
        <f t="shared" si="42"/>
        <v>0.1388888888888889</v>
      </c>
      <c r="K1328" s="2">
        <v>540</v>
      </c>
    </row>
    <row r="1329" spans="2:11" ht="12.75">
      <c r="B1329" s="112">
        <v>900</v>
      </c>
      <c r="C1329" s="1" t="s">
        <v>177</v>
      </c>
      <c r="D1329" s="1" t="s">
        <v>528</v>
      </c>
      <c r="E1329" s="1" t="s">
        <v>178</v>
      </c>
      <c r="F1329" s="27" t="s">
        <v>581</v>
      </c>
      <c r="G1329" s="27" t="s">
        <v>295</v>
      </c>
      <c r="H1329" s="6">
        <f t="shared" si="43"/>
        <v>-16240</v>
      </c>
      <c r="I1329" s="22">
        <f t="shared" si="42"/>
        <v>1.6666666666666667</v>
      </c>
      <c r="K1329" s="2">
        <v>540</v>
      </c>
    </row>
    <row r="1330" spans="2:11" ht="12.75">
      <c r="B1330" s="112">
        <v>575</v>
      </c>
      <c r="C1330" s="1" t="s">
        <v>506</v>
      </c>
      <c r="D1330" s="1" t="s">
        <v>528</v>
      </c>
      <c r="E1330" s="1" t="s">
        <v>178</v>
      </c>
      <c r="F1330" s="27" t="s">
        <v>581</v>
      </c>
      <c r="G1330" s="27" t="s">
        <v>295</v>
      </c>
      <c r="H1330" s="6">
        <f t="shared" si="43"/>
        <v>-16815</v>
      </c>
      <c r="I1330" s="22">
        <f t="shared" si="42"/>
        <v>1.0648148148148149</v>
      </c>
      <c r="K1330" s="2">
        <v>540</v>
      </c>
    </row>
    <row r="1331" spans="2:11" ht="12.75">
      <c r="B1331" s="112">
        <v>1200</v>
      </c>
      <c r="C1331" s="1" t="s">
        <v>582</v>
      </c>
      <c r="D1331" s="12" t="s">
        <v>528</v>
      </c>
      <c r="E1331" s="1" t="s">
        <v>178</v>
      </c>
      <c r="F1331" s="27" t="s">
        <v>583</v>
      </c>
      <c r="G1331" s="27" t="s">
        <v>100</v>
      </c>
      <c r="H1331" s="6">
        <f t="shared" si="43"/>
        <v>-18015</v>
      </c>
      <c r="I1331" s="22">
        <f t="shared" si="42"/>
        <v>2.2222222222222223</v>
      </c>
      <c r="K1331" s="2">
        <v>540</v>
      </c>
    </row>
    <row r="1332" spans="2:11" ht="12.75">
      <c r="B1332" s="112">
        <v>1800</v>
      </c>
      <c r="C1332" s="1" t="s">
        <v>177</v>
      </c>
      <c r="D1332" s="12" t="s">
        <v>528</v>
      </c>
      <c r="E1332" s="1" t="s">
        <v>178</v>
      </c>
      <c r="F1332" s="27" t="s">
        <v>583</v>
      </c>
      <c r="G1332" s="27" t="s">
        <v>100</v>
      </c>
      <c r="H1332" s="6">
        <f t="shared" si="43"/>
        <v>-19815</v>
      </c>
      <c r="I1332" s="22">
        <f t="shared" si="42"/>
        <v>3.3333333333333335</v>
      </c>
      <c r="K1332" s="2">
        <v>540</v>
      </c>
    </row>
    <row r="1333" spans="2:11" ht="12.75">
      <c r="B1333" s="112">
        <v>4900</v>
      </c>
      <c r="C1333" s="1" t="s">
        <v>584</v>
      </c>
      <c r="D1333" s="12" t="s">
        <v>528</v>
      </c>
      <c r="E1333" s="1" t="s">
        <v>178</v>
      </c>
      <c r="F1333" s="27" t="s">
        <v>585</v>
      </c>
      <c r="G1333" s="27" t="s">
        <v>295</v>
      </c>
      <c r="H1333" s="6">
        <f t="shared" si="43"/>
        <v>-24715</v>
      </c>
      <c r="I1333" s="22">
        <f t="shared" si="42"/>
        <v>9.074074074074074</v>
      </c>
      <c r="K1333" s="2">
        <v>540</v>
      </c>
    </row>
    <row r="1334" spans="2:11" ht="12.75">
      <c r="B1334" s="112">
        <v>5500</v>
      </c>
      <c r="C1334" s="1" t="s">
        <v>586</v>
      </c>
      <c r="D1334" s="1" t="s">
        <v>528</v>
      </c>
      <c r="E1334" s="12" t="s">
        <v>178</v>
      </c>
      <c r="F1334" s="31" t="s">
        <v>357</v>
      </c>
      <c r="G1334" s="27" t="s">
        <v>252</v>
      </c>
      <c r="H1334" s="6">
        <f t="shared" si="43"/>
        <v>-30215</v>
      </c>
      <c r="I1334" s="22">
        <f t="shared" si="42"/>
        <v>10.185185185185185</v>
      </c>
      <c r="K1334" s="2">
        <v>540</v>
      </c>
    </row>
    <row r="1335" spans="1:11" s="45" customFormat="1" ht="12.75">
      <c r="A1335" s="11"/>
      <c r="B1335" s="161">
        <f>SUM(B1314:B1334)</f>
        <v>30215</v>
      </c>
      <c r="C1335" s="11"/>
      <c r="D1335" s="11"/>
      <c r="E1335" s="11" t="s">
        <v>178</v>
      </c>
      <c r="F1335" s="18"/>
      <c r="G1335" s="18"/>
      <c r="H1335" s="41">
        <v>0</v>
      </c>
      <c r="I1335" s="44">
        <f t="shared" si="42"/>
        <v>55.9537037037037</v>
      </c>
      <c r="K1335" s="2">
        <v>540</v>
      </c>
    </row>
    <row r="1336" spans="2:11" ht="12.75">
      <c r="B1336" s="112"/>
      <c r="H1336" s="6">
        <f t="shared" si="43"/>
        <v>0</v>
      </c>
      <c r="I1336" s="22">
        <f t="shared" si="42"/>
        <v>0</v>
      </c>
      <c r="K1336" s="2">
        <v>540</v>
      </c>
    </row>
    <row r="1337" spans="2:11" ht="12.75">
      <c r="B1337" s="112"/>
      <c r="H1337" s="6">
        <f t="shared" si="43"/>
        <v>0</v>
      </c>
      <c r="I1337" s="22">
        <f t="shared" si="42"/>
        <v>0</v>
      </c>
      <c r="K1337" s="2">
        <v>540</v>
      </c>
    </row>
    <row r="1338" spans="2:11" ht="12.75">
      <c r="B1338" s="121">
        <v>25000</v>
      </c>
      <c r="C1338" s="1" t="s">
        <v>587</v>
      </c>
      <c r="D1338" s="1" t="s">
        <v>528</v>
      </c>
      <c r="E1338" s="1" t="s">
        <v>221</v>
      </c>
      <c r="F1338" s="27" t="s">
        <v>588</v>
      </c>
      <c r="G1338" s="27" t="s">
        <v>521</v>
      </c>
      <c r="H1338" s="6">
        <f t="shared" si="43"/>
        <v>-25000</v>
      </c>
      <c r="I1338" s="22">
        <f t="shared" si="42"/>
        <v>46.2962962962963</v>
      </c>
      <c r="K1338" s="2">
        <v>540</v>
      </c>
    </row>
    <row r="1339" spans="2:11" ht="12.75">
      <c r="B1339" s="121">
        <v>3000</v>
      </c>
      <c r="C1339" s="1" t="s">
        <v>589</v>
      </c>
      <c r="D1339" s="1" t="s">
        <v>528</v>
      </c>
      <c r="E1339" s="1" t="s">
        <v>221</v>
      </c>
      <c r="F1339" s="27" t="s">
        <v>588</v>
      </c>
      <c r="G1339" s="27" t="s">
        <v>521</v>
      </c>
      <c r="H1339" s="6">
        <f t="shared" si="43"/>
        <v>-28000</v>
      </c>
      <c r="I1339" s="22">
        <f t="shared" si="42"/>
        <v>5.555555555555555</v>
      </c>
      <c r="K1339" s="2">
        <v>540</v>
      </c>
    </row>
    <row r="1340" spans="2:11" ht="12.75">
      <c r="B1340" s="121">
        <v>1500</v>
      </c>
      <c r="C1340" s="1" t="s">
        <v>590</v>
      </c>
      <c r="D1340" s="1" t="s">
        <v>528</v>
      </c>
      <c r="E1340" s="1" t="s">
        <v>221</v>
      </c>
      <c r="F1340" s="27" t="s">
        <v>588</v>
      </c>
      <c r="G1340" s="27" t="s">
        <v>521</v>
      </c>
      <c r="H1340" s="6">
        <f t="shared" si="43"/>
        <v>-29500</v>
      </c>
      <c r="I1340" s="22">
        <f t="shared" si="42"/>
        <v>2.7777777777777777</v>
      </c>
      <c r="K1340" s="2">
        <v>540</v>
      </c>
    </row>
    <row r="1341" spans="1:11" s="45" customFormat="1" ht="12.75">
      <c r="A1341" s="11"/>
      <c r="B1341" s="220">
        <f>SUM(B1338:B1340)</f>
        <v>29500</v>
      </c>
      <c r="C1341" s="11"/>
      <c r="D1341" s="11"/>
      <c r="E1341" s="11" t="s">
        <v>221</v>
      </c>
      <c r="F1341" s="18"/>
      <c r="G1341" s="18"/>
      <c r="H1341" s="41">
        <v>0</v>
      </c>
      <c r="I1341" s="44">
        <f t="shared" si="42"/>
        <v>54.629629629629626</v>
      </c>
      <c r="K1341" s="2">
        <v>540</v>
      </c>
    </row>
    <row r="1342" spans="2:11" ht="12.75">
      <c r="B1342" s="112"/>
      <c r="H1342" s="6">
        <f t="shared" si="43"/>
        <v>0</v>
      </c>
      <c r="I1342" s="22">
        <f t="shared" si="42"/>
        <v>0</v>
      </c>
      <c r="K1342" s="2">
        <v>540</v>
      </c>
    </row>
    <row r="1343" spans="2:11" ht="12.75">
      <c r="B1343" s="112"/>
      <c r="H1343" s="6">
        <v>0</v>
      </c>
      <c r="I1343" s="22">
        <f t="shared" si="42"/>
        <v>0</v>
      </c>
      <c r="K1343" s="2">
        <v>540</v>
      </c>
    </row>
    <row r="1344" spans="2:11" ht="12.75">
      <c r="B1344" s="112">
        <v>80000</v>
      </c>
      <c r="C1344" s="1" t="s">
        <v>593</v>
      </c>
      <c r="D1344" s="1" t="s">
        <v>528</v>
      </c>
      <c r="F1344" s="27" t="s">
        <v>770</v>
      </c>
      <c r="G1344" s="83" t="s">
        <v>90</v>
      </c>
      <c r="H1344" s="6">
        <f t="shared" si="43"/>
        <v>-80000</v>
      </c>
      <c r="I1344" s="22">
        <f t="shared" si="42"/>
        <v>148.14814814814815</v>
      </c>
      <c r="K1344" s="2">
        <v>540</v>
      </c>
    </row>
    <row r="1345" spans="2:11" ht="12.75">
      <c r="B1345" s="112">
        <v>160000</v>
      </c>
      <c r="C1345" s="84" t="s">
        <v>594</v>
      </c>
      <c r="D1345" s="84" t="s">
        <v>528</v>
      </c>
      <c r="E1345" s="84"/>
      <c r="F1345" s="83" t="s">
        <v>770</v>
      </c>
      <c r="G1345" s="83" t="s">
        <v>90</v>
      </c>
      <c r="H1345" s="6">
        <f t="shared" si="43"/>
        <v>-240000</v>
      </c>
      <c r="I1345" s="22">
        <f t="shared" si="42"/>
        <v>296.2962962962963</v>
      </c>
      <c r="K1345" s="2">
        <v>540</v>
      </c>
    </row>
    <row r="1346" spans="1:11" s="45" customFormat="1" ht="12.75">
      <c r="A1346" s="11"/>
      <c r="B1346" s="161">
        <f>SUM(B1344:B1345)</f>
        <v>240000</v>
      </c>
      <c r="C1346" s="11" t="s">
        <v>364</v>
      </c>
      <c r="D1346" s="11"/>
      <c r="E1346" s="11"/>
      <c r="F1346" s="18"/>
      <c r="G1346" s="18"/>
      <c r="H1346" s="41">
        <v>0</v>
      </c>
      <c r="I1346" s="44">
        <f t="shared" si="42"/>
        <v>444.44444444444446</v>
      </c>
      <c r="K1346" s="2">
        <v>540</v>
      </c>
    </row>
    <row r="1347" spans="8:11" ht="12.75">
      <c r="H1347" s="6">
        <f t="shared" si="43"/>
        <v>0</v>
      </c>
      <c r="I1347" s="22">
        <f t="shared" si="42"/>
        <v>0</v>
      </c>
      <c r="K1347" s="2">
        <v>540</v>
      </c>
    </row>
    <row r="1348" spans="8:11" ht="12.75">
      <c r="H1348" s="6">
        <f t="shared" si="43"/>
        <v>0</v>
      </c>
      <c r="I1348" s="22">
        <f t="shared" si="42"/>
        <v>0</v>
      </c>
      <c r="K1348" s="2">
        <v>540</v>
      </c>
    </row>
    <row r="1349" spans="8:11" ht="12.75">
      <c r="H1349" s="6">
        <f t="shared" si="43"/>
        <v>0</v>
      </c>
      <c r="I1349" s="22">
        <f t="shared" si="42"/>
        <v>0</v>
      </c>
      <c r="K1349" s="2">
        <v>540</v>
      </c>
    </row>
    <row r="1350" spans="8:11" ht="12.75">
      <c r="H1350" s="6">
        <f t="shared" si="43"/>
        <v>0</v>
      </c>
      <c r="I1350" s="22">
        <f t="shared" si="42"/>
        <v>0</v>
      </c>
      <c r="K1350" s="2">
        <v>540</v>
      </c>
    </row>
    <row r="1351" spans="8:11" ht="12.75">
      <c r="H1351" s="6">
        <f t="shared" si="43"/>
        <v>0</v>
      </c>
      <c r="I1351" s="22">
        <f t="shared" si="42"/>
        <v>0</v>
      </c>
      <c r="K1351" s="2">
        <v>540</v>
      </c>
    </row>
    <row r="1352" spans="8:11" ht="12.75">
      <c r="H1352" s="6">
        <f t="shared" si="43"/>
        <v>0</v>
      </c>
      <c r="I1352" s="22">
        <f t="shared" si="42"/>
        <v>0</v>
      </c>
      <c r="K1352" s="2">
        <v>540</v>
      </c>
    </row>
    <row r="1353" spans="1:11" s="55" customFormat="1" ht="13.5" thickBot="1">
      <c r="A1353" s="49"/>
      <c r="B1353" s="81">
        <f>+B1399+B1405+B1421+B1428</f>
        <v>1455100</v>
      </c>
      <c r="C1353" s="49"/>
      <c r="D1353" s="85" t="s">
        <v>595</v>
      </c>
      <c r="E1353" s="49"/>
      <c r="F1353" s="51"/>
      <c r="G1353" s="51"/>
      <c r="H1353" s="53">
        <f t="shared" si="43"/>
        <v>-1455100</v>
      </c>
      <c r="I1353" s="54">
        <f t="shared" si="42"/>
        <v>2694.6296296296296</v>
      </c>
      <c r="K1353" s="2">
        <v>540</v>
      </c>
    </row>
    <row r="1354" spans="8:11" ht="12.75">
      <c r="H1354" s="6">
        <v>0</v>
      </c>
      <c r="I1354" s="22">
        <f t="shared" si="42"/>
        <v>0</v>
      </c>
      <c r="K1354" s="2">
        <v>540</v>
      </c>
    </row>
    <row r="1355" spans="8:11" ht="12.75">
      <c r="H1355" s="6">
        <f t="shared" si="43"/>
        <v>0</v>
      </c>
      <c r="I1355" s="22">
        <f t="shared" si="42"/>
        <v>0</v>
      </c>
      <c r="K1355" s="2">
        <v>540</v>
      </c>
    </row>
    <row r="1356" spans="8:11" ht="12.75">
      <c r="H1356" s="6">
        <f t="shared" si="43"/>
        <v>0</v>
      </c>
      <c r="I1356" s="22">
        <f t="shared" si="42"/>
        <v>0</v>
      </c>
      <c r="K1356" s="2">
        <v>540</v>
      </c>
    </row>
    <row r="1357" spans="2:11" ht="12.75">
      <c r="B1357" s="235">
        <v>5000</v>
      </c>
      <c r="C1357" s="1" t="s">
        <v>0</v>
      </c>
      <c r="D1357" s="12" t="s">
        <v>596</v>
      </c>
      <c r="F1357" s="27" t="s">
        <v>597</v>
      </c>
      <c r="G1357" s="31" t="s">
        <v>102</v>
      </c>
      <c r="H1357" s="6">
        <f t="shared" si="43"/>
        <v>-5000</v>
      </c>
      <c r="I1357" s="22">
        <f t="shared" si="42"/>
        <v>9.25925925925926</v>
      </c>
      <c r="K1357" s="2">
        <v>540</v>
      </c>
    </row>
    <row r="1358" spans="2:11" ht="12.75">
      <c r="B1358" s="236">
        <v>4000</v>
      </c>
      <c r="C1358" s="1" t="s">
        <v>0</v>
      </c>
      <c r="D1358" s="1" t="s">
        <v>596</v>
      </c>
      <c r="F1358" s="27" t="s">
        <v>598</v>
      </c>
      <c r="G1358" s="30" t="s">
        <v>100</v>
      </c>
      <c r="H1358" s="6">
        <f t="shared" si="43"/>
        <v>-9000</v>
      </c>
      <c r="I1358" s="22">
        <f t="shared" si="42"/>
        <v>7.407407407407407</v>
      </c>
      <c r="K1358" s="2">
        <v>540</v>
      </c>
    </row>
    <row r="1359" spans="2:11" ht="12.75">
      <c r="B1359" s="236">
        <v>10000</v>
      </c>
      <c r="C1359" s="1" t="s">
        <v>0</v>
      </c>
      <c r="D1359" s="1" t="s">
        <v>596</v>
      </c>
      <c r="F1359" s="27" t="s">
        <v>599</v>
      </c>
      <c r="G1359" s="27" t="s">
        <v>218</v>
      </c>
      <c r="H1359" s="6">
        <f t="shared" si="43"/>
        <v>-19000</v>
      </c>
      <c r="I1359" s="22">
        <f t="shared" si="42"/>
        <v>18.51851851851852</v>
      </c>
      <c r="K1359" s="2">
        <v>540</v>
      </c>
    </row>
    <row r="1360" spans="2:11" ht="12.75">
      <c r="B1360" s="236">
        <v>4000</v>
      </c>
      <c r="C1360" s="1" t="s">
        <v>0</v>
      </c>
      <c r="D1360" s="1" t="s">
        <v>596</v>
      </c>
      <c r="F1360" s="27" t="s">
        <v>600</v>
      </c>
      <c r="G1360" s="27" t="s">
        <v>246</v>
      </c>
      <c r="H1360" s="6">
        <f t="shared" si="43"/>
        <v>-23000</v>
      </c>
      <c r="I1360" s="22">
        <f t="shared" si="42"/>
        <v>7.407407407407407</v>
      </c>
      <c r="K1360" s="2">
        <v>540</v>
      </c>
    </row>
    <row r="1361" spans="2:11" ht="12.75">
      <c r="B1361" s="236">
        <v>7000</v>
      </c>
      <c r="C1361" s="1" t="s">
        <v>0</v>
      </c>
      <c r="D1361" s="1" t="s">
        <v>596</v>
      </c>
      <c r="F1361" s="27" t="s">
        <v>601</v>
      </c>
      <c r="G1361" s="27" t="s">
        <v>246</v>
      </c>
      <c r="H1361" s="6">
        <f t="shared" si="43"/>
        <v>-30000</v>
      </c>
      <c r="I1361" s="22">
        <f aca="true" t="shared" si="44" ref="I1361:I1428">+B1361/K1361</f>
        <v>12.962962962962964</v>
      </c>
      <c r="K1361" s="2">
        <v>540</v>
      </c>
    </row>
    <row r="1362" spans="2:11" ht="12.75">
      <c r="B1362" s="236">
        <v>7000</v>
      </c>
      <c r="C1362" s="1" t="s">
        <v>0</v>
      </c>
      <c r="D1362" s="1" t="s">
        <v>596</v>
      </c>
      <c r="F1362" s="27" t="s">
        <v>602</v>
      </c>
      <c r="G1362" s="27" t="s">
        <v>249</v>
      </c>
      <c r="H1362" s="6">
        <f t="shared" si="43"/>
        <v>-37000</v>
      </c>
      <c r="I1362" s="22">
        <f t="shared" si="44"/>
        <v>12.962962962962964</v>
      </c>
      <c r="K1362" s="2">
        <v>540</v>
      </c>
    </row>
    <row r="1363" spans="2:11" ht="12.75">
      <c r="B1363" s="236">
        <v>7000</v>
      </c>
      <c r="C1363" s="1" t="s">
        <v>0</v>
      </c>
      <c r="D1363" s="1" t="s">
        <v>596</v>
      </c>
      <c r="F1363" s="27" t="s">
        <v>603</v>
      </c>
      <c r="G1363" s="27" t="s">
        <v>252</v>
      </c>
      <c r="H1363" s="6">
        <f t="shared" si="43"/>
        <v>-44000</v>
      </c>
      <c r="I1363" s="22">
        <f t="shared" si="44"/>
        <v>12.962962962962964</v>
      </c>
      <c r="K1363" s="2">
        <v>540</v>
      </c>
    </row>
    <row r="1364" spans="2:11" ht="12.75">
      <c r="B1364" s="235">
        <v>5000</v>
      </c>
      <c r="C1364" s="32" t="s">
        <v>0</v>
      </c>
      <c r="D1364" s="12" t="s">
        <v>596</v>
      </c>
      <c r="E1364" s="32" t="s">
        <v>604</v>
      </c>
      <c r="F1364" s="31" t="s">
        <v>605</v>
      </c>
      <c r="G1364" s="31" t="s">
        <v>28</v>
      </c>
      <c r="H1364" s="6">
        <f t="shared" si="43"/>
        <v>-49000</v>
      </c>
      <c r="I1364" s="22">
        <f t="shared" si="44"/>
        <v>9.25925925925926</v>
      </c>
      <c r="K1364" s="2">
        <v>540</v>
      </c>
    </row>
    <row r="1365" spans="2:11" ht="12.75">
      <c r="B1365" s="236">
        <v>10000</v>
      </c>
      <c r="C1365" s="32" t="s">
        <v>0</v>
      </c>
      <c r="D1365" s="1" t="s">
        <v>596</v>
      </c>
      <c r="E1365" s="1" t="s">
        <v>604</v>
      </c>
      <c r="F1365" s="31" t="s">
        <v>606</v>
      </c>
      <c r="G1365" s="27" t="s">
        <v>521</v>
      </c>
      <c r="H1365" s="6">
        <f t="shared" si="43"/>
        <v>-59000</v>
      </c>
      <c r="I1365" s="22">
        <f t="shared" si="44"/>
        <v>18.51851851851852</v>
      </c>
      <c r="K1365" s="2">
        <v>540</v>
      </c>
    </row>
    <row r="1366" spans="2:11" ht="12.75">
      <c r="B1366" s="236">
        <v>10000</v>
      </c>
      <c r="C1366" s="32" t="s">
        <v>0</v>
      </c>
      <c r="D1366" s="1" t="s">
        <v>596</v>
      </c>
      <c r="E1366" s="1" t="s">
        <v>604</v>
      </c>
      <c r="F1366" s="31" t="s">
        <v>607</v>
      </c>
      <c r="G1366" s="27" t="s">
        <v>45</v>
      </c>
      <c r="H1366" s="6">
        <f t="shared" si="43"/>
        <v>-69000</v>
      </c>
      <c r="I1366" s="22">
        <f t="shared" si="44"/>
        <v>18.51851851851852</v>
      </c>
      <c r="K1366" s="2">
        <v>540</v>
      </c>
    </row>
    <row r="1367" spans="2:11" ht="12.75">
      <c r="B1367" s="236">
        <v>5000</v>
      </c>
      <c r="C1367" s="32" t="s">
        <v>0</v>
      </c>
      <c r="D1367" s="1" t="s">
        <v>596</v>
      </c>
      <c r="E1367" s="1" t="s">
        <v>604</v>
      </c>
      <c r="F1367" s="31" t="s">
        <v>608</v>
      </c>
      <c r="G1367" s="27" t="s">
        <v>56</v>
      </c>
      <c r="H1367" s="6">
        <f t="shared" si="43"/>
        <v>-74000</v>
      </c>
      <c r="I1367" s="22">
        <f t="shared" si="44"/>
        <v>9.25925925925926</v>
      </c>
      <c r="K1367" s="2">
        <v>540</v>
      </c>
    </row>
    <row r="1368" spans="2:11" ht="12.75">
      <c r="B1368" s="236">
        <v>10000</v>
      </c>
      <c r="C1368" s="32" t="s">
        <v>0</v>
      </c>
      <c r="D1368" s="1" t="s">
        <v>596</v>
      </c>
      <c r="E1368" s="1" t="s">
        <v>604</v>
      </c>
      <c r="F1368" s="57" t="s">
        <v>609</v>
      </c>
      <c r="G1368" s="27" t="s">
        <v>47</v>
      </c>
      <c r="H1368" s="6">
        <f t="shared" si="43"/>
        <v>-84000</v>
      </c>
      <c r="I1368" s="22">
        <f t="shared" si="44"/>
        <v>18.51851851851852</v>
      </c>
      <c r="K1368" s="2">
        <v>540</v>
      </c>
    </row>
    <row r="1369" spans="2:11" ht="12.75">
      <c r="B1369" s="236">
        <v>2500</v>
      </c>
      <c r="C1369" s="32" t="s">
        <v>0</v>
      </c>
      <c r="D1369" s="1" t="s">
        <v>596</v>
      </c>
      <c r="E1369" s="1" t="s">
        <v>604</v>
      </c>
      <c r="F1369" s="57" t="s">
        <v>610</v>
      </c>
      <c r="G1369" s="27" t="s">
        <v>51</v>
      </c>
      <c r="H1369" s="6">
        <f t="shared" si="43"/>
        <v>-86500</v>
      </c>
      <c r="I1369" s="22">
        <f t="shared" si="44"/>
        <v>4.62962962962963</v>
      </c>
      <c r="K1369" s="2">
        <v>540</v>
      </c>
    </row>
    <row r="1370" spans="2:11" ht="12.75">
      <c r="B1370" s="236">
        <v>7500</v>
      </c>
      <c r="C1370" s="32" t="s">
        <v>0</v>
      </c>
      <c r="D1370" s="1" t="s">
        <v>596</v>
      </c>
      <c r="E1370" s="1" t="s">
        <v>604</v>
      </c>
      <c r="F1370" s="57" t="s">
        <v>611</v>
      </c>
      <c r="G1370" s="27" t="s">
        <v>63</v>
      </c>
      <c r="H1370" s="6">
        <f t="shared" si="43"/>
        <v>-94000</v>
      </c>
      <c r="I1370" s="22">
        <f t="shared" si="44"/>
        <v>13.88888888888889</v>
      </c>
      <c r="K1370" s="2">
        <v>540</v>
      </c>
    </row>
    <row r="1371" spans="2:11" ht="12.75">
      <c r="B1371" s="236">
        <v>10000</v>
      </c>
      <c r="C1371" s="32" t="s">
        <v>0</v>
      </c>
      <c r="D1371" s="1" t="s">
        <v>596</v>
      </c>
      <c r="E1371" s="1" t="s">
        <v>604</v>
      </c>
      <c r="F1371" s="57" t="s">
        <v>612</v>
      </c>
      <c r="G1371" s="27" t="s">
        <v>85</v>
      </c>
      <c r="H1371" s="6">
        <f t="shared" si="43"/>
        <v>-104000</v>
      </c>
      <c r="I1371" s="22">
        <f t="shared" si="44"/>
        <v>18.51851851851852</v>
      </c>
      <c r="K1371" s="2">
        <v>540</v>
      </c>
    </row>
    <row r="1372" spans="2:11" ht="12.75">
      <c r="B1372" s="236">
        <v>5000</v>
      </c>
      <c r="C1372" s="1" t="s">
        <v>0</v>
      </c>
      <c r="D1372" s="1" t="s">
        <v>596</v>
      </c>
      <c r="E1372" s="1" t="s">
        <v>604</v>
      </c>
      <c r="F1372" s="57" t="s">
        <v>613</v>
      </c>
      <c r="G1372" s="27" t="s">
        <v>88</v>
      </c>
      <c r="H1372" s="6">
        <f t="shared" si="43"/>
        <v>-109000</v>
      </c>
      <c r="I1372" s="22">
        <f t="shared" si="44"/>
        <v>9.25925925925926</v>
      </c>
      <c r="K1372" s="2">
        <v>540</v>
      </c>
    </row>
    <row r="1373" spans="2:11" ht="12.75">
      <c r="B1373" s="236">
        <v>10000</v>
      </c>
      <c r="C1373" s="1" t="s">
        <v>0</v>
      </c>
      <c r="D1373" s="1" t="s">
        <v>596</v>
      </c>
      <c r="E1373" s="1" t="s">
        <v>604</v>
      </c>
      <c r="F1373" s="57" t="s">
        <v>614</v>
      </c>
      <c r="G1373" s="27" t="s">
        <v>102</v>
      </c>
      <c r="H1373" s="6">
        <f t="shared" si="43"/>
        <v>-119000</v>
      </c>
      <c r="I1373" s="22">
        <f t="shared" si="44"/>
        <v>18.51851851851852</v>
      </c>
      <c r="K1373" s="2">
        <v>540</v>
      </c>
    </row>
    <row r="1374" spans="2:11" ht="12.75">
      <c r="B1374" s="236">
        <v>10000</v>
      </c>
      <c r="C1374" s="1" t="s">
        <v>0</v>
      </c>
      <c r="D1374" s="1" t="s">
        <v>596</v>
      </c>
      <c r="E1374" s="1" t="s">
        <v>604</v>
      </c>
      <c r="F1374" s="57" t="s">
        <v>615</v>
      </c>
      <c r="G1374" s="27" t="s">
        <v>90</v>
      </c>
      <c r="H1374" s="6">
        <f t="shared" si="43"/>
        <v>-129000</v>
      </c>
      <c r="I1374" s="22">
        <f t="shared" si="44"/>
        <v>18.51851851851852</v>
      </c>
      <c r="K1374" s="2">
        <v>540</v>
      </c>
    </row>
    <row r="1375" spans="2:11" ht="12.75">
      <c r="B1375" s="236">
        <v>5000</v>
      </c>
      <c r="C1375" s="1" t="s">
        <v>0</v>
      </c>
      <c r="D1375" s="1" t="s">
        <v>596</v>
      </c>
      <c r="E1375" s="1" t="s">
        <v>616</v>
      </c>
      <c r="F1375" s="57" t="s">
        <v>617</v>
      </c>
      <c r="G1375" s="27" t="s">
        <v>90</v>
      </c>
      <c r="H1375" s="6">
        <f t="shared" si="43"/>
        <v>-134000</v>
      </c>
      <c r="I1375" s="22">
        <f t="shared" si="44"/>
        <v>9.25925925925926</v>
      </c>
      <c r="K1375" s="2">
        <v>540</v>
      </c>
    </row>
    <row r="1376" spans="2:11" ht="12.75">
      <c r="B1376" s="236">
        <v>10000</v>
      </c>
      <c r="C1376" s="1" t="s">
        <v>0</v>
      </c>
      <c r="D1376" s="1" t="s">
        <v>596</v>
      </c>
      <c r="E1376" s="1" t="s">
        <v>616</v>
      </c>
      <c r="F1376" s="57" t="s">
        <v>618</v>
      </c>
      <c r="G1376" s="27" t="s">
        <v>93</v>
      </c>
      <c r="H1376" s="6">
        <f t="shared" si="43"/>
        <v>-144000</v>
      </c>
      <c r="I1376" s="22">
        <f t="shared" si="44"/>
        <v>18.51851851851852</v>
      </c>
      <c r="K1376" s="2">
        <v>540</v>
      </c>
    </row>
    <row r="1377" spans="2:11" ht="12.75">
      <c r="B1377" s="236">
        <v>10000</v>
      </c>
      <c r="C1377" s="1" t="s">
        <v>0</v>
      </c>
      <c r="D1377" s="1" t="s">
        <v>596</v>
      </c>
      <c r="E1377" s="1" t="s">
        <v>604</v>
      </c>
      <c r="F1377" s="57" t="s">
        <v>619</v>
      </c>
      <c r="G1377" s="27" t="s">
        <v>93</v>
      </c>
      <c r="H1377" s="6">
        <f t="shared" si="43"/>
        <v>-154000</v>
      </c>
      <c r="I1377" s="22">
        <f t="shared" si="44"/>
        <v>18.51851851851852</v>
      </c>
      <c r="K1377" s="2">
        <v>540</v>
      </c>
    </row>
    <row r="1378" spans="2:11" ht="12.75">
      <c r="B1378" s="236">
        <v>5000</v>
      </c>
      <c r="C1378" s="1" t="s">
        <v>0</v>
      </c>
      <c r="D1378" s="1" t="s">
        <v>596</v>
      </c>
      <c r="E1378" s="1" t="s">
        <v>604</v>
      </c>
      <c r="F1378" s="57" t="s">
        <v>620</v>
      </c>
      <c r="G1378" s="27" t="s">
        <v>100</v>
      </c>
      <c r="H1378" s="6">
        <f t="shared" si="43"/>
        <v>-159000</v>
      </c>
      <c r="I1378" s="22">
        <f t="shared" si="44"/>
        <v>9.25925925925926</v>
      </c>
      <c r="K1378" s="2">
        <v>540</v>
      </c>
    </row>
    <row r="1379" spans="2:11" ht="12.75">
      <c r="B1379" s="236">
        <v>10000</v>
      </c>
      <c r="C1379" s="1" t="s">
        <v>0</v>
      </c>
      <c r="D1379" s="1" t="s">
        <v>596</v>
      </c>
      <c r="E1379" s="1" t="s">
        <v>616</v>
      </c>
      <c r="F1379" s="57" t="s">
        <v>621</v>
      </c>
      <c r="G1379" s="27" t="s">
        <v>100</v>
      </c>
      <c r="H1379" s="6">
        <f t="shared" si="43"/>
        <v>-169000</v>
      </c>
      <c r="I1379" s="22">
        <f t="shared" si="44"/>
        <v>18.51851851851852</v>
      </c>
      <c r="K1379" s="2">
        <v>540</v>
      </c>
    </row>
    <row r="1380" spans="2:11" ht="12.75">
      <c r="B1380" s="236">
        <v>10000</v>
      </c>
      <c r="C1380" s="1" t="s">
        <v>0</v>
      </c>
      <c r="D1380" s="1" t="s">
        <v>596</v>
      </c>
      <c r="E1380" s="1" t="s">
        <v>616</v>
      </c>
      <c r="F1380" s="57" t="s">
        <v>622</v>
      </c>
      <c r="G1380" s="27" t="s">
        <v>159</v>
      </c>
      <c r="H1380" s="6">
        <f t="shared" si="43"/>
        <v>-179000</v>
      </c>
      <c r="I1380" s="22">
        <f t="shared" si="44"/>
        <v>18.51851851851852</v>
      </c>
      <c r="K1380" s="2">
        <v>540</v>
      </c>
    </row>
    <row r="1381" spans="2:11" ht="12.75">
      <c r="B1381" s="236">
        <v>5000</v>
      </c>
      <c r="C1381" s="1" t="s">
        <v>0</v>
      </c>
      <c r="D1381" s="1" t="s">
        <v>596</v>
      </c>
      <c r="E1381" s="1" t="s">
        <v>616</v>
      </c>
      <c r="F1381" s="57" t="s">
        <v>624</v>
      </c>
      <c r="G1381" s="27" t="s">
        <v>160</v>
      </c>
      <c r="H1381" s="6">
        <f t="shared" si="43"/>
        <v>-184000</v>
      </c>
      <c r="I1381" s="22">
        <f t="shared" si="44"/>
        <v>9.25925925925926</v>
      </c>
      <c r="K1381" s="2">
        <v>540</v>
      </c>
    </row>
    <row r="1382" spans="2:11" ht="12.75">
      <c r="B1382" s="236">
        <v>5000</v>
      </c>
      <c r="C1382" s="1" t="s">
        <v>0</v>
      </c>
      <c r="D1382" s="1" t="s">
        <v>596</v>
      </c>
      <c r="E1382" s="1" t="s">
        <v>604</v>
      </c>
      <c r="F1382" s="57" t="s">
        <v>625</v>
      </c>
      <c r="G1382" s="27" t="s">
        <v>198</v>
      </c>
      <c r="H1382" s="6">
        <f t="shared" si="43"/>
        <v>-189000</v>
      </c>
      <c r="I1382" s="22">
        <f t="shared" si="44"/>
        <v>9.25925925925926</v>
      </c>
      <c r="K1382" s="2">
        <v>540</v>
      </c>
    </row>
    <row r="1383" spans="2:11" ht="12.75">
      <c r="B1383" s="236">
        <v>5000</v>
      </c>
      <c r="C1383" s="1" t="s">
        <v>0</v>
      </c>
      <c r="D1383" s="1" t="s">
        <v>596</v>
      </c>
      <c r="E1383" s="1" t="s">
        <v>604</v>
      </c>
      <c r="F1383" s="57" t="s">
        <v>626</v>
      </c>
      <c r="G1383" s="27" t="s">
        <v>201</v>
      </c>
      <c r="H1383" s="6">
        <f aca="true" t="shared" si="45" ref="H1383:H1440">H1382-B1383</f>
        <v>-194000</v>
      </c>
      <c r="I1383" s="22">
        <f t="shared" si="44"/>
        <v>9.25925925925926</v>
      </c>
      <c r="K1383" s="2">
        <v>540</v>
      </c>
    </row>
    <row r="1384" spans="2:11" ht="12.75">
      <c r="B1384" s="236">
        <v>5000</v>
      </c>
      <c r="C1384" s="1" t="s">
        <v>0</v>
      </c>
      <c r="D1384" s="1" t="s">
        <v>596</v>
      </c>
      <c r="E1384" s="1" t="s">
        <v>616</v>
      </c>
      <c r="F1384" s="57" t="s">
        <v>627</v>
      </c>
      <c r="G1384" s="27" t="s">
        <v>201</v>
      </c>
      <c r="H1384" s="6">
        <f t="shared" si="45"/>
        <v>-199000</v>
      </c>
      <c r="I1384" s="22">
        <f t="shared" si="44"/>
        <v>9.25925925925926</v>
      </c>
      <c r="K1384" s="2">
        <v>540</v>
      </c>
    </row>
    <row r="1385" spans="2:11" ht="12.75">
      <c r="B1385" s="236">
        <v>5000</v>
      </c>
      <c r="C1385" s="1" t="s">
        <v>0</v>
      </c>
      <c r="D1385" s="1" t="s">
        <v>596</v>
      </c>
      <c r="E1385" s="1" t="s">
        <v>604</v>
      </c>
      <c r="F1385" s="27" t="s">
        <v>628</v>
      </c>
      <c r="G1385" s="27" t="s">
        <v>218</v>
      </c>
      <c r="H1385" s="6">
        <f t="shared" si="45"/>
        <v>-204000</v>
      </c>
      <c r="I1385" s="22">
        <f t="shared" si="44"/>
        <v>9.25925925925926</v>
      </c>
      <c r="K1385" s="2">
        <v>540</v>
      </c>
    </row>
    <row r="1386" spans="2:11" ht="12.75">
      <c r="B1386" s="237">
        <v>5000</v>
      </c>
      <c r="C1386" s="1" t="s">
        <v>0</v>
      </c>
      <c r="D1386" s="1" t="s">
        <v>596</v>
      </c>
      <c r="E1386" s="1" t="s">
        <v>604</v>
      </c>
      <c r="F1386" s="57" t="s">
        <v>629</v>
      </c>
      <c r="G1386" s="27" t="s">
        <v>241</v>
      </c>
      <c r="H1386" s="6">
        <f t="shared" si="45"/>
        <v>-209000</v>
      </c>
      <c r="I1386" s="22">
        <f t="shared" si="44"/>
        <v>9.25925925925926</v>
      </c>
      <c r="K1386" s="2">
        <v>540</v>
      </c>
    </row>
    <row r="1387" spans="2:11" ht="12.75">
      <c r="B1387" s="236">
        <v>5000</v>
      </c>
      <c r="C1387" s="1" t="s">
        <v>0</v>
      </c>
      <c r="D1387" s="1" t="s">
        <v>596</v>
      </c>
      <c r="E1387" s="1" t="s">
        <v>616</v>
      </c>
      <c r="F1387" s="27" t="s">
        <v>630</v>
      </c>
      <c r="G1387" s="27" t="s">
        <v>241</v>
      </c>
      <c r="H1387" s="6">
        <f t="shared" si="45"/>
        <v>-214000</v>
      </c>
      <c r="I1387" s="22">
        <f t="shared" si="44"/>
        <v>9.25925925925926</v>
      </c>
      <c r="K1387" s="2">
        <v>540</v>
      </c>
    </row>
    <row r="1388" spans="2:11" ht="12.75">
      <c r="B1388" s="236">
        <v>7000</v>
      </c>
      <c r="C1388" s="1" t="s">
        <v>0</v>
      </c>
      <c r="D1388" s="1" t="s">
        <v>596</v>
      </c>
      <c r="E1388" s="1" t="s">
        <v>616</v>
      </c>
      <c r="F1388" s="57" t="s">
        <v>631</v>
      </c>
      <c r="G1388" s="27" t="s">
        <v>243</v>
      </c>
      <c r="H1388" s="6">
        <f t="shared" si="45"/>
        <v>-221000</v>
      </c>
      <c r="I1388" s="22">
        <f t="shared" si="44"/>
        <v>12.962962962962964</v>
      </c>
      <c r="K1388" s="2">
        <v>540</v>
      </c>
    </row>
    <row r="1389" spans="2:11" ht="12.75">
      <c r="B1389" s="236">
        <v>5000</v>
      </c>
      <c r="C1389" s="1" t="s">
        <v>0</v>
      </c>
      <c r="D1389" s="1" t="s">
        <v>596</v>
      </c>
      <c r="E1389" s="1" t="s">
        <v>604</v>
      </c>
      <c r="F1389" s="57" t="s">
        <v>632</v>
      </c>
      <c r="G1389" s="27" t="s">
        <v>243</v>
      </c>
      <c r="H1389" s="6">
        <f t="shared" si="45"/>
        <v>-226000</v>
      </c>
      <c r="I1389" s="22">
        <f t="shared" si="44"/>
        <v>9.25925925925926</v>
      </c>
      <c r="K1389" s="2">
        <v>540</v>
      </c>
    </row>
    <row r="1390" spans="2:11" ht="12.75">
      <c r="B1390" s="236">
        <v>7500</v>
      </c>
      <c r="C1390" s="1" t="s">
        <v>0</v>
      </c>
      <c r="D1390" s="1" t="s">
        <v>596</v>
      </c>
      <c r="E1390" s="1" t="s">
        <v>604</v>
      </c>
      <c r="F1390" s="57" t="s">
        <v>633</v>
      </c>
      <c r="G1390" s="27" t="s">
        <v>246</v>
      </c>
      <c r="H1390" s="6">
        <f t="shared" si="45"/>
        <v>-233500</v>
      </c>
      <c r="I1390" s="22">
        <f t="shared" si="44"/>
        <v>13.88888888888889</v>
      </c>
      <c r="K1390" s="2">
        <v>540</v>
      </c>
    </row>
    <row r="1391" spans="2:11" ht="12.75">
      <c r="B1391" s="237">
        <v>5000</v>
      </c>
      <c r="C1391" s="1" t="s">
        <v>0</v>
      </c>
      <c r="D1391" s="1" t="s">
        <v>596</v>
      </c>
      <c r="E1391" s="1" t="s">
        <v>616</v>
      </c>
      <c r="F1391" s="57" t="s">
        <v>634</v>
      </c>
      <c r="G1391" s="27" t="s">
        <v>246</v>
      </c>
      <c r="H1391" s="6">
        <f t="shared" si="45"/>
        <v>-238500</v>
      </c>
      <c r="I1391" s="22">
        <f t="shared" si="44"/>
        <v>9.25925925925926</v>
      </c>
      <c r="K1391" s="2">
        <v>540</v>
      </c>
    </row>
    <row r="1392" spans="2:11" ht="12.75">
      <c r="B1392" s="236">
        <v>5000</v>
      </c>
      <c r="C1392" s="1" t="s">
        <v>0</v>
      </c>
      <c r="D1392" s="1" t="s">
        <v>596</v>
      </c>
      <c r="E1392" s="1" t="s">
        <v>616</v>
      </c>
      <c r="F1392" s="57" t="s">
        <v>635</v>
      </c>
      <c r="G1392" s="27" t="s">
        <v>249</v>
      </c>
      <c r="H1392" s="6">
        <f t="shared" si="45"/>
        <v>-243500</v>
      </c>
      <c r="I1392" s="22">
        <f t="shared" si="44"/>
        <v>9.25925925925926</v>
      </c>
      <c r="K1392" s="2">
        <v>540</v>
      </c>
    </row>
    <row r="1393" spans="2:11" ht="12.75">
      <c r="B1393" s="236">
        <v>5000</v>
      </c>
      <c r="C1393" s="1" t="s">
        <v>0</v>
      </c>
      <c r="D1393" s="1" t="s">
        <v>596</v>
      </c>
      <c r="E1393" s="1" t="s">
        <v>604</v>
      </c>
      <c r="F1393" s="57" t="s">
        <v>636</v>
      </c>
      <c r="G1393" s="27" t="s">
        <v>249</v>
      </c>
      <c r="H1393" s="6">
        <f t="shared" si="45"/>
        <v>-248500</v>
      </c>
      <c r="I1393" s="22">
        <f t="shared" si="44"/>
        <v>9.25925925925926</v>
      </c>
      <c r="K1393" s="2">
        <v>540</v>
      </c>
    </row>
    <row r="1394" spans="2:11" ht="12.75">
      <c r="B1394" s="236">
        <v>4000</v>
      </c>
      <c r="C1394" s="1" t="s">
        <v>0</v>
      </c>
      <c r="D1394" s="1" t="s">
        <v>596</v>
      </c>
      <c r="E1394" s="1" t="s">
        <v>616</v>
      </c>
      <c r="F1394" s="57" t="s">
        <v>637</v>
      </c>
      <c r="G1394" s="27" t="s">
        <v>252</v>
      </c>
      <c r="H1394" s="6">
        <f t="shared" si="45"/>
        <v>-252500</v>
      </c>
      <c r="I1394" s="22">
        <f t="shared" si="44"/>
        <v>7.407407407407407</v>
      </c>
      <c r="K1394" s="2">
        <v>540</v>
      </c>
    </row>
    <row r="1395" spans="2:11" ht="12.75">
      <c r="B1395" s="236">
        <v>7500</v>
      </c>
      <c r="C1395" s="1" t="s">
        <v>0</v>
      </c>
      <c r="D1395" s="1" t="s">
        <v>596</v>
      </c>
      <c r="E1395" s="1" t="s">
        <v>604</v>
      </c>
      <c r="F1395" s="57" t="s">
        <v>638</v>
      </c>
      <c r="G1395" s="27" t="s">
        <v>295</v>
      </c>
      <c r="H1395" s="6">
        <f t="shared" si="45"/>
        <v>-260000</v>
      </c>
      <c r="I1395" s="22">
        <f t="shared" si="44"/>
        <v>13.88888888888889</v>
      </c>
      <c r="K1395" s="2">
        <v>540</v>
      </c>
    </row>
    <row r="1396" spans="2:11" ht="12.75">
      <c r="B1396" s="236">
        <v>10000</v>
      </c>
      <c r="C1396" s="1" t="s">
        <v>0</v>
      </c>
      <c r="D1396" s="1" t="s">
        <v>596</v>
      </c>
      <c r="E1396" s="1" t="s">
        <v>616</v>
      </c>
      <c r="F1396" s="57" t="s">
        <v>639</v>
      </c>
      <c r="G1396" s="27" t="s">
        <v>295</v>
      </c>
      <c r="H1396" s="6">
        <f t="shared" si="45"/>
        <v>-270000</v>
      </c>
      <c r="I1396" s="22">
        <f t="shared" si="44"/>
        <v>18.51851851851852</v>
      </c>
      <c r="K1396" s="2">
        <v>540</v>
      </c>
    </row>
    <row r="1397" spans="2:11" ht="12.75">
      <c r="B1397" s="236">
        <v>15000</v>
      </c>
      <c r="C1397" s="1" t="s">
        <v>0</v>
      </c>
      <c r="D1397" s="1" t="s">
        <v>596</v>
      </c>
      <c r="E1397" s="1" t="s">
        <v>616</v>
      </c>
      <c r="F1397" s="57" t="s">
        <v>640</v>
      </c>
      <c r="G1397" s="27" t="s">
        <v>255</v>
      </c>
      <c r="H1397" s="6">
        <f t="shared" si="45"/>
        <v>-285000</v>
      </c>
      <c r="I1397" s="22">
        <f t="shared" si="44"/>
        <v>27.77777777777778</v>
      </c>
      <c r="K1397" s="2">
        <v>540</v>
      </c>
    </row>
    <row r="1398" spans="2:11" ht="12.75">
      <c r="B1398" s="236">
        <v>2500</v>
      </c>
      <c r="C1398" s="1" t="s">
        <v>0</v>
      </c>
      <c r="D1398" s="1" t="s">
        <v>596</v>
      </c>
      <c r="E1398" s="1" t="s">
        <v>604</v>
      </c>
      <c r="F1398" s="57" t="s">
        <v>641</v>
      </c>
      <c r="G1398" s="27" t="s">
        <v>255</v>
      </c>
      <c r="H1398" s="6">
        <f t="shared" si="45"/>
        <v>-287500</v>
      </c>
      <c r="I1398" s="22">
        <f t="shared" si="44"/>
        <v>4.62962962962963</v>
      </c>
      <c r="K1398" s="2">
        <v>540</v>
      </c>
    </row>
    <row r="1399" spans="1:11" s="45" customFormat="1" ht="12.75">
      <c r="A1399" s="11"/>
      <c r="B1399" s="238">
        <f>SUM(B1357:B1398)</f>
        <v>287500</v>
      </c>
      <c r="C1399" s="11" t="s">
        <v>0</v>
      </c>
      <c r="D1399" s="11"/>
      <c r="E1399" s="11"/>
      <c r="F1399" s="18"/>
      <c r="G1399" s="18"/>
      <c r="H1399" s="41">
        <v>0</v>
      </c>
      <c r="I1399" s="44">
        <f t="shared" si="44"/>
        <v>532.4074074074074</v>
      </c>
      <c r="K1399" s="2">
        <v>540</v>
      </c>
    </row>
    <row r="1400" spans="2:11" ht="12.75">
      <c r="B1400" s="7"/>
      <c r="H1400" s="6">
        <f t="shared" si="45"/>
        <v>0</v>
      </c>
      <c r="I1400" s="22">
        <f t="shared" si="44"/>
        <v>0</v>
      </c>
      <c r="K1400" s="2">
        <v>540</v>
      </c>
    </row>
    <row r="1401" spans="2:11" ht="12.75">
      <c r="B1401" s="7"/>
      <c r="H1401" s="6">
        <f t="shared" si="45"/>
        <v>0</v>
      </c>
      <c r="I1401" s="22">
        <f t="shared" si="44"/>
        <v>0</v>
      </c>
      <c r="K1401" s="2">
        <v>540</v>
      </c>
    </row>
    <row r="1402" spans="2:11" ht="12.75">
      <c r="B1402" s="142">
        <v>3000</v>
      </c>
      <c r="C1402" s="12" t="s">
        <v>1</v>
      </c>
      <c r="D1402" s="12" t="s">
        <v>596</v>
      </c>
      <c r="E1402" s="12"/>
      <c r="F1402" s="27" t="s">
        <v>643</v>
      </c>
      <c r="G1402" s="30" t="s">
        <v>100</v>
      </c>
      <c r="H1402" s="6">
        <f t="shared" si="45"/>
        <v>-3000</v>
      </c>
      <c r="I1402" s="22">
        <f t="shared" si="44"/>
        <v>5.555555555555555</v>
      </c>
      <c r="K1402" s="2">
        <v>540</v>
      </c>
    </row>
    <row r="1403" spans="2:11" ht="12.75">
      <c r="B1403" s="7">
        <v>1500</v>
      </c>
      <c r="C1403" s="1" t="s">
        <v>1</v>
      </c>
      <c r="D1403" s="1" t="s">
        <v>596</v>
      </c>
      <c r="F1403" s="27" t="s">
        <v>644</v>
      </c>
      <c r="G1403" s="27" t="s">
        <v>159</v>
      </c>
      <c r="H1403" s="6">
        <f t="shared" si="45"/>
        <v>-4500</v>
      </c>
      <c r="I1403" s="22">
        <f t="shared" si="44"/>
        <v>2.7777777777777777</v>
      </c>
      <c r="K1403" s="2">
        <v>540</v>
      </c>
    </row>
    <row r="1404" spans="2:11" ht="12.75">
      <c r="B1404" s="7">
        <v>1500</v>
      </c>
      <c r="C1404" s="1" t="s">
        <v>1</v>
      </c>
      <c r="D1404" s="1" t="s">
        <v>596</v>
      </c>
      <c r="F1404" s="27" t="s">
        <v>645</v>
      </c>
      <c r="G1404" s="27" t="s">
        <v>159</v>
      </c>
      <c r="H1404" s="6">
        <f t="shared" si="45"/>
        <v>-6000</v>
      </c>
      <c r="I1404" s="22">
        <f t="shared" si="44"/>
        <v>2.7777777777777777</v>
      </c>
      <c r="K1404" s="2">
        <v>540</v>
      </c>
    </row>
    <row r="1405" spans="1:11" s="45" customFormat="1" ht="12.75">
      <c r="A1405" s="11"/>
      <c r="B1405" s="92">
        <f>SUM(B1402:B1404)</f>
        <v>6000</v>
      </c>
      <c r="C1405" s="11" t="s">
        <v>1</v>
      </c>
      <c r="D1405" s="11"/>
      <c r="E1405" s="11"/>
      <c r="F1405" s="18"/>
      <c r="G1405" s="18"/>
      <c r="H1405" s="41">
        <v>0</v>
      </c>
      <c r="I1405" s="44">
        <f t="shared" si="44"/>
        <v>11.11111111111111</v>
      </c>
      <c r="K1405" s="2">
        <v>540</v>
      </c>
    </row>
    <row r="1406" spans="2:11" ht="12.75">
      <c r="B1406" s="7"/>
      <c r="H1406" s="6">
        <f t="shared" si="45"/>
        <v>0</v>
      </c>
      <c r="I1406" s="22">
        <f t="shared" si="44"/>
        <v>0</v>
      </c>
      <c r="K1406" s="2">
        <v>540</v>
      </c>
    </row>
    <row r="1407" spans="2:11" ht="12.75">
      <c r="B1407" s="7"/>
      <c r="H1407" s="6">
        <f t="shared" si="45"/>
        <v>0</v>
      </c>
      <c r="I1407" s="22">
        <f t="shared" si="44"/>
        <v>0</v>
      </c>
      <c r="K1407" s="2">
        <v>540</v>
      </c>
    </row>
    <row r="1408" spans="2:11" ht="12.75">
      <c r="B1408" s="142">
        <v>600</v>
      </c>
      <c r="C1408" s="32" t="s">
        <v>30</v>
      </c>
      <c r="D1408" s="1" t="s">
        <v>596</v>
      </c>
      <c r="E1408" s="32"/>
      <c r="F1408" s="27" t="s">
        <v>642</v>
      </c>
      <c r="G1408" s="31" t="s">
        <v>90</v>
      </c>
      <c r="H1408" s="6">
        <f t="shared" si="45"/>
        <v>-600</v>
      </c>
      <c r="I1408" s="22">
        <f t="shared" si="44"/>
        <v>1.1111111111111112</v>
      </c>
      <c r="K1408" s="2">
        <v>540</v>
      </c>
    </row>
    <row r="1409" spans="2:11" ht="12.75">
      <c r="B1409" s="142">
        <v>800</v>
      </c>
      <c r="C1409" s="32" t="s">
        <v>30</v>
      </c>
      <c r="D1409" s="1" t="s">
        <v>596</v>
      </c>
      <c r="E1409" s="33"/>
      <c r="F1409" s="27" t="s">
        <v>642</v>
      </c>
      <c r="G1409" s="34" t="s">
        <v>93</v>
      </c>
      <c r="H1409" s="6">
        <f t="shared" si="45"/>
        <v>-1400</v>
      </c>
      <c r="I1409" s="22">
        <f t="shared" si="44"/>
        <v>1.4814814814814814</v>
      </c>
      <c r="K1409" s="2">
        <v>540</v>
      </c>
    </row>
    <row r="1410" spans="2:11" ht="12.75">
      <c r="B1410" s="142">
        <v>800</v>
      </c>
      <c r="C1410" s="32" t="s">
        <v>30</v>
      </c>
      <c r="D1410" s="1" t="s">
        <v>596</v>
      </c>
      <c r="E1410" s="12"/>
      <c r="F1410" s="27" t="s">
        <v>642</v>
      </c>
      <c r="G1410" s="30" t="s">
        <v>100</v>
      </c>
      <c r="H1410" s="6">
        <f t="shared" si="45"/>
        <v>-2200</v>
      </c>
      <c r="I1410" s="22">
        <f t="shared" si="44"/>
        <v>1.4814814814814814</v>
      </c>
      <c r="K1410" s="2">
        <v>540</v>
      </c>
    </row>
    <row r="1411" spans="2:11" ht="12.75">
      <c r="B1411" s="7">
        <v>1200</v>
      </c>
      <c r="C1411" s="1" t="s">
        <v>30</v>
      </c>
      <c r="D1411" s="1" t="s">
        <v>596</v>
      </c>
      <c r="F1411" s="27" t="s">
        <v>642</v>
      </c>
      <c r="G1411" s="27" t="s">
        <v>159</v>
      </c>
      <c r="H1411" s="6">
        <f t="shared" si="45"/>
        <v>-3400</v>
      </c>
      <c r="I1411" s="22">
        <f t="shared" si="44"/>
        <v>2.2222222222222223</v>
      </c>
      <c r="K1411" s="2">
        <v>540</v>
      </c>
    </row>
    <row r="1412" spans="2:11" ht="12.75">
      <c r="B1412" s="7">
        <v>900</v>
      </c>
      <c r="C1412" s="1" t="s">
        <v>30</v>
      </c>
      <c r="D1412" s="1" t="s">
        <v>596</v>
      </c>
      <c r="F1412" s="27" t="s">
        <v>642</v>
      </c>
      <c r="G1412" s="27" t="s">
        <v>160</v>
      </c>
      <c r="H1412" s="6">
        <f t="shared" si="45"/>
        <v>-4300</v>
      </c>
      <c r="I1412" s="22">
        <f t="shared" si="44"/>
        <v>1.6666666666666667</v>
      </c>
      <c r="K1412" s="2">
        <v>540</v>
      </c>
    </row>
    <row r="1413" spans="2:11" ht="12.75">
      <c r="B1413" s="222">
        <v>400</v>
      </c>
      <c r="C1413" s="1" t="s">
        <v>30</v>
      </c>
      <c r="D1413" s="1" t="s">
        <v>596</v>
      </c>
      <c r="E1413" s="36"/>
      <c r="F1413" s="27" t="s">
        <v>642</v>
      </c>
      <c r="G1413" s="27" t="s">
        <v>198</v>
      </c>
      <c r="H1413" s="6">
        <f t="shared" si="45"/>
        <v>-4700</v>
      </c>
      <c r="I1413" s="22">
        <f t="shared" si="44"/>
        <v>0.7407407407407407</v>
      </c>
      <c r="K1413" s="2">
        <v>540</v>
      </c>
    </row>
    <row r="1414" spans="2:11" ht="12.75">
      <c r="B1414" s="7">
        <v>1300</v>
      </c>
      <c r="C1414" s="1" t="s">
        <v>30</v>
      </c>
      <c r="D1414" s="1" t="s">
        <v>596</v>
      </c>
      <c r="F1414" s="27" t="s">
        <v>642</v>
      </c>
      <c r="G1414" s="27" t="s">
        <v>201</v>
      </c>
      <c r="H1414" s="6">
        <f t="shared" si="45"/>
        <v>-6000</v>
      </c>
      <c r="I1414" s="22">
        <f t="shared" si="44"/>
        <v>2.4074074074074074</v>
      </c>
      <c r="K1414" s="2">
        <v>540</v>
      </c>
    </row>
    <row r="1415" spans="2:11" ht="12.75">
      <c r="B1415" s="7">
        <v>800</v>
      </c>
      <c r="C1415" s="1" t="s">
        <v>30</v>
      </c>
      <c r="D1415" s="1" t="s">
        <v>596</v>
      </c>
      <c r="F1415" s="27" t="s">
        <v>642</v>
      </c>
      <c r="G1415" s="27" t="s">
        <v>241</v>
      </c>
      <c r="H1415" s="6">
        <f t="shared" si="45"/>
        <v>-6800</v>
      </c>
      <c r="I1415" s="22">
        <f t="shared" si="44"/>
        <v>1.4814814814814814</v>
      </c>
      <c r="K1415" s="2">
        <v>540</v>
      </c>
    </row>
    <row r="1416" spans="2:11" ht="12.75">
      <c r="B1416" s="7">
        <v>500</v>
      </c>
      <c r="C1416" s="1" t="s">
        <v>30</v>
      </c>
      <c r="D1416" s="1" t="s">
        <v>596</v>
      </c>
      <c r="F1416" s="27" t="s">
        <v>642</v>
      </c>
      <c r="G1416" s="27" t="s">
        <v>243</v>
      </c>
      <c r="H1416" s="6">
        <f t="shared" si="45"/>
        <v>-7300</v>
      </c>
      <c r="I1416" s="22">
        <f t="shared" si="44"/>
        <v>0.9259259259259259</v>
      </c>
      <c r="K1416" s="2">
        <v>540</v>
      </c>
    </row>
    <row r="1417" spans="2:11" ht="12.75">
      <c r="B1417" s="7">
        <v>1200</v>
      </c>
      <c r="C1417" s="1" t="s">
        <v>30</v>
      </c>
      <c r="D1417" s="1" t="s">
        <v>596</v>
      </c>
      <c r="F1417" s="27" t="s">
        <v>642</v>
      </c>
      <c r="G1417" s="27" t="s">
        <v>246</v>
      </c>
      <c r="H1417" s="6">
        <f t="shared" si="45"/>
        <v>-8500</v>
      </c>
      <c r="I1417" s="22">
        <f t="shared" si="44"/>
        <v>2.2222222222222223</v>
      </c>
      <c r="K1417" s="2">
        <v>540</v>
      </c>
    </row>
    <row r="1418" spans="2:11" ht="12.75">
      <c r="B1418" s="7">
        <v>1000</v>
      </c>
      <c r="C1418" s="1" t="s">
        <v>30</v>
      </c>
      <c r="D1418" s="1" t="s">
        <v>596</v>
      </c>
      <c r="F1418" s="27" t="s">
        <v>642</v>
      </c>
      <c r="G1418" s="27" t="s">
        <v>249</v>
      </c>
      <c r="H1418" s="6">
        <f t="shared" si="45"/>
        <v>-9500</v>
      </c>
      <c r="I1418" s="22">
        <f t="shared" si="44"/>
        <v>1.8518518518518519</v>
      </c>
      <c r="K1418" s="2">
        <v>540</v>
      </c>
    </row>
    <row r="1419" spans="2:11" ht="12.75">
      <c r="B1419" s="7">
        <v>1500</v>
      </c>
      <c r="C1419" s="1" t="s">
        <v>30</v>
      </c>
      <c r="D1419" s="1" t="s">
        <v>596</v>
      </c>
      <c r="F1419" s="27" t="s">
        <v>642</v>
      </c>
      <c r="G1419" s="27" t="s">
        <v>252</v>
      </c>
      <c r="H1419" s="6">
        <f t="shared" si="45"/>
        <v>-11000</v>
      </c>
      <c r="I1419" s="22">
        <f t="shared" si="44"/>
        <v>2.7777777777777777</v>
      </c>
      <c r="K1419" s="2">
        <v>540</v>
      </c>
    </row>
    <row r="1420" spans="2:11" ht="12.75">
      <c r="B1420" s="7">
        <v>600</v>
      </c>
      <c r="C1420" s="1" t="s">
        <v>30</v>
      </c>
      <c r="D1420" s="1" t="s">
        <v>596</v>
      </c>
      <c r="F1420" s="27" t="s">
        <v>642</v>
      </c>
      <c r="G1420" s="27" t="s">
        <v>295</v>
      </c>
      <c r="H1420" s="6">
        <f t="shared" si="45"/>
        <v>-11600</v>
      </c>
      <c r="I1420" s="22">
        <f t="shared" si="44"/>
        <v>1.1111111111111112</v>
      </c>
      <c r="K1420" s="2">
        <v>540</v>
      </c>
    </row>
    <row r="1421" spans="1:11" s="45" customFormat="1" ht="12.75">
      <c r="A1421" s="11"/>
      <c r="B1421" s="92">
        <f>SUM(B1408:B1420)</f>
        <v>11600</v>
      </c>
      <c r="C1421" s="11" t="s">
        <v>30</v>
      </c>
      <c r="D1421" s="11"/>
      <c r="E1421" s="11"/>
      <c r="F1421" s="18"/>
      <c r="G1421" s="18"/>
      <c r="H1421" s="41">
        <v>0</v>
      </c>
      <c r="I1421" s="44">
        <f t="shared" si="44"/>
        <v>21.48148148148148</v>
      </c>
      <c r="K1421" s="2">
        <v>540</v>
      </c>
    </row>
    <row r="1422" spans="2:11" ht="12.75">
      <c r="B1422" s="7"/>
      <c r="H1422" s="6">
        <f t="shared" si="45"/>
        <v>0</v>
      </c>
      <c r="I1422" s="22">
        <f t="shared" si="44"/>
        <v>0</v>
      </c>
      <c r="K1422" s="2">
        <v>540</v>
      </c>
    </row>
    <row r="1423" spans="2:11" ht="12.75">
      <c r="B1423" s="7"/>
      <c r="H1423" s="6">
        <f t="shared" si="45"/>
        <v>0</v>
      </c>
      <c r="I1423" s="22">
        <f t="shared" si="44"/>
        <v>0</v>
      </c>
      <c r="K1423" s="2">
        <v>540</v>
      </c>
    </row>
    <row r="1424" spans="2:11" ht="12.75">
      <c r="B1424" s="7"/>
      <c r="H1424" s="6">
        <f t="shared" si="45"/>
        <v>0</v>
      </c>
      <c r="I1424" s="22">
        <f t="shared" si="44"/>
        <v>0</v>
      </c>
      <c r="K1424" s="2">
        <v>540</v>
      </c>
    </row>
    <row r="1425" spans="2:11" ht="12.75">
      <c r="B1425" s="210">
        <v>300000</v>
      </c>
      <c r="C1425" s="1" t="s">
        <v>652</v>
      </c>
      <c r="D1425" s="1" t="s">
        <v>596</v>
      </c>
      <c r="F1425" s="27" t="s">
        <v>770</v>
      </c>
      <c r="G1425" s="27" t="s">
        <v>90</v>
      </c>
      <c r="H1425" s="6">
        <f t="shared" si="45"/>
        <v>-300000</v>
      </c>
      <c r="I1425" s="22">
        <f t="shared" si="44"/>
        <v>555.5555555555555</v>
      </c>
      <c r="K1425" s="2">
        <v>540</v>
      </c>
    </row>
    <row r="1426" spans="2:11" ht="12.75">
      <c r="B1426" s="239">
        <v>50000</v>
      </c>
      <c r="C1426" s="1" t="s">
        <v>653</v>
      </c>
      <c r="D1426" s="76" t="s">
        <v>596</v>
      </c>
      <c r="E1426" s="76"/>
      <c r="F1426" s="77" t="s">
        <v>654</v>
      </c>
      <c r="G1426" s="27" t="s">
        <v>549</v>
      </c>
      <c r="H1426" s="6">
        <f t="shared" si="45"/>
        <v>-350000</v>
      </c>
      <c r="I1426" s="22">
        <f t="shared" si="44"/>
        <v>92.5925925925926</v>
      </c>
      <c r="K1426" s="2">
        <v>540</v>
      </c>
    </row>
    <row r="1427" spans="2:11" ht="12.75">
      <c r="B1427" s="229">
        <v>800000</v>
      </c>
      <c r="C1427" s="12" t="s">
        <v>655</v>
      </c>
      <c r="D1427" s="12" t="s">
        <v>596</v>
      </c>
      <c r="E1427" s="12" t="s">
        <v>656</v>
      </c>
      <c r="F1427" s="30" t="s">
        <v>657</v>
      </c>
      <c r="G1427" s="27" t="s">
        <v>90</v>
      </c>
      <c r="H1427" s="6">
        <f t="shared" si="45"/>
        <v>-1150000</v>
      </c>
      <c r="I1427" s="22">
        <f t="shared" si="44"/>
        <v>1481.4814814814815</v>
      </c>
      <c r="K1427" s="2">
        <v>540</v>
      </c>
    </row>
    <row r="1428" spans="1:11" s="45" customFormat="1" ht="12.75">
      <c r="A1428" s="11"/>
      <c r="B1428" s="41">
        <f>SUM(B1425:B1427)</f>
        <v>1150000</v>
      </c>
      <c r="C1428" s="11"/>
      <c r="D1428" s="11"/>
      <c r="E1428" s="11"/>
      <c r="F1428" s="18"/>
      <c r="G1428" s="18"/>
      <c r="H1428" s="41">
        <v>0</v>
      </c>
      <c r="I1428" s="44">
        <f t="shared" si="44"/>
        <v>2129.6296296296296</v>
      </c>
      <c r="K1428" s="2">
        <v>540</v>
      </c>
    </row>
    <row r="1429" spans="8:11" ht="12.75">
      <c r="H1429" s="6">
        <f t="shared" si="45"/>
        <v>0</v>
      </c>
      <c r="I1429" s="22">
        <f aca="true" t="shared" si="46" ref="I1429:I1491">+B1429/K1429</f>
        <v>0</v>
      </c>
      <c r="K1429" s="2">
        <v>540</v>
      </c>
    </row>
    <row r="1430" spans="8:11" ht="12.75">
      <c r="H1430" s="6">
        <f t="shared" si="45"/>
        <v>0</v>
      </c>
      <c r="I1430" s="22">
        <f t="shared" si="46"/>
        <v>0</v>
      </c>
      <c r="K1430" s="2">
        <v>540</v>
      </c>
    </row>
    <row r="1431" spans="8:11" ht="12.75">
      <c r="H1431" s="6">
        <f t="shared" si="45"/>
        <v>0</v>
      </c>
      <c r="I1431" s="22">
        <f t="shared" si="46"/>
        <v>0</v>
      </c>
      <c r="K1431" s="2">
        <v>540</v>
      </c>
    </row>
    <row r="1432" spans="8:11" ht="12.75">
      <c r="H1432" s="6">
        <f t="shared" si="45"/>
        <v>0</v>
      </c>
      <c r="I1432" s="22">
        <f t="shared" si="46"/>
        <v>0</v>
      </c>
      <c r="K1432" s="2">
        <v>540</v>
      </c>
    </row>
    <row r="1433" spans="8:11" ht="12.75">
      <c r="H1433" s="6">
        <f t="shared" si="45"/>
        <v>0</v>
      </c>
      <c r="I1433" s="22">
        <f t="shared" si="46"/>
        <v>0</v>
      </c>
      <c r="K1433" s="2">
        <v>540</v>
      </c>
    </row>
    <row r="1434" spans="8:11" ht="12.75">
      <c r="H1434" s="6">
        <f t="shared" si="45"/>
        <v>0</v>
      </c>
      <c r="I1434" s="22">
        <f t="shared" si="46"/>
        <v>0</v>
      </c>
      <c r="K1434" s="2">
        <v>540</v>
      </c>
    </row>
    <row r="1435" spans="1:11" s="55" customFormat="1" ht="13.5" thickBot="1">
      <c r="A1435" s="49"/>
      <c r="B1435" s="223">
        <f>+B1445+B1456+B1480+B1511+B1522+B1527+B1533</f>
        <v>238961</v>
      </c>
      <c r="C1435" s="49"/>
      <c r="D1435" s="85" t="s">
        <v>658</v>
      </c>
      <c r="E1435" s="49"/>
      <c r="F1435" s="51"/>
      <c r="G1435" s="51"/>
      <c r="H1435" s="53">
        <f t="shared" si="45"/>
        <v>-238961</v>
      </c>
      <c r="I1435" s="54">
        <f t="shared" si="46"/>
        <v>442.52037037037036</v>
      </c>
      <c r="K1435" s="2">
        <v>540</v>
      </c>
    </row>
    <row r="1436" spans="2:11" ht="12.75">
      <c r="B1436" s="7"/>
      <c r="H1436" s="6">
        <v>0</v>
      </c>
      <c r="I1436" s="22">
        <f t="shared" si="46"/>
        <v>0</v>
      </c>
      <c r="K1436" s="2">
        <v>540</v>
      </c>
    </row>
    <row r="1437" spans="2:11" ht="12.75">
      <c r="B1437" s="7"/>
      <c r="H1437" s="6">
        <f t="shared" si="45"/>
        <v>0</v>
      </c>
      <c r="I1437" s="22">
        <f t="shared" si="46"/>
        <v>0</v>
      </c>
      <c r="K1437" s="2">
        <v>540</v>
      </c>
    </row>
    <row r="1438" spans="2:11" ht="12.75">
      <c r="B1438" s="7"/>
      <c r="H1438" s="6">
        <f t="shared" si="45"/>
        <v>0</v>
      </c>
      <c r="I1438" s="22">
        <f t="shared" si="46"/>
        <v>0</v>
      </c>
      <c r="K1438" s="2">
        <v>540</v>
      </c>
    </row>
    <row r="1439" spans="2:11" ht="12.75">
      <c r="B1439" s="7"/>
      <c r="H1439" s="6">
        <f t="shared" si="45"/>
        <v>0</v>
      </c>
      <c r="I1439" s="22">
        <f t="shared" si="46"/>
        <v>0</v>
      </c>
      <c r="K1439" s="2">
        <v>540</v>
      </c>
    </row>
    <row r="1440" spans="2:11" ht="12.75">
      <c r="B1440" s="7">
        <v>5000</v>
      </c>
      <c r="C1440" s="1" t="s">
        <v>0</v>
      </c>
      <c r="D1440" s="1" t="s">
        <v>178</v>
      </c>
      <c r="E1440" s="1" t="s">
        <v>604</v>
      </c>
      <c r="F1440" s="57" t="s">
        <v>620</v>
      </c>
      <c r="G1440" s="27" t="s">
        <v>100</v>
      </c>
      <c r="H1440" s="6">
        <f t="shared" si="45"/>
        <v>-5000</v>
      </c>
      <c r="I1440" s="22">
        <f t="shared" si="46"/>
        <v>9.25925925925926</v>
      </c>
      <c r="K1440" s="2">
        <v>540</v>
      </c>
    </row>
    <row r="1441" spans="2:11" ht="12.75">
      <c r="B1441" s="7">
        <v>5000</v>
      </c>
      <c r="C1441" s="1" t="s">
        <v>0</v>
      </c>
      <c r="D1441" s="1" t="s">
        <v>178</v>
      </c>
      <c r="E1441" s="1" t="s">
        <v>604</v>
      </c>
      <c r="F1441" s="57" t="s">
        <v>659</v>
      </c>
      <c r="G1441" s="27" t="s">
        <v>160</v>
      </c>
      <c r="H1441" s="6">
        <f>H1440-B1441</f>
        <v>-10000</v>
      </c>
      <c r="I1441" s="22">
        <f t="shared" si="46"/>
        <v>9.25925925925926</v>
      </c>
      <c r="K1441" s="2">
        <v>540</v>
      </c>
    </row>
    <row r="1442" spans="2:11" ht="12.75">
      <c r="B1442" s="7">
        <v>2500</v>
      </c>
      <c r="C1442" s="1" t="s">
        <v>0</v>
      </c>
      <c r="D1442" s="1" t="s">
        <v>178</v>
      </c>
      <c r="E1442" s="1" t="s">
        <v>604</v>
      </c>
      <c r="F1442" s="27" t="s">
        <v>660</v>
      </c>
      <c r="G1442" s="27" t="s">
        <v>201</v>
      </c>
      <c r="H1442" s="6">
        <f aca="true" t="shared" si="47" ref="H1442:H1503">H1441-B1442</f>
        <v>-12500</v>
      </c>
      <c r="I1442" s="22">
        <f t="shared" si="46"/>
        <v>4.62962962962963</v>
      </c>
      <c r="K1442" s="2">
        <v>540</v>
      </c>
    </row>
    <row r="1443" spans="2:11" ht="12.75">
      <c r="B1443" s="7">
        <v>2500</v>
      </c>
      <c r="C1443" s="1" t="s">
        <v>0</v>
      </c>
      <c r="D1443" s="1" t="s">
        <v>178</v>
      </c>
      <c r="E1443" s="1" t="s">
        <v>604</v>
      </c>
      <c r="F1443" s="57" t="s">
        <v>661</v>
      </c>
      <c r="G1443" s="27" t="s">
        <v>243</v>
      </c>
      <c r="H1443" s="6">
        <f t="shared" si="47"/>
        <v>-15000</v>
      </c>
      <c r="I1443" s="22">
        <f t="shared" si="46"/>
        <v>4.62962962962963</v>
      </c>
      <c r="K1443" s="2">
        <v>540</v>
      </c>
    </row>
    <row r="1444" spans="2:11" ht="12.75">
      <c r="B1444" s="7">
        <v>5000</v>
      </c>
      <c r="C1444" s="1" t="s">
        <v>0</v>
      </c>
      <c r="D1444" s="1" t="s">
        <v>178</v>
      </c>
      <c r="E1444" s="1" t="s">
        <v>604</v>
      </c>
      <c r="F1444" s="57" t="s">
        <v>662</v>
      </c>
      <c r="G1444" s="27" t="s">
        <v>249</v>
      </c>
      <c r="H1444" s="6">
        <f t="shared" si="47"/>
        <v>-20000</v>
      </c>
      <c r="I1444" s="22">
        <f t="shared" si="46"/>
        <v>9.25925925925926</v>
      </c>
      <c r="K1444" s="2">
        <v>540</v>
      </c>
    </row>
    <row r="1445" spans="1:11" s="45" customFormat="1" ht="12.75">
      <c r="A1445" s="11"/>
      <c r="B1445" s="92">
        <f>SUM(B1440:B1444)</f>
        <v>20000</v>
      </c>
      <c r="C1445" s="11" t="s">
        <v>0</v>
      </c>
      <c r="D1445" s="11"/>
      <c r="E1445" s="11"/>
      <c r="F1445" s="18"/>
      <c r="G1445" s="18"/>
      <c r="H1445" s="41">
        <v>0</v>
      </c>
      <c r="I1445" s="44">
        <f t="shared" si="46"/>
        <v>37.03703703703704</v>
      </c>
      <c r="K1445" s="2">
        <v>540</v>
      </c>
    </row>
    <row r="1446" spans="2:11" ht="12.75">
      <c r="B1446" s="7"/>
      <c r="H1446" s="6">
        <f t="shared" si="47"/>
        <v>0</v>
      </c>
      <c r="I1446" s="22">
        <f t="shared" si="46"/>
        <v>0</v>
      </c>
      <c r="K1446" s="2">
        <v>540</v>
      </c>
    </row>
    <row r="1447" spans="2:11" ht="12.75">
      <c r="B1447" s="7"/>
      <c r="H1447" s="6">
        <f t="shared" si="47"/>
        <v>0</v>
      </c>
      <c r="I1447" s="22">
        <f t="shared" si="46"/>
        <v>0</v>
      </c>
      <c r="K1447" s="2">
        <v>540</v>
      </c>
    </row>
    <row r="1448" spans="2:11" ht="12.75">
      <c r="B1448" s="7"/>
      <c r="H1448" s="6">
        <f t="shared" si="47"/>
        <v>0</v>
      </c>
      <c r="I1448" s="22">
        <f t="shared" si="46"/>
        <v>0</v>
      </c>
      <c r="K1448" s="2">
        <v>540</v>
      </c>
    </row>
    <row r="1449" spans="2:11" ht="12.75">
      <c r="B1449" s="142">
        <v>1500</v>
      </c>
      <c r="C1449" s="12" t="s">
        <v>1</v>
      </c>
      <c r="D1449" s="12" t="s">
        <v>178</v>
      </c>
      <c r="E1449" s="12" t="s">
        <v>26</v>
      </c>
      <c r="F1449" s="27" t="s">
        <v>663</v>
      </c>
      <c r="G1449" s="34" t="s">
        <v>45</v>
      </c>
      <c r="H1449" s="6">
        <f t="shared" si="47"/>
        <v>-1500</v>
      </c>
      <c r="I1449" s="22">
        <f t="shared" si="46"/>
        <v>2.7777777777777777</v>
      </c>
      <c r="K1449" s="2">
        <v>540</v>
      </c>
    </row>
    <row r="1450" spans="2:11" ht="12.75">
      <c r="B1450" s="222">
        <v>1000</v>
      </c>
      <c r="C1450" s="36" t="s">
        <v>1</v>
      </c>
      <c r="D1450" s="12" t="s">
        <v>178</v>
      </c>
      <c r="E1450" s="36" t="s">
        <v>26</v>
      </c>
      <c r="F1450" s="27" t="s">
        <v>664</v>
      </c>
      <c r="G1450" s="27" t="s">
        <v>56</v>
      </c>
      <c r="H1450" s="6">
        <f t="shared" si="47"/>
        <v>-2500</v>
      </c>
      <c r="I1450" s="22">
        <f t="shared" si="46"/>
        <v>1.8518518518518519</v>
      </c>
      <c r="K1450" s="2">
        <v>540</v>
      </c>
    </row>
    <row r="1451" spans="2:11" ht="12.75">
      <c r="B1451" s="7">
        <v>1000</v>
      </c>
      <c r="C1451" s="1" t="s">
        <v>1</v>
      </c>
      <c r="D1451" s="12" t="s">
        <v>178</v>
      </c>
      <c r="E1451" s="1" t="s">
        <v>26</v>
      </c>
      <c r="F1451" s="27" t="s">
        <v>664</v>
      </c>
      <c r="G1451" s="27" t="s">
        <v>47</v>
      </c>
      <c r="H1451" s="6">
        <f t="shared" si="47"/>
        <v>-3500</v>
      </c>
      <c r="I1451" s="22">
        <f t="shared" si="46"/>
        <v>1.8518518518518519</v>
      </c>
      <c r="K1451" s="2">
        <v>540</v>
      </c>
    </row>
    <row r="1452" spans="2:11" ht="12.75">
      <c r="B1452" s="7">
        <v>1000</v>
      </c>
      <c r="C1452" s="1" t="s">
        <v>1</v>
      </c>
      <c r="D1452" s="12" t="s">
        <v>178</v>
      </c>
      <c r="E1452" s="1" t="s">
        <v>26</v>
      </c>
      <c r="F1452" s="27" t="s">
        <v>665</v>
      </c>
      <c r="G1452" s="27" t="s">
        <v>93</v>
      </c>
      <c r="H1452" s="6">
        <f t="shared" si="47"/>
        <v>-4500</v>
      </c>
      <c r="I1452" s="22">
        <f t="shared" si="46"/>
        <v>1.8518518518518519</v>
      </c>
      <c r="K1452" s="2">
        <v>540</v>
      </c>
    </row>
    <row r="1453" spans="2:11" ht="12.75">
      <c r="B1453" s="7">
        <v>1000</v>
      </c>
      <c r="C1453" s="1" t="s">
        <v>1</v>
      </c>
      <c r="D1453" s="12" t="s">
        <v>178</v>
      </c>
      <c r="E1453" s="1" t="s">
        <v>26</v>
      </c>
      <c r="F1453" s="27" t="s">
        <v>666</v>
      </c>
      <c r="G1453" s="27" t="s">
        <v>241</v>
      </c>
      <c r="H1453" s="6">
        <f t="shared" si="47"/>
        <v>-5500</v>
      </c>
      <c r="I1453" s="22">
        <f t="shared" si="46"/>
        <v>1.8518518518518519</v>
      </c>
      <c r="K1453" s="2">
        <v>540</v>
      </c>
    </row>
    <row r="1454" spans="2:11" ht="12.75">
      <c r="B1454" s="7">
        <v>900</v>
      </c>
      <c r="C1454" s="1" t="s">
        <v>667</v>
      </c>
      <c r="D1454" s="12" t="s">
        <v>178</v>
      </c>
      <c r="E1454" s="1" t="s">
        <v>26</v>
      </c>
      <c r="F1454" s="27" t="s">
        <v>668</v>
      </c>
      <c r="G1454" s="27" t="s">
        <v>243</v>
      </c>
      <c r="H1454" s="6">
        <f t="shared" si="47"/>
        <v>-6400</v>
      </c>
      <c r="I1454" s="22">
        <f t="shared" si="46"/>
        <v>1.6666666666666667</v>
      </c>
      <c r="K1454" s="2">
        <v>540</v>
      </c>
    </row>
    <row r="1455" spans="2:11" ht="12.75">
      <c r="B1455" s="7">
        <v>1500</v>
      </c>
      <c r="C1455" s="1" t="s">
        <v>1</v>
      </c>
      <c r="D1455" s="12" t="s">
        <v>178</v>
      </c>
      <c r="E1455" s="1" t="s">
        <v>26</v>
      </c>
      <c r="F1455" s="27" t="s">
        <v>669</v>
      </c>
      <c r="G1455" s="27" t="s">
        <v>243</v>
      </c>
      <c r="H1455" s="6">
        <f t="shared" si="47"/>
        <v>-7900</v>
      </c>
      <c r="I1455" s="22">
        <f t="shared" si="46"/>
        <v>2.7777777777777777</v>
      </c>
      <c r="K1455" s="2">
        <v>540</v>
      </c>
    </row>
    <row r="1456" spans="1:11" s="45" customFormat="1" ht="12.75">
      <c r="A1456" s="11"/>
      <c r="B1456" s="92">
        <f>SUM(B1449:B1455)</f>
        <v>7900</v>
      </c>
      <c r="C1456" s="11" t="s">
        <v>1</v>
      </c>
      <c r="D1456" s="11"/>
      <c r="E1456" s="11"/>
      <c r="F1456" s="18"/>
      <c r="G1456" s="18"/>
      <c r="H1456" s="41">
        <v>0</v>
      </c>
      <c r="I1456" s="44">
        <f t="shared" si="46"/>
        <v>14.62962962962963</v>
      </c>
      <c r="K1456" s="2">
        <v>540</v>
      </c>
    </row>
    <row r="1457" spans="2:11" ht="12.75">
      <c r="B1457" s="7"/>
      <c r="H1457" s="6">
        <f t="shared" si="47"/>
        <v>0</v>
      </c>
      <c r="I1457" s="22">
        <f t="shared" si="46"/>
        <v>0</v>
      </c>
      <c r="K1457" s="2">
        <v>540</v>
      </c>
    </row>
    <row r="1458" spans="2:11" ht="12.75">
      <c r="B1458" s="7"/>
      <c r="H1458" s="6">
        <f t="shared" si="47"/>
        <v>0</v>
      </c>
      <c r="I1458" s="22">
        <f t="shared" si="46"/>
        <v>0</v>
      </c>
      <c r="K1458" s="2">
        <v>540</v>
      </c>
    </row>
    <row r="1459" spans="2:11" ht="12.75">
      <c r="B1459" s="7"/>
      <c r="H1459" s="6">
        <f t="shared" si="47"/>
        <v>0</v>
      </c>
      <c r="I1459" s="22">
        <f t="shared" si="46"/>
        <v>0</v>
      </c>
      <c r="K1459" s="2">
        <v>540</v>
      </c>
    </row>
    <row r="1460" spans="2:11" ht="12.75">
      <c r="B1460" s="142">
        <v>200</v>
      </c>
      <c r="C1460" s="1" t="s">
        <v>29</v>
      </c>
      <c r="D1460" s="12" t="s">
        <v>178</v>
      </c>
      <c r="E1460" s="1" t="s">
        <v>30</v>
      </c>
      <c r="F1460" s="27" t="s">
        <v>670</v>
      </c>
      <c r="G1460" s="31" t="s">
        <v>521</v>
      </c>
      <c r="H1460" s="6">
        <f t="shared" si="47"/>
        <v>-200</v>
      </c>
      <c r="I1460" s="22">
        <f t="shared" si="46"/>
        <v>0.37037037037037035</v>
      </c>
      <c r="K1460" s="2">
        <v>540</v>
      </c>
    </row>
    <row r="1461" spans="2:11" ht="12.75">
      <c r="B1461" s="142">
        <v>1300</v>
      </c>
      <c r="C1461" s="32" t="s">
        <v>29</v>
      </c>
      <c r="D1461" s="12" t="s">
        <v>178</v>
      </c>
      <c r="E1461" s="32" t="s">
        <v>30</v>
      </c>
      <c r="F1461" s="27" t="s">
        <v>670</v>
      </c>
      <c r="G1461" s="31" t="s">
        <v>45</v>
      </c>
      <c r="H1461" s="6">
        <f t="shared" si="47"/>
        <v>-1500</v>
      </c>
      <c r="I1461" s="22">
        <f t="shared" si="46"/>
        <v>2.4074074074074074</v>
      </c>
      <c r="K1461" s="2">
        <v>540</v>
      </c>
    </row>
    <row r="1462" spans="2:11" ht="12.75">
      <c r="B1462" s="7">
        <v>900</v>
      </c>
      <c r="C1462" s="1" t="s">
        <v>29</v>
      </c>
      <c r="D1462" s="12" t="s">
        <v>178</v>
      </c>
      <c r="E1462" s="1" t="s">
        <v>30</v>
      </c>
      <c r="F1462" s="27" t="s">
        <v>670</v>
      </c>
      <c r="G1462" s="27" t="s">
        <v>56</v>
      </c>
      <c r="H1462" s="6">
        <f t="shared" si="47"/>
        <v>-2400</v>
      </c>
      <c r="I1462" s="22">
        <f t="shared" si="46"/>
        <v>1.6666666666666667</v>
      </c>
      <c r="K1462" s="2">
        <v>540</v>
      </c>
    </row>
    <row r="1463" spans="2:11" ht="12.75">
      <c r="B1463" s="7">
        <v>1500</v>
      </c>
      <c r="C1463" s="1" t="s">
        <v>29</v>
      </c>
      <c r="D1463" s="12" t="s">
        <v>178</v>
      </c>
      <c r="E1463" s="1" t="s">
        <v>30</v>
      </c>
      <c r="F1463" s="27" t="s">
        <v>670</v>
      </c>
      <c r="G1463" s="27" t="s">
        <v>47</v>
      </c>
      <c r="H1463" s="6">
        <f t="shared" si="47"/>
        <v>-3900</v>
      </c>
      <c r="I1463" s="22">
        <f t="shared" si="46"/>
        <v>2.7777777777777777</v>
      </c>
      <c r="K1463" s="2">
        <v>540</v>
      </c>
    </row>
    <row r="1464" spans="2:11" ht="12.75">
      <c r="B1464" s="7">
        <v>200</v>
      </c>
      <c r="C1464" s="1" t="s">
        <v>29</v>
      </c>
      <c r="D1464" s="12" t="s">
        <v>178</v>
      </c>
      <c r="E1464" s="1" t="s">
        <v>30</v>
      </c>
      <c r="F1464" s="27" t="s">
        <v>670</v>
      </c>
      <c r="G1464" s="27" t="s">
        <v>51</v>
      </c>
      <c r="H1464" s="6">
        <f t="shared" si="47"/>
        <v>-4100</v>
      </c>
      <c r="I1464" s="22">
        <f t="shared" si="46"/>
        <v>0.37037037037037035</v>
      </c>
      <c r="K1464" s="2">
        <v>540</v>
      </c>
    </row>
    <row r="1465" spans="2:11" ht="12.75">
      <c r="B1465" s="7">
        <v>1300</v>
      </c>
      <c r="C1465" s="1" t="s">
        <v>29</v>
      </c>
      <c r="D1465" s="12" t="s">
        <v>178</v>
      </c>
      <c r="E1465" s="1" t="s">
        <v>30</v>
      </c>
      <c r="F1465" s="27" t="s">
        <v>670</v>
      </c>
      <c r="G1465" s="27" t="s">
        <v>63</v>
      </c>
      <c r="H1465" s="6">
        <f t="shared" si="47"/>
        <v>-5400</v>
      </c>
      <c r="I1465" s="22">
        <f t="shared" si="46"/>
        <v>2.4074074074074074</v>
      </c>
      <c r="K1465" s="2">
        <v>540</v>
      </c>
    </row>
    <row r="1466" spans="2:11" ht="12.75">
      <c r="B1466" s="7">
        <v>450</v>
      </c>
      <c r="C1466" s="1" t="s">
        <v>29</v>
      </c>
      <c r="D1466" s="12" t="s">
        <v>178</v>
      </c>
      <c r="E1466" s="1" t="s">
        <v>30</v>
      </c>
      <c r="F1466" s="27" t="s">
        <v>670</v>
      </c>
      <c r="G1466" s="27" t="s">
        <v>63</v>
      </c>
      <c r="H1466" s="6">
        <f t="shared" si="47"/>
        <v>-5850</v>
      </c>
      <c r="I1466" s="22">
        <f t="shared" si="46"/>
        <v>0.8333333333333334</v>
      </c>
      <c r="K1466" s="2">
        <v>540</v>
      </c>
    </row>
    <row r="1467" spans="2:11" ht="12.75">
      <c r="B1467" s="7">
        <v>350</v>
      </c>
      <c r="C1467" s="1" t="s">
        <v>29</v>
      </c>
      <c r="D1467" s="12" t="s">
        <v>178</v>
      </c>
      <c r="E1467" s="1" t="s">
        <v>30</v>
      </c>
      <c r="F1467" s="27" t="s">
        <v>670</v>
      </c>
      <c r="G1467" s="27" t="s">
        <v>85</v>
      </c>
      <c r="H1467" s="6">
        <f t="shared" si="47"/>
        <v>-6200</v>
      </c>
      <c r="I1467" s="22">
        <f t="shared" si="46"/>
        <v>0.6481481481481481</v>
      </c>
      <c r="K1467" s="2">
        <v>540</v>
      </c>
    </row>
    <row r="1468" spans="2:11" ht="12.75">
      <c r="B1468" s="7">
        <v>600</v>
      </c>
      <c r="C1468" s="1" t="s">
        <v>29</v>
      </c>
      <c r="D1468" s="12" t="s">
        <v>178</v>
      </c>
      <c r="E1468" s="1" t="s">
        <v>30</v>
      </c>
      <c r="F1468" s="27" t="s">
        <v>670</v>
      </c>
      <c r="G1468" s="27" t="s">
        <v>88</v>
      </c>
      <c r="H1468" s="6">
        <f t="shared" si="47"/>
        <v>-6800</v>
      </c>
      <c r="I1468" s="22">
        <f t="shared" si="46"/>
        <v>1.1111111111111112</v>
      </c>
      <c r="K1468" s="2">
        <v>540</v>
      </c>
    </row>
    <row r="1469" spans="2:11" ht="12.75">
      <c r="B1469" s="7">
        <v>2200</v>
      </c>
      <c r="C1469" s="1" t="s">
        <v>29</v>
      </c>
      <c r="D1469" s="12" t="s">
        <v>178</v>
      </c>
      <c r="E1469" s="1" t="s">
        <v>30</v>
      </c>
      <c r="F1469" s="27" t="s">
        <v>670</v>
      </c>
      <c r="G1469" s="27" t="s">
        <v>90</v>
      </c>
      <c r="H1469" s="6">
        <f t="shared" si="47"/>
        <v>-9000</v>
      </c>
      <c r="I1469" s="22">
        <f t="shared" si="46"/>
        <v>4.074074074074074</v>
      </c>
      <c r="K1469" s="2">
        <v>540</v>
      </c>
    </row>
    <row r="1470" spans="2:11" ht="12.75">
      <c r="B1470" s="7">
        <v>600</v>
      </c>
      <c r="C1470" s="1" t="s">
        <v>29</v>
      </c>
      <c r="D1470" s="12" t="s">
        <v>178</v>
      </c>
      <c r="E1470" s="1" t="s">
        <v>30</v>
      </c>
      <c r="F1470" s="27" t="s">
        <v>670</v>
      </c>
      <c r="G1470" s="27" t="s">
        <v>93</v>
      </c>
      <c r="H1470" s="6">
        <f t="shared" si="47"/>
        <v>-9600</v>
      </c>
      <c r="I1470" s="22">
        <f t="shared" si="46"/>
        <v>1.1111111111111112</v>
      </c>
      <c r="K1470" s="2">
        <v>540</v>
      </c>
    </row>
    <row r="1471" spans="2:11" ht="12.75">
      <c r="B1471" s="7">
        <v>1650</v>
      </c>
      <c r="C1471" s="1" t="s">
        <v>29</v>
      </c>
      <c r="D1471" s="12" t="s">
        <v>178</v>
      </c>
      <c r="E1471" s="1" t="s">
        <v>30</v>
      </c>
      <c r="F1471" s="27" t="s">
        <v>670</v>
      </c>
      <c r="G1471" s="27" t="s">
        <v>100</v>
      </c>
      <c r="H1471" s="6">
        <f t="shared" si="47"/>
        <v>-11250</v>
      </c>
      <c r="I1471" s="22">
        <f t="shared" si="46"/>
        <v>3.0555555555555554</v>
      </c>
      <c r="K1471" s="2">
        <v>540</v>
      </c>
    </row>
    <row r="1472" spans="2:11" ht="12.75">
      <c r="B1472" s="7">
        <v>550</v>
      </c>
      <c r="C1472" s="1" t="s">
        <v>29</v>
      </c>
      <c r="D1472" s="12" t="s">
        <v>178</v>
      </c>
      <c r="E1472" s="1" t="s">
        <v>30</v>
      </c>
      <c r="F1472" s="27" t="s">
        <v>670</v>
      </c>
      <c r="G1472" s="27" t="s">
        <v>159</v>
      </c>
      <c r="H1472" s="6">
        <f t="shared" si="47"/>
        <v>-11800</v>
      </c>
      <c r="I1472" s="22">
        <f t="shared" si="46"/>
        <v>1.0185185185185186</v>
      </c>
      <c r="K1472" s="2">
        <v>540</v>
      </c>
    </row>
    <row r="1473" spans="2:11" ht="12.75">
      <c r="B1473" s="7">
        <v>1350</v>
      </c>
      <c r="C1473" s="1" t="s">
        <v>29</v>
      </c>
      <c r="D1473" s="12" t="s">
        <v>178</v>
      </c>
      <c r="E1473" s="1" t="s">
        <v>30</v>
      </c>
      <c r="F1473" s="27" t="s">
        <v>670</v>
      </c>
      <c r="G1473" s="27" t="s">
        <v>218</v>
      </c>
      <c r="H1473" s="6">
        <f t="shared" si="47"/>
        <v>-13150</v>
      </c>
      <c r="I1473" s="22">
        <f t="shared" si="46"/>
        <v>2.5</v>
      </c>
      <c r="K1473" s="2">
        <v>540</v>
      </c>
    </row>
    <row r="1474" spans="2:11" ht="12.75">
      <c r="B1474" s="7">
        <v>600</v>
      </c>
      <c r="C1474" s="1" t="s">
        <v>29</v>
      </c>
      <c r="D1474" s="12" t="s">
        <v>178</v>
      </c>
      <c r="E1474" s="1" t="s">
        <v>30</v>
      </c>
      <c r="F1474" s="27" t="s">
        <v>670</v>
      </c>
      <c r="G1474" s="27" t="s">
        <v>241</v>
      </c>
      <c r="H1474" s="6">
        <f t="shared" si="47"/>
        <v>-13750</v>
      </c>
      <c r="I1474" s="22">
        <f t="shared" si="46"/>
        <v>1.1111111111111112</v>
      </c>
      <c r="K1474" s="2">
        <v>540</v>
      </c>
    </row>
    <row r="1475" spans="2:11" ht="12.75">
      <c r="B1475" s="7">
        <v>400</v>
      </c>
      <c r="C1475" s="1" t="s">
        <v>29</v>
      </c>
      <c r="D1475" s="1" t="s">
        <v>178</v>
      </c>
      <c r="E1475" s="1" t="s">
        <v>30</v>
      </c>
      <c r="F1475" s="27" t="s">
        <v>670</v>
      </c>
      <c r="G1475" s="27" t="s">
        <v>243</v>
      </c>
      <c r="H1475" s="6">
        <f t="shared" si="47"/>
        <v>-14150</v>
      </c>
      <c r="I1475" s="22">
        <f t="shared" si="46"/>
        <v>0.7407407407407407</v>
      </c>
      <c r="K1475" s="2">
        <v>540</v>
      </c>
    </row>
    <row r="1476" spans="2:11" ht="12.75">
      <c r="B1476" s="7">
        <v>850</v>
      </c>
      <c r="C1476" s="1" t="s">
        <v>29</v>
      </c>
      <c r="D1476" s="1" t="s">
        <v>178</v>
      </c>
      <c r="E1476" s="1" t="s">
        <v>30</v>
      </c>
      <c r="F1476" s="27" t="s">
        <v>670</v>
      </c>
      <c r="G1476" s="27" t="s">
        <v>246</v>
      </c>
      <c r="H1476" s="6">
        <f t="shared" si="47"/>
        <v>-15000</v>
      </c>
      <c r="I1476" s="22">
        <f t="shared" si="46"/>
        <v>1.5740740740740742</v>
      </c>
      <c r="K1476" s="2">
        <v>540</v>
      </c>
    </row>
    <row r="1477" spans="2:11" ht="12.75">
      <c r="B1477" s="7">
        <v>550</v>
      </c>
      <c r="C1477" s="1" t="s">
        <v>29</v>
      </c>
      <c r="D1477" s="1" t="s">
        <v>178</v>
      </c>
      <c r="E1477" s="1" t="s">
        <v>30</v>
      </c>
      <c r="F1477" s="27" t="s">
        <v>670</v>
      </c>
      <c r="G1477" s="27" t="s">
        <v>249</v>
      </c>
      <c r="H1477" s="6">
        <f t="shared" si="47"/>
        <v>-15550</v>
      </c>
      <c r="I1477" s="22">
        <f t="shared" si="46"/>
        <v>1.0185185185185186</v>
      </c>
      <c r="K1477" s="2">
        <v>540</v>
      </c>
    </row>
    <row r="1478" spans="2:11" ht="12.75">
      <c r="B1478" s="7">
        <v>1350</v>
      </c>
      <c r="C1478" s="1" t="s">
        <v>29</v>
      </c>
      <c r="D1478" s="1" t="s">
        <v>178</v>
      </c>
      <c r="E1478" s="1" t="s">
        <v>30</v>
      </c>
      <c r="F1478" s="27" t="s">
        <v>670</v>
      </c>
      <c r="G1478" s="27" t="s">
        <v>295</v>
      </c>
      <c r="H1478" s="6">
        <f t="shared" si="47"/>
        <v>-16900</v>
      </c>
      <c r="I1478" s="22">
        <f t="shared" si="46"/>
        <v>2.5</v>
      </c>
      <c r="K1478" s="2">
        <v>540</v>
      </c>
    </row>
    <row r="1479" spans="2:11" ht="12.75">
      <c r="B1479" s="7">
        <v>700</v>
      </c>
      <c r="C1479" s="1" t="s">
        <v>29</v>
      </c>
      <c r="D1479" s="1" t="s">
        <v>178</v>
      </c>
      <c r="E1479" s="1" t="s">
        <v>30</v>
      </c>
      <c r="F1479" s="27" t="s">
        <v>670</v>
      </c>
      <c r="G1479" s="27" t="s">
        <v>255</v>
      </c>
      <c r="H1479" s="6">
        <f t="shared" si="47"/>
        <v>-17600</v>
      </c>
      <c r="I1479" s="22">
        <f t="shared" si="46"/>
        <v>1.2962962962962963</v>
      </c>
      <c r="K1479" s="2">
        <v>540</v>
      </c>
    </row>
    <row r="1480" spans="1:11" s="45" customFormat="1" ht="12.75">
      <c r="A1480" s="11"/>
      <c r="B1480" s="92">
        <f>SUM(B1460:B1479)</f>
        <v>17600</v>
      </c>
      <c r="C1480" s="11"/>
      <c r="D1480" s="11"/>
      <c r="E1480" s="11" t="s">
        <v>30</v>
      </c>
      <c r="F1480" s="18"/>
      <c r="G1480" s="18"/>
      <c r="H1480" s="41">
        <v>0</v>
      </c>
      <c r="I1480" s="44">
        <f t="shared" si="46"/>
        <v>32.592592592592595</v>
      </c>
      <c r="K1480" s="2">
        <v>540</v>
      </c>
    </row>
    <row r="1481" spans="2:11" ht="12.75">
      <c r="B1481" s="7"/>
      <c r="H1481" s="6">
        <f t="shared" si="47"/>
        <v>0</v>
      </c>
      <c r="I1481" s="22">
        <f t="shared" si="46"/>
        <v>0</v>
      </c>
      <c r="K1481" s="2">
        <v>540</v>
      </c>
    </row>
    <row r="1482" spans="2:11" ht="12.75">
      <c r="B1482" s="7"/>
      <c r="H1482" s="6">
        <f t="shared" si="47"/>
        <v>0</v>
      </c>
      <c r="I1482" s="22">
        <f t="shared" si="46"/>
        <v>0</v>
      </c>
      <c r="K1482" s="2">
        <v>540</v>
      </c>
    </row>
    <row r="1483" spans="2:11" ht="12.75">
      <c r="B1483" s="7"/>
      <c r="H1483" s="6">
        <f t="shared" si="47"/>
        <v>0</v>
      </c>
      <c r="I1483" s="22">
        <f t="shared" si="46"/>
        <v>0</v>
      </c>
      <c r="K1483" s="2">
        <v>540</v>
      </c>
    </row>
    <row r="1484" spans="2:11" ht="12.75">
      <c r="B1484" s="142">
        <v>1000</v>
      </c>
      <c r="C1484" s="33" t="s">
        <v>671</v>
      </c>
      <c r="D1484" s="12" t="s">
        <v>178</v>
      </c>
      <c r="E1484" s="33" t="s">
        <v>178</v>
      </c>
      <c r="F1484" s="27" t="s">
        <v>672</v>
      </c>
      <c r="G1484" s="34" t="s">
        <v>45</v>
      </c>
      <c r="H1484" s="6">
        <f t="shared" si="47"/>
        <v>-1000</v>
      </c>
      <c r="I1484" s="22">
        <f t="shared" si="46"/>
        <v>1.8518518518518519</v>
      </c>
      <c r="K1484" s="2">
        <v>540</v>
      </c>
    </row>
    <row r="1485" spans="2:11" ht="12.75">
      <c r="B1485" s="142">
        <v>2500</v>
      </c>
      <c r="C1485" s="1" t="s">
        <v>673</v>
      </c>
      <c r="D1485" s="12" t="s">
        <v>178</v>
      </c>
      <c r="E1485" s="12" t="s">
        <v>178</v>
      </c>
      <c r="F1485" s="27" t="s">
        <v>674</v>
      </c>
      <c r="G1485" s="30" t="s">
        <v>45</v>
      </c>
      <c r="H1485" s="6">
        <f t="shared" si="47"/>
        <v>-3500</v>
      </c>
      <c r="I1485" s="22">
        <f t="shared" si="46"/>
        <v>4.62962962962963</v>
      </c>
      <c r="K1485" s="2">
        <v>540</v>
      </c>
    </row>
    <row r="1486" spans="2:11" ht="12.75">
      <c r="B1486" s="142">
        <v>3000</v>
      </c>
      <c r="C1486" s="12" t="s">
        <v>675</v>
      </c>
      <c r="D1486" s="12" t="s">
        <v>178</v>
      </c>
      <c r="E1486" s="12" t="s">
        <v>178</v>
      </c>
      <c r="F1486" s="27" t="s">
        <v>676</v>
      </c>
      <c r="G1486" s="30" t="s">
        <v>45</v>
      </c>
      <c r="H1486" s="6">
        <f t="shared" si="47"/>
        <v>-6500</v>
      </c>
      <c r="I1486" s="22">
        <f t="shared" si="46"/>
        <v>5.555555555555555</v>
      </c>
      <c r="K1486" s="2">
        <v>540</v>
      </c>
    </row>
    <row r="1487" spans="2:11" ht="12.75">
      <c r="B1487" s="7">
        <v>5000</v>
      </c>
      <c r="C1487" s="1" t="s">
        <v>677</v>
      </c>
      <c r="D1487" s="12" t="s">
        <v>178</v>
      </c>
      <c r="E1487" s="1" t="s">
        <v>178</v>
      </c>
      <c r="F1487" s="27" t="s">
        <v>678</v>
      </c>
      <c r="G1487" s="27" t="s">
        <v>56</v>
      </c>
      <c r="H1487" s="6">
        <f t="shared" si="47"/>
        <v>-11500</v>
      </c>
      <c r="I1487" s="22">
        <f t="shared" si="46"/>
        <v>9.25925925925926</v>
      </c>
      <c r="K1487" s="2">
        <v>540</v>
      </c>
    </row>
    <row r="1488" spans="2:11" ht="12.75">
      <c r="B1488" s="7">
        <v>3375</v>
      </c>
      <c r="C1488" s="1" t="s">
        <v>506</v>
      </c>
      <c r="D1488" s="12" t="s">
        <v>178</v>
      </c>
      <c r="E1488" s="1" t="s">
        <v>178</v>
      </c>
      <c r="F1488" s="27" t="s">
        <v>679</v>
      </c>
      <c r="G1488" s="27" t="s">
        <v>56</v>
      </c>
      <c r="H1488" s="6">
        <f t="shared" si="47"/>
        <v>-14875</v>
      </c>
      <c r="I1488" s="22">
        <f t="shared" si="46"/>
        <v>6.25</v>
      </c>
      <c r="K1488" s="2">
        <v>540</v>
      </c>
    </row>
    <row r="1489" spans="2:11" ht="12.75">
      <c r="B1489" s="7">
        <v>275</v>
      </c>
      <c r="C1489" s="1" t="s">
        <v>680</v>
      </c>
      <c r="D1489" s="12" t="s">
        <v>178</v>
      </c>
      <c r="E1489" s="1" t="s">
        <v>178</v>
      </c>
      <c r="F1489" s="27" t="s">
        <v>681</v>
      </c>
      <c r="G1489" s="27" t="s">
        <v>47</v>
      </c>
      <c r="H1489" s="6">
        <f t="shared" si="47"/>
        <v>-15150</v>
      </c>
      <c r="I1489" s="22">
        <f t="shared" si="46"/>
        <v>0.5092592592592593</v>
      </c>
      <c r="K1489" s="2">
        <v>540</v>
      </c>
    </row>
    <row r="1490" spans="2:11" ht="12.75">
      <c r="B1490" s="7">
        <v>1425</v>
      </c>
      <c r="C1490" s="1" t="s">
        <v>682</v>
      </c>
      <c r="D1490" s="12" t="s">
        <v>178</v>
      </c>
      <c r="E1490" s="1" t="s">
        <v>178</v>
      </c>
      <c r="F1490" s="27" t="s">
        <v>683</v>
      </c>
      <c r="G1490" s="27" t="s">
        <v>47</v>
      </c>
      <c r="H1490" s="6">
        <f t="shared" si="47"/>
        <v>-16575</v>
      </c>
      <c r="I1490" s="22">
        <f t="shared" si="46"/>
        <v>2.638888888888889</v>
      </c>
      <c r="K1490" s="2">
        <v>540</v>
      </c>
    </row>
    <row r="1491" spans="2:11" ht="12.75">
      <c r="B1491" s="7">
        <v>2400</v>
      </c>
      <c r="C1491" s="1" t="s">
        <v>684</v>
      </c>
      <c r="D1491" s="12" t="s">
        <v>178</v>
      </c>
      <c r="E1491" s="1" t="s">
        <v>178</v>
      </c>
      <c r="F1491" s="27" t="s">
        <v>683</v>
      </c>
      <c r="G1491" s="27" t="s">
        <v>47</v>
      </c>
      <c r="H1491" s="6">
        <f t="shared" si="47"/>
        <v>-18975</v>
      </c>
      <c r="I1491" s="22">
        <f t="shared" si="46"/>
        <v>4.444444444444445</v>
      </c>
      <c r="K1491" s="2">
        <v>540</v>
      </c>
    </row>
    <row r="1492" spans="2:11" ht="12.75">
      <c r="B1492" s="7">
        <v>2750</v>
      </c>
      <c r="C1492" s="36" t="s">
        <v>685</v>
      </c>
      <c r="D1492" s="12" t="s">
        <v>178</v>
      </c>
      <c r="E1492" s="1" t="s">
        <v>178</v>
      </c>
      <c r="F1492" s="27" t="s">
        <v>683</v>
      </c>
      <c r="G1492" s="27" t="s">
        <v>47</v>
      </c>
      <c r="H1492" s="6">
        <f t="shared" si="47"/>
        <v>-21725</v>
      </c>
      <c r="I1492" s="22">
        <f aca="true" t="shared" si="48" ref="I1492:I1539">+B1492/K1492</f>
        <v>5.092592592592593</v>
      </c>
      <c r="K1492" s="2">
        <v>540</v>
      </c>
    </row>
    <row r="1493" spans="2:11" ht="12.75">
      <c r="B1493" s="7">
        <v>300</v>
      </c>
      <c r="C1493" s="1" t="s">
        <v>177</v>
      </c>
      <c r="D1493" s="12" t="s">
        <v>178</v>
      </c>
      <c r="E1493" s="12" t="s">
        <v>178</v>
      </c>
      <c r="F1493" s="27" t="s">
        <v>670</v>
      </c>
      <c r="G1493" s="27" t="s">
        <v>90</v>
      </c>
      <c r="H1493" s="6">
        <f t="shared" si="47"/>
        <v>-22025</v>
      </c>
      <c r="I1493" s="22">
        <f t="shared" si="48"/>
        <v>0.5555555555555556</v>
      </c>
      <c r="K1493" s="2">
        <v>540</v>
      </c>
    </row>
    <row r="1494" spans="2:11" ht="12.75">
      <c r="B1494" s="7">
        <v>350</v>
      </c>
      <c r="C1494" s="1" t="s">
        <v>506</v>
      </c>
      <c r="D1494" s="12" t="s">
        <v>178</v>
      </c>
      <c r="E1494" s="12" t="s">
        <v>178</v>
      </c>
      <c r="F1494" s="27" t="s">
        <v>670</v>
      </c>
      <c r="G1494" s="27" t="s">
        <v>90</v>
      </c>
      <c r="H1494" s="6">
        <f t="shared" si="47"/>
        <v>-22375</v>
      </c>
      <c r="I1494" s="22">
        <f t="shared" si="48"/>
        <v>0.6481481481481481</v>
      </c>
      <c r="K1494" s="2">
        <v>540</v>
      </c>
    </row>
    <row r="1495" spans="2:11" ht="12.75">
      <c r="B1495" s="7">
        <v>1200</v>
      </c>
      <c r="C1495" s="12" t="s">
        <v>582</v>
      </c>
      <c r="D1495" s="12" t="s">
        <v>528</v>
      </c>
      <c r="E1495" s="1" t="s">
        <v>178</v>
      </c>
      <c r="F1495" s="27" t="s">
        <v>583</v>
      </c>
      <c r="G1495" s="27" t="s">
        <v>100</v>
      </c>
      <c r="H1495" s="6">
        <f t="shared" si="47"/>
        <v>-23575</v>
      </c>
      <c r="I1495" s="22">
        <f t="shared" si="48"/>
        <v>2.2222222222222223</v>
      </c>
      <c r="K1495" s="2">
        <v>540</v>
      </c>
    </row>
    <row r="1496" spans="2:11" ht="12.75">
      <c r="B1496" s="7">
        <v>1800</v>
      </c>
      <c r="C1496" s="12" t="s">
        <v>177</v>
      </c>
      <c r="D1496" s="12" t="s">
        <v>528</v>
      </c>
      <c r="E1496" s="1" t="s">
        <v>178</v>
      </c>
      <c r="F1496" s="27" t="s">
        <v>583</v>
      </c>
      <c r="G1496" s="27" t="s">
        <v>100</v>
      </c>
      <c r="H1496" s="6">
        <f t="shared" si="47"/>
        <v>-25375</v>
      </c>
      <c r="I1496" s="22">
        <f t="shared" si="48"/>
        <v>3.3333333333333335</v>
      </c>
      <c r="K1496" s="2">
        <v>540</v>
      </c>
    </row>
    <row r="1497" spans="2:11" ht="12.75">
      <c r="B1497" s="7">
        <v>5000</v>
      </c>
      <c r="C1497" s="1" t="s">
        <v>686</v>
      </c>
      <c r="D1497" s="12" t="s">
        <v>178</v>
      </c>
      <c r="E1497" s="1" t="s">
        <v>178</v>
      </c>
      <c r="F1497" s="27" t="s">
        <v>687</v>
      </c>
      <c r="G1497" s="27" t="s">
        <v>100</v>
      </c>
      <c r="H1497" s="6">
        <f t="shared" si="47"/>
        <v>-30375</v>
      </c>
      <c r="I1497" s="22">
        <f t="shared" si="48"/>
        <v>9.25925925925926</v>
      </c>
      <c r="K1497" s="2">
        <v>540</v>
      </c>
    </row>
    <row r="1498" spans="2:11" ht="12.75">
      <c r="B1498" s="7">
        <v>1000</v>
      </c>
      <c r="C1498" s="1" t="s">
        <v>688</v>
      </c>
      <c r="D1498" s="12" t="s">
        <v>178</v>
      </c>
      <c r="E1498" s="1" t="s">
        <v>178</v>
      </c>
      <c r="F1498" s="27" t="s">
        <v>689</v>
      </c>
      <c r="G1498" s="27" t="s">
        <v>198</v>
      </c>
      <c r="H1498" s="6">
        <f t="shared" si="47"/>
        <v>-31375</v>
      </c>
      <c r="I1498" s="22">
        <f t="shared" si="48"/>
        <v>1.8518518518518519</v>
      </c>
      <c r="K1498" s="2">
        <v>540</v>
      </c>
    </row>
    <row r="1499" spans="2:11" ht="12.75">
      <c r="B1499" s="7">
        <v>2400</v>
      </c>
      <c r="C1499" s="1" t="s">
        <v>177</v>
      </c>
      <c r="D1499" s="12" t="s">
        <v>178</v>
      </c>
      <c r="E1499" s="1" t="s">
        <v>178</v>
      </c>
      <c r="F1499" s="86" t="s">
        <v>690</v>
      </c>
      <c r="G1499" s="27" t="s">
        <v>201</v>
      </c>
      <c r="H1499" s="6">
        <f t="shared" si="47"/>
        <v>-33775</v>
      </c>
      <c r="I1499" s="22">
        <f t="shared" si="48"/>
        <v>4.444444444444445</v>
      </c>
      <c r="K1499" s="2">
        <v>540</v>
      </c>
    </row>
    <row r="1500" spans="2:11" ht="12.75">
      <c r="B1500" s="7">
        <v>200</v>
      </c>
      <c r="C1500" s="1" t="s">
        <v>506</v>
      </c>
      <c r="D1500" s="12" t="s">
        <v>178</v>
      </c>
      <c r="E1500" s="1" t="s">
        <v>178</v>
      </c>
      <c r="F1500" s="86" t="s">
        <v>670</v>
      </c>
      <c r="G1500" s="27" t="s">
        <v>201</v>
      </c>
      <c r="H1500" s="6">
        <f t="shared" si="47"/>
        <v>-33975</v>
      </c>
      <c r="I1500" s="22">
        <f t="shared" si="48"/>
        <v>0.37037037037037035</v>
      </c>
      <c r="K1500" s="2">
        <v>540</v>
      </c>
    </row>
    <row r="1501" spans="2:11" ht="12.75">
      <c r="B1501" s="7">
        <v>1500</v>
      </c>
      <c r="C1501" s="1" t="s">
        <v>691</v>
      </c>
      <c r="D1501" s="12" t="s">
        <v>178</v>
      </c>
      <c r="E1501" s="12" t="s">
        <v>178</v>
      </c>
      <c r="F1501" s="27" t="s">
        <v>692</v>
      </c>
      <c r="G1501" s="27" t="s">
        <v>201</v>
      </c>
      <c r="H1501" s="6">
        <f t="shared" si="47"/>
        <v>-35475</v>
      </c>
      <c r="I1501" s="22">
        <f t="shared" si="48"/>
        <v>2.7777777777777777</v>
      </c>
      <c r="K1501" s="2">
        <v>540</v>
      </c>
    </row>
    <row r="1502" spans="2:11" ht="12.75">
      <c r="B1502" s="7">
        <v>850</v>
      </c>
      <c r="C1502" s="1" t="s">
        <v>671</v>
      </c>
      <c r="D1502" s="12" t="s">
        <v>178</v>
      </c>
      <c r="E1502" s="1" t="s">
        <v>178</v>
      </c>
      <c r="F1502" s="27" t="s">
        <v>693</v>
      </c>
      <c r="G1502" s="27" t="s">
        <v>201</v>
      </c>
      <c r="H1502" s="6">
        <f t="shared" si="47"/>
        <v>-36325</v>
      </c>
      <c r="I1502" s="22">
        <f t="shared" si="48"/>
        <v>1.5740740740740742</v>
      </c>
      <c r="K1502" s="2">
        <v>540</v>
      </c>
    </row>
    <row r="1503" spans="2:11" ht="12.75">
      <c r="B1503" s="7">
        <v>50</v>
      </c>
      <c r="C1503" s="1" t="s">
        <v>694</v>
      </c>
      <c r="D1503" s="12" t="s">
        <v>178</v>
      </c>
      <c r="E1503" s="1" t="s">
        <v>178</v>
      </c>
      <c r="F1503" s="27" t="s">
        <v>693</v>
      </c>
      <c r="G1503" s="27" t="s">
        <v>201</v>
      </c>
      <c r="H1503" s="6">
        <f t="shared" si="47"/>
        <v>-36375</v>
      </c>
      <c r="I1503" s="22">
        <f t="shared" si="48"/>
        <v>0.09259259259259259</v>
      </c>
      <c r="K1503" s="2">
        <v>540</v>
      </c>
    </row>
    <row r="1504" spans="2:11" ht="12.75">
      <c r="B1504" s="7">
        <v>1250</v>
      </c>
      <c r="C1504" s="1" t="s">
        <v>695</v>
      </c>
      <c r="D1504" s="12" t="s">
        <v>178</v>
      </c>
      <c r="E1504" s="1" t="s">
        <v>178</v>
      </c>
      <c r="F1504" s="27" t="s">
        <v>696</v>
      </c>
      <c r="G1504" s="27" t="s">
        <v>201</v>
      </c>
      <c r="H1504" s="6">
        <f aca="true" t="shared" si="49" ref="H1504:H1543">H1503-B1504</f>
        <v>-37625</v>
      </c>
      <c r="I1504" s="22">
        <f t="shared" si="48"/>
        <v>2.314814814814815</v>
      </c>
      <c r="K1504" s="2">
        <v>540</v>
      </c>
    </row>
    <row r="1505" spans="2:11" ht="12.75">
      <c r="B1505" s="7">
        <v>2425</v>
      </c>
      <c r="C1505" s="1" t="s">
        <v>697</v>
      </c>
      <c r="D1505" s="12" t="s">
        <v>178</v>
      </c>
      <c r="E1505" s="1" t="s">
        <v>178</v>
      </c>
      <c r="F1505" s="27" t="s">
        <v>696</v>
      </c>
      <c r="G1505" s="27" t="s">
        <v>201</v>
      </c>
      <c r="H1505" s="6">
        <f t="shared" si="49"/>
        <v>-40050</v>
      </c>
      <c r="I1505" s="22">
        <f t="shared" si="48"/>
        <v>4.4907407407407405</v>
      </c>
      <c r="K1505" s="2">
        <v>540</v>
      </c>
    </row>
    <row r="1506" spans="2:11" ht="12.75">
      <c r="B1506" s="7">
        <v>300</v>
      </c>
      <c r="C1506" s="1" t="s">
        <v>698</v>
      </c>
      <c r="D1506" s="12" t="s">
        <v>178</v>
      </c>
      <c r="E1506" s="1" t="s">
        <v>178</v>
      </c>
      <c r="F1506" s="27" t="s">
        <v>670</v>
      </c>
      <c r="G1506" s="27" t="s">
        <v>201</v>
      </c>
      <c r="H1506" s="6">
        <f t="shared" si="49"/>
        <v>-40350</v>
      </c>
      <c r="I1506" s="22">
        <f t="shared" si="48"/>
        <v>0.5555555555555556</v>
      </c>
      <c r="K1506" s="2">
        <v>540</v>
      </c>
    </row>
    <row r="1507" spans="2:11" ht="12.75">
      <c r="B1507" s="7">
        <v>450</v>
      </c>
      <c r="C1507" s="1" t="s">
        <v>699</v>
      </c>
      <c r="D1507" s="12" t="s">
        <v>178</v>
      </c>
      <c r="E1507" s="1" t="s">
        <v>178</v>
      </c>
      <c r="F1507" s="27" t="s">
        <v>670</v>
      </c>
      <c r="G1507" s="27" t="s">
        <v>218</v>
      </c>
      <c r="H1507" s="6">
        <f t="shared" si="49"/>
        <v>-40800</v>
      </c>
      <c r="I1507" s="22">
        <f t="shared" si="48"/>
        <v>0.8333333333333334</v>
      </c>
      <c r="K1507" s="2">
        <v>540</v>
      </c>
    </row>
    <row r="1508" spans="2:11" ht="12.75">
      <c r="B1508" s="7">
        <v>1350</v>
      </c>
      <c r="C1508" s="1" t="s">
        <v>700</v>
      </c>
      <c r="D1508" s="1" t="s">
        <v>178</v>
      </c>
      <c r="E1508" s="1" t="s">
        <v>178</v>
      </c>
      <c r="F1508" s="27" t="s">
        <v>701</v>
      </c>
      <c r="G1508" s="27" t="s">
        <v>246</v>
      </c>
      <c r="H1508" s="6">
        <f t="shared" si="49"/>
        <v>-42150</v>
      </c>
      <c r="I1508" s="22">
        <f t="shared" si="48"/>
        <v>2.5</v>
      </c>
      <c r="K1508" s="2">
        <v>540</v>
      </c>
    </row>
    <row r="1509" spans="2:11" ht="12.75">
      <c r="B1509" s="7">
        <v>550</v>
      </c>
      <c r="C1509" s="1" t="s">
        <v>680</v>
      </c>
      <c r="D1509" s="1" t="s">
        <v>178</v>
      </c>
      <c r="E1509" s="1" t="s">
        <v>178</v>
      </c>
      <c r="F1509" s="27" t="s">
        <v>702</v>
      </c>
      <c r="G1509" s="27" t="s">
        <v>246</v>
      </c>
      <c r="H1509" s="6">
        <f t="shared" si="49"/>
        <v>-42700</v>
      </c>
      <c r="I1509" s="22">
        <f t="shared" si="48"/>
        <v>1.0185185185185186</v>
      </c>
      <c r="K1509" s="2">
        <v>540</v>
      </c>
    </row>
    <row r="1510" spans="2:11" ht="12.75">
      <c r="B1510" s="7">
        <v>2000</v>
      </c>
      <c r="C1510" s="1" t="s">
        <v>703</v>
      </c>
      <c r="D1510" s="1" t="s">
        <v>178</v>
      </c>
      <c r="E1510" s="1" t="s">
        <v>178</v>
      </c>
      <c r="F1510" s="27" t="s">
        <v>704</v>
      </c>
      <c r="G1510" s="27" t="s">
        <v>246</v>
      </c>
      <c r="H1510" s="6">
        <f t="shared" si="49"/>
        <v>-44700</v>
      </c>
      <c r="I1510" s="22">
        <f t="shared" si="48"/>
        <v>3.7037037037037037</v>
      </c>
      <c r="K1510" s="2">
        <v>540</v>
      </c>
    </row>
    <row r="1511" spans="1:11" s="45" customFormat="1" ht="12.75">
      <c r="A1511" s="11"/>
      <c r="B1511" s="92">
        <f>SUM(B1484:B1510)</f>
        <v>44700</v>
      </c>
      <c r="C1511" s="11"/>
      <c r="D1511" s="11"/>
      <c r="E1511" s="11" t="s">
        <v>178</v>
      </c>
      <c r="F1511" s="18"/>
      <c r="G1511" s="18"/>
      <c r="H1511" s="41">
        <v>0</v>
      </c>
      <c r="I1511" s="44">
        <f t="shared" si="48"/>
        <v>82.77777777777777</v>
      </c>
      <c r="K1511" s="2">
        <v>540</v>
      </c>
    </row>
    <row r="1512" spans="2:11" ht="12.75">
      <c r="B1512" s="142"/>
      <c r="C1512" s="12"/>
      <c r="H1512" s="6">
        <f t="shared" si="49"/>
        <v>0</v>
      </c>
      <c r="I1512" s="22">
        <f t="shared" si="48"/>
        <v>0</v>
      </c>
      <c r="K1512" s="2">
        <v>540</v>
      </c>
    </row>
    <row r="1513" spans="2:11" ht="12.75">
      <c r="B1513" s="142"/>
      <c r="C1513" s="12"/>
      <c r="H1513" s="6">
        <f t="shared" si="49"/>
        <v>0</v>
      </c>
      <c r="I1513" s="22">
        <f t="shared" si="48"/>
        <v>0</v>
      </c>
      <c r="K1513" s="2">
        <v>540</v>
      </c>
    </row>
    <row r="1514" spans="2:11" ht="12.75">
      <c r="B1514" s="7"/>
      <c r="H1514" s="6">
        <f t="shared" si="49"/>
        <v>0</v>
      </c>
      <c r="I1514" s="22">
        <f t="shared" si="48"/>
        <v>0</v>
      </c>
      <c r="K1514" s="2">
        <v>540</v>
      </c>
    </row>
    <row r="1515" spans="2:11" ht="12.75">
      <c r="B1515" s="7">
        <v>1000</v>
      </c>
      <c r="C1515" s="1" t="s">
        <v>705</v>
      </c>
      <c r="D1515" s="1" t="s">
        <v>178</v>
      </c>
      <c r="E1515" s="1" t="s">
        <v>706</v>
      </c>
      <c r="F1515" s="27" t="s">
        <v>707</v>
      </c>
      <c r="G1515" s="27" t="s">
        <v>47</v>
      </c>
      <c r="H1515" s="6">
        <f t="shared" si="49"/>
        <v>-1000</v>
      </c>
      <c r="I1515" s="22">
        <f t="shared" si="48"/>
        <v>1.8518518518518519</v>
      </c>
      <c r="K1515" s="2">
        <v>540</v>
      </c>
    </row>
    <row r="1516" spans="2:11" ht="12.75">
      <c r="B1516" s="142">
        <v>1500</v>
      </c>
      <c r="C1516" s="12" t="s">
        <v>705</v>
      </c>
      <c r="D1516" s="12" t="s">
        <v>178</v>
      </c>
      <c r="E1516" s="12" t="s">
        <v>706</v>
      </c>
      <c r="F1516" s="30" t="s">
        <v>708</v>
      </c>
      <c r="G1516" s="30" t="s">
        <v>90</v>
      </c>
      <c r="H1516" s="6">
        <f t="shared" si="49"/>
        <v>-2500</v>
      </c>
      <c r="I1516" s="22">
        <f t="shared" si="48"/>
        <v>2.7777777777777777</v>
      </c>
      <c r="K1516" s="2">
        <v>540</v>
      </c>
    </row>
    <row r="1517" spans="2:11" ht="12.75">
      <c r="B1517" s="7">
        <v>1700</v>
      </c>
      <c r="C1517" s="12" t="s">
        <v>705</v>
      </c>
      <c r="D1517" s="12" t="s">
        <v>178</v>
      </c>
      <c r="E1517" s="1" t="s">
        <v>706</v>
      </c>
      <c r="F1517" s="27" t="s">
        <v>709</v>
      </c>
      <c r="G1517" s="27" t="s">
        <v>100</v>
      </c>
      <c r="H1517" s="6">
        <f t="shared" si="49"/>
        <v>-4200</v>
      </c>
      <c r="I1517" s="22">
        <f t="shared" si="48"/>
        <v>3.1481481481481484</v>
      </c>
      <c r="K1517" s="2">
        <v>540</v>
      </c>
    </row>
    <row r="1518" spans="2:11" ht="12.75">
      <c r="B1518" s="7">
        <v>1000</v>
      </c>
      <c r="C1518" s="1" t="s">
        <v>705</v>
      </c>
      <c r="D1518" s="1" t="s">
        <v>178</v>
      </c>
      <c r="E1518" s="1" t="s">
        <v>706</v>
      </c>
      <c r="F1518" s="27" t="s">
        <v>710</v>
      </c>
      <c r="G1518" s="27" t="s">
        <v>246</v>
      </c>
      <c r="H1518" s="6">
        <f t="shared" si="49"/>
        <v>-5200</v>
      </c>
      <c r="I1518" s="22">
        <f t="shared" si="48"/>
        <v>1.8518518518518519</v>
      </c>
      <c r="K1518" s="2">
        <v>540</v>
      </c>
    </row>
    <row r="1519" spans="2:11" ht="12.75">
      <c r="B1519" s="7">
        <v>1700</v>
      </c>
      <c r="C1519" s="1" t="s">
        <v>705</v>
      </c>
      <c r="D1519" s="1" t="s">
        <v>178</v>
      </c>
      <c r="E1519" s="1" t="s">
        <v>706</v>
      </c>
      <c r="F1519" s="27" t="s">
        <v>711</v>
      </c>
      <c r="G1519" s="27" t="s">
        <v>295</v>
      </c>
      <c r="H1519" s="6">
        <f t="shared" si="49"/>
        <v>-6900</v>
      </c>
      <c r="I1519" s="22">
        <f t="shared" si="48"/>
        <v>3.1481481481481484</v>
      </c>
      <c r="K1519" s="2">
        <v>540</v>
      </c>
    </row>
    <row r="1520" spans="2:11" ht="12.75">
      <c r="B1520" s="7">
        <v>1000</v>
      </c>
      <c r="C1520" s="1" t="s">
        <v>705</v>
      </c>
      <c r="D1520" s="1" t="s">
        <v>178</v>
      </c>
      <c r="E1520" s="1" t="s">
        <v>706</v>
      </c>
      <c r="F1520" s="27" t="s">
        <v>712</v>
      </c>
      <c r="G1520" s="27" t="s">
        <v>295</v>
      </c>
      <c r="H1520" s="6">
        <f t="shared" si="49"/>
        <v>-7900</v>
      </c>
      <c r="I1520" s="22">
        <f t="shared" si="48"/>
        <v>1.8518518518518519</v>
      </c>
      <c r="K1520" s="2">
        <v>540</v>
      </c>
    </row>
    <row r="1521" spans="2:11" ht="12.75">
      <c r="B1521" s="7">
        <v>1700</v>
      </c>
      <c r="C1521" s="1" t="s">
        <v>705</v>
      </c>
      <c r="D1521" s="1" t="s">
        <v>178</v>
      </c>
      <c r="E1521" s="1" t="s">
        <v>706</v>
      </c>
      <c r="F1521" s="27" t="s">
        <v>713</v>
      </c>
      <c r="G1521" s="27" t="s">
        <v>295</v>
      </c>
      <c r="H1521" s="6">
        <f t="shared" si="49"/>
        <v>-9600</v>
      </c>
      <c r="I1521" s="22">
        <f t="shared" si="48"/>
        <v>3.1481481481481484</v>
      </c>
      <c r="K1521" s="2">
        <v>540</v>
      </c>
    </row>
    <row r="1522" spans="1:11" s="45" customFormat="1" ht="12.75">
      <c r="A1522" s="11"/>
      <c r="B1522" s="92">
        <f>SUM(B1515:B1521)</f>
        <v>9600</v>
      </c>
      <c r="C1522" s="11" t="s">
        <v>705</v>
      </c>
      <c r="D1522" s="11"/>
      <c r="E1522" s="11" t="s">
        <v>706</v>
      </c>
      <c r="F1522" s="18"/>
      <c r="G1522" s="18"/>
      <c r="H1522" s="41">
        <v>0</v>
      </c>
      <c r="I1522" s="44">
        <f t="shared" si="48"/>
        <v>17.77777777777778</v>
      </c>
      <c r="K1522" s="2">
        <v>540</v>
      </c>
    </row>
    <row r="1523" spans="2:11" ht="12.75">
      <c r="B1523" s="7"/>
      <c r="H1523" s="6">
        <f t="shared" si="49"/>
        <v>0</v>
      </c>
      <c r="I1523" s="22">
        <f t="shared" si="48"/>
        <v>0</v>
      </c>
      <c r="K1523" s="2">
        <v>540</v>
      </c>
    </row>
    <row r="1524" spans="1:11" s="15" customFormat="1" ht="12.75">
      <c r="A1524" s="12"/>
      <c r="B1524" s="142">
        <v>4000</v>
      </c>
      <c r="C1524" s="12" t="s">
        <v>773</v>
      </c>
      <c r="D1524" s="12" t="s">
        <v>178</v>
      </c>
      <c r="E1524" s="33" t="s">
        <v>774</v>
      </c>
      <c r="F1524" s="30" t="s">
        <v>724</v>
      </c>
      <c r="G1524" s="34" t="s">
        <v>45</v>
      </c>
      <c r="H1524" s="29">
        <f>H1523-B1524</f>
        <v>-4000</v>
      </c>
      <c r="I1524" s="39">
        <f>+B1524/K1524</f>
        <v>7.407407407407407</v>
      </c>
      <c r="K1524" s="2">
        <v>540</v>
      </c>
    </row>
    <row r="1525" spans="2:11" ht="12.75">
      <c r="B1525" s="7">
        <v>4000</v>
      </c>
      <c r="C1525" s="1" t="s">
        <v>768</v>
      </c>
      <c r="D1525" s="1" t="s">
        <v>178</v>
      </c>
      <c r="E1525" s="1" t="s">
        <v>769</v>
      </c>
      <c r="F1525" s="83" t="s">
        <v>770</v>
      </c>
      <c r="G1525" s="27" t="s">
        <v>771</v>
      </c>
      <c r="I1525" s="39">
        <f>+B1525/K1525</f>
        <v>7.407407407407407</v>
      </c>
      <c r="J1525" s="15"/>
      <c r="K1525" s="2">
        <v>540</v>
      </c>
    </row>
    <row r="1526" spans="2:11" ht="12.75">
      <c r="B1526" s="7">
        <v>596</v>
      </c>
      <c r="C1526" s="1" t="s">
        <v>768</v>
      </c>
      <c r="D1526" s="1" t="s">
        <v>178</v>
      </c>
      <c r="E1526" s="1" t="s">
        <v>772</v>
      </c>
      <c r="F1526" s="83" t="s">
        <v>770</v>
      </c>
      <c r="G1526" s="27" t="s">
        <v>771</v>
      </c>
      <c r="I1526" s="39">
        <f>+B1526/K1526</f>
        <v>1.1037037037037036</v>
      </c>
      <c r="J1526" s="15"/>
      <c r="K1526" s="2">
        <v>540</v>
      </c>
    </row>
    <row r="1527" spans="1:11" s="45" customFormat="1" ht="12.75">
      <c r="A1527" s="11"/>
      <c r="B1527" s="92">
        <f>SUM(B1524:B1526)</f>
        <v>8596</v>
      </c>
      <c r="C1527" s="11" t="s">
        <v>768</v>
      </c>
      <c r="D1527" s="11"/>
      <c r="E1527" s="11"/>
      <c r="F1527" s="18"/>
      <c r="G1527" s="18"/>
      <c r="H1527" s="41">
        <f>H1523-B1527</f>
        <v>-8596</v>
      </c>
      <c r="I1527" s="44">
        <f t="shared" si="48"/>
        <v>15.91851851851852</v>
      </c>
      <c r="K1527" s="2">
        <v>540</v>
      </c>
    </row>
    <row r="1528" spans="2:11" ht="12.75">
      <c r="B1528" s="7"/>
      <c r="I1528" s="22"/>
      <c r="K1528" s="2">
        <v>540</v>
      </c>
    </row>
    <row r="1529" spans="2:11" ht="12.75">
      <c r="B1529" s="7"/>
      <c r="H1529" s="6">
        <v>0</v>
      </c>
      <c r="I1529" s="22">
        <f t="shared" si="48"/>
        <v>0</v>
      </c>
      <c r="K1529" s="2">
        <v>540</v>
      </c>
    </row>
    <row r="1530" spans="2:11" ht="12.75">
      <c r="B1530" s="7">
        <v>2865</v>
      </c>
      <c r="C1530" s="1" t="s">
        <v>714</v>
      </c>
      <c r="D1530" s="1" t="s">
        <v>178</v>
      </c>
      <c r="E1530" s="12" t="s">
        <v>715</v>
      </c>
      <c r="F1530" s="57" t="s">
        <v>716</v>
      </c>
      <c r="G1530" s="27" t="s">
        <v>47</v>
      </c>
      <c r="H1530" s="6">
        <f t="shared" si="49"/>
        <v>-2865</v>
      </c>
      <c r="I1530" s="22">
        <f t="shared" si="48"/>
        <v>5.305555555555555</v>
      </c>
      <c r="K1530" s="2">
        <v>540</v>
      </c>
    </row>
    <row r="1531" spans="2:11" ht="12.75">
      <c r="B1531" s="7">
        <v>2700</v>
      </c>
      <c r="C1531" s="1" t="s">
        <v>717</v>
      </c>
      <c r="D1531" s="1" t="s">
        <v>178</v>
      </c>
      <c r="E1531" s="1" t="s">
        <v>715</v>
      </c>
      <c r="F1531" s="57" t="s">
        <v>716</v>
      </c>
      <c r="G1531" s="27" t="s">
        <v>85</v>
      </c>
      <c r="H1531" s="6">
        <f t="shared" si="49"/>
        <v>-5565</v>
      </c>
      <c r="I1531" s="22">
        <f t="shared" si="48"/>
        <v>5</v>
      </c>
      <c r="K1531" s="2">
        <v>540</v>
      </c>
    </row>
    <row r="1532" spans="2:11" ht="12.75">
      <c r="B1532" s="142">
        <v>125000</v>
      </c>
      <c r="C1532" s="12" t="s">
        <v>718</v>
      </c>
      <c r="D1532" s="12" t="s">
        <v>178</v>
      </c>
      <c r="E1532" s="12" t="s">
        <v>715</v>
      </c>
      <c r="F1532" s="30" t="s">
        <v>654</v>
      </c>
      <c r="G1532" s="30" t="s">
        <v>218</v>
      </c>
      <c r="H1532" s="6">
        <f t="shared" si="49"/>
        <v>-130565</v>
      </c>
      <c r="I1532" s="22">
        <f t="shared" si="48"/>
        <v>231.4814814814815</v>
      </c>
      <c r="K1532" s="2">
        <v>540</v>
      </c>
    </row>
    <row r="1533" spans="1:11" s="45" customFormat="1" ht="12.75">
      <c r="A1533" s="11"/>
      <c r="B1533" s="92">
        <f>SUM(B1530:B1532)</f>
        <v>130565</v>
      </c>
      <c r="C1533" s="11"/>
      <c r="D1533" s="11"/>
      <c r="E1533" s="11" t="s">
        <v>715</v>
      </c>
      <c r="F1533" s="18"/>
      <c r="G1533" s="18"/>
      <c r="H1533" s="41">
        <v>0</v>
      </c>
      <c r="I1533" s="44">
        <f t="shared" si="48"/>
        <v>241.78703703703704</v>
      </c>
      <c r="K1533" s="2">
        <v>540</v>
      </c>
    </row>
    <row r="1534" spans="8:11" ht="12.75">
      <c r="H1534" s="6">
        <f t="shared" si="49"/>
        <v>0</v>
      </c>
      <c r="I1534" s="22">
        <f t="shared" si="48"/>
        <v>0</v>
      </c>
      <c r="K1534" s="2">
        <v>540</v>
      </c>
    </row>
    <row r="1535" spans="9:11" ht="12.75">
      <c r="I1535" s="22"/>
      <c r="K1535" s="2">
        <v>540</v>
      </c>
    </row>
    <row r="1536" spans="9:11" ht="12.75">
      <c r="I1536" s="22"/>
      <c r="K1536" s="2">
        <v>540</v>
      </c>
    </row>
    <row r="1537" spans="1:11" ht="13.5" thickBot="1">
      <c r="A1537" s="49"/>
      <c r="B1537" s="95">
        <f>+B1544</f>
        <v>93250</v>
      </c>
      <c r="C1537" s="49"/>
      <c r="D1537" s="85" t="s">
        <v>776</v>
      </c>
      <c r="E1537" s="49"/>
      <c r="F1537" s="51"/>
      <c r="G1537" s="51"/>
      <c r="H1537" s="53"/>
      <c r="I1537" s="54">
        <f>+B1537/K1537</f>
        <v>172.6851851851852</v>
      </c>
      <c r="J1537" s="55"/>
      <c r="K1537" s="2">
        <v>540</v>
      </c>
    </row>
    <row r="1538" spans="2:11" ht="12.75">
      <c r="B1538" s="121"/>
      <c r="H1538" s="6">
        <f t="shared" si="49"/>
        <v>0</v>
      </c>
      <c r="I1538" s="22">
        <f t="shared" si="48"/>
        <v>0</v>
      </c>
      <c r="K1538" s="2">
        <v>540</v>
      </c>
    </row>
    <row r="1539" spans="2:11" ht="12.75">
      <c r="B1539" s="121">
        <v>2500</v>
      </c>
      <c r="C1539" s="1" t="s">
        <v>720</v>
      </c>
      <c r="D1539" s="12" t="s">
        <v>775</v>
      </c>
      <c r="E1539" s="1" t="s">
        <v>721</v>
      </c>
      <c r="F1539" s="27" t="s">
        <v>670</v>
      </c>
      <c r="G1539" s="27" t="s">
        <v>160</v>
      </c>
      <c r="H1539" s="6">
        <f t="shared" si="49"/>
        <v>-2500</v>
      </c>
      <c r="I1539" s="22">
        <f t="shared" si="48"/>
        <v>4.62962962962963</v>
      </c>
      <c r="K1539" s="2">
        <v>540</v>
      </c>
    </row>
    <row r="1540" spans="2:11" ht="12.75">
      <c r="B1540" s="121">
        <v>3750</v>
      </c>
      <c r="C1540" s="1" t="s">
        <v>722</v>
      </c>
      <c r="D1540" s="12" t="s">
        <v>775</v>
      </c>
      <c r="E1540" s="1" t="s">
        <v>721</v>
      </c>
      <c r="F1540" s="27" t="s">
        <v>723</v>
      </c>
      <c r="G1540" s="27" t="s">
        <v>160</v>
      </c>
      <c r="H1540" s="6">
        <f t="shared" si="49"/>
        <v>-6250</v>
      </c>
      <c r="I1540" s="22">
        <f>+B1540/K1540</f>
        <v>6.944444444444445</v>
      </c>
      <c r="K1540" s="2">
        <v>540</v>
      </c>
    </row>
    <row r="1541" spans="2:11" ht="12.75">
      <c r="B1541" s="98">
        <v>35000</v>
      </c>
      <c r="C1541" s="33" t="s">
        <v>496</v>
      </c>
      <c r="D1541" s="33" t="s">
        <v>497</v>
      </c>
      <c r="E1541" s="33" t="s">
        <v>497</v>
      </c>
      <c r="F1541" s="34" t="s">
        <v>498</v>
      </c>
      <c r="G1541" s="34" t="s">
        <v>100</v>
      </c>
      <c r="H1541" s="6">
        <f t="shared" si="49"/>
        <v>-41250</v>
      </c>
      <c r="I1541" s="22">
        <f>+B1541/K1541</f>
        <v>64.81481481481481</v>
      </c>
      <c r="K1541" s="2">
        <v>540</v>
      </c>
    </row>
    <row r="1542" spans="2:11" ht="12.75">
      <c r="B1542" s="98">
        <v>2000</v>
      </c>
      <c r="C1542" s="33" t="s">
        <v>499</v>
      </c>
      <c r="D1542" s="33" t="s">
        <v>497</v>
      </c>
      <c r="E1542" s="33" t="s">
        <v>497</v>
      </c>
      <c r="F1542" s="34" t="s">
        <v>500</v>
      </c>
      <c r="G1542" s="34" t="s">
        <v>100</v>
      </c>
      <c r="H1542" s="6">
        <f t="shared" si="49"/>
        <v>-43250</v>
      </c>
      <c r="I1542" s="22">
        <f>+B1542/K1542</f>
        <v>3.7037037037037037</v>
      </c>
      <c r="K1542" s="2">
        <v>540</v>
      </c>
    </row>
    <row r="1543" spans="2:11" ht="12.75">
      <c r="B1543" s="98">
        <v>50000</v>
      </c>
      <c r="C1543" s="33" t="s">
        <v>501</v>
      </c>
      <c r="D1543" s="33" t="s">
        <v>497</v>
      </c>
      <c r="E1543" s="33" t="s">
        <v>497</v>
      </c>
      <c r="F1543" s="34" t="s">
        <v>502</v>
      </c>
      <c r="G1543" s="34" t="s">
        <v>100</v>
      </c>
      <c r="H1543" s="6">
        <f t="shared" si="49"/>
        <v>-93250</v>
      </c>
      <c r="I1543" s="22">
        <f>+B1543/K1543</f>
        <v>92.5925925925926</v>
      </c>
      <c r="K1543" s="2">
        <v>540</v>
      </c>
    </row>
    <row r="1544" spans="2:11" ht="12.75">
      <c r="B1544" s="6">
        <f>SUM(B1539:B1543)</f>
        <v>93250</v>
      </c>
      <c r="I1544" s="22">
        <f>+B1544/K1544</f>
        <v>172.6851851851852</v>
      </c>
      <c r="K1544" s="2">
        <v>540</v>
      </c>
    </row>
    <row r="1545" spans="9:11" ht="12.75">
      <c r="I1545" s="22"/>
      <c r="K1545" s="2">
        <v>540</v>
      </c>
    </row>
    <row r="1546" ht="12.75"/>
    <row r="1547" spans="1:11" ht="12.75">
      <c r="A1547" s="1">
        <v>15</v>
      </c>
      <c r="H1547" s="6">
        <f>H1546-B1547</f>
        <v>0</v>
      </c>
      <c r="I1547" s="22">
        <f aca="true" t="shared" si="50" ref="I1547:I1556">+B1547/K1547</f>
        <v>0</v>
      </c>
      <c r="K1547" s="2">
        <v>540</v>
      </c>
    </row>
    <row r="1548" spans="1:11" ht="12.75">
      <c r="A1548" s="1" t="s">
        <v>2</v>
      </c>
      <c r="H1548" s="6">
        <f>H1547-B1548</f>
        <v>0</v>
      </c>
      <c r="I1548" s="22">
        <f t="shared" si="50"/>
        <v>0</v>
      </c>
      <c r="K1548" s="2">
        <v>540</v>
      </c>
    </row>
    <row r="1549" spans="1:11" ht="13.5" thickBot="1">
      <c r="A1549" s="1" t="s">
        <v>3</v>
      </c>
      <c r="B1549" s="96">
        <f>+B1537+B1435+B1353+B1186+B948+B890+B21</f>
        <v>6614981</v>
      </c>
      <c r="C1549" s="85" t="s">
        <v>798</v>
      </c>
      <c r="H1549" s="6">
        <v>0</v>
      </c>
      <c r="I1549" s="97">
        <f t="shared" si="50"/>
        <v>12249.964814814815</v>
      </c>
      <c r="K1549" s="2">
        <v>540</v>
      </c>
    </row>
    <row r="1550" spans="1:11" ht="12.75">
      <c r="A1550" s="1" t="s">
        <v>4</v>
      </c>
      <c r="H1550" s="6">
        <f aca="true" t="shared" si="51" ref="H1550:H1556">H1549-B1550</f>
        <v>0</v>
      </c>
      <c r="I1550" s="22">
        <f t="shared" si="50"/>
        <v>0</v>
      </c>
      <c r="K1550" s="2">
        <v>540</v>
      </c>
    </row>
    <row r="1551" spans="1:11" ht="12.75">
      <c r="A1551" s="1" t="s">
        <v>5</v>
      </c>
      <c r="B1551" s="98">
        <f>+B1562</f>
        <v>1152600</v>
      </c>
      <c r="C1551" s="99" t="s">
        <v>777</v>
      </c>
      <c r="D1551" s="99" t="s">
        <v>778</v>
      </c>
      <c r="E1551" s="99" t="s">
        <v>799</v>
      </c>
      <c r="F1551" s="100"/>
      <c r="G1551" s="100"/>
      <c r="H1551" s="6">
        <f t="shared" si="51"/>
        <v>-1152600</v>
      </c>
      <c r="I1551" s="22">
        <f t="shared" si="50"/>
        <v>2134.4444444444443</v>
      </c>
      <c r="K1551" s="2">
        <v>540</v>
      </c>
    </row>
    <row r="1552" spans="1:11" ht="12.75">
      <c r="A1552" s="1" t="s">
        <v>6</v>
      </c>
      <c r="B1552" s="101">
        <f>+B1568</f>
        <v>467500</v>
      </c>
      <c r="C1552" s="102" t="s">
        <v>779</v>
      </c>
      <c r="D1552" s="102" t="s">
        <v>778</v>
      </c>
      <c r="E1552" s="102" t="s">
        <v>799</v>
      </c>
      <c r="F1552" s="103"/>
      <c r="G1552" s="103"/>
      <c r="H1552" s="101">
        <f t="shared" si="51"/>
        <v>-1620100</v>
      </c>
      <c r="I1552" s="22">
        <f t="shared" si="50"/>
        <v>865.7407407407408</v>
      </c>
      <c r="K1552" s="2">
        <v>540</v>
      </c>
    </row>
    <row r="1553" spans="2:11" ht="12.75">
      <c r="B1553" s="104">
        <f>+B1573</f>
        <v>883811</v>
      </c>
      <c r="C1553" s="105" t="s">
        <v>780</v>
      </c>
      <c r="D1553" s="105" t="s">
        <v>778</v>
      </c>
      <c r="E1553" s="105" t="s">
        <v>799</v>
      </c>
      <c r="F1553" s="106"/>
      <c r="G1553" s="106"/>
      <c r="H1553" s="104">
        <f t="shared" si="51"/>
        <v>-2503911</v>
      </c>
      <c r="I1553" s="22">
        <f t="shared" si="50"/>
        <v>1636.687037037037</v>
      </c>
      <c r="K1553" s="2">
        <v>540</v>
      </c>
    </row>
    <row r="1554" spans="2:11" ht="12.75">
      <c r="B1554" s="107">
        <v>0</v>
      </c>
      <c r="C1554" s="108" t="s">
        <v>781</v>
      </c>
      <c r="D1554" s="108" t="s">
        <v>782</v>
      </c>
      <c r="E1554" s="109" t="s">
        <v>799</v>
      </c>
      <c r="F1554" s="110"/>
      <c r="G1554" s="110"/>
      <c r="H1554" s="104">
        <f t="shared" si="51"/>
        <v>-2503911</v>
      </c>
      <c r="I1554" s="22">
        <f t="shared" si="50"/>
        <v>0</v>
      </c>
      <c r="K1554" s="2">
        <v>540</v>
      </c>
    </row>
    <row r="1555" spans="1:11" s="115" customFormat="1" ht="12.75">
      <c r="A1555" s="111"/>
      <c r="B1555" s="112">
        <f>+B1583</f>
        <v>3650265</v>
      </c>
      <c r="C1555" s="113" t="s">
        <v>783</v>
      </c>
      <c r="D1555" s="113" t="s">
        <v>778</v>
      </c>
      <c r="E1555" s="111" t="s">
        <v>799</v>
      </c>
      <c r="F1555" s="114"/>
      <c r="G1555" s="114"/>
      <c r="H1555" s="104">
        <f t="shared" si="51"/>
        <v>-6154176</v>
      </c>
      <c r="I1555" s="22">
        <f t="shared" si="50"/>
        <v>6759.75</v>
      </c>
      <c r="K1555" s="2">
        <v>540</v>
      </c>
    </row>
    <row r="1556" spans="1:11" s="120" customFormat="1" ht="12.75">
      <c r="A1556" s="116"/>
      <c r="B1556" s="117">
        <v>0</v>
      </c>
      <c r="C1556" s="118" t="s">
        <v>784</v>
      </c>
      <c r="D1556" s="118" t="s">
        <v>778</v>
      </c>
      <c r="E1556" s="116" t="s">
        <v>799</v>
      </c>
      <c r="F1556" s="119"/>
      <c r="G1556" s="119"/>
      <c r="H1556" s="104">
        <f t="shared" si="51"/>
        <v>-6154176</v>
      </c>
      <c r="I1556" s="22">
        <f t="shared" si="50"/>
        <v>0</v>
      </c>
      <c r="K1556" s="2">
        <v>540</v>
      </c>
    </row>
    <row r="1557" spans="1:11" s="120" customFormat="1" ht="12.75">
      <c r="A1557" s="116"/>
      <c r="B1557" s="210">
        <f>+B1594</f>
        <v>460805</v>
      </c>
      <c r="C1557" s="187" t="s">
        <v>816</v>
      </c>
      <c r="D1557" s="187" t="s">
        <v>778</v>
      </c>
      <c r="E1557" s="201" t="s">
        <v>799</v>
      </c>
      <c r="F1557" s="119"/>
      <c r="G1557" s="119"/>
      <c r="H1557" s="104">
        <f>H1556-B1557</f>
        <v>-6614981</v>
      </c>
      <c r="I1557" s="22">
        <f>+B1557/K1557</f>
        <v>853.3425925925926</v>
      </c>
      <c r="K1557" s="2">
        <v>540</v>
      </c>
    </row>
    <row r="1558" spans="2:11" ht="12.75">
      <c r="B1558" s="74">
        <f>SUM(B1551:B1557)</f>
        <v>6614981</v>
      </c>
      <c r="C1558" s="105"/>
      <c r="D1558" s="105"/>
      <c r="E1558" s="105"/>
      <c r="F1558" s="106"/>
      <c r="G1558" s="106"/>
      <c r="H1558" s="104"/>
      <c r="I1558" s="22"/>
      <c r="K1558" s="2">
        <v>540</v>
      </c>
    </row>
    <row r="1559" spans="1:11" ht="12.75">
      <c r="A1559" s="1" t="s">
        <v>7</v>
      </c>
      <c r="I1559" s="22"/>
      <c r="K1559" s="2">
        <v>530</v>
      </c>
    </row>
    <row r="1560" spans="2:11" ht="12.75">
      <c r="B1560" s="126">
        <v>-51513</v>
      </c>
      <c r="C1560" s="99" t="s">
        <v>777</v>
      </c>
      <c r="D1560" s="99" t="s">
        <v>800</v>
      </c>
      <c r="E1560" s="99"/>
      <c r="F1560" s="100"/>
      <c r="G1560" s="100"/>
      <c r="H1560" s="6">
        <f>H1559-B1560</f>
        <v>51513</v>
      </c>
      <c r="I1560" s="22">
        <f>+B1560/K1560</f>
        <v>-95.39444444444445</v>
      </c>
      <c r="K1560" s="40">
        <v>540</v>
      </c>
    </row>
    <row r="1561" spans="2:11" ht="12.75">
      <c r="B1561" s="121">
        <v>-1912771</v>
      </c>
      <c r="C1561" s="99" t="s">
        <v>777</v>
      </c>
      <c r="D1561" s="99" t="s">
        <v>801</v>
      </c>
      <c r="E1561" s="99"/>
      <c r="F1561" s="100" t="s">
        <v>785</v>
      </c>
      <c r="G1561" s="100" t="s">
        <v>808</v>
      </c>
      <c r="H1561" s="6">
        <f>H1560-B1561</f>
        <v>1964284</v>
      </c>
      <c r="I1561" s="22"/>
      <c r="K1561" s="40"/>
    </row>
    <row r="1562" spans="2:11" ht="12.75">
      <c r="B1562" s="121">
        <f>+B1537+B1341+B1104+B819+B678+B629+B562+B474+B387+B340+B287+B260+B212+B167+B101+B43+B23</f>
        <v>1152600</v>
      </c>
      <c r="C1562" s="99" t="s">
        <v>777</v>
      </c>
      <c r="D1562" s="99" t="s">
        <v>802</v>
      </c>
      <c r="E1562" s="99"/>
      <c r="F1562" s="100"/>
      <c r="G1562" s="100"/>
      <c r="H1562" s="6">
        <f>H1561-B1562</f>
        <v>811684</v>
      </c>
      <c r="I1562" s="22">
        <f>+B1562/K1562</f>
        <v>2134.4444444444443</v>
      </c>
      <c r="K1562" s="40">
        <v>540</v>
      </c>
    </row>
    <row r="1563" spans="1:11" s="45" customFormat="1" ht="12.75">
      <c r="A1563" s="11" t="s">
        <v>8</v>
      </c>
      <c r="B1563" s="122">
        <f>SUM(B1560:B1562)</f>
        <v>-811684</v>
      </c>
      <c r="C1563" s="123" t="s">
        <v>777</v>
      </c>
      <c r="D1563" s="123" t="s">
        <v>803</v>
      </c>
      <c r="E1563" s="123"/>
      <c r="F1563" s="124" t="s">
        <v>785</v>
      </c>
      <c r="G1563" s="124"/>
      <c r="H1563" s="125">
        <v>0</v>
      </c>
      <c r="I1563" s="44">
        <f>+B1563/K1563</f>
        <v>-1503.1185185185186</v>
      </c>
      <c r="K1563" s="45">
        <v>540</v>
      </c>
    </row>
    <row r="1564" spans="1:11" ht="12.75">
      <c r="A1564" s="1" t="s">
        <v>9</v>
      </c>
      <c r="B1564" s="126"/>
      <c r="C1564" s="127"/>
      <c r="D1564" s="127"/>
      <c r="E1564" s="127"/>
      <c r="F1564" s="128"/>
      <c r="G1564" s="128"/>
      <c r="H1564" s="29"/>
      <c r="I1564" s="22">
        <f>+B1564/K1564</f>
        <v>0</v>
      </c>
      <c r="J1564" s="15"/>
      <c r="K1564" s="2">
        <v>540</v>
      </c>
    </row>
    <row r="1565" spans="2:11" ht="12.75">
      <c r="B1565" s="129"/>
      <c r="C1565" s="130"/>
      <c r="D1565" s="130"/>
      <c r="E1565" s="130"/>
      <c r="F1565" s="131"/>
      <c r="G1565" s="131"/>
      <c r="H1565" s="29"/>
      <c r="I1565" s="39"/>
      <c r="J1565" s="15"/>
      <c r="K1565" s="40"/>
    </row>
    <row r="1566" spans="2:11" ht="12.75">
      <c r="B1566" s="129"/>
      <c r="C1566" s="130"/>
      <c r="D1566" s="130"/>
      <c r="E1566" s="130"/>
      <c r="F1566" s="131"/>
      <c r="G1566" s="131"/>
      <c r="H1566" s="29"/>
      <c r="I1566" s="39"/>
      <c r="J1566" s="15"/>
      <c r="K1566" s="40"/>
    </row>
    <row r="1567" spans="2:11" ht="12.75">
      <c r="B1567" s="134">
        <v>-721288</v>
      </c>
      <c r="C1567" s="132" t="s">
        <v>779</v>
      </c>
      <c r="D1567" s="132" t="s">
        <v>804</v>
      </c>
      <c r="E1567" s="132"/>
      <c r="F1567" s="133"/>
      <c r="G1567" s="133"/>
      <c r="H1567" s="169">
        <f>H1566-B1567</f>
        <v>721288</v>
      </c>
      <c r="I1567" s="22">
        <f>+B1567/K1567</f>
        <v>-1335.7185185185185</v>
      </c>
      <c r="J1567" s="15"/>
      <c r="K1567" s="40">
        <v>540</v>
      </c>
    </row>
    <row r="1568" spans="2:11" ht="12.75">
      <c r="B1568" s="134">
        <f>+B1426+B1399+B938</f>
        <v>467500</v>
      </c>
      <c r="C1568" s="132" t="s">
        <v>779</v>
      </c>
      <c r="D1568" s="132" t="s">
        <v>805</v>
      </c>
      <c r="E1568" s="132"/>
      <c r="F1568" s="133"/>
      <c r="G1568" s="133"/>
      <c r="H1568" s="135">
        <f>H1567-B1568</f>
        <v>253788</v>
      </c>
      <c r="I1568" s="22">
        <f>+B1568/K1568</f>
        <v>865.7407407407408</v>
      </c>
      <c r="J1568" s="15"/>
      <c r="K1568" s="40">
        <v>540</v>
      </c>
    </row>
    <row r="1569" spans="1:11" s="45" customFormat="1" ht="12.75">
      <c r="A1569" s="11"/>
      <c r="B1569" s="136">
        <f>SUM(B1567:B1568)</f>
        <v>-253788</v>
      </c>
      <c r="C1569" s="137" t="s">
        <v>779</v>
      </c>
      <c r="D1569" s="137" t="s">
        <v>803</v>
      </c>
      <c r="E1569" s="137"/>
      <c r="F1569" s="138"/>
      <c r="G1569" s="138"/>
      <c r="H1569" s="139">
        <v>0</v>
      </c>
      <c r="I1569" s="140">
        <f>+B1569/K1569</f>
        <v>-469.97777777777776</v>
      </c>
      <c r="K1569" s="46">
        <v>540</v>
      </c>
    </row>
    <row r="1570" spans="1:11" s="15" customFormat="1" ht="12.75">
      <c r="A1570" s="12"/>
      <c r="B1570" s="134"/>
      <c r="C1570" s="132"/>
      <c r="D1570" s="132"/>
      <c r="E1570" s="132"/>
      <c r="F1570" s="133"/>
      <c r="G1570" s="133"/>
      <c r="H1570" s="135"/>
      <c r="I1570" s="141"/>
      <c r="K1570" s="2">
        <v>530</v>
      </c>
    </row>
    <row r="1571" spans="1:11" s="15" customFormat="1" ht="12.75">
      <c r="A1571" s="12"/>
      <c r="B1571" s="134"/>
      <c r="C1571" s="132"/>
      <c r="D1571" s="132"/>
      <c r="E1571" s="132"/>
      <c r="F1571" s="133"/>
      <c r="G1571" s="133"/>
      <c r="H1571" s="135">
        <f>H1570-B1571</f>
        <v>0</v>
      </c>
      <c r="I1571" s="141"/>
      <c r="K1571" s="2">
        <v>530</v>
      </c>
    </row>
    <row r="1572" spans="1:11" s="15" customFormat="1" ht="12.75">
      <c r="A1572" s="12"/>
      <c r="B1572" s="142">
        <v>-1373683</v>
      </c>
      <c r="C1572" s="143" t="s">
        <v>786</v>
      </c>
      <c r="D1572" s="143" t="s">
        <v>800</v>
      </c>
      <c r="E1572" s="143"/>
      <c r="F1572" s="144"/>
      <c r="G1572" s="144"/>
      <c r="H1572" s="169">
        <f>H1571-B1572</f>
        <v>1373683</v>
      </c>
      <c r="I1572" s="39">
        <f>+B1572/K1572</f>
        <v>-2543.857407407407</v>
      </c>
      <c r="K1572" s="40">
        <v>540</v>
      </c>
    </row>
    <row r="1573" spans="1:11" s="15" customFormat="1" ht="12.75">
      <c r="A1573" s="12"/>
      <c r="B1573" s="142">
        <f>+B1435+B879+B787+B749+B517+B429+B1353-B1427-B1425-B1399-B1426</f>
        <v>883811</v>
      </c>
      <c r="C1573" s="143" t="s">
        <v>786</v>
      </c>
      <c r="D1573" s="143" t="s">
        <v>802</v>
      </c>
      <c r="E1573" s="143"/>
      <c r="F1573" s="144"/>
      <c r="G1573" s="144"/>
      <c r="H1573" s="135">
        <f>H1572-B1573</f>
        <v>489872</v>
      </c>
      <c r="I1573" s="39">
        <f>+B1573/K1573</f>
        <v>1636.687037037037</v>
      </c>
      <c r="K1573" s="40">
        <v>540</v>
      </c>
    </row>
    <row r="1574" spans="1:11" s="45" customFormat="1" ht="12.75">
      <c r="A1574" s="11"/>
      <c r="B1574" s="92">
        <f>SUM(B1572:B1573)</f>
        <v>-489872</v>
      </c>
      <c r="C1574" s="145" t="s">
        <v>786</v>
      </c>
      <c r="D1574" s="145" t="s">
        <v>803</v>
      </c>
      <c r="E1574" s="145"/>
      <c r="F1574" s="146"/>
      <c r="G1574" s="146"/>
      <c r="H1574" s="139"/>
      <c r="I1574" s="147">
        <f>+B1574/K1574</f>
        <v>-907.1703703703704</v>
      </c>
      <c r="K1574" s="46">
        <v>540</v>
      </c>
    </row>
    <row r="1575" spans="1:11" s="15" customFormat="1" ht="12.75">
      <c r="A1575" s="12"/>
      <c r="B1575" s="134"/>
      <c r="C1575" s="132"/>
      <c r="D1575" s="132"/>
      <c r="E1575" s="132"/>
      <c r="F1575" s="133"/>
      <c r="G1575" s="133"/>
      <c r="H1575" s="135"/>
      <c r="I1575" s="141"/>
      <c r="K1575" s="2">
        <v>530</v>
      </c>
    </row>
    <row r="1576" spans="1:11" s="15" customFormat="1" ht="12.75">
      <c r="A1576" s="12"/>
      <c r="B1576" s="148">
        <v>-118342</v>
      </c>
      <c r="C1576" s="149" t="s">
        <v>781</v>
      </c>
      <c r="D1576" s="149" t="s">
        <v>800</v>
      </c>
      <c r="E1576" s="149"/>
      <c r="F1576" s="150"/>
      <c r="G1576" s="150"/>
      <c r="H1576" s="169">
        <f>H1575-B1576</f>
        <v>118342</v>
      </c>
      <c r="I1576" s="22">
        <f>+B1576/K1576</f>
        <v>-219.15185185185186</v>
      </c>
      <c r="K1576" s="40">
        <v>540</v>
      </c>
    </row>
    <row r="1577" spans="1:11" s="15" customFormat="1" ht="12.75">
      <c r="A1577" s="12"/>
      <c r="B1577" s="148">
        <v>0</v>
      </c>
      <c r="C1577" s="149" t="s">
        <v>781</v>
      </c>
      <c r="D1577" s="149" t="s">
        <v>802</v>
      </c>
      <c r="E1577" s="149"/>
      <c r="F1577" s="150"/>
      <c r="G1577" s="150"/>
      <c r="H1577" s="135">
        <f>H1576-B1577</f>
        <v>118342</v>
      </c>
      <c r="I1577" s="22">
        <f>+B1577/K1577</f>
        <v>0</v>
      </c>
      <c r="K1577" s="40">
        <v>540</v>
      </c>
    </row>
    <row r="1578" spans="1:11" s="45" customFormat="1" ht="12.75">
      <c r="A1578" s="11"/>
      <c r="B1578" s="151">
        <f>SUM(B1576:B1577)</f>
        <v>-118342</v>
      </c>
      <c r="C1578" s="152" t="s">
        <v>781</v>
      </c>
      <c r="D1578" s="152" t="s">
        <v>803</v>
      </c>
      <c r="E1578" s="152"/>
      <c r="F1578" s="153"/>
      <c r="G1578" s="153"/>
      <c r="H1578" s="154"/>
      <c r="I1578" s="44">
        <f>+B1578/K1578</f>
        <v>-219.15185185185186</v>
      </c>
      <c r="K1578" s="46">
        <v>540</v>
      </c>
    </row>
    <row r="1579" spans="1:11" s="15" customFormat="1" ht="12.75">
      <c r="A1579" s="12"/>
      <c r="B1579" s="148"/>
      <c r="C1579" s="149"/>
      <c r="D1579" s="149"/>
      <c r="E1579" s="149"/>
      <c r="F1579" s="150"/>
      <c r="G1579" s="150"/>
      <c r="H1579" s="155"/>
      <c r="I1579" s="39"/>
      <c r="K1579" s="40"/>
    </row>
    <row r="1580" spans="1:11" s="15" customFormat="1" ht="12.75">
      <c r="A1580" s="12"/>
      <c r="B1580" s="148"/>
      <c r="C1580" s="149"/>
      <c r="D1580" s="149"/>
      <c r="E1580" s="149"/>
      <c r="F1580" s="150"/>
      <c r="G1580" s="150"/>
      <c r="H1580" s="155"/>
      <c r="I1580" s="39"/>
      <c r="K1580" s="40"/>
    </row>
    <row r="1581" spans="1:11" s="158" customFormat="1" ht="12.75">
      <c r="A1581" s="113"/>
      <c r="B1581" s="156">
        <v>-215595</v>
      </c>
      <c r="C1581" s="113" t="s">
        <v>783</v>
      </c>
      <c r="D1581" s="113" t="s">
        <v>800</v>
      </c>
      <c r="E1581" s="113"/>
      <c r="F1581" s="157"/>
      <c r="G1581" s="157"/>
      <c r="H1581" s="135">
        <f>H1580-B1581</f>
        <v>215595</v>
      </c>
      <c r="I1581" s="39">
        <f>+B1581/K1581</f>
        <v>-399.25</v>
      </c>
      <c r="K1581" s="159">
        <v>540</v>
      </c>
    </row>
    <row r="1582" spans="1:11" s="158" customFormat="1" ht="12.75">
      <c r="A1582" s="113"/>
      <c r="B1582" s="156">
        <v>-4040000</v>
      </c>
      <c r="C1582" s="113" t="s">
        <v>783</v>
      </c>
      <c r="D1582" s="113" t="s">
        <v>806</v>
      </c>
      <c r="E1582" s="113"/>
      <c r="F1582" s="157" t="s">
        <v>787</v>
      </c>
      <c r="G1582" s="157" t="s">
        <v>241</v>
      </c>
      <c r="H1582" s="135">
        <f>H1581-B1582</f>
        <v>4255595</v>
      </c>
      <c r="I1582" s="39">
        <f>+B1582/K1582</f>
        <v>-7481.481481481482</v>
      </c>
      <c r="K1582" s="159">
        <v>540</v>
      </c>
    </row>
    <row r="1583" spans="1:11" s="158" customFormat="1" ht="12.75">
      <c r="A1583" s="113"/>
      <c r="B1583" s="156">
        <f>+B1427+B1186+B948-B1104+B941+B875-B1341</f>
        <v>3650265</v>
      </c>
      <c r="C1583" s="113" t="s">
        <v>783</v>
      </c>
      <c r="D1583" s="113" t="s">
        <v>802</v>
      </c>
      <c r="E1583" s="113"/>
      <c r="F1583" s="157"/>
      <c r="G1583" s="157"/>
      <c r="H1583" s="135">
        <f>H1582-B1583</f>
        <v>605330</v>
      </c>
      <c r="I1583" s="39">
        <f>+B1583/K1583</f>
        <v>6759.75</v>
      </c>
      <c r="K1583" s="159">
        <v>540</v>
      </c>
    </row>
    <row r="1584" spans="1:11" s="163" customFormat="1" ht="12.75">
      <c r="A1584" s="160"/>
      <c r="B1584" s="161">
        <f>SUM(B1581:B1583)</f>
        <v>-605330</v>
      </c>
      <c r="C1584" s="160" t="s">
        <v>783</v>
      </c>
      <c r="D1584" s="160" t="s">
        <v>803</v>
      </c>
      <c r="E1584" s="160"/>
      <c r="F1584" s="162"/>
      <c r="G1584" s="162"/>
      <c r="H1584" s="139"/>
      <c r="I1584" s="44">
        <f>+B1584/K1584</f>
        <v>-1120.9814814814815</v>
      </c>
      <c r="K1584" s="164">
        <v>540</v>
      </c>
    </row>
    <row r="1585" spans="1:11" s="158" customFormat="1" ht="12.75">
      <c r="A1585" s="113"/>
      <c r="B1585" s="156"/>
      <c r="C1585" s="113"/>
      <c r="D1585" s="113"/>
      <c r="E1585" s="113"/>
      <c r="F1585" s="157"/>
      <c r="G1585" s="157"/>
      <c r="H1585" s="165"/>
      <c r="I1585" s="166"/>
      <c r="K1585" s="159"/>
    </row>
    <row r="1586" spans="1:11" s="171" customFormat="1" ht="12.75">
      <c r="A1586" s="118"/>
      <c r="B1586" s="167"/>
      <c r="C1586" s="118"/>
      <c r="D1586" s="118"/>
      <c r="E1586" s="118"/>
      <c r="F1586" s="168"/>
      <c r="G1586" s="168"/>
      <c r="H1586" s="169"/>
      <c r="I1586" s="170"/>
      <c r="K1586" s="172"/>
    </row>
    <row r="1587" spans="1:11" s="171" customFormat="1" ht="12.75">
      <c r="A1587" s="118"/>
      <c r="B1587" s="167"/>
      <c r="C1587" s="118"/>
      <c r="D1587" s="118"/>
      <c r="E1587" s="118"/>
      <c r="F1587" s="168"/>
      <c r="G1587" s="168"/>
      <c r="H1587" s="169">
        <f>H1586-B1587</f>
        <v>0</v>
      </c>
      <c r="I1587" s="173">
        <f>+B1587/K1587</f>
        <v>0</v>
      </c>
      <c r="K1587" s="174">
        <v>540</v>
      </c>
    </row>
    <row r="1588" spans="1:11" s="171" customFormat="1" ht="12.75">
      <c r="A1588" s="118"/>
      <c r="B1588" s="167">
        <v>-854737</v>
      </c>
      <c r="C1588" s="118" t="s">
        <v>784</v>
      </c>
      <c r="D1588" s="118" t="s">
        <v>800</v>
      </c>
      <c r="E1588" s="118"/>
      <c r="F1588" s="168"/>
      <c r="G1588" s="168"/>
      <c r="H1588" s="169">
        <f>H1587-B1588</f>
        <v>854737</v>
      </c>
      <c r="I1588" s="173">
        <f>+B1588/K1588</f>
        <v>-1582.8462962962963</v>
      </c>
      <c r="K1588" s="172">
        <v>540</v>
      </c>
    </row>
    <row r="1589" spans="1:11" s="171" customFormat="1" ht="12.75">
      <c r="A1589" s="118"/>
      <c r="B1589" s="167">
        <v>0</v>
      </c>
      <c r="C1589" s="118" t="s">
        <v>784</v>
      </c>
      <c r="D1589" s="118" t="s">
        <v>802</v>
      </c>
      <c r="E1589" s="118"/>
      <c r="F1589" s="168"/>
      <c r="G1589" s="168"/>
      <c r="H1589" s="169">
        <f>H1588-B1589</f>
        <v>854737</v>
      </c>
      <c r="I1589" s="173">
        <f>+B1589/K1589</f>
        <v>0</v>
      </c>
      <c r="K1589" s="172">
        <v>540</v>
      </c>
    </row>
    <row r="1590" spans="1:11" s="180" customFormat="1" ht="12.75">
      <c r="A1590" s="175"/>
      <c r="B1590" s="176">
        <f>SUM(B1588:B1589)</f>
        <v>-854737</v>
      </c>
      <c r="C1590" s="175" t="s">
        <v>784</v>
      </c>
      <c r="D1590" s="175" t="s">
        <v>803</v>
      </c>
      <c r="E1590" s="175"/>
      <c r="F1590" s="177"/>
      <c r="G1590" s="177"/>
      <c r="H1590" s="178"/>
      <c r="I1590" s="179">
        <f>+B1590/K1590</f>
        <v>-1582.8462962962963</v>
      </c>
      <c r="K1590" s="181">
        <v>540</v>
      </c>
    </row>
    <row r="1591" spans="1:11" s="171" customFormat="1" ht="12.75">
      <c r="A1591" s="118"/>
      <c r="B1591" s="167"/>
      <c r="C1591" s="118"/>
      <c r="D1591" s="118"/>
      <c r="E1591" s="118"/>
      <c r="F1591" s="168"/>
      <c r="G1591" s="168"/>
      <c r="H1591" s="169"/>
      <c r="I1591" s="170"/>
      <c r="K1591" s="172"/>
    </row>
    <row r="1592" spans="1:11" s="171" customFormat="1" ht="12.75">
      <c r="A1592" s="118"/>
      <c r="B1592" s="167"/>
      <c r="C1592" s="118"/>
      <c r="D1592" s="118"/>
      <c r="E1592" s="118"/>
      <c r="F1592" s="168"/>
      <c r="G1592" s="168"/>
      <c r="H1592" s="169"/>
      <c r="I1592" s="170"/>
      <c r="K1592" s="172"/>
    </row>
    <row r="1593" spans="1:11" s="192" customFormat="1" ht="12.75">
      <c r="A1593" s="187"/>
      <c r="B1593" s="188">
        <f>+B1611</f>
        <v>-13553085</v>
      </c>
      <c r="C1593" s="187" t="s">
        <v>816</v>
      </c>
      <c r="D1593" s="187" t="s">
        <v>811</v>
      </c>
      <c r="E1593" s="187"/>
      <c r="F1593" s="189" t="s">
        <v>770</v>
      </c>
      <c r="G1593" s="189" t="s">
        <v>809</v>
      </c>
      <c r="H1593" s="190">
        <f>H1592-B1593</f>
        <v>13553085</v>
      </c>
      <c r="I1593" s="191">
        <f>+B1593/K1593</f>
        <v>-25098.305555555555</v>
      </c>
      <c r="K1593" s="193">
        <v>540</v>
      </c>
    </row>
    <row r="1594" spans="1:11" s="192" customFormat="1" ht="12.75">
      <c r="A1594" s="187"/>
      <c r="B1594" s="188">
        <f>+B1425+B892-B938</f>
        <v>460805</v>
      </c>
      <c r="C1594" s="187" t="s">
        <v>816</v>
      </c>
      <c r="D1594" s="187" t="s">
        <v>802</v>
      </c>
      <c r="E1594" s="187"/>
      <c r="F1594" s="189"/>
      <c r="G1594" s="189"/>
      <c r="H1594" s="190">
        <f>H1593-B1594</f>
        <v>13092280</v>
      </c>
      <c r="I1594" s="191">
        <f>+B1594/K1594</f>
        <v>853.3425925925926</v>
      </c>
      <c r="K1594" s="193">
        <v>540</v>
      </c>
    </row>
    <row r="1595" spans="1:11" s="199" customFormat="1" ht="12.75">
      <c r="A1595" s="194"/>
      <c r="B1595" s="195">
        <f>SUM(B1592:B1594)</f>
        <v>-13092280</v>
      </c>
      <c r="C1595" s="194" t="s">
        <v>816</v>
      </c>
      <c r="D1595" s="194" t="s">
        <v>803</v>
      </c>
      <c r="E1595" s="194"/>
      <c r="F1595" s="196"/>
      <c r="G1595" s="196"/>
      <c r="H1595" s="197"/>
      <c r="I1595" s="198">
        <f>+B1595/K1595</f>
        <v>-24244.962962962964</v>
      </c>
      <c r="K1595" s="200">
        <v>540</v>
      </c>
    </row>
    <row r="1596" spans="1:11" s="171" customFormat="1" ht="12.75">
      <c r="A1596" s="118"/>
      <c r="B1596" s="167"/>
      <c r="C1596" s="118"/>
      <c r="D1596" s="118"/>
      <c r="E1596" s="118"/>
      <c r="F1596" s="168"/>
      <c r="G1596" s="168"/>
      <c r="H1596" s="169"/>
      <c r="I1596" s="170"/>
      <c r="K1596" s="172"/>
    </row>
    <row r="1597" spans="1:11" s="15" customFormat="1" ht="12.75">
      <c r="A1597" s="12"/>
      <c r="B1597" s="148"/>
      <c r="C1597" s="149"/>
      <c r="D1597" s="149"/>
      <c r="E1597" s="149"/>
      <c r="F1597" s="150"/>
      <c r="G1597" s="150"/>
      <c r="H1597" s="155"/>
      <c r="I1597" s="39"/>
      <c r="K1597" s="40"/>
    </row>
    <row r="1598" spans="2:11" ht="12.75">
      <c r="B1598" s="134"/>
      <c r="C1598" s="132"/>
      <c r="D1598" s="132"/>
      <c r="E1598" s="132"/>
      <c r="F1598" s="133"/>
      <c r="G1598" s="133"/>
      <c r="H1598" s="29">
        <v>0</v>
      </c>
      <c r="I1598" s="39"/>
      <c r="J1598" s="15"/>
      <c r="K1598" s="2">
        <v>540</v>
      </c>
    </row>
    <row r="1599" spans="1:11" ht="13.5" thickBot="1">
      <c r="A1599" s="1" t="s">
        <v>10</v>
      </c>
      <c r="B1599" s="182">
        <f>+B1602</f>
        <v>525000</v>
      </c>
      <c r="C1599" s="85" t="s">
        <v>788</v>
      </c>
      <c r="D1599" s="85"/>
      <c r="E1599" s="85"/>
      <c r="F1599" s="183"/>
      <c r="G1599" s="183"/>
      <c r="H1599" s="81">
        <f>H1598-B1599</f>
        <v>-525000</v>
      </c>
      <c r="I1599" s="22">
        <f aca="true" t="shared" si="52" ref="I1599:I1606">+B1599/K1599</f>
        <v>972.2222222222222</v>
      </c>
      <c r="J1599" s="184"/>
      <c r="K1599" s="2">
        <v>540</v>
      </c>
    </row>
    <row r="1600" spans="1:11" ht="12.75">
      <c r="A1600" s="1" t="s">
        <v>11</v>
      </c>
      <c r="B1600" s="185"/>
      <c r="H1600" s="6">
        <v>0</v>
      </c>
      <c r="I1600" s="22">
        <f t="shared" si="52"/>
        <v>0</v>
      </c>
      <c r="K1600" s="2">
        <v>540</v>
      </c>
    </row>
    <row r="1601" spans="1:11" ht="12.75">
      <c r="A1601" s="1" t="s">
        <v>12</v>
      </c>
      <c r="B1601" s="185">
        <v>525000</v>
      </c>
      <c r="C1601" s="1" t="s">
        <v>789</v>
      </c>
      <c r="D1601" s="1" t="s">
        <v>790</v>
      </c>
      <c r="F1601" s="27" t="s">
        <v>719</v>
      </c>
      <c r="G1601" s="27" t="s">
        <v>549</v>
      </c>
      <c r="H1601" s="6">
        <f>H1600-B1601</f>
        <v>-525000</v>
      </c>
      <c r="I1601" s="22">
        <f t="shared" si="52"/>
        <v>972.2222222222222</v>
      </c>
      <c r="K1601" s="2">
        <v>540</v>
      </c>
    </row>
    <row r="1602" spans="1:11" ht="12.75">
      <c r="A1602" s="1" t="s">
        <v>13</v>
      </c>
      <c r="B1602" s="136">
        <f>SUM(B1601:B1601)</f>
        <v>525000</v>
      </c>
      <c r="C1602" s="11"/>
      <c r="D1602" s="11" t="s">
        <v>790</v>
      </c>
      <c r="E1602" s="11"/>
      <c r="F1602" s="18"/>
      <c r="G1602" s="18"/>
      <c r="H1602" s="41">
        <v>0</v>
      </c>
      <c r="I1602" s="44">
        <f t="shared" si="52"/>
        <v>972.2222222222222</v>
      </c>
      <c r="J1602" s="45"/>
      <c r="K1602" s="2">
        <v>540</v>
      </c>
    </row>
    <row r="1603" spans="1:11" ht="12.75">
      <c r="A1603" s="1" t="s">
        <v>14</v>
      </c>
      <c r="H1603" s="6">
        <f>G1602-B1603</f>
        <v>0</v>
      </c>
      <c r="I1603" s="22">
        <f t="shared" si="52"/>
        <v>0</v>
      </c>
      <c r="K1603" s="2">
        <v>540</v>
      </c>
    </row>
    <row r="1604" spans="1:11" ht="12.75">
      <c r="A1604" s="1" t="s">
        <v>15</v>
      </c>
      <c r="H1604" s="6">
        <f>H1603-B1604</f>
        <v>0</v>
      </c>
      <c r="I1604" s="22">
        <f t="shared" si="52"/>
        <v>0</v>
      </c>
      <c r="K1604" s="2">
        <v>540</v>
      </c>
    </row>
    <row r="1605" spans="1:11" ht="12.75">
      <c r="A1605" s="1" t="s">
        <v>791</v>
      </c>
      <c r="H1605" s="6">
        <v>0</v>
      </c>
      <c r="I1605" s="22">
        <f t="shared" si="52"/>
        <v>0</v>
      </c>
      <c r="K1605" s="2">
        <v>540</v>
      </c>
    </row>
    <row r="1606" spans="1:11" ht="12.75">
      <c r="A1606" s="1" t="s">
        <v>792</v>
      </c>
      <c r="C1606" s="186" t="s">
        <v>815</v>
      </c>
      <c r="H1606" s="6">
        <f>H1605-B1606</f>
        <v>0</v>
      </c>
      <c r="I1606" s="22">
        <f t="shared" si="52"/>
        <v>0</v>
      </c>
      <c r="K1606" s="2">
        <v>540</v>
      </c>
    </row>
    <row r="1607" spans="1:11" s="204" customFormat="1" ht="12.75">
      <c r="A1607" s="201"/>
      <c r="B1607" s="202"/>
      <c r="C1607" s="187"/>
      <c r="D1607" s="187"/>
      <c r="E1607" s="187" t="s">
        <v>793</v>
      </c>
      <c r="F1607" s="189"/>
      <c r="G1607" s="189"/>
      <c r="H1607" s="202"/>
      <c r="I1607" s="203"/>
      <c r="J1607" s="192"/>
      <c r="K1607" s="193"/>
    </row>
    <row r="1608" spans="1:11" s="204" customFormat="1" ht="12.75">
      <c r="A1608" s="201"/>
      <c r="B1608" s="190">
        <v>-13630025</v>
      </c>
      <c r="C1608" s="202" t="s">
        <v>794</v>
      </c>
      <c r="D1608" s="187"/>
      <c r="E1608" s="187" t="s">
        <v>814</v>
      </c>
      <c r="F1608" s="189"/>
      <c r="G1608" s="189" t="s">
        <v>771</v>
      </c>
      <c r="H1608" s="202"/>
      <c r="I1608" s="205">
        <v>-25000</v>
      </c>
      <c r="J1608" s="192"/>
      <c r="K1608" s="193">
        <f>+B1608/I1608</f>
        <v>545.201</v>
      </c>
    </row>
    <row r="1609" spans="1:11" s="204" customFormat="1" ht="12.75">
      <c r="A1609" s="201"/>
      <c r="B1609" s="202">
        <v>66940</v>
      </c>
      <c r="C1609" s="187" t="s">
        <v>795</v>
      </c>
      <c r="D1609" s="187"/>
      <c r="E1609" s="187"/>
      <c r="F1609" s="189"/>
      <c r="G1609" s="189" t="s">
        <v>771</v>
      </c>
      <c r="H1609" s="202"/>
      <c r="I1609" s="206">
        <f>+B1609/K1609</f>
        <v>122.78040575861013</v>
      </c>
      <c r="J1609" s="192"/>
      <c r="K1609" s="193">
        <v>545.201</v>
      </c>
    </row>
    <row r="1610" spans="1:11" s="204" customFormat="1" ht="12.75">
      <c r="A1610" s="201"/>
      <c r="B1610" s="202">
        <v>10000</v>
      </c>
      <c r="C1610" s="187" t="s">
        <v>796</v>
      </c>
      <c r="D1610" s="187"/>
      <c r="E1610" s="187"/>
      <c r="F1610" s="189"/>
      <c r="G1610" s="189" t="s">
        <v>771</v>
      </c>
      <c r="H1610" s="202"/>
      <c r="I1610" s="206">
        <f>+B1610/K1610</f>
        <v>18.341859240903812</v>
      </c>
      <c r="J1610" s="192"/>
      <c r="K1610" s="193">
        <v>545.201</v>
      </c>
    </row>
    <row r="1611" spans="1:11" s="204" customFormat="1" ht="12.75">
      <c r="A1611" s="201"/>
      <c r="B1611" s="207">
        <f>SUM(B1608:B1610)</f>
        <v>-13553085</v>
      </c>
      <c r="C1611" s="208" t="s">
        <v>797</v>
      </c>
      <c r="D1611" s="187"/>
      <c r="E1611" s="187"/>
      <c r="F1611" s="189"/>
      <c r="G1611" s="189" t="s">
        <v>809</v>
      </c>
      <c r="H1611" s="202"/>
      <c r="I1611" s="209">
        <f>+B1611/K1611</f>
        <v>-25098.305555555555</v>
      </c>
      <c r="J1611" s="192"/>
      <c r="K1611" s="193">
        <v>540</v>
      </c>
    </row>
    <row r="1612" spans="1:9" s="204" customFormat="1" ht="12.75">
      <c r="A1612" s="201"/>
      <c r="B1612" s="210"/>
      <c r="C1612" s="201"/>
      <c r="D1612" s="201"/>
      <c r="E1612" s="201"/>
      <c r="F1612" s="211"/>
      <c r="G1612" s="211"/>
      <c r="H1612" s="210"/>
      <c r="I1612" s="212"/>
    </row>
    <row r="1613" ht="12.75"/>
    <row r="1614" ht="12.75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pane ySplit="5" topLeftCell="BM6" activePane="bottomLeft" state="frozen"/>
      <selection pane="topLeft" activeCell="A1" sqref="A1"/>
      <selection pane="bottomLeft" activeCell="B66" sqref="B66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7" t="s">
        <v>24</v>
      </c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253" t="s">
        <v>821</v>
      </c>
      <c r="C2" s="253"/>
      <c r="D2" s="253"/>
      <c r="E2" s="253"/>
      <c r="F2" s="253"/>
      <c r="G2" s="253"/>
      <c r="H2" s="253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16</v>
      </c>
      <c r="C4" s="18" t="s">
        <v>22</v>
      </c>
      <c r="D4" s="18" t="s">
        <v>17</v>
      </c>
      <c r="E4" s="18" t="s">
        <v>23</v>
      </c>
      <c r="F4" s="18" t="s">
        <v>18</v>
      </c>
      <c r="G4" s="16" t="s">
        <v>20</v>
      </c>
      <c r="H4" s="19" t="s">
        <v>19</v>
      </c>
      <c r="I4" s="20" t="s">
        <v>21</v>
      </c>
    </row>
    <row r="5" spans="1:11" ht="18.75" customHeight="1">
      <c r="A5" s="23"/>
      <c r="B5" s="23" t="s">
        <v>810</v>
      </c>
      <c r="C5" s="23"/>
      <c r="D5" s="23"/>
      <c r="E5" s="23"/>
      <c r="F5" s="28"/>
      <c r="G5" s="26"/>
      <c r="H5" s="24">
        <v>0</v>
      </c>
      <c r="I5" s="25">
        <v>540</v>
      </c>
      <c r="K5" s="2">
        <v>540</v>
      </c>
    </row>
    <row r="6" spans="2:11" ht="12.75">
      <c r="B6" s="29"/>
      <c r="C6" s="12"/>
      <c r="D6" s="12"/>
      <c r="E6" s="12"/>
      <c r="F6" s="30"/>
      <c r="H6" s="6">
        <f>H5-B6</f>
        <v>0</v>
      </c>
      <c r="I6" s="22">
        <f>+B6/K6</f>
        <v>0</v>
      </c>
      <c r="K6" s="2">
        <v>540</v>
      </c>
    </row>
    <row r="7" spans="2:11" ht="12.75">
      <c r="B7" s="29"/>
      <c r="C7" s="12"/>
      <c r="D7" s="12"/>
      <c r="E7" s="12"/>
      <c r="F7" s="30"/>
      <c r="I7" s="22"/>
      <c r="K7" s="2"/>
    </row>
    <row r="8" spans="1:11" s="246" customFormat="1" ht="12.75">
      <c r="A8" s="240"/>
      <c r="B8" s="251">
        <f>+B16</f>
        <v>160805</v>
      </c>
      <c r="C8" s="241"/>
      <c r="D8" s="250" t="s">
        <v>352</v>
      </c>
      <c r="E8" s="252" t="s">
        <v>818</v>
      </c>
      <c r="F8" s="242"/>
      <c r="G8" s="243"/>
      <c r="H8" s="244">
        <f>H7-B8</f>
        <v>-160805</v>
      </c>
      <c r="I8" s="245">
        <f>+B8/K8</f>
        <v>297.787037037037</v>
      </c>
      <c r="K8" s="246">
        <v>540</v>
      </c>
    </row>
    <row r="9" spans="1:11" s="246" customFormat="1" ht="12.75">
      <c r="A9" s="240"/>
      <c r="B9" s="251">
        <f>+B66</f>
        <v>300000</v>
      </c>
      <c r="C9" s="241"/>
      <c r="D9" s="250" t="s">
        <v>595</v>
      </c>
      <c r="E9" s="241"/>
      <c r="F9" s="242"/>
      <c r="G9" s="243"/>
      <c r="H9" s="244">
        <f>H8-B9</f>
        <v>-460805</v>
      </c>
      <c r="I9" s="245">
        <f>+B9/K9</f>
        <v>555.5555555555555</v>
      </c>
      <c r="K9" s="246">
        <v>540</v>
      </c>
    </row>
    <row r="10" spans="1:11" s="246" customFormat="1" ht="12.75">
      <c r="A10" s="240" t="s">
        <v>3</v>
      </c>
      <c r="B10" s="247">
        <f>SUM(B8:B9)</f>
        <v>460805</v>
      </c>
      <c r="C10" s="248" t="s">
        <v>798</v>
      </c>
      <c r="D10" s="240"/>
      <c r="E10" s="240"/>
      <c r="F10" s="243"/>
      <c r="G10" s="243"/>
      <c r="H10" s="244">
        <f>H9-B10</f>
        <v>-921610</v>
      </c>
      <c r="I10" s="245">
        <f>+B10/K10</f>
        <v>853.3425925925926</v>
      </c>
      <c r="K10" s="246">
        <v>540</v>
      </c>
    </row>
    <row r="11" spans="2:11" ht="12.75">
      <c r="B11" s="29"/>
      <c r="C11" s="12"/>
      <c r="D11" s="12"/>
      <c r="E11" s="12"/>
      <c r="F11" s="30"/>
      <c r="I11" s="22"/>
      <c r="K11" s="2"/>
    </row>
    <row r="12" spans="2:11" ht="12.75">
      <c r="B12" s="29"/>
      <c r="C12" s="12"/>
      <c r="D12" s="12"/>
      <c r="E12" s="12"/>
      <c r="F12" s="30"/>
      <c r="I12" s="22"/>
      <c r="K12" s="2"/>
    </row>
    <row r="13" spans="2:11" ht="12.75">
      <c r="B13" s="29"/>
      <c r="C13" s="12"/>
      <c r="D13" s="12"/>
      <c r="E13" s="12"/>
      <c r="F13" s="30"/>
      <c r="I13" s="22"/>
      <c r="K13" s="2"/>
    </row>
    <row r="14" spans="8:11" ht="12.75">
      <c r="H14" s="6">
        <v>0</v>
      </c>
      <c r="I14" s="22">
        <f aca="true" t="shared" si="0" ref="I14:I45">+B14/K14</f>
        <v>0</v>
      </c>
      <c r="K14" s="2">
        <v>540</v>
      </c>
    </row>
    <row r="15" spans="8:11" ht="12.75">
      <c r="H15" s="6">
        <v>0</v>
      </c>
      <c r="I15" s="22">
        <f t="shared" si="0"/>
        <v>0</v>
      </c>
      <c r="K15" s="2">
        <v>540</v>
      </c>
    </row>
    <row r="16" spans="1:11" s="56" customFormat="1" ht="13.5" thickBot="1">
      <c r="A16" s="87"/>
      <c r="B16" s="48">
        <f>+B18</f>
        <v>160805</v>
      </c>
      <c r="C16" s="87"/>
      <c r="D16" s="50" t="s">
        <v>352</v>
      </c>
      <c r="E16" s="87"/>
      <c r="F16" s="88"/>
      <c r="G16" s="88"/>
      <c r="H16" s="89">
        <f>H15-B16</f>
        <v>-160805</v>
      </c>
      <c r="I16" s="90">
        <f t="shared" si="0"/>
        <v>297.787037037037</v>
      </c>
      <c r="K16" s="2">
        <v>540</v>
      </c>
    </row>
    <row r="17" spans="8:11" ht="12.75">
      <c r="H17" s="6">
        <v>0</v>
      </c>
      <c r="I17" s="22">
        <f t="shared" si="0"/>
        <v>0</v>
      </c>
      <c r="K17" s="2">
        <v>540</v>
      </c>
    </row>
    <row r="18" spans="1:11" s="45" customFormat="1" ht="12.75">
      <c r="A18" s="11"/>
      <c r="B18" s="224">
        <f>+B24+B31+B39+B45+B53+B59</f>
        <v>160805</v>
      </c>
      <c r="C18" s="71" t="s">
        <v>377</v>
      </c>
      <c r="D18" s="11" t="s">
        <v>747</v>
      </c>
      <c r="E18" s="11"/>
      <c r="F18" s="18"/>
      <c r="G18" s="18"/>
      <c r="H18" s="41">
        <f>H17-B18</f>
        <v>-160805</v>
      </c>
      <c r="I18" s="44">
        <f t="shared" si="0"/>
        <v>297.787037037037</v>
      </c>
      <c r="K18" s="2">
        <v>540</v>
      </c>
    </row>
    <row r="19" spans="2:11" ht="12.75">
      <c r="B19" s="210"/>
      <c r="H19" s="6">
        <v>0</v>
      </c>
      <c r="I19" s="22">
        <f t="shared" si="0"/>
        <v>0</v>
      </c>
      <c r="K19" s="2">
        <v>540</v>
      </c>
    </row>
    <row r="20" spans="2:11" ht="12.75">
      <c r="B20" s="225">
        <v>10000</v>
      </c>
      <c r="C20" s="1" t="s">
        <v>0</v>
      </c>
      <c r="D20" s="1" t="s">
        <v>352</v>
      </c>
      <c r="E20" s="1" t="s">
        <v>48</v>
      </c>
      <c r="F20" s="57" t="s">
        <v>367</v>
      </c>
      <c r="G20" s="27" t="s">
        <v>246</v>
      </c>
      <c r="H20" s="6">
        <f>H19-B20</f>
        <v>-10000</v>
      </c>
      <c r="I20" s="22">
        <f t="shared" si="0"/>
        <v>18.51851851851852</v>
      </c>
      <c r="K20" s="2">
        <v>540</v>
      </c>
    </row>
    <row r="21" spans="2:11" ht="12.75">
      <c r="B21" s="210">
        <v>2000</v>
      </c>
      <c r="C21" s="1" t="s">
        <v>0</v>
      </c>
      <c r="D21" s="12" t="s">
        <v>352</v>
      </c>
      <c r="E21" s="1" t="s">
        <v>79</v>
      </c>
      <c r="F21" s="57" t="s">
        <v>368</v>
      </c>
      <c r="G21" s="27" t="s">
        <v>249</v>
      </c>
      <c r="H21" s="6">
        <f>H20-B21</f>
        <v>-12000</v>
      </c>
      <c r="I21" s="22">
        <f t="shared" si="0"/>
        <v>3.7037037037037037</v>
      </c>
      <c r="K21" s="2">
        <v>540</v>
      </c>
    </row>
    <row r="22" spans="2:11" ht="12.75">
      <c r="B22" s="210">
        <v>15000</v>
      </c>
      <c r="C22" s="1" t="s">
        <v>0</v>
      </c>
      <c r="D22" s="1" t="s">
        <v>352</v>
      </c>
      <c r="E22" s="1" t="s">
        <v>48</v>
      </c>
      <c r="F22" s="57" t="s">
        <v>369</v>
      </c>
      <c r="G22" s="27" t="s">
        <v>249</v>
      </c>
      <c r="H22" s="6">
        <f>H21-B22</f>
        <v>-27000</v>
      </c>
      <c r="I22" s="22">
        <f t="shared" si="0"/>
        <v>27.77777777777778</v>
      </c>
      <c r="K22" s="2">
        <v>540</v>
      </c>
    </row>
    <row r="23" spans="2:11" ht="12.75">
      <c r="B23" s="210">
        <v>4000</v>
      </c>
      <c r="C23" s="1" t="s">
        <v>0</v>
      </c>
      <c r="D23" s="1" t="s">
        <v>352</v>
      </c>
      <c r="E23" s="1" t="s">
        <v>48</v>
      </c>
      <c r="F23" s="57" t="s">
        <v>370</v>
      </c>
      <c r="G23" s="27" t="s">
        <v>252</v>
      </c>
      <c r="H23" s="6">
        <f>H22-B23</f>
        <v>-31000</v>
      </c>
      <c r="I23" s="22">
        <f t="shared" si="0"/>
        <v>7.407407407407407</v>
      </c>
      <c r="K23" s="2">
        <v>540</v>
      </c>
    </row>
    <row r="24" spans="1:11" s="45" customFormat="1" ht="12.75">
      <c r="A24" s="11"/>
      <c r="B24" s="224">
        <f>SUM(B20:B23)</f>
        <v>31000</v>
      </c>
      <c r="C24" s="11" t="s">
        <v>0</v>
      </c>
      <c r="D24" s="11"/>
      <c r="E24" s="11"/>
      <c r="F24" s="18"/>
      <c r="G24" s="18"/>
      <c r="H24" s="41">
        <v>0</v>
      </c>
      <c r="I24" s="44">
        <f t="shared" si="0"/>
        <v>57.407407407407405</v>
      </c>
      <c r="K24" s="2">
        <v>540</v>
      </c>
    </row>
    <row r="25" spans="2:11" ht="12.75">
      <c r="B25" s="210"/>
      <c r="H25" s="6">
        <f aca="true" t="shared" si="1" ref="H25:H30">H24-B25</f>
        <v>0</v>
      </c>
      <c r="I25" s="22">
        <f t="shared" si="0"/>
        <v>0</v>
      </c>
      <c r="K25" s="2">
        <v>540</v>
      </c>
    </row>
    <row r="26" spans="2:11" ht="12.75">
      <c r="B26" s="210"/>
      <c r="H26" s="6">
        <f t="shared" si="1"/>
        <v>0</v>
      </c>
      <c r="I26" s="22">
        <f t="shared" si="0"/>
        <v>0</v>
      </c>
      <c r="K26" s="2">
        <v>540</v>
      </c>
    </row>
    <row r="27" spans="2:11" ht="12.75">
      <c r="B27" s="202">
        <v>3000</v>
      </c>
      <c r="C27" s="32" t="s">
        <v>351</v>
      </c>
      <c r="D27" s="12" t="s">
        <v>352</v>
      </c>
      <c r="E27" s="32" t="s">
        <v>33</v>
      </c>
      <c r="F27" s="31" t="s">
        <v>353</v>
      </c>
      <c r="G27" s="31" t="s">
        <v>249</v>
      </c>
      <c r="H27" s="6">
        <f t="shared" si="1"/>
        <v>-3000</v>
      </c>
      <c r="I27" s="22">
        <f t="shared" si="0"/>
        <v>5.555555555555555</v>
      </c>
      <c r="K27" s="2">
        <v>540</v>
      </c>
    </row>
    <row r="28" spans="2:11" ht="12.75">
      <c r="B28" s="202">
        <v>5200</v>
      </c>
      <c r="C28" s="33" t="s">
        <v>354</v>
      </c>
      <c r="D28" s="12" t="s">
        <v>352</v>
      </c>
      <c r="E28" s="33" t="s">
        <v>33</v>
      </c>
      <c r="F28" s="31" t="s">
        <v>355</v>
      </c>
      <c r="G28" s="34" t="s">
        <v>249</v>
      </c>
      <c r="H28" s="6">
        <f t="shared" si="1"/>
        <v>-8200</v>
      </c>
      <c r="I28" s="22">
        <f t="shared" si="0"/>
        <v>9.62962962962963</v>
      </c>
      <c r="K28" s="2">
        <v>540</v>
      </c>
    </row>
    <row r="29" spans="2:11" ht="12.75">
      <c r="B29" s="210">
        <v>30000</v>
      </c>
      <c r="C29" s="36" t="s">
        <v>449</v>
      </c>
      <c r="D29" s="12" t="s">
        <v>352</v>
      </c>
      <c r="E29" s="36" t="s">
        <v>30</v>
      </c>
      <c r="F29" s="31" t="s">
        <v>357</v>
      </c>
      <c r="G29" s="27" t="s">
        <v>252</v>
      </c>
      <c r="H29" s="6">
        <f t="shared" si="1"/>
        <v>-38200</v>
      </c>
      <c r="I29" s="22">
        <f t="shared" si="0"/>
        <v>55.55555555555556</v>
      </c>
      <c r="K29" s="2">
        <v>540</v>
      </c>
    </row>
    <row r="30" spans="2:11" ht="12.75">
      <c r="B30" s="210">
        <v>3000</v>
      </c>
      <c r="C30" s="1" t="s">
        <v>356</v>
      </c>
      <c r="D30" s="1" t="s">
        <v>352</v>
      </c>
      <c r="E30" s="1" t="s">
        <v>33</v>
      </c>
      <c r="F30" s="31" t="s">
        <v>378</v>
      </c>
      <c r="G30" s="27" t="s">
        <v>295</v>
      </c>
      <c r="H30" s="6">
        <f t="shared" si="1"/>
        <v>-41200</v>
      </c>
      <c r="I30" s="22">
        <f t="shared" si="0"/>
        <v>5.555555555555555</v>
      </c>
      <c r="K30" s="2">
        <v>540</v>
      </c>
    </row>
    <row r="31" spans="1:11" s="45" customFormat="1" ht="12.75">
      <c r="A31" s="11"/>
      <c r="B31" s="224">
        <f>SUM(B27:B30)</f>
        <v>41200</v>
      </c>
      <c r="C31" s="11" t="s">
        <v>62</v>
      </c>
      <c r="D31" s="11"/>
      <c r="E31" s="11"/>
      <c r="F31" s="18"/>
      <c r="G31" s="18"/>
      <c r="H31" s="41">
        <v>0</v>
      </c>
      <c r="I31" s="44">
        <f t="shared" si="0"/>
        <v>76.29629629629629</v>
      </c>
      <c r="K31" s="2">
        <v>540</v>
      </c>
    </row>
    <row r="32" spans="2:11" ht="12.75">
      <c r="B32" s="210"/>
      <c r="H32" s="6">
        <f aca="true" t="shared" si="2" ref="H32:H38">H31-B32</f>
        <v>0</v>
      </c>
      <c r="I32" s="22">
        <f t="shared" si="0"/>
        <v>0</v>
      </c>
      <c r="K32" s="2">
        <v>540</v>
      </c>
    </row>
    <row r="33" spans="2:11" ht="12.75">
      <c r="B33" s="210"/>
      <c r="H33" s="6">
        <f t="shared" si="2"/>
        <v>0</v>
      </c>
      <c r="I33" s="22">
        <f t="shared" si="0"/>
        <v>0</v>
      </c>
      <c r="K33" s="2">
        <v>540</v>
      </c>
    </row>
    <row r="34" spans="2:11" ht="12.75">
      <c r="B34" s="210"/>
      <c r="H34" s="6">
        <f t="shared" si="2"/>
        <v>0</v>
      </c>
      <c r="I34" s="22">
        <f t="shared" si="0"/>
        <v>0</v>
      </c>
      <c r="K34" s="2">
        <v>540</v>
      </c>
    </row>
    <row r="35" spans="2:11" ht="12.75">
      <c r="B35" s="202">
        <v>500</v>
      </c>
      <c r="C35" s="1" t="s">
        <v>29</v>
      </c>
      <c r="D35" s="12" t="s">
        <v>352</v>
      </c>
      <c r="E35" s="1" t="s">
        <v>30</v>
      </c>
      <c r="F35" s="31" t="s">
        <v>357</v>
      </c>
      <c r="G35" s="31" t="s">
        <v>249</v>
      </c>
      <c r="H35" s="6">
        <f t="shared" si="2"/>
        <v>-500</v>
      </c>
      <c r="I35" s="22">
        <f t="shared" si="0"/>
        <v>0.9259259259259259</v>
      </c>
      <c r="K35" s="2">
        <v>540</v>
      </c>
    </row>
    <row r="36" spans="2:11" ht="12.75">
      <c r="B36" s="210">
        <v>2600</v>
      </c>
      <c r="C36" s="1" t="s">
        <v>29</v>
      </c>
      <c r="D36" s="12" t="s">
        <v>352</v>
      </c>
      <c r="E36" s="1" t="s">
        <v>30</v>
      </c>
      <c r="F36" s="31" t="s">
        <v>357</v>
      </c>
      <c r="G36" s="27" t="s">
        <v>249</v>
      </c>
      <c r="H36" s="6">
        <f t="shared" si="2"/>
        <v>-3100</v>
      </c>
      <c r="I36" s="22">
        <f t="shared" si="0"/>
        <v>4.814814814814815</v>
      </c>
      <c r="K36" s="2">
        <v>540</v>
      </c>
    </row>
    <row r="37" spans="2:11" ht="12.75">
      <c r="B37" s="210">
        <v>6000</v>
      </c>
      <c r="C37" s="12" t="s">
        <v>29</v>
      </c>
      <c r="D37" s="12" t="s">
        <v>352</v>
      </c>
      <c r="E37" s="1" t="s">
        <v>30</v>
      </c>
      <c r="F37" s="31" t="s">
        <v>357</v>
      </c>
      <c r="G37" s="27" t="s">
        <v>252</v>
      </c>
      <c r="H37" s="6">
        <f t="shared" si="2"/>
        <v>-9100</v>
      </c>
      <c r="I37" s="22">
        <f t="shared" si="0"/>
        <v>11.11111111111111</v>
      </c>
      <c r="K37" s="2">
        <v>540</v>
      </c>
    </row>
    <row r="38" spans="2:11" ht="12.75">
      <c r="B38" s="210">
        <v>500</v>
      </c>
      <c r="C38" s="1" t="s">
        <v>29</v>
      </c>
      <c r="D38" s="1" t="s">
        <v>352</v>
      </c>
      <c r="E38" s="1" t="s">
        <v>30</v>
      </c>
      <c r="F38" s="31" t="s">
        <v>357</v>
      </c>
      <c r="G38" s="27" t="s">
        <v>295</v>
      </c>
      <c r="H38" s="6">
        <f t="shared" si="2"/>
        <v>-9600</v>
      </c>
      <c r="I38" s="22">
        <f t="shared" si="0"/>
        <v>0.9259259259259259</v>
      </c>
      <c r="K38" s="2">
        <v>540</v>
      </c>
    </row>
    <row r="39" spans="1:11" s="45" customFormat="1" ht="12.75">
      <c r="A39" s="11"/>
      <c r="B39" s="224">
        <f>SUM(B35:B38)</f>
        <v>9600</v>
      </c>
      <c r="C39" s="11"/>
      <c r="D39" s="11"/>
      <c r="E39" s="11" t="s">
        <v>30</v>
      </c>
      <c r="F39" s="18"/>
      <c r="G39" s="18"/>
      <c r="H39" s="41">
        <v>0</v>
      </c>
      <c r="I39" s="44">
        <f t="shared" si="0"/>
        <v>17.77777777777778</v>
      </c>
      <c r="K39" s="2">
        <v>540</v>
      </c>
    </row>
    <row r="40" spans="2:11" ht="12.75">
      <c r="B40" s="210"/>
      <c r="H40" s="6">
        <f>H39-B40</f>
        <v>0</v>
      </c>
      <c r="I40" s="22">
        <f t="shared" si="0"/>
        <v>0</v>
      </c>
      <c r="K40" s="2">
        <v>540</v>
      </c>
    </row>
    <row r="41" spans="2:11" ht="12.75">
      <c r="B41" s="210"/>
      <c r="H41" s="6">
        <f>H40-B41</f>
        <v>0</v>
      </c>
      <c r="I41" s="22">
        <f t="shared" si="0"/>
        <v>0</v>
      </c>
      <c r="K41" s="2">
        <v>540</v>
      </c>
    </row>
    <row r="42" spans="2:11" ht="12.75">
      <c r="B42" s="210"/>
      <c r="H42" s="6">
        <f>H41-B42</f>
        <v>0</v>
      </c>
      <c r="I42" s="22">
        <f t="shared" si="0"/>
        <v>0</v>
      </c>
      <c r="K42" s="2">
        <v>540</v>
      </c>
    </row>
    <row r="43" spans="2:11" ht="12.75">
      <c r="B43" s="202">
        <v>5000</v>
      </c>
      <c r="C43" s="12" t="s">
        <v>64</v>
      </c>
      <c r="D43" s="12" t="s">
        <v>352</v>
      </c>
      <c r="E43" s="12" t="s">
        <v>33</v>
      </c>
      <c r="F43" s="31" t="s">
        <v>371</v>
      </c>
      <c r="G43" s="30" t="s">
        <v>249</v>
      </c>
      <c r="H43" s="6">
        <f>H42-B43</f>
        <v>-5000</v>
      </c>
      <c r="I43" s="22">
        <f t="shared" si="0"/>
        <v>9.25925925925926</v>
      </c>
      <c r="K43" s="2">
        <v>540</v>
      </c>
    </row>
    <row r="44" spans="2:11" ht="12.75">
      <c r="B44" s="202">
        <v>10000</v>
      </c>
      <c r="C44" s="12" t="s">
        <v>372</v>
      </c>
      <c r="D44" s="12" t="s">
        <v>352</v>
      </c>
      <c r="E44" s="12" t="s">
        <v>33</v>
      </c>
      <c r="F44" s="31" t="s">
        <v>371</v>
      </c>
      <c r="G44" s="30" t="s">
        <v>249</v>
      </c>
      <c r="H44" s="6">
        <f>H43-B44</f>
        <v>-15000</v>
      </c>
      <c r="I44" s="22">
        <f t="shared" si="0"/>
        <v>18.51851851851852</v>
      </c>
      <c r="K44" s="2">
        <v>540</v>
      </c>
    </row>
    <row r="45" spans="1:11" s="45" customFormat="1" ht="12.75">
      <c r="A45" s="11"/>
      <c r="B45" s="224">
        <f>SUM(B43:B44)</f>
        <v>15000</v>
      </c>
      <c r="C45" s="11" t="s">
        <v>64</v>
      </c>
      <c r="D45" s="11"/>
      <c r="E45" s="11"/>
      <c r="F45" s="18"/>
      <c r="G45" s="18"/>
      <c r="H45" s="41">
        <v>0</v>
      </c>
      <c r="I45" s="44">
        <f t="shared" si="0"/>
        <v>27.77777777777778</v>
      </c>
      <c r="K45" s="2">
        <v>540</v>
      </c>
    </row>
    <row r="46" spans="2:11" ht="12.75">
      <c r="B46" s="210"/>
      <c r="H46" s="6">
        <f aca="true" t="shared" si="3" ref="H46:H52">H45-B46</f>
        <v>0</v>
      </c>
      <c r="I46" s="22">
        <f aca="true" t="shared" si="4" ref="I46:I71">+B46/K46</f>
        <v>0</v>
      </c>
      <c r="K46" s="2">
        <v>540</v>
      </c>
    </row>
    <row r="47" spans="2:11" ht="12.75">
      <c r="B47" s="210"/>
      <c r="H47" s="6">
        <f t="shared" si="3"/>
        <v>0</v>
      </c>
      <c r="I47" s="22">
        <f t="shared" si="4"/>
        <v>0</v>
      </c>
      <c r="K47" s="2">
        <v>540</v>
      </c>
    </row>
    <row r="48" spans="2:11" ht="12.75">
      <c r="B48" s="210"/>
      <c r="H48" s="6">
        <f t="shared" si="3"/>
        <v>0</v>
      </c>
      <c r="I48" s="22">
        <f t="shared" si="4"/>
        <v>0</v>
      </c>
      <c r="K48" s="2">
        <v>540</v>
      </c>
    </row>
    <row r="49" spans="2:11" ht="12.75">
      <c r="B49" s="210">
        <v>2000</v>
      </c>
      <c r="C49" s="1" t="s">
        <v>32</v>
      </c>
      <c r="D49" s="12" t="s">
        <v>352</v>
      </c>
      <c r="E49" s="1" t="s">
        <v>33</v>
      </c>
      <c r="F49" s="31" t="s">
        <v>357</v>
      </c>
      <c r="G49" s="27" t="s">
        <v>249</v>
      </c>
      <c r="H49" s="6">
        <f t="shared" si="3"/>
        <v>-2000</v>
      </c>
      <c r="I49" s="22">
        <f t="shared" si="4"/>
        <v>3.7037037037037037</v>
      </c>
      <c r="K49" s="2">
        <v>540</v>
      </c>
    </row>
    <row r="50" spans="2:11" ht="12.75">
      <c r="B50" s="210">
        <v>3400</v>
      </c>
      <c r="C50" s="1" t="s">
        <v>32</v>
      </c>
      <c r="D50" s="12" t="s">
        <v>352</v>
      </c>
      <c r="E50" s="1" t="s">
        <v>33</v>
      </c>
      <c r="F50" s="31" t="s">
        <v>357</v>
      </c>
      <c r="G50" s="27" t="s">
        <v>249</v>
      </c>
      <c r="H50" s="6">
        <f t="shared" si="3"/>
        <v>-5400</v>
      </c>
      <c r="I50" s="22">
        <f t="shared" si="4"/>
        <v>6.296296296296297</v>
      </c>
      <c r="K50" s="2">
        <v>540</v>
      </c>
    </row>
    <row r="51" spans="2:11" ht="12.75">
      <c r="B51" s="210">
        <v>2000</v>
      </c>
      <c r="C51" s="1" t="s">
        <v>32</v>
      </c>
      <c r="D51" s="1" t="s">
        <v>352</v>
      </c>
      <c r="E51" s="1" t="s">
        <v>33</v>
      </c>
      <c r="F51" s="31" t="s">
        <v>357</v>
      </c>
      <c r="G51" s="27" t="s">
        <v>252</v>
      </c>
      <c r="H51" s="6">
        <f t="shared" si="3"/>
        <v>-7400</v>
      </c>
      <c r="I51" s="22">
        <f t="shared" si="4"/>
        <v>3.7037037037037037</v>
      </c>
      <c r="K51" s="2">
        <v>540</v>
      </c>
    </row>
    <row r="52" spans="2:11" ht="12.75">
      <c r="B52" s="210">
        <v>4700</v>
      </c>
      <c r="C52" s="1" t="s">
        <v>32</v>
      </c>
      <c r="D52" s="1" t="s">
        <v>352</v>
      </c>
      <c r="E52" s="1" t="s">
        <v>33</v>
      </c>
      <c r="F52" s="31" t="s">
        <v>357</v>
      </c>
      <c r="G52" s="27" t="s">
        <v>252</v>
      </c>
      <c r="H52" s="6">
        <f t="shared" si="3"/>
        <v>-12100</v>
      </c>
      <c r="I52" s="22">
        <f t="shared" si="4"/>
        <v>8.703703703703704</v>
      </c>
      <c r="K52" s="2">
        <v>540</v>
      </c>
    </row>
    <row r="53" spans="1:11" s="45" customFormat="1" ht="12.75">
      <c r="A53" s="11"/>
      <c r="B53" s="224">
        <f>SUM(B49:B52)</f>
        <v>12100</v>
      </c>
      <c r="C53" s="11" t="s">
        <v>32</v>
      </c>
      <c r="D53" s="11"/>
      <c r="E53" s="11"/>
      <c r="F53" s="18"/>
      <c r="G53" s="18"/>
      <c r="H53" s="41">
        <v>0</v>
      </c>
      <c r="I53" s="44">
        <f t="shared" si="4"/>
        <v>22.40740740740741</v>
      </c>
      <c r="K53" s="2">
        <v>540</v>
      </c>
    </row>
    <row r="54" spans="8:11" ht="12.75">
      <c r="H54" s="6">
        <f>H53-B54</f>
        <v>0</v>
      </c>
      <c r="I54" s="22">
        <f t="shared" si="4"/>
        <v>0</v>
      </c>
      <c r="K54" s="2">
        <v>540</v>
      </c>
    </row>
    <row r="55" spans="8:11" ht="12.75">
      <c r="H55" s="6">
        <f>H54-B55</f>
        <v>0</v>
      </c>
      <c r="I55" s="22">
        <f t="shared" si="4"/>
        <v>0</v>
      </c>
      <c r="K55" s="2">
        <v>540</v>
      </c>
    </row>
    <row r="56" spans="2:11" ht="12.75">
      <c r="B56" s="202">
        <v>34750</v>
      </c>
      <c r="C56" s="12" t="s">
        <v>646</v>
      </c>
      <c r="D56" s="12" t="s">
        <v>647</v>
      </c>
      <c r="E56" s="12" t="s">
        <v>648</v>
      </c>
      <c r="F56" s="30" t="s">
        <v>649</v>
      </c>
      <c r="G56" s="30" t="s">
        <v>252</v>
      </c>
      <c r="H56" s="6">
        <f>H55-B56</f>
        <v>-34750</v>
      </c>
      <c r="I56" s="22">
        <f t="shared" si="4"/>
        <v>64.35185185185185</v>
      </c>
      <c r="K56" s="2">
        <v>540</v>
      </c>
    </row>
    <row r="57" spans="2:11" ht="12.75">
      <c r="B57" s="210">
        <v>13635</v>
      </c>
      <c r="C57" s="12" t="s">
        <v>646</v>
      </c>
      <c r="D57" s="12" t="s">
        <v>647</v>
      </c>
      <c r="E57" s="12" t="s">
        <v>648</v>
      </c>
      <c r="F57" s="27" t="s">
        <v>650</v>
      </c>
      <c r="G57" s="27" t="s">
        <v>252</v>
      </c>
      <c r="H57" s="6">
        <f>H56-B57</f>
        <v>-48385</v>
      </c>
      <c r="I57" s="22">
        <f t="shared" si="4"/>
        <v>25.25</v>
      </c>
      <c r="K57" s="2">
        <v>540</v>
      </c>
    </row>
    <row r="58" spans="2:11" ht="12.75">
      <c r="B58" s="210">
        <v>3520</v>
      </c>
      <c r="C58" s="12" t="s">
        <v>646</v>
      </c>
      <c r="D58" s="12" t="s">
        <v>647</v>
      </c>
      <c r="E58" s="12" t="s">
        <v>648</v>
      </c>
      <c r="F58" s="27" t="s">
        <v>651</v>
      </c>
      <c r="G58" s="27" t="s">
        <v>252</v>
      </c>
      <c r="H58" s="6">
        <f>H57-B58</f>
        <v>-51905</v>
      </c>
      <c r="I58" s="22">
        <f t="shared" si="4"/>
        <v>6.518518518518518</v>
      </c>
      <c r="K58" s="2">
        <v>540</v>
      </c>
    </row>
    <row r="59" spans="1:11" s="45" customFormat="1" ht="12.75">
      <c r="A59" s="11"/>
      <c r="B59" s="224">
        <f>SUM(B56:B58)</f>
        <v>51905</v>
      </c>
      <c r="C59" s="11" t="s">
        <v>748</v>
      </c>
      <c r="D59" s="11"/>
      <c r="E59" s="11"/>
      <c r="F59" s="18"/>
      <c r="G59" s="18"/>
      <c r="H59" s="41">
        <v>0</v>
      </c>
      <c r="I59" s="44">
        <f t="shared" si="4"/>
        <v>96.12037037037037</v>
      </c>
      <c r="K59" s="2">
        <v>540</v>
      </c>
    </row>
    <row r="60" spans="8:11" ht="12.75">
      <c r="H60" s="6">
        <f>H59-B60</f>
        <v>0</v>
      </c>
      <c r="I60" s="22">
        <f t="shared" si="4"/>
        <v>0</v>
      </c>
      <c r="K60" s="2">
        <v>540</v>
      </c>
    </row>
    <row r="61" spans="8:11" ht="12.75">
      <c r="H61" s="6">
        <v>0</v>
      </c>
      <c r="I61" s="22">
        <f t="shared" si="4"/>
        <v>0</v>
      </c>
      <c r="K61" s="2">
        <v>540</v>
      </c>
    </row>
    <row r="62" spans="8:11" ht="12.75">
      <c r="H62" s="6">
        <f>H61-B62</f>
        <v>0</v>
      </c>
      <c r="I62" s="22">
        <f t="shared" si="4"/>
        <v>0</v>
      </c>
      <c r="K62" s="2">
        <v>540</v>
      </c>
    </row>
    <row r="63" spans="8:11" ht="12.75">
      <c r="H63" s="6">
        <f>H62-B63</f>
        <v>0</v>
      </c>
      <c r="I63" s="22">
        <f t="shared" si="4"/>
        <v>0</v>
      </c>
      <c r="K63" s="2">
        <v>540</v>
      </c>
    </row>
    <row r="64" spans="8:11" ht="12.75">
      <c r="H64" s="6">
        <f>H63-B64</f>
        <v>0</v>
      </c>
      <c r="I64" s="22">
        <f t="shared" si="4"/>
        <v>0</v>
      </c>
      <c r="K64" s="2">
        <v>540</v>
      </c>
    </row>
    <row r="65" spans="8:11" ht="12.75">
      <c r="H65" s="6">
        <f>H64-B65</f>
        <v>0</v>
      </c>
      <c r="I65" s="22">
        <f t="shared" si="4"/>
        <v>0</v>
      </c>
      <c r="K65" s="2">
        <v>540</v>
      </c>
    </row>
    <row r="66" spans="1:11" s="55" customFormat="1" ht="13.5" thickBot="1">
      <c r="A66" s="49"/>
      <c r="B66" s="81">
        <f>+B70</f>
        <v>300000</v>
      </c>
      <c r="C66" s="49"/>
      <c r="D66" s="85" t="s">
        <v>595</v>
      </c>
      <c r="E66" s="49"/>
      <c r="F66" s="51"/>
      <c r="G66" s="51"/>
      <c r="H66" s="53">
        <f>H65-B66</f>
        <v>-300000</v>
      </c>
      <c r="I66" s="54">
        <f t="shared" si="4"/>
        <v>555.5555555555555</v>
      </c>
      <c r="K66" s="2">
        <v>540</v>
      </c>
    </row>
    <row r="67" spans="8:11" ht="12.75">
      <c r="H67" s="6">
        <v>0</v>
      </c>
      <c r="I67" s="22">
        <f t="shared" si="4"/>
        <v>0</v>
      </c>
      <c r="K67" s="2">
        <v>540</v>
      </c>
    </row>
    <row r="68" spans="8:11" ht="12.75">
      <c r="H68" s="6">
        <f>H67-B68</f>
        <v>0</v>
      </c>
      <c r="I68" s="22">
        <f t="shared" si="4"/>
        <v>0</v>
      </c>
      <c r="K68" s="2">
        <v>540</v>
      </c>
    </row>
    <row r="69" spans="2:11" ht="12.75">
      <c r="B69" s="210">
        <v>300000</v>
      </c>
      <c r="C69" s="1" t="s">
        <v>652</v>
      </c>
      <c r="D69" s="1" t="s">
        <v>596</v>
      </c>
      <c r="F69" s="27" t="s">
        <v>770</v>
      </c>
      <c r="G69" s="27" t="s">
        <v>90</v>
      </c>
      <c r="H69" s="6">
        <f>H68-B69</f>
        <v>-300000</v>
      </c>
      <c r="I69" s="22">
        <f t="shared" si="4"/>
        <v>555.5555555555555</v>
      </c>
      <c r="K69" s="2">
        <v>540</v>
      </c>
    </row>
    <row r="70" spans="1:11" s="45" customFormat="1" ht="12.75">
      <c r="A70" s="11"/>
      <c r="B70" s="41">
        <f>SUM(B69:B69)</f>
        <v>300000</v>
      </c>
      <c r="C70" s="11"/>
      <c r="D70" s="11"/>
      <c r="E70" s="11"/>
      <c r="F70" s="18"/>
      <c r="G70" s="18"/>
      <c r="H70" s="41">
        <v>0</v>
      </c>
      <c r="I70" s="44">
        <f t="shared" si="4"/>
        <v>555.5555555555555</v>
      </c>
      <c r="K70" s="2">
        <v>540</v>
      </c>
    </row>
    <row r="71" spans="8:11" ht="12.75">
      <c r="H71" s="6">
        <f>H70-B71</f>
        <v>0</v>
      </c>
      <c r="I71" s="22">
        <f t="shared" si="4"/>
        <v>0</v>
      </c>
      <c r="K71" s="2">
        <v>540</v>
      </c>
    </row>
    <row r="72" spans="1:11" s="171" customFormat="1" ht="12.75">
      <c r="A72" s="118"/>
      <c r="B72" s="167"/>
      <c r="C72" s="118"/>
      <c r="D72" s="118"/>
      <c r="E72" s="118"/>
      <c r="F72" s="168"/>
      <c r="G72" s="168"/>
      <c r="H72" s="169"/>
      <c r="I72" s="170"/>
      <c r="K72" s="172"/>
    </row>
    <row r="73" spans="1:11" s="192" customFormat="1" ht="12.75">
      <c r="A73" s="187"/>
      <c r="B73" s="188">
        <f>+B84</f>
        <v>-13553085</v>
      </c>
      <c r="C73" s="187" t="s">
        <v>816</v>
      </c>
      <c r="D73" s="187" t="s">
        <v>811</v>
      </c>
      <c r="E73" s="187"/>
      <c r="F73" s="189" t="s">
        <v>770</v>
      </c>
      <c r="G73" s="189" t="s">
        <v>809</v>
      </c>
      <c r="H73" s="190">
        <f>H72-B73</f>
        <v>13553085</v>
      </c>
      <c r="I73" s="191">
        <f>+B73/K73</f>
        <v>-25098.305555555555</v>
      </c>
      <c r="K73" s="193">
        <v>540</v>
      </c>
    </row>
    <row r="74" spans="1:11" s="192" customFormat="1" ht="12.75">
      <c r="A74" s="187"/>
      <c r="B74" s="188">
        <f>+B10</f>
        <v>460805</v>
      </c>
      <c r="C74" s="187" t="s">
        <v>816</v>
      </c>
      <c r="D74" s="187" t="s">
        <v>802</v>
      </c>
      <c r="E74" s="187"/>
      <c r="F74" s="189"/>
      <c r="G74" s="189"/>
      <c r="H74" s="190">
        <f>H73-B74</f>
        <v>13092280</v>
      </c>
      <c r="I74" s="191">
        <f>+B74/K74</f>
        <v>853.3425925925926</v>
      </c>
      <c r="K74" s="193">
        <v>540</v>
      </c>
    </row>
    <row r="75" spans="1:11" s="199" customFormat="1" ht="12.75">
      <c r="A75" s="194"/>
      <c r="B75" s="195">
        <f>SUM(B72:B74)</f>
        <v>-13092280</v>
      </c>
      <c r="C75" s="194" t="s">
        <v>816</v>
      </c>
      <c r="D75" s="194" t="s">
        <v>803</v>
      </c>
      <c r="E75" s="194"/>
      <c r="F75" s="196"/>
      <c r="G75" s="196"/>
      <c r="H75" s="197"/>
      <c r="I75" s="198">
        <f>+B75/K75</f>
        <v>-24244.962962962964</v>
      </c>
      <c r="K75" s="200">
        <v>540</v>
      </c>
    </row>
    <row r="76" spans="1:11" s="171" customFormat="1" ht="12.75">
      <c r="A76" s="118"/>
      <c r="B76" s="167"/>
      <c r="C76" s="118"/>
      <c r="D76" s="118"/>
      <c r="E76" s="118"/>
      <c r="F76" s="168"/>
      <c r="G76" s="168"/>
      <c r="H76" s="169"/>
      <c r="I76" s="170"/>
      <c r="K76" s="172"/>
    </row>
    <row r="77" spans="1:11" ht="12.75">
      <c r="A77" s="1" t="s">
        <v>15</v>
      </c>
      <c r="H77" s="6">
        <v>0</v>
      </c>
      <c r="I77" s="22">
        <f>+B77/K77</f>
        <v>0</v>
      </c>
      <c r="K77" s="2">
        <v>540</v>
      </c>
    </row>
    <row r="78" spans="1:11" ht="12.75">
      <c r="A78" s="1" t="s">
        <v>791</v>
      </c>
      <c r="H78" s="6">
        <v>0</v>
      </c>
      <c r="I78" s="22">
        <f>+B78/K78</f>
        <v>0</v>
      </c>
      <c r="K78" s="2">
        <v>540</v>
      </c>
    </row>
    <row r="79" spans="1:11" ht="12.75">
      <c r="A79" s="1" t="s">
        <v>792</v>
      </c>
      <c r="C79" s="186" t="s">
        <v>815</v>
      </c>
      <c r="H79" s="6">
        <f>H78-B79</f>
        <v>0</v>
      </c>
      <c r="I79" s="22">
        <f>+B79/K79</f>
        <v>0</v>
      </c>
      <c r="K79" s="2">
        <v>540</v>
      </c>
    </row>
    <row r="80" spans="1:11" s="204" customFormat="1" ht="12.75">
      <c r="A80" s="201"/>
      <c r="B80" s="202"/>
      <c r="C80" s="187"/>
      <c r="D80" s="187"/>
      <c r="E80" s="187" t="s">
        <v>793</v>
      </c>
      <c r="F80" s="189"/>
      <c r="G80" s="189"/>
      <c r="H80" s="202"/>
      <c r="I80" s="203"/>
      <c r="J80" s="192"/>
      <c r="K80" s="193"/>
    </row>
    <row r="81" spans="1:11" s="204" customFormat="1" ht="12.75">
      <c r="A81" s="201"/>
      <c r="B81" s="190">
        <v>-13630025</v>
      </c>
      <c r="C81" s="202" t="s">
        <v>794</v>
      </c>
      <c r="D81" s="187"/>
      <c r="E81" s="187" t="s">
        <v>814</v>
      </c>
      <c r="F81" s="189"/>
      <c r="G81" s="189" t="s">
        <v>771</v>
      </c>
      <c r="H81" s="202"/>
      <c r="I81" s="205">
        <v>-25000</v>
      </c>
      <c r="J81" s="192"/>
      <c r="K81" s="193">
        <f>+B81/I81</f>
        <v>545.201</v>
      </c>
    </row>
    <row r="82" spans="1:11" s="204" customFormat="1" ht="12.75">
      <c r="A82" s="201"/>
      <c r="B82" s="202">
        <v>66940</v>
      </c>
      <c r="C82" s="187" t="s">
        <v>795</v>
      </c>
      <c r="D82" s="187"/>
      <c r="E82" s="187"/>
      <c r="F82" s="189"/>
      <c r="G82" s="189" t="s">
        <v>771</v>
      </c>
      <c r="H82" s="202"/>
      <c r="I82" s="206">
        <f>+B82/K82</f>
        <v>122.78040575861013</v>
      </c>
      <c r="J82" s="192"/>
      <c r="K82" s="193">
        <v>545.201</v>
      </c>
    </row>
    <row r="83" spans="1:11" s="204" customFormat="1" ht="12.75">
      <c r="A83" s="201"/>
      <c r="B83" s="202">
        <v>10000</v>
      </c>
      <c r="C83" s="187" t="s">
        <v>796</v>
      </c>
      <c r="D83" s="187"/>
      <c r="E83" s="187"/>
      <c r="F83" s="189"/>
      <c r="G83" s="189" t="s">
        <v>771</v>
      </c>
      <c r="H83" s="202"/>
      <c r="I83" s="206">
        <f>+B83/K83</f>
        <v>18.341859240903812</v>
      </c>
      <c r="J83" s="192"/>
      <c r="K83" s="193">
        <v>545.201</v>
      </c>
    </row>
    <row r="84" spans="1:11" s="204" customFormat="1" ht="12.75">
      <c r="A84" s="201"/>
      <c r="B84" s="207">
        <f>SUM(B81:B83)</f>
        <v>-13553085</v>
      </c>
      <c r="C84" s="208" t="s">
        <v>797</v>
      </c>
      <c r="D84" s="187"/>
      <c r="E84" s="187"/>
      <c r="F84" s="189"/>
      <c r="G84" s="189" t="s">
        <v>809</v>
      </c>
      <c r="H84" s="202"/>
      <c r="I84" s="209">
        <f>+B84/K84</f>
        <v>-25098.305555555555</v>
      </c>
      <c r="J84" s="192"/>
      <c r="K84" s="193">
        <v>540</v>
      </c>
    </row>
    <row r="85" spans="1:9" s="204" customFormat="1" ht="12.75">
      <c r="A85" s="201"/>
      <c r="B85" s="210"/>
      <c r="C85" s="201"/>
      <c r="D85" s="201"/>
      <c r="E85" s="201"/>
      <c r="F85" s="211"/>
      <c r="G85" s="211"/>
      <c r="H85" s="210"/>
      <c r="I85" s="212"/>
    </row>
    <row r="86" ht="12.75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2007-01-22T12:37:53Z</dcterms:modified>
  <cp:category/>
  <cp:version/>
  <cp:contentType/>
  <cp:contentStatus/>
</cp:coreProperties>
</file>